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5" windowWidth="14805" windowHeight="7980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56" i="1" l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O72" i="1"/>
  <c r="AP72" i="1"/>
  <c r="AQ72" i="1"/>
  <c r="AR72" i="1"/>
  <c r="AS72" i="1"/>
  <c r="AU72" i="1"/>
  <c r="AV72" i="1"/>
  <c r="AW72" i="1"/>
  <c r="AX72" i="1"/>
  <c r="AY72" i="1"/>
  <c r="AZ72" i="1"/>
  <c r="BA72" i="1"/>
  <c r="BD72" i="1"/>
  <c r="BE72" i="1"/>
  <c r="BF72" i="1"/>
  <c r="BG72" i="1"/>
  <c r="BH72" i="1"/>
  <c r="BI72" i="1"/>
  <c r="AT72" i="1" s="1"/>
  <c r="BJ72" i="1"/>
  <c r="BK72" i="1"/>
  <c r="BL72" i="1"/>
  <c r="BM72" i="1"/>
  <c r="BN72" i="1"/>
  <c r="BO72" i="1"/>
  <c r="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D73" i="1"/>
  <c r="BE73" i="1"/>
  <c r="BF73" i="1"/>
  <c r="BG73" i="1"/>
  <c r="BH73" i="1"/>
  <c r="BI73" i="1"/>
  <c r="BJ73" i="1"/>
  <c r="BK73" i="1"/>
  <c r="BL73" i="1"/>
  <c r="BM73" i="1"/>
  <c r="BN73" i="1"/>
  <c r="BO73" i="1"/>
  <c r="O74" i="1"/>
  <c r="AP74" i="1"/>
  <c r="AQ74" i="1"/>
  <c r="AR74" i="1"/>
  <c r="AS74" i="1"/>
  <c r="AT74" i="1"/>
  <c r="AV74" i="1"/>
  <c r="AW74" i="1"/>
  <c r="AX74" i="1"/>
  <c r="AY74" i="1"/>
  <c r="AZ74" i="1"/>
  <c r="BA74" i="1"/>
  <c r="BD74" i="1"/>
  <c r="BE74" i="1"/>
  <c r="BF74" i="1"/>
  <c r="BG74" i="1"/>
  <c r="BH74" i="1"/>
  <c r="BI74" i="1"/>
  <c r="BJ74" i="1"/>
  <c r="BK74" i="1"/>
  <c r="BL74" i="1"/>
  <c r="BM74" i="1"/>
  <c r="BN74" i="1"/>
  <c r="BO74" i="1"/>
  <c r="O75" i="1"/>
  <c r="AP75" i="1"/>
  <c r="AQ75" i="1"/>
  <c r="AR75" i="1"/>
  <c r="AS75" i="1"/>
  <c r="AU75" i="1"/>
  <c r="AV75" i="1"/>
  <c r="AW75" i="1"/>
  <c r="AX75" i="1"/>
  <c r="AY75" i="1"/>
  <c r="AZ75" i="1"/>
  <c r="BA75" i="1"/>
  <c r="BD75" i="1"/>
  <c r="BE75" i="1"/>
  <c r="BF75" i="1"/>
  <c r="BG75" i="1"/>
  <c r="BH75" i="1"/>
  <c r="BI75" i="1"/>
  <c r="AT75" i="1" s="1"/>
  <c r="BJ75" i="1"/>
  <c r="BK75" i="1"/>
  <c r="BL75" i="1"/>
  <c r="BM75" i="1"/>
  <c r="BN75" i="1"/>
  <c r="BO75" i="1"/>
  <c r="O76" i="1"/>
  <c r="AP76" i="1"/>
  <c r="AQ76" i="1"/>
  <c r="AR76" i="1"/>
  <c r="AS76" i="1"/>
  <c r="AV76" i="1"/>
  <c r="AW76" i="1"/>
  <c r="AX76" i="1"/>
  <c r="AY76" i="1"/>
  <c r="AZ76" i="1"/>
  <c r="BA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O77" i="1"/>
  <c r="AP77" i="1"/>
  <c r="AQ77" i="1"/>
  <c r="AR77" i="1"/>
  <c r="AS77" i="1"/>
  <c r="AT77" i="1"/>
  <c r="AV77" i="1"/>
  <c r="AW77" i="1"/>
  <c r="AX77" i="1"/>
  <c r="AY77" i="1"/>
  <c r="AZ77" i="1"/>
  <c r="BA77" i="1"/>
  <c r="BD77" i="1"/>
  <c r="BE77" i="1"/>
  <c r="BF77" i="1"/>
  <c r="BG77" i="1"/>
  <c r="BH77" i="1"/>
  <c r="AU77" i="1" s="1"/>
  <c r="BI77" i="1"/>
  <c r="BJ77" i="1"/>
  <c r="BK77" i="1"/>
  <c r="BL77" i="1"/>
  <c r="BM77" i="1"/>
  <c r="BN77" i="1"/>
  <c r="BO77" i="1"/>
  <c r="O78" i="1"/>
  <c r="AP78" i="1"/>
  <c r="AQ78" i="1"/>
  <c r="AR78" i="1"/>
  <c r="AS78" i="1"/>
  <c r="AT78" i="1"/>
  <c r="AU78" i="1"/>
  <c r="BB78" i="1" s="1"/>
  <c r="AV78" i="1"/>
  <c r="AW78" i="1"/>
  <c r="AX78" i="1"/>
  <c r="AY78" i="1"/>
  <c r="AZ78" i="1"/>
  <c r="BA78" i="1"/>
  <c r="BD78" i="1"/>
  <c r="BE78" i="1"/>
  <c r="BF78" i="1"/>
  <c r="BG78" i="1"/>
  <c r="BH78" i="1"/>
  <c r="BI78" i="1"/>
  <c r="BJ78" i="1"/>
  <c r="BK78" i="1"/>
  <c r="BL78" i="1"/>
  <c r="BM78" i="1"/>
  <c r="BN78" i="1"/>
  <c r="BO78" i="1"/>
  <c r="O79" i="1"/>
  <c r="AP79" i="1"/>
  <c r="AQ79" i="1"/>
  <c r="AR79" i="1"/>
  <c r="AS79" i="1"/>
  <c r="AV79" i="1"/>
  <c r="AW79" i="1"/>
  <c r="AX79" i="1"/>
  <c r="AY79" i="1"/>
  <c r="AZ79" i="1"/>
  <c r="BA79" i="1"/>
  <c r="BD79" i="1"/>
  <c r="BE79" i="1"/>
  <c r="BF79" i="1"/>
  <c r="BG79" i="1"/>
  <c r="BH79" i="1"/>
  <c r="AU79" i="1" s="1"/>
  <c r="BI79" i="1"/>
  <c r="BJ79" i="1"/>
  <c r="BK79" i="1"/>
  <c r="BL79" i="1"/>
  <c r="BM79" i="1"/>
  <c r="BN79" i="1"/>
  <c r="BO79" i="1"/>
  <c r="O80" i="1"/>
  <c r="AP80" i="1"/>
  <c r="AQ80" i="1"/>
  <c r="AR80" i="1"/>
  <c r="AS80" i="1"/>
  <c r="AU80" i="1"/>
  <c r="AV80" i="1"/>
  <c r="AW80" i="1"/>
  <c r="AX80" i="1"/>
  <c r="AY80" i="1"/>
  <c r="AZ80" i="1"/>
  <c r="BA80" i="1"/>
  <c r="BD80" i="1"/>
  <c r="BE80" i="1"/>
  <c r="BF80" i="1"/>
  <c r="BG80" i="1"/>
  <c r="BH80" i="1"/>
  <c r="BI80" i="1"/>
  <c r="AT80" i="1" s="1"/>
  <c r="BJ80" i="1"/>
  <c r="BK80" i="1"/>
  <c r="BL80" i="1"/>
  <c r="BM80" i="1"/>
  <c r="BN80" i="1"/>
  <c r="BO80" i="1"/>
  <c r="O81" i="1"/>
  <c r="AP81" i="1"/>
  <c r="AQ81" i="1"/>
  <c r="AR81" i="1"/>
  <c r="AS81" i="1"/>
  <c r="AU81" i="1"/>
  <c r="AV81" i="1"/>
  <c r="AW81" i="1"/>
  <c r="AX81" i="1"/>
  <c r="AY81" i="1"/>
  <c r="AZ81" i="1"/>
  <c r="BA81" i="1"/>
  <c r="BD81" i="1"/>
  <c r="BE81" i="1"/>
  <c r="BF81" i="1"/>
  <c r="BG81" i="1"/>
  <c r="BH81" i="1"/>
  <c r="BI81" i="1"/>
  <c r="BJ81" i="1"/>
  <c r="BK81" i="1"/>
  <c r="BL81" i="1"/>
  <c r="BM81" i="1"/>
  <c r="BN81" i="1"/>
  <c r="BO81" i="1"/>
  <c r="O82" i="1"/>
  <c r="AP82" i="1"/>
  <c r="AQ82" i="1"/>
  <c r="AR82" i="1"/>
  <c r="AS82" i="1"/>
  <c r="AT82" i="1"/>
  <c r="AV82" i="1"/>
  <c r="AW82" i="1"/>
  <c r="AX82" i="1"/>
  <c r="AY82" i="1"/>
  <c r="AZ82" i="1"/>
  <c r="BA82" i="1"/>
  <c r="BD82" i="1"/>
  <c r="BP82" i="1" s="1"/>
  <c r="BE82" i="1"/>
  <c r="BF82" i="1"/>
  <c r="BG82" i="1"/>
  <c r="BH82" i="1"/>
  <c r="BI82" i="1"/>
  <c r="BJ82" i="1"/>
  <c r="BK82" i="1"/>
  <c r="BL82" i="1"/>
  <c r="BM82" i="1"/>
  <c r="BN82" i="1"/>
  <c r="BO82" i="1"/>
  <c r="O83" i="1"/>
  <c r="AP83" i="1"/>
  <c r="AQ83" i="1"/>
  <c r="AR83" i="1"/>
  <c r="AS83" i="1"/>
  <c r="AU83" i="1"/>
  <c r="AV83" i="1"/>
  <c r="AW83" i="1"/>
  <c r="AX83" i="1"/>
  <c r="AY83" i="1"/>
  <c r="AZ83" i="1"/>
  <c r="BA83" i="1"/>
  <c r="BD83" i="1"/>
  <c r="BE83" i="1"/>
  <c r="BF83" i="1"/>
  <c r="BG83" i="1"/>
  <c r="BH83" i="1"/>
  <c r="BI83" i="1"/>
  <c r="BJ83" i="1"/>
  <c r="BK83" i="1"/>
  <c r="BL83" i="1"/>
  <c r="BM83" i="1"/>
  <c r="BN83" i="1"/>
  <c r="BO83" i="1"/>
  <c r="O84" i="1"/>
  <c r="AP84" i="1"/>
  <c r="AQ84" i="1"/>
  <c r="AR84" i="1"/>
  <c r="AS84" i="1"/>
  <c r="AV84" i="1"/>
  <c r="AW84" i="1"/>
  <c r="AX84" i="1"/>
  <c r="AY84" i="1"/>
  <c r="AZ84" i="1"/>
  <c r="BA84" i="1"/>
  <c r="BD84" i="1"/>
  <c r="BQ84" i="1" s="1"/>
  <c r="AI84" i="1" s="1"/>
  <c r="BE84" i="1"/>
  <c r="BF84" i="1"/>
  <c r="BG84" i="1"/>
  <c r="BH84" i="1"/>
  <c r="BI84" i="1"/>
  <c r="BJ84" i="1"/>
  <c r="BK84" i="1"/>
  <c r="BL84" i="1"/>
  <c r="BM84" i="1"/>
  <c r="BN84" i="1"/>
  <c r="BO84" i="1"/>
  <c r="O85" i="1"/>
  <c r="AP85" i="1"/>
  <c r="AQ85" i="1"/>
  <c r="AR85" i="1"/>
  <c r="AS85" i="1"/>
  <c r="AT85" i="1"/>
  <c r="AV85" i="1"/>
  <c r="AW85" i="1"/>
  <c r="AX85" i="1"/>
  <c r="AY85" i="1"/>
  <c r="AZ85" i="1"/>
  <c r="BA85" i="1"/>
  <c r="BB85" i="1"/>
  <c r="BD85" i="1"/>
  <c r="BE85" i="1"/>
  <c r="BF85" i="1"/>
  <c r="BG85" i="1"/>
  <c r="BH85" i="1"/>
  <c r="AU85" i="1" s="1"/>
  <c r="BI85" i="1"/>
  <c r="BJ85" i="1"/>
  <c r="BK85" i="1"/>
  <c r="BL85" i="1"/>
  <c r="BM85" i="1"/>
  <c r="BN85" i="1"/>
  <c r="BO85" i="1"/>
  <c r="O86" i="1"/>
  <c r="AP86" i="1"/>
  <c r="AQ86" i="1"/>
  <c r="AR86" i="1"/>
  <c r="AS86" i="1"/>
  <c r="AT86" i="1"/>
  <c r="AV86" i="1"/>
  <c r="AW86" i="1"/>
  <c r="AX86" i="1"/>
  <c r="AY86" i="1"/>
  <c r="AZ86" i="1"/>
  <c r="BA86" i="1"/>
  <c r="BD86" i="1"/>
  <c r="BE86" i="1"/>
  <c r="BF86" i="1"/>
  <c r="BG86" i="1"/>
  <c r="BH86" i="1"/>
  <c r="BI86" i="1"/>
  <c r="BJ86" i="1"/>
  <c r="BK86" i="1"/>
  <c r="BL86" i="1"/>
  <c r="BM86" i="1"/>
  <c r="BN86" i="1"/>
  <c r="BO86" i="1"/>
  <c r="O87" i="1"/>
  <c r="AP87" i="1"/>
  <c r="AQ87" i="1"/>
  <c r="AR87" i="1"/>
  <c r="AS87" i="1"/>
  <c r="AV87" i="1"/>
  <c r="AW87" i="1"/>
  <c r="AX87" i="1"/>
  <c r="AY87" i="1"/>
  <c r="AZ87" i="1"/>
  <c r="BA87" i="1"/>
  <c r="BD87" i="1"/>
  <c r="BE87" i="1"/>
  <c r="AA87" i="1" s="1"/>
  <c r="BF87" i="1"/>
  <c r="BG87" i="1"/>
  <c r="BH87" i="1"/>
  <c r="AU87" i="1" s="1"/>
  <c r="BI87" i="1"/>
  <c r="BP87" i="1" s="1"/>
  <c r="BJ87" i="1"/>
  <c r="AF87" i="1" s="1"/>
  <c r="BK87" i="1"/>
  <c r="BL87" i="1"/>
  <c r="BM87" i="1"/>
  <c r="BN87" i="1"/>
  <c r="BO87" i="1"/>
  <c r="BQ87" i="1"/>
  <c r="AG87" i="1" s="1"/>
  <c r="O88" i="1"/>
  <c r="AP88" i="1"/>
  <c r="AQ88" i="1"/>
  <c r="AR88" i="1"/>
  <c r="AS88" i="1"/>
  <c r="AU88" i="1"/>
  <c r="AV88" i="1"/>
  <c r="AW88" i="1"/>
  <c r="AX88" i="1"/>
  <c r="AY88" i="1"/>
  <c r="AZ88" i="1"/>
  <c r="BA88" i="1"/>
  <c r="BD88" i="1"/>
  <c r="BE88" i="1"/>
  <c r="BF88" i="1"/>
  <c r="BG88" i="1"/>
  <c r="BH88" i="1"/>
  <c r="BI88" i="1"/>
  <c r="AT88" i="1" s="1"/>
  <c r="BJ88" i="1"/>
  <c r="BK88" i="1"/>
  <c r="BL88" i="1"/>
  <c r="BM88" i="1"/>
  <c r="BN88" i="1"/>
  <c r="BO88" i="1"/>
  <c r="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D89" i="1"/>
  <c r="BE89" i="1"/>
  <c r="BF89" i="1"/>
  <c r="BG89" i="1"/>
  <c r="BH89" i="1"/>
  <c r="BI89" i="1"/>
  <c r="BJ89" i="1"/>
  <c r="BK89" i="1"/>
  <c r="BL89" i="1"/>
  <c r="BM89" i="1"/>
  <c r="BN89" i="1"/>
  <c r="BO89" i="1"/>
  <c r="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D90" i="1"/>
  <c r="BE90" i="1"/>
  <c r="BF90" i="1"/>
  <c r="BG90" i="1"/>
  <c r="BH90" i="1"/>
  <c r="BI90" i="1"/>
  <c r="BJ90" i="1"/>
  <c r="BK90" i="1"/>
  <c r="BL90" i="1"/>
  <c r="BM90" i="1"/>
  <c r="BN90" i="1"/>
  <c r="BO90" i="1"/>
  <c r="O91" i="1"/>
  <c r="AP91" i="1"/>
  <c r="AQ91" i="1"/>
  <c r="AR91" i="1"/>
  <c r="AS91" i="1"/>
  <c r="AT91" i="1"/>
  <c r="AU91" i="1"/>
  <c r="AV91" i="1"/>
  <c r="AW91" i="1"/>
  <c r="AX91" i="1"/>
  <c r="AY91" i="1"/>
  <c r="AZ91" i="1"/>
  <c r="BA91" i="1"/>
  <c r="BB91" i="1"/>
  <c r="BD91" i="1"/>
  <c r="BQ91" i="1" s="1"/>
  <c r="AI91" i="1" s="1"/>
  <c r="BE91" i="1"/>
  <c r="BF91" i="1"/>
  <c r="BG91" i="1"/>
  <c r="BH91" i="1"/>
  <c r="BI91" i="1"/>
  <c r="BJ91" i="1"/>
  <c r="BK91" i="1"/>
  <c r="BL91" i="1"/>
  <c r="BM91" i="1"/>
  <c r="BN91" i="1"/>
  <c r="BO91" i="1"/>
  <c r="O92" i="1"/>
  <c r="AP92" i="1"/>
  <c r="AQ92" i="1"/>
  <c r="AR92" i="1"/>
  <c r="AS92" i="1"/>
  <c r="AV92" i="1"/>
  <c r="AW92" i="1"/>
  <c r="AX92" i="1"/>
  <c r="AY92" i="1"/>
  <c r="AZ92" i="1"/>
  <c r="BA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O93" i="1"/>
  <c r="AP93" i="1"/>
  <c r="BB93" i="1" s="1"/>
  <c r="AQ93" i="1"/>
  <c r="AR93" i="1"/>
  <c r="AS93" i="1"/>
  <c r="AT93" i="1"/>
  <c r="AV93" i="1"/>
  <c r="AW93" i="1"/>
  <c r="AX93" i="1"/>
  <c r="AY93" i="1"/>
  <c r="AZ93" i="1"/>
  <c r="BA93" i="1"/>
  <c r="BD93" i="1"/>
  <c r="BE93" i="1"/>
  <c r="BF93" i="1"/>
  <c r="BG93" i="1"/>
  <c r="BH93" i="1"/>
  <c r="AU93" i="1" s="1"/>
  <c r="BI93" i="1"/>
  <c r="BJ93" i="1"/>
  <c r="BK93" i="1"/>
  <c r="BL93" i="1"/>
  <c r="BM93" i="1"/>
  <c r="BN93" i="1"/>
  <c r="BO93" i="1"/>
  <c r="O94" i="1"/>
  <c r="AP94" i="1"/>
  <c r="AQ94" i="1"/>
  <c r="AR94" i="1"/>
  <c r="AS94" i="1"/>
  <c r="AT94" i="1"/>
  <c r="AV94" i="1"/>
  <c r="AW94" i="1"/>
  <c r="AX94" i="1"/>
  <c r="AY94" i="1"/>
  <c r="AZ94" i="1"/>
  <c r="BA94" i="1"/>
  <c r="BD94" i="1"/>
  <c r="BE94" i="1"/>
  <c r="BF94" i="1"/>
  <c r="BG94" i="1"/>
  <c r="BH94" i="1"/>
  <c r="AU94" i="1" s="1"/>
  <c r="BB94" i="1" s="1"/>
  <c r="BI94" i="1"/>
  <c r="BJ94" i="1"/>
  <c r="BK94" i="1"/>
  <c r="BL94" i="1"/>
  <c r="BM94" i="1"/>
  <c r="BN94" i="1"/>
  <c r="BO94" i="1"/>
  <c r="O95" i="1"/>
  <c r="AP95" i="1"/>
  <c r="AQ95" i="1"/>
  <c r="AR95" i="1"/>
  <c r="AS95" i="1"/>
  <c r="AV95" i="1"/>
  <c r="AW95" i="1"/>
  <c r="AX95" i="1"/>
  <c r="AY95" i="1"/>
  <c r="AZ95" i="1"/>
  <c r="BA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BP95" i="1"/>
  <c r="O96" i="1"/>
  <c r="AP96" i="1"/>
  <c r="AQ96" i="1"/>
  <c r="AR96" i="1"/>
  <c r="AS96" i="1"/>
  <c r="AU96" i="1"/>
  <c r="AV96" i="1"/>
  <c r="AW96" i="1"/>
  <c r="AX96" i="1"/>
  <c r="AY96" i="1"/>
  <c r="AZ96" i="1"/>
  <c r="BA96" i="1"/>
  <c r="BD96" i="1"/>
  <c r="BE96" i="1"/>
  <c r="BF96" i="1"/>
  <c r="BG96" i="1"/>
  <c r="BH96" i="1"/>
  <c r="BI96" i="1"/>
  <c r="AT96" i="1" s="1"/>
  <c r="BJ96" i="1"/>
  <c r="BK96" i="1"/>
  <c r="BL96" i="1"/>
  <c r="BM96" i="1"/>
  <c r="BN96" i="1"/>
  <c r="BO96" i="1"/>
  <c r="O97" i="1"/>
  <c r="AP97" i="1"/>
  <c r="AQ97" i="1"/>
  <c r="AR97" i="1"/>
  <c r="BB97" i="1" s="1"/>
  <c r="AS97" i="1"/>
  <c r="AU97" i="1"/>
  <c r="AV97" i="1"/>
  <c r="AW97" i="1"/>
  <c r="AX97" i="1"/>
  <c r="AY97" i="1"/>
  <c r="AZ97" i="1"/>
  <c r="BA97" i="1"/>
  <c r="BD97" i="1"/>
  <c r="BE97" i="1"/>
  <c r="BF97" i="1"/>
  <c r="BG97" i="1"/>
  <c r="BH97" i="1"/>
  <c r="BI97" i="1"/>
  <c r="AT97" i="1" s="1"/>
  <c r="BJ97" i="1"/>
  <c r="BK97" i="1"/>
  <c r="BL97" i="1"/>
  <c r="BM97" i="1"/>
  <c r="BN97" i="1"/>
  <c r="BO97" i="1"/>
  <c r="O98" i="1"/>
  <c r="AP98" i="1"/>
  <c r="AQ98" i="1"/>
  <c r="AR98" i="1"/>
  <c r="AS98" i="1"/>
  <c r="AT98" i="1"/>
  <c r="AV98" i="1"/>
  <c r="AW98" i="1"/>
  <c r="AX98" i="1"/>
  <c r="AY98" i="1"/>
  <c r="AZ98" i="1"/>
  <c r="BA98" i="1"/>
  <c r="BD98" i="1"/>
  <c r="BE98" i="1"/>
  <c r="BF98" i="1"/>
  <c r="BG98" i="1"/>
  <c r="BH98" i="1"/>
  <c r="BI98" i="1"/>
  <c r="BJ98" i="1"/>
  <c r="BK98" i="1"/>
  <c r="BL98" i="1"/>
  <c r="BM98" i="1"/>
  <c r="BN98" i="1"/>
  <c r="BO98" i="1"/>
  <c r="O99" i="1"/>
  <c r="AP99" i="1"/>
  <c r="AQ99" i="1"/>
  <c r="AR99" i="1"/>
  <c r="AS99" i="1"/>
  <c r="AU99" i="1"/>
  <c r="AV99" i="1"/>
  <c r="AW99" i="1"/>
  <c r="AX99" i="1"/>
  <c r="AY99" i="1"/>
  <c r="AZ99" i="1"/>
  <c r="BA99" i="1"/>
  <c r="BD99" i="1"/>
  <c r="BE99" i="1"/>
  <c r="BF99" i="1"/>
  <c r="BG99" i="1"/>
  <c r="BH99" i="1"/>
  <c r="BI99" i="1"/>
  <c r="BJ99" i="1"/>
  <c r="BK99" i="1"/>
  <c r="BL99" i="1"/>
  <c r="BM99" i="1"/>
  <c r="BN99" i="1"/>
  <c r="BO99" i="1"/>
  <c r="O100" i="1"/>
  <c r="AP100" i="1"/>
  <c r="AQ100" i="1"/>
  <c r="AR100" i="1"/>
  <c r="AS100" i="1"/>
  <c r="AV100" i="1"/>
  <c r="AW100" i="1"/>
  <c r="AX100" i="1"/>
  <c r="AY100" i="1"/>
  <c r="AZ100" i="1"/>
  <c r="BA100" i="1"/>
  <c r="BD100" i="1"/>
  <c r="BE100" i="1"/>
  <c r="BF100" i="1"/>
  <c r="BG100" i="1"/>
  <c r="BH100" i="1"/>
  <c r="BI100" i="1"/>
  <c r="BQ100" i="1" s="1"/>
  <c r="BJ100" i="1"/>
  <c r="BK100" i="1"/>
  <c r="BL100" i="1"/>
  <c r="BM100" i="1"/>
  <c r="BN100" i="1"/>
  <c r="BO100" i="1"/>
  <c r="O65" i="1"/>
  <c r="AP65" i="1"/>
  <c r="AQ65" i="1"/>
  <c r="AR65" i="1"/>
  <c r="AS65" i="1"/>
  <c r="AV65" i="1"/>
  <c r="AW65" i="1"/>
  <c r="AX65" i="1"/>
  <c r="AY65" i="1"/>
  <c r="AZ65" i="1"/>
  <c r="BA65" i="1"/>
  <c r="BD65" i="1"/>
  <c r="BE65" i="1"/>
  <c r="BF65" i="1"/>
  <c r="BG65" i="1"/>
  <c r="BH65" i="1"/>
  <c r="AU65" i="1" s="1"/>
  <c r="BI65" i="1"/>
  <c r="AT65" i="1" s="1"/>
  <c r="BJ65" i="1"/>
  <c r="BK65" i="1"/>
  <c r="BL65" i="1"/>
  <c r="BM65" i="1"/>
  <c r="BN65" i="1"/>
  <c r="BO65" i="1"/>
  <c r="O66" i="1"/>
  <c r="AP66" i="1"/>
  <c r="BB66" i="1" s="1"/>
  <c r="AQ66" i="1"/>
  <c r="AR66" i="1"/>
  <c r="AS66" i="1"/>
  <c r="AV66" i="1"/>
  <c r="AW66" i="1"/>
  <c r="AX66" i="1"/>
  <c r="AY66" i="1"/>
  <c r="AZ66" i="1"/>
  <c r="BA66" i="1"/>
  <c r="BD66" i="1"/>
  <c r="BE66" i="1"/>
  <c r="BF66" i="1"/>
  <c r="BG66" i="1"/>
  <c r="BH66" i="1"/>
  <c r="AU66" i="1" s="1"/>
  <c r="BI66" i="1"/>
  <c r="AT66" i="1" s="1"/>
  <c r="BJ66" i="1"/>
  <c r="BK66" i="1"/>
  <c r="BL66" i="1"/>
  <c r="BM66" i="1"/>
  <c r="BN66" i="1"/>
  <c r="BO66" i="1"/>
  <c r="O67" i="1"/>
  <c r="AP67" i="1"/>
  <c r="AQ67" i="1"/>
  <c r="AR67" i="1"/>
  <c r="AS67" i="1"/>
  <c r="AV67" i="1"/>
  <c r="AW67" i="1"/>
  <c r="AX67" i="1"/>
  <c r="AY67" i="1"/>
  <c r="AZ67" i="1"/>
  <c r="BA67" i="1"/>
  <c r="BD67" i="1"/>
  <c r="BE67" i="1"/>
  <c r="BF67" i="1"/>
  <c r="BG67" i="1"/>
  <c r="BH67" i="1"/>
  <c r="AU67" i="1" s="1"/>
  <c r="BI67" i="1"/>
  <c r="AT67" i="1" s="1"/>
  <c r="BJ67" i="1"/>
  <c r="BK67" i="1"/>
  <c r="BL67" i="1"/>
  <c r="BM67" i="1"/>
  <c r="BN67" i="1"/>
  <c r="BO67" i="1"/>
  <c r="O68" i="1"/>
  <c r="AP68" i="1"/>
  <c r="AQ68" i="1"/>
  <c r="AR68" i="1"/>
  <c r="AS68" i="1"/>
  <c r="AU68" i="1"/>
  <c r="AV68" i="1"/>
  <c r="AW68" i="1"/>
  <c r="AX68" i="1"/>
  <c r="AY68" i="1"/>
  <c r="AZ68" i="1"/>
  <c r="BA68" i="1"/>
  <c r="BD68" i="1"/>
  <c r="BE68" i="1"/>
  <c r="BF68" i="1"/>
  <c r="BG68" i="1"/>
  <c r="BH68" i="1"/>
  <c r="BI68" i="1"/>
  <c r="AT68" i="1" s="1"/>
  <c r="BJ68" i="1"/>
  <c r="BK68" i="1"/>
  <c r="BL68" i="1"/>
  <c r="BM68" i="1"/>
  <c r="BN68" i="1"/>
  <c r="BO68" i="1"/>
  <c r="O69" i="1"/>
  <c r="AP69" i="1"/>
  <c r="AQ69" i="1"/>
  <c r="AR69" i="1"/>
  <c r="AS69" i="1"/>
  <c r="AV69" i="1"/>
  <c r="AW69" i="1"/>
  <c r="AX69" i="1"/>
  <c r="AY69" i="1"/>
  <c r="AZ69" i="1"/>
  <c r="BA69" i="1"/>
  <c r="BD69" i="1"/>
  <c r="BE69" i="1"/>
  <c r="BF69" i="1"/>
  <c r="BG69" i="1"/>
  <c r="BH69" i="1"/>
  <c r="AU69" i="1" s="1"/>
  <c r="BI69" i="1"/>
  <c r="AT69" i="1" s="1"/>
  <c r="BJ69" i="1"/>
  <c r="BK69" i="1"/>
  <c r="BL69" i="1"/>
  <c r="BM69" i="1"/>
  <c r="BN69" i="1"/>
  <c r="BO69" i="1"/>
  <c r="O70" i="1"/>
  <c r="AP70" i="1"/>
  <c r="AQ70" i="1"/>
  <c r="AR70" i="1"/>
  <c r="AS70" i="1"/>
  <c r="AV70" i="1"/>
  <c r="AW70" i="1"/>
  <c r="AX70" i="1"/>
  <c r="AY70" i="1"/>
  <c r="AZ70" i="1"/>
  <c r="BA70" i="1"/>
  <c r="BD70" i="1"/>
  <c r="BE70" i="1"/>
  <c r="BF70" i="1"/>
  <c r="BG70" i="1"/>
  <c r="BH70" i="1"/>
  <c r="AU70" i="1" s="1"/>
  <c r="BI70" i="1"/>
  <c r="AT70" i="1" s="1"/>
  <c r="BJ70" i="1"/>
  <c r="BK70" i="1"/>
  <c r="BL70" i="1"/>
  <c r="BM70" i="1"/>
  <c r="BN70" i="1"/>
  <c r="BO70" i="1"/>
  <c r="O71" i="1"/>
  <c r="AP71" i="1"/>
  <c r="AQ71" i="1"/>
  <c r="AR71" i="1"/>
  <c r="AS71" i="1"/>
  <c r="AU71" i="1"/>
  <c r="AV71" i="1"/>
  <c r="AW71" i="1"/>
  <c r="AX71" i="1"/>
  <c r="AY71" i="1"/>
  <c r="AZ71" i="1"/>
  <c r="BA71" i="1"/>
  <c r="BD71" i="1"/>
  <c r="BE71" i="1"/>
  <c r="BF71" i="1"/>
  <c r="BG71" i="1"/>
  <c r="BH71" i="1"/>
  <c r="BI71" i="1"/>
  <c r="AT71" i="1" s="1"/>
  <c r="BJ71" i="1"/>
  <c r="BK71" i="1"/>
  <c r="BL71" i="1"/>
  <c r="BM71" i="1"/>
  <c r="BN71" i="1"/>
  <c r="BO71" i="1"/>
  <c r="AB84" i="1" l="1"/>
  <c r="AF84" i="1"/>
  <c r="BQ79" i="1"/>
  <c r="AG79" i="1" s="1"/>
  <c r="BP76" i="1"/>
  <c r="BB77" i="1"/>
  <c r="AH74" i="1"/>
  <c r="BQ74" i="1"/>
  <c r="AD74" i="1" s="1"/>
  <c r="BP70" i="1"/>
  <c r="BQ67" i="1"/>
  <c r="AA67" i="1" s="1"/>
  <c r="BP84" i="1"/>
  <c r="BB73" i="1"/>
  <c r="BP78" i="1"/>
  <c r="BB71" i="1"/>
  <c r="AH66" i="1"/>
  <c r="BB67" i="1"/>
  <c r="BB68" i="1"/>
  <c r="BQ66" i="1"/>
  <c r="AD66" i="1" s="1"/>
  <c r="AC100" i="1"/>
  <c r="AK100" i="1"/>
  <c r="Z100" i="1"/>
  <c r="AA100" i="1"/>
  <c r="AF100" i="1"/>
  <c r="AB100" i="1"/>
  <c r="AJ100" i="1"/>
  <c r="AH100" i="1"/>
  <c r="AI100" i="1"/>
  <c r="BP100" i="1"/>
  <c r="AC85" i="1"/>
  <c r="AB79" i="1"/>
  <c r="AJ79" i="1"/>
  <c r="AA79" i="1"/>
  <c r="AH79" i="1"/>
  <c r="AI79" i="1"/>
  <c r="Z79" i="1"/>
  <c r="AF96" i="1"/>
  <c r="AM84" i="1"/>
  <c r="AT99" i="1"/>
  <c r="BQ99" i="1"/>
  <c r="Z99" i="1" s="1"/>
  <c r="AF91" i="1"/>
  <c r="AK91" i="1"/>
  <c r="AA91" i="1"/>
  <c r="AE91" i="1"/>
  <c r="AC91" i="1"/>
  <c r="AF80" i="1"/>
  <c r="BB92" i="1"/>
  <c r="AG91" i="1"/>
  <c r="BB89" i="1"/>
  <c r="AG85" i="1"/>
  <c r="BB82" i="1"/>
  <c r="AT81" i="1"/>
  <c r="BB81" i="1" s="1"/>
  <c r="BQ81" i="1"/>
  <c r="AG81" i="1" s="1"/>
  <c r="BB87" i="1"/>
  <c r="AU82" i="1"/>
  <c r="AT100" i="1"/>
  <c r="AD100" i="1"/>
  <c r="AD99" i="1"/>
  <c r="AJ72" i="1"/>
  <c r="AA99" i="1"/>
  <c r="BB99" i="1"/>
  <c r="AH98" i="1"/>
  <c r="BQ98" i="1"/>
  <c r="BP98" i="1"/>
  <c r="Z98" i="1"/>
  <c r="AJ96" i="1"/>
  <c r="AU95" i="1"/>
  <c r="AE95" i="1"/>
  <c r="BQ89" i="1"/>
  <c r="AC89" i="1" s="1"/>
  <c r="AD91" i="1"/>
  <c r="BP83" i="1"/>
  <c r="BB80" i="1"/>
  <c r="BP75" i="1"/>
  <c r="Z74" i="1"/>
  <c r="AH96" i="1"/>
  <c r="Z96" i="1"/>
  <c r="BP96" i="1"/>
  <c r="BQ96" i="1"/>
  <c r="AB96" i="1" s="1"/>
  <c r="BQ92" i="1"/>
  <c r="AD92" i="1" s="1"/>
  <c r="AT92" i="1"/>
  <c r="BQ90" i="1"/>
  <c r="AI87" i="1"/>
  <c r="AG84" i="1"/>
  <c r="AA84" i="1"/>
  <c r="AT83" i="1"/>
  <c r="BB83" i="1" s="1"/>
  <c r="AF79" i="1"/>
  <c r="BB75" i="1"/>
  <c r="AK72" i="1"/>
  <c r="AJ99" i="1"/>
  <c r="AF97" i="1"/>
  <c r="BQ94" i="1"/>
  <c r="AG94" i="1" s="1"/>
  <c r="AJ93" i="1"/>
  <c r="BP92" i="1"/>
  <c r="AU92" i="1"/>
  <c r="AA88" i="1"/>
  <c r="AK87" i="1"/>
  <c r="AC87" i="1"/>
  <c r="AH87" i="1"/>
  <c r="Z84" i="1"/>
  <c r="AC80" i="1"/>
  <c r="AT79" i="1"/>
  <c r="BB79" i="1" s="1"/>
  <c r="AD79" i="1"/>
  <c r="BQ73" i="1"/>
  <c r="Z73" i="1" s="1"/>
  <c r="Z97" i="1"/>
  <c r="AE86" i="1"/>
  <c r="AD97" i="1"/>
  <c r="AI86" i="1"/>
  <c r="BQ82" i="1"/>
  <c r="AB82" i="1" s="1"/>
  <c r="BP79" i="1"/>
  <c r="AA72" i="1"/>
  <c r="BP99" i="1"/>
  <c r="AK98" i="1"/>
  <c r="AC98" i="1"/>
  <c r="BQ97" i="1"/>
  <c r="AK97" i="1" s="1"/>
  <c r="BB96" i="1"/>
  <c r="AJ91" i="1"/>
  <c r="AB91" i="1"/>
  <c r="AE87" i="1"/>
  <c r="AM87" i="1" s="1"/>
  <c r="BQ86" i="1"/>
  <c r="AH86" i="1" s="1"/>
  <c r="AU86" i="1"/>
  <c r="BB86" i="1" s="1"/>
  <c r="AJ85" i="1"/>
  <c r="AB85" i="1"/>
  <c r="AU84" i="1"/>
  <c r="AE84" i="1"/>
  <c r="AJ84" i="1"/>
  <c r="BQ83" i="1"/>
  <c r="AJ83" i="1" s="1"/>
  <c r="AH81" i="1"/>
  <c r="AK79" i="1"/>
  <c r="AC79" i="1"/>
  <c r="BQ75" i="1"/>
  <c r="AG75" i="1" s="1"/>
  <c r="AC74" i="1"/>
  <c r="AH72" i="1"/>
  <c r="Z72" i="1"/>
  <c r="BB72" i="1"/>
  <c r="AH97" i="1"/>
  <c r="AI96" i="1"/>
  <c r="AT87" i="1"/>
  <c r="AD87" i="1"/>
  <c r="AN87" i="1" s="1"/>
  <c r="BP86" i="1"/>
  <c r="AE98" i="1"/>
  <c r="BP93" i="1"/>
  <c r="BQ93" i="1"/>
  <c r="AA93" i="1" s="1"/>
  <c r="BP88" i="1"/>
  <c r="BQ88" i="1"/>
  <c r="AA86" i="1"/>
  <c r="AT84" i="1"/>
  <c r="BB84" i="1" s="1"/>
  <c r="AD84" i="1"/>
  <c r="BP74" i="1"/>
  <c r="AG100" i="1"/>
  <c r="AB98" i="1"/>
  <c r="AF95" i="1"/>
  <c r="AM95" i="1" s="1"/>
  <c r="BB95" i="1"/>
  <c r="BP90" i="1"/>
  <c r="AE90" i="1"/>
  <c r="BB90" i="1"/>
  <c r="AG86" i="1"/>
  <c r="AI85" i="1"/>
  <c r="BP85" i="1"/>
  <c r="AA85" i="1"/>
  <c r="BQ85" i="1"/>
  <c r="AK85" i="1" s="1"/>
  <c r="AH80" i="1"/>
  <c r="Z80" i="1"/>
  <c r="BP80" i="1"/>
  <c r="BQ80" i="1"/>
  <c r="AJ80" i="1" s="1"/>
  <c r="BQ76" i="1"/>
  <c r="AE76" i="1" s="1"/>
  <c r="AT76" i="1"/>
  <c r="AB74" i="1"/>
  <c r="BP77" i="1"/>
  <c r="BQ77" i="1"/>
  <c r="AB77" i="1" s="1"/>
  <c r="AA74" i="1"/>
  <c r="AI74" i="1"/>
  <c r="AF74" i="1"/>
  <c r="AU100" i="1"/>
  <c r="BB100" i="1" s="1"/>
  <c r="AE100" i="1"/>
  <c r="AA96" i="1"/>
  <c r="AB87" i="1"/>
  <c r="AJ87" i="1"/>
  <c r="AC84" i="1"/>
  <c r="AK84" i="1"/>
  <c r="AD77" i="1"/>
  <c r="AE74" i="1"/>
  <c r="AN74" i="1" s="1"/>
  <c r="AI72" i="1"/>
  <c r="AH99" i="1"/>
  <c r="AJ98" i="1"/>
  <c r="AU98" i="1"/>
  <c r="BB98" i="1" s="1"/>
  <c r="AK96" i="1"/>
  <c r="AC96" i="1"/>
  <c r="BQ95" i="1"/>
  <c r="AT95" i="1"/>
  <c r="AD95" i="1"/>
  <c r="AN95" i="1" s="1"/>
  <c r="BP94" i="1"/>
  <c r="AH91" i="1"/>
  <c r="Z91" i="1"/>
  <c r="BP91" i="1"/>
  <c r="AC90" i="1"/>
  <c r="BB88" i="1"/>
  <c r="Z87" i="1"/>
  <c r="AL87" i="1" s="1"/>
  <c r="AF86" i="1"/>
  <c r="AH84" i="1"/>
  <c r="AE79" i="1"/>
  <c r="BQ78" i="1"/>
  <c r="AG78" i="1" s="1"/>
  <c r="AJ77" i="1"/>
  <c r="AU76" i="1"/>
  <c r="AU74" i="1"/>
  <c r="BB74" i="1" s="1"/>
  <c r="AG74" i="1"/>
  <c r="BP97" i="1"/>
  <c r="BP89" i="1"/>
  <c r="BP81" i="1"/>
  <c r="BP73" i="1"/>
  <c r="BQ72" i="1"/>
  <c r="AC72" i="1" s="1"/>
  <c r="BP72" i="1"/>
  <c r="AJ65" i="1"/>
  <c r="AH71" i="1"/>
  <c r="AI67" i="1"/>
  <c r="AG66" i="1"/>
  <c r="AA65" i="1"/>
  <c r="AG71" i="1"/>
  <c r="AH65" i="1"/>
  <c r="AI71" i="1"/>
  <c r="AA71" i="1"/>
  <c r="AF71" i="1"/>
  <c r="BB69" i="1"/>
  <c r="AF69" i="1"/>
  <c r="BB70" i="1"/>
  <c r="AE66" i="1"/>
  <c r="AK66" i="1"/>
  <c r="AA66" i="1"/>
  <c r="AI66" i="1"/>
  <c r="AB66" i="1"/>
  <c r="AJ66" i="1"/>
  <c r="BB65" i="1"/>
  <c r="BP69" i="1"/>
  <c r="BQ71" i="1"/>
  <c r="Z71" i="1" s="1"/>
  <c r="BP66" i="1"/>
  <c r="BQ69" i="1"/>
  <c r="AD69" i="1" s="1"/>
  <c r="BP71" i="1"/>
  <c r="BQ68" i="1"/>
  <c r="AH68" i="1" s="1"/>
  <c r="BP68" i="1"/>
  <c r="BQ65" i="1"/>
  <c r="Z65" i="1" s="1"/>
  <c r="BP67" i="1"/>
  <c r="BQ70" i="1"/>
  <c r="AD70" i="1" s="1"/>
  <c r="AA70" i="1"/>
  <c r="BP65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AE67" i="1" l="1"/>
  <c r="Z67" i="1"/>
  <c r="AB75" i="1"/>
  <c r="AB83" i="1"/>
  <c r="AA78" i="1"/>
  <c r="Z83" i="1"/>
  <c r="AB67" i="1"/>
  <c r="AL67" i="1" s="1"/>
  <c r="AC66" i="1"/>
  <c r="AF67" i="1"/>
  <c r="AM67" i="1" s="1"/>
  <c r="AA77" i="1"/>
  <c r="AI78" i="1"/>
  <c r="AI77" i="1"/>
  <c r="AA80" i="1"/>
  <c r="AK81" i="1"/>
  <c r="AC67" i="1"/>
  <c r="Z66" i="1"/>
  <c r="AL66" i="1" s="1"/>
  <c r="AH67" i="1"/>
  <c r="AF81" i="1"/>
  <c r="AN66" i="1"/>
  <c r="AD67" i="1"/>
  <c r="AN67" i="1" s="1"/>
  <c r="BB76" i="1"/>
  <c r="AI80" i="1"/>
  <c r="AK67" i="1"/>
  <c r="AE69" i="1"/>
  <c r="AN69" i="1" s="1"/>
  <c r="AF66" i="1"/>
  <c r="AG67" i="1"/>
  <c r="AN84" i="1"/>
  <c r="Z81" i="1"/>
  <c r="AJ67" i="1"/>
  <c r="AJ74" i="1"/>
  <c r="AK74" i="1"/>
  <c r="AN79" i="1"/>
  <c r="AM69" i="1"/>
  <c r="AD81" i="1"/>
  <c r="AC76" i="1"/>
  <c r="AK76" i="1"/>
  <c r="Z76" i="1"/>
  <c r="AH76" i="1"/>
  <c r="AI76" i="1"/>
  <c r="AA76" i="1"/>
  <c r="AF76" i="1"/>
  <c r="AM76" i="1" s="1"/>
  <c r="AF83" i="1"/>
  <c r="AC83" i="1"/>
  <c r="AE83" i="1"/>
  <c r="AK83" i="1"/>
  <c r="AF78" i="1"/>
  <c r="AD93" i="1"/>
  <c r="AG97" i="1"/>
  <c r="AJ92" i="1"/>
  <c r="AM86" i="1"/>
  <c r="AE94" i="1"/>
  <c r="AA82" i="1"/>
  <c r="AI82" i="1"/>
  <c r="AG82" i="1"/>
  <c r="AD82" i="1"/>
  <c r="AN82" i="1" s="1"/>
  <c r="AF82" i="1"/>
  <c r="AL84" i="1"/>
  <c r="AE92" i="1"/>
  <c r="AN92" i="1" s="1"/>
  <c r="AF75" i="1"/>
  <c r="AC75" i="1"/>
  <c r="AK75" i="1"/>
  <c r="AE75" i="1"/>
  <c r="AD75" i="1"/>
  <c r="AF89" i="1"/>
  <c r="AJ82" i="1"/>
  <c r="AA90" i="1"/>
  <c r="AI90" i="1"/>
  <c r="AH90" i="1"/>
  <c r="AD90" i="1"/>
  <c r="AN90" i="1" s="1"/>
  <c r="AF90" i="1"/>
  <c r="AM90" i="1" s="1"/>
  <c r="AG90" i="1"/>
  <c r="AA83" i="1"/>
  <c r="AN100" i="1"/>
  <c r="AB90" i="1"/>
  <c r="AD83" i="1"/>
  <c r="AG88" i="1"/>
  <c r="AD88" i="1"/>
  <c r="AE88" i="1"/>
  <c r="AF88" i="1"/>
  <c r="AJ78" i="1"/>
  <c r="AK78" i="1"/>
  <c r="Z78" i="1"/>
  <c r="AH78" i="1"/>
  <c r="AB78" i="1"/>
  <c r="AC78" i="1"/>
  <c r="AD78" i="1"/>
  <c r="AM74" i="1"/>
  <c r="AD89" i="1"/>
  <c r="Z93" i="1"/>
  <c r="AH93" i="1"/>
  <c r="AE93" i="1"/>
  <c r="AF93" i="1"/>
  <c r="AK93" i="1"/>
  <c r="AG93" i="1"/>
  <c r="AC93" i="1"/>
  <c r="AC88" i="1"/>
  <c r="AM81" i="1"/>
  <c r="AC82" i="1"/>
  <c r="AI83" i="1"/>
  <c r="AC97" i="1"/>
  <c r="AE81" i="1"/>
  <c r="AN81" i="1" s="1"/>
  <c r="AJ81" i="1"/>
  <c r="AI81" i="1"/>
  <c r="AB81" i="1"/>
  <c r="AA81" i="1"/>
  <c r="AJ90" i="1"/>
  <c r="AA75" i="1"/>
  <c r="AB94" i="1"/>
  <c r="AC94" i="1"/>
  <c r="AH94" i="1"/>
  <c r="AD94" i="1"/>
  <c r="AN94" i="1" s="1"/>
  <c r="AJ94" i="1"/>
  <c r="AK94" i="1"/>
  <c r="Z94" i="1"/>
  <c r="AL94" i="1" s="1"/>
  <c r="AD76" i="1"/>
  <c r="AN76" i="1" s="1"/>
  <c r="Z90" i="1"/>
  <c r="AH88" i="1"/>
  <c r="AE73" i="1"/>
  <c r="AA73" i="1"/>
  <c r="AI73" i="1"/>
  <c r="AC73" i="1"/>
  <c r="AK73" i="1"/>
  <c r="AG73" i="1"/>
  <c r="AB73" i="1"/>
  <c r="AJ73" i="1"/>
  <c r="AG72" i="1"/>
  <c r="AD72" i="1"/>
  <c r="AL72" i="1" s="1"/>
  <c r="AB72" i="1"/>
  <c r="AF72" i="1"/>
  <c r="AE72" i="1"/>
  <c r="AJ75" i="1"/>
  <c r="Z82" i="1"/>
  <c r="AK90" i="1"/>
  <c r="AB95" i="1"/>
  <c r="AJ95" i="1"/>
  <c r="AH95" i="1"/>
  <c r="Z95" i="1"/>
  <c r="AA95" i="1"/>
  <c r="AG95" i="1"/>
  <c r="AI95" i="1"/>
  <c r="AK95" i="1"/>
  <c r="Z77" i="1"/>
  <c r="AH77" i="1"/>
  <c r="AK77" i="1"/>
  <c r="AC77" i="1"/>
  <c r="AE77" i="1"/>
  <c r="AN77" i="1" s="1"/>
  <c r="AF77" i="1"/>
  <c r="AM77" i="1" s="1"/>
  <c r="AG77" i="1"/>
  <c r="Z85" i="1"/>
  <c r="AH85" i="1"/>
  <c r="AE85" i="1"/>
  <c r="AF85" i="1"/>
  <c r="AI93" i="1"/>
  <c r="AE78" i="1"/>
  <c r="AB93" i="1"/>
  <c r="AG83" i="1"/>
  <c r="AD73" i="1"/>
  <c r="AK82" i="1"/>
  <c r="AN91" i="1"/>
  <c r="AM91" i="1"/>
  <c r="AI75" i="1"/>
  <c r="AM100" i="1"/>
  <c r="AC92" i="1"/>
  <c r="AK92" i="1"/>
  <c r="AI92" i="1"/>
  <c r="AH92" i="1"/>
  <c r="Z92" i="1"/>
  <c r="AA92" i="1"/>
  <c r="AL74" i="1"/>
  <c r="AE82" i="1"/>
  <c r="AJ76" i="1"/>
  <c r="AH82" i="1"/>
  <c r="AL79" i="1"/>
  <c r="AE89" i="1"/>
  <c r="AA89" i="1"/>
  <c r="AB89" i="1"/>
  <c r="AI89" i="1"/>
  <c r="AJ89" i="1"/>
  <c r="AG92" i="1"/>
  <c r="AB88" i="1"/>
  <c r="AL100" i="1"/>
  <c r="AL91" i="1"/>
  <c r="AG76" i="1"/>
  <c r="AK88" i="1"/>
  <c r="Z89" i="1"/>
  <c r="AM97" i="1"/>
  <c r="AI94" i="1"/>
  <c r="Z75" i="1"/>
  <c r="AH83" i="1"/>
  <c r="AK89" i="1"/>
  <c r="AF99" i="1"/>
  <c r="AE99" i="1"/>
  <c r="AN99" i="1" s="1"/>
  <c r="AK99" i="1"/>
  <c r="AC99" i="1"/>
  <c r="AG89" i="1"/>
  <c r="AN97" i="1"/>
  <c r="AF94" i="1"/>
  <c r="AM94" i="1" s="1"/>
  <c r="AI88" i="1"/>
  <c r="AB76" i="1"/>
  <c r="AA94" i="1"/>
  <c r="AF73" i="1"/>
  <c r="AH73" i="1"/>
  <c r="AG80" i="1"/>
  <c r="AE80" i="1"/>
  <c r="AM80" i="1" s="1"/>
  <c r="AD80" i="1"/>
  <c r="AB80" i="1"/>
  <c r="AL80" i="1" s="1"/>
  <c r="AG99" i="1"/>
  <c r="Z88" i="1"/>
  <c r="AL88" i="1" s="1"/>
  <c r="AD86" i="1"/>
  <c r="AN86" i="1" s="1"/>
  <c r="AK86" i="1"/>
  <c r="AJ86" i="1"/>
  <c r="AB86" i="1"/>
  <c r="Z86" i="1"/>
  <c r="AC86" i="1"/>
  <c r="AE97" i="1"/>
  <c r="AA97" i="1"/>
  <c r="AL97" i="1" s="1"/>
  <c r="AB97" i="1"/>
  <c r="AI97" i="1"/>
  <c r="AJ97" i="1"/>
  <c r="AC95" i="1"/>
  <c r="AK80" i="1"/>
  <c r="AH89" i="1"/>
  <c r="AB99" i="1"/>
  <c r="AL99" i="1" s="1"/>
  <c r="AM79" i="1"/>
  <c r="AD85" i="1"/>
  <c r="AN85" i="1" s="1"/>
  <c r="AG96" i="1"/>
  <c r="AD96" i="1"/>
  <c r="AE96" i="1"/>
  <c r="AM96" i="1" s="1"/>
  <c r="AH75" i="1"/>
  <c r="AC81" i="1"/>
  <c r="AL81" i="1" s="1"/>
  <c r="AF92" i="1"/>
  <c r="AM92" i="1" s="1"/>
  <c r="AA98" i="1"/>
  <c r="AL98" i="1" s="1"/>
  <c r="AI98" i="1"/>
  <c r="AF98" i="1"/>
  <c r="AM98" i="1" s="1"/>
  <c r="AD98" i="1"/>
  <c r="AN98" i="1" s="1"/>
  <c r="AG98" i="1"/>
  <c r="AJ88" i="1"/>
  <c r="AI99" i="1"/>
  <c r="AB92" i="1"/>
  <c r="Z68" i="1"/>
  <c r="AI68" i="1"/>
  <c r="AF68" i="1"/>
  <c r="AD68" i="1"/>
  <c r="AE68" i="1"/>
  <c r="AC68" i="1"/>
  <c r="AK68" i="1"/>
  <c r="AA68" i="1"/>
  <c r="AG65" i="1"/>
  <c r="AE65" i="1"/>
  <c r="AF65" i="1"/>
  <c r="AD65" i="1"/>
  <c r="AB70" i="1"/>
  <c r="AC65" i="1"/>
  <c r="AM66" i="1"/>
  <c r="AI70" i="1"/>
  <c r="AB68" i="1"/>
  <c r="AJ70" i="1"/>
  <c r="AK65" i="1"/>
  <c r="AG68" i="1"/>
  <c r="AJ68" i="1"/>
  <c r="AC70" i="1"/>
  <c r="AK70" i="1"/>
  <c r="AC69" i="1"/>
  <c r="AK69" i="1"/>
  <c r="AI69" i="1"/>
  <c r="AJ69" i="1"/>
  <c r="Z69" i="1"/>
  <c r="AH69" i="1"/>
  <c r="AA69" i="1"/>
  <c r="AB69" i="1"/>
  <c r="AG69" i="1"/>
  <c r="Z70" i="1"/>
  <c r="AH70" i="1"/>
  <c r="AG70" i="1"/>
  <c r="AE70" i="1"/>
  <c r="AN70" i="1" s="1"/>
  <c r="AF70" i="1"/>
  <c r="AK71" i="1"/>
  <c r="AD71" i="1"/>
  <c r="AB71" i="1"/>
  <c r="AJ71" i="1"/>
  <c r="AC71" i="1"/>
  <c r="AE71" i="1"/>
  <c r="AM71" i="1" s="1"/>
  <c r="AI65" i="1"/>
  <c r="AB65" i="1"/>
  <c r="E5" i="2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AN68" i="1" l="1"/>
  <c r="AN83" i="1"/>
  <c r="AM75" i="1"/>
  <c r="AL71" i="1"/>
  <c r="AM68" i="1"/>
  <c r="AL65" i="1"/>
  <c r="AL78" i="1"/>
  <c r="AM83" i="1"/>
  <c r="AL73" i="1"/>
  <c r="AN75" i="1"/>
  <c r="AN93" i="1"/>
  <c r="AN96" i="1"/>
  <c r="AM78" i="1"/>
  <c r="AL95" i="1"/>
  <c r="AM85" i="1"/>
  <c r="AN89" i="1"/>
  <c r="AM88" i="1"/>
  <c r="AL76" i="1"/>
  <c r="AN78" i="1"/>
  <c r="AL96" i="1"/>
  <c r="AN72" i="1"/>
  <c r="AM99" i="1"/>
  <c r="AL89" i="1"/>
  <c r="AL77" i="1"/>
  <c r="AM89" i="1"/>
  <c r="AN73" i="1"/>
  <c r="AL85" i="1"/>
  <c r="AN88" i="1"/>
  <c r="AL75" i="1"/>
  <c r="AM72" i="1"/>
  <c r="AL93" i="1"/>
  <c r="AM73" i="1"/>
  <c r="AL83" i="1"/>
  <c r="AL92" i="1"/>
  <c r="AL86" i="1"/>
  <c r="AN80" i="1"/>
  <c r="AL82" i="1"/>
  <c r="AL90" i="1"/>
  <c r="AM93" i="1"/>
  <c r="AM82" i="1"/>
  <c r="AM70" i="1"/>
  <c r="AL69" i="1"/>
  <c r="AN65" i="1"/>
  <c r="AL70" i="1"/>
  <c r="AN71" i="1"/>
  <c r="AM65" i="1"/>
  <c r="AL68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5" i="1"/>
  <c r="O51" i="1"/>
  <c r="AP51" i="1"/>
  <c r="AQ51" i="1"/>
  <c r="AR51" i="1"/>
  <c r="AS51" i="1"/>
  <c r="AV51" i="1"/>
  <c r="AW51" i="1"/>
  <c r="AX51" i="1"/>
  <c r="AY51" i="1"/>
  <c r="AZ51" i="1"/>
  <c r="BA51" i="1"/>
  <c r="BD51" i="1"/>
  <c r="BE51" i="1"/>
  <c r="BF51" i="1"/>
  <c r="BG51" i="1"/>
  <c r="BH51" i="1"/>
  <c r="AU51" i="1" s="1"/>
  <c r="BI51" i="1"/>
  <c r="AT51" i="1" s="1"/>
  <c r="BJ51" i="1"/>
  <c r="BK51" i="1"/>
  <c r="BL51" i="1"/>
  <c r="BM51" i="1"/>
  <c r="BN51" i="1"/>
  <c r="BO51" i="1"/>
  <c r="O52" i="1"/>
  <c r="AP52" i="1"/>
  <c r="AQ52" i="1"/>
  <c r="AR52" i="1"/>
  <c r="AS52" i="1"/>
  <c r="AV52" i="1"/>
  <c r="AW52" i="1"/>
  <c r="AX52" i="1"/>
  <c r="AY52" i="1"/>
  <c r="AZ52" i="1"/>
  <c r="BA52" i="1"/>
  <c r="BD52" i="1"/>
  <c r="BE52" i="1"/>
  <c r="BF52" i="1"/>
  <c r="BG52" i="1"/>
  <c r="BH52" i="1"/>
  <c r="AU52" i="1" s="1"/>
  <c r="BI52" i="1"/>
  <c r="AT52" i="1" s="1"/>
  <c r="BJ52" i="1"/>
  <c r="BK52" i="1"/>
  <c r="BL52" i="1"/>
  <c r="BM52" i="1"/>
  <c r="BN52" i="1"/>
  <c r="BO52" i="1"/>
  <c r="O53" i="1"/>
  <c r="AP53" i="1"/>
  <c r="AQ53" i="1"/>
  <c r="AR53" i="1"/>
  <c r="AS53" i="1"/>
  <c r="AV53" i="1"/>
  <c r="AW53" i="1"/>
  <c r="AX53" i="1"/>
  <c r="AY53" i="1"/>
  <c r="AZ53" i="1"/>
  <c r="BA53" i="1"/>
  <c r="BD53" i="1"/>
  <c r="BE53" i="1"/>
  <c r="BF53" i="1"/>
  <c r="BG53" i="1"/>
  <c r="BH53" i="1"/>
  <c r="BI53" i="1"/>
  <c r="AT53" i="1" s="1"/>
  <c r="BJ53" i="1"/>
  <c r="BK53" i="1"/>
  <c r="BL53" i="1"/>
  <c r="BM53" i="1"/>
  <c r="BN53" i="1"/>
  <c r="BO53" i="1"/>
  <c r="O54" i="1"/>
  <c r="AP54" i="1"/>
  <c r="AQ54" i="1"/>
  <c r="AR54" i="1"/>
  <c r="AS54" i="1"/>
  <c r="AV54" i="1"/>
  <c r="AW54" i="1"/>
  <c r="AX54" i="1"/>
  <c r="AY54" i="1"/>
  <c r="AZ54" i="1"/>
  <c r="BA54" i="1"/>
  <c r="BD54" i="1"/>
  <c r="BE54" i="1"/>
  <c r="BF54" i="1"/>
  <c r="BG54" i="1"/>
  <c r="BH54" i="1"/>
  <c r="AU54" i="1" s="1"/>
  <c r="BI54" i="1"/>
  <c r="AT54" i="1" s="1"/>
  <c r="BJ54" i="1"/>
  <c r="BK54" i="1"/>
  <c r="BL54" i="1"/>
  <c r="BM54" i="1"/>
  <c r="BN54" i="1"/>
  <c r="BO54" i="1"/>
  <c r="O55" i="1"/>
  <c r="AP55" i="1"/>
  <c r="AQ55" i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AQ56" i="1"/>
  <c r="AR56" i="1"/>
  <c r="AS56" i="1"/>
  <c r="AT56" i="1"/>
  <c r="AV56" i="1"/>
  <c r="AW56" i="1"/>
  <c r="AX56" i="1"/>
  <c r="AY56" i="1"/>
  <c r="AZ56" i="1"/>
  <c r="BA56" i="1"/>
  <c r="BD56" i="1"/>
  <c r="BE56" i="1"/>
  <c r="BF56" i="1"/>
  <c r="BG56" i="1"/>
  <c r="BH56" i="1"/>
  <c r="AU56" i="1" s="1"/>
  <c r="BI56" i="1"/>
  <c r="BJ56" i="1"/>
  <c r="BK56" i="1"/>
  <c r="BL56" i="1"/>
  <c r="BM56" i="1"/>
  <c r="BN56" i="1"/>
  <c r="BO56" i="1"/>
  <c r="O57" i="1"/>
  <c r="AP57" i="1"/>
  <c r="AQ57" i="1"/>
  <c r="AR57" i="1"/>
  <c r="AS57" i="1"/>
  <c r="AV57" i="1"/>
  <c r="AW57" i="1"/>
  <c r="AX57" i="1"/>
  <c r="AY57" i="1"/>
  <c r="AZ57" i="1"/>
  <c r="BA57" i="1"/>
  <c r="BD57" i="1"/>
  <c r="BE57" i="1"/>
  <c r="BF57" i="1"/>
  <c r="BG57" i="1"/>
  <c r="BH57" i="1"/>
  <c r="AU57" i="1" s="1"/>
  <c r="BI57" i="1"/>
  <c r="AT57" i="1" s="1"/>
  <c r="BJ57" i="1"/>
  <c r="BK57" i="1"/>
  <c r="BL57" i="1"/>
  <c r="BM57" i="1"/>
  <c r="BN57" i="1"/>
  <c r="BO57" i="1"/>
  <c r="O58" i="1"/>
  <c r="AP58" i="1"/>
  <c r="AQ58" i="1"/>
  <c r="AR58" i="1"/>
  <c r="AS58" i="1"/>
  <c r="AV58" i="1"/>
  <c r="AW58" i="1"/>
  <c r="AX58" i="1"/>
  <c r="AY58" i="1"/>
  <c r="AZ58" i="1"/>
  <c r="BA58" i="1"/>
  <c r="BD58" i="1"/>
  <c r="BQ58" i="1" s="1"/>
  <c r="AA58" i="1" s="1"/>
  <c r="BE58" i="1"/>
  <c r="BF58" i="1"/>
  <c r="BG58" i="1"/>
  <c r="BH58" i="1"/>
  <c r="BI58" i="1"/>
  <c r="BJ58" i="1"/>
  <c r="BK58" i="1"/>
  <c r="BL58" i="1"/>
  <c r="BM58" i="1"/>
  <c r="BN58" i="1"/>
  <c r="BO58" i="1"/>
  <c r="O59" i="1"/>
  <c r="AP59" i="1"/>
  <c r="AQ59" i="1"/>
  <c r="AR59" i="1"/>
  <c r="AS59" i="1"/>
  <c r="AV59" i="1"/>
  <c r="AW59" i="1"/>
  <c r="AX59" i="1"/>
  <c r="AY59" i="1"/>
  <c r="AZ59" i="1"/>
  <c r="BA59" i="1"/>
  <c r="BD59" i="1"/>
  <c r="BE59" i="1"/>
  <c r="BF59" i="1"/>
  <c r="BG59" i="1"/>
  <c r="BH59" i="1"/>
  <c r="AU59" i="1" s="1"/>
  <c r="BI59" i="1"/>
  <c r="AT59" i="1" s="1"/>
  <c r="BJ59" i="1"/>
  <c r="BK59" i="1"/>
  <c r="BL59" i="1"/>
  <c r="BM59" i="1"/>
  <c r="BN59" i="1"/>
  <c r="BO59" i="1"/>
  <c r="O60" i="1"/>
  <c r="AP60" i="1"/>
  <c r="BB60" i="1" s="1"/>
  <c r="AQ60" i="1"/>
  <c r="AR60" i="1"/>
  <c r="AS60" i="1"/>
  <c r="AV60" i="1"/>
  <c r="AW60" i="1"/>
  <c r="AX60" i="1"/>
  <c r="AY60" i="1"/>
  <c r="AZ60" i="1"/>
  <c r="BA60" i="1"/>
  <c r="BD60" i="1"/>
  <c r="BE60" i="1"/>
  <c r="BF60" i="1"/>
  <c r="BQ60" i="1" s="1"/>
  <c r="BG60" i="1"/>
  <c r="BH60" i="1"/>
  <c r="AU60" i="1" s="1"/>
  <c r="BI60" i="1"/>
  <c r="AT60" i="1" s="1"/>
  <c r="BJ60" i="1"/>
  <c r="BK60" i="1"/>
  <c r="BL60" i="1"/>
  <c r="BM60" i="1"/>
  <c r="BN60" i="1"/>
  <c r="BO60" i="1"/>
  <c r="O61" i="1"/>
  <c r="AP61" i="1"/>
  <c r="AQ61" i="1"/>
  <c r="AR61" i="1"/>
  <c r="AS61" i="1"/>
  <c r="AV61" i="1"/>
  <c r="AW61" i="1"/>
  <c r="AX61" i="1"/>
  <c r="AY61" i="1"/>
  <c r="AZ61" i="1"/>
  <c r="BA61" i="1"/>
  <c r="BD61" i="1"/>
  <c r="BE61" i="1"/>
  <c r="BF61" i="1"/>
  <c r="BG61" i="1"/>
  <c r="BH61" i="1"/>
  <c r="BI61" i="1"/>
  <c r="AT61" i="1" s="1"/>
  <c r="BJ61" i="1"/>
  <c r="BK61" i="1"/>
  <c r="BL61" i="1"/>
  <c r="BM61" i="1"/>
  <c r="BN61" i="1"/>
  <c r="BO61" i="1"/>
  <c r="O62" i="1"/>
  <c r="AP62" i="1"/>
  <c r="AQ62" i="1"/>
  <c r="AR62" i="1"/>
  <c r="AS62" i="1"/>
  <c r="AU62" i="1"/>
  <c r="AV62" i="1"/>
  <c r="AW62" i="1"/>
  <c r="AX62" i="1"/>
  <c r="AY62" i="1"/>
  <c r="AZ62" i="1"/>
  <c r="BA62" i="1"/>
  <c r="BD62" i="1"/>
  <c r="BE62" i="1"/>
  <c r="BF62" i="1"/>
  <c r="BG62" i="1"/>
  <c r="BH62" i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AT64" i="1" s="1"/>
  <c r="BB64" i="1" s="1"/>
  <c r="BJ64" i="1"/>
  <c r="BK64" i="1"/>
  <c r="BL64" i="1"/>
  <c r="BM64" i="1"/>
  <c r="BN64" i="1"/>
  <c r="BO64" i="1"/>
  <c r="BB57" i="1" l="1"/>
  <c r="BQ61" i="1"/>
  <c r="AH61" i="1" s="1"/>
  <c r="AC58" i="1"/>
  <c r="AK58" i="1"/>
  <c r="BP53" i="1"/>
  <c r="BB52" i="1"/>
  <c r="BP56" i="1"/>
  <c r="AF58" i="1"/>
  <c r="BB55" i="1"/>
  <c r="BB54" i="1"/>
  <c r="BB56" i="1"/>
  <c r="AE60" i="1"/>
  <c r="AA60" i="1"/>
  <c r="AI60" i="1"/>
  <c r="AK60" i="1"/>
  <c r="BQ63" i="1"/>
  <c r="AJ60" i="1"/>
  <c r="AB58" i="1"/>
  <c r="AJ58" i="1"/>
  <c r="AG58" i="1"/>
  <c r="AD58" i="1"/>
  <c r="AN58" i="1" s="1"/>
  <c r="AT58" i="1"/>
  <c r="BB58" i="1" s="1"/>
  <c r="AI58" i="1"/>
  <c r="BP57" i="1"/>
  <c r="BQ57" i="1"/>
  <c r="AA57" i="1" s="1"/>
  <c r="BQ53" i="1"/>
  <c r="AJ53" i="1" s="1"/>
  <c r="BQ52" i="1"/>
  <c r="BP62" i="1"/>
  <c r="BQ62" i="1"/>
  <c r="AI62" i="1" s="1"/>
  <c r="AH60" i="1"/>
  <c r="Z60" i="1"/>
  <c r="AC60" i="1"/>
  <c r="BP58" i="1"/>
  <c r="AU58" i="1"/>
  <c r="AE58" i="1"/>
  <c r="AH58" i="1"/>
  <c r="AB56" i="1"/>
  <c r="BB51" i="1"/>
  <c r="BQ55" i="1"/>
  <c r="AU61" i="1"/>
  <c r="BB61" i="1" s="1"/>
  <c r="AG60" i="1"/>
  <c r="BB59" i="1"/>
  <c r="AF57" i="1"/>
  <c r="AI56" i="1"/>
  <c r="AA61" i="1"/>
  <c r="AI61" i="1"/>
  <c r="AD61" i="1"/>
  <c r="BP61" i="1"/>
  <c r="AB60" i="1"/>
  <c r="BP63" i="1"/>
  <c r="BB62" i="1"/>
  <c r="AK61" i="1"/>
  <c r="AC61" i="1"/>
  <c r="AF60" i="1"/>
  <c r="Z58" i="1"/>
  <c r="BP55" i="1"/>
  <c r="AG52" i="1"/>
  <c r="AG55" i="1"/>
  <c r="BQ59" i="1"/>
  <c r="AD59" i="1" s="1"/>
  <c r="AT63" i="1"/>
  <c r="BB63" i="1" s="1"/>
  <c r="BP64" i="1"/>
  <c r="AJ61" i="1"/>
  <c r="AB61" i="1"/>
  <c r="Z61" i="1"/>
  <c r="AD60" i="1"/>
  <c r="AU53" i="1"/>
  <c r="BB53" i="1" s="1"/>
  <c r="BP60" i="1"/>
  <c r="BP52" i="1"/>
  <c r="BQ54" i="1"/>
  <c r="AB54" i="1" s="1"/>
  <c r="BQ51" i="1"/>
  <c r="AI51" i="1" s="1"/>
  <c r="BQ64" i="1"/>
  <c r="AK64" i="1" s="1"/>
  <c r="BP59" i="1"/>
  <c r="BQ56" i="1"/>
  <c r="AC56" i="1" s="1"/>
  <c r="AA56" i="1"/>
  <c r="AD55" i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AJ54" i="1" l="1"/>
  <c r="AJ51" i="1"/>
  <c r="AB62" i="1"/>
  <c r="AM58" i="1"/>
  <c r="AG62" i="1"/>
  <c r="AH54" i="1"/>
  <c r="AA64" i="1"/>
  <c r="AA54" i="1"/>
  <c r="AG61" i="1"/>
  <c r="AF61" i="1"/>
  <c r="AE61" i="1"/>
  <c r="AL61" i="1" s="1"/>
  <c r="AA51" i="1"/>
  <c r="AL60" i="1"/>
  <c r="AI54" i="1"/>
  <c r="AD51" i="1"/>
  <c r="AK51" i="1"/>
  <c r="AG54" i="1"/>
  <c r="AB51" i="1"/>
  <c r="AC59" i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AN55" i="1" s="1"/>
  <c r="Z55" i="1"/>
  <c r="AH55" i="1"/>
  <c r="AA55" i="1"/>
  <c r="AI55" i="1"/>
  <c r="AB55" i="1"/>
  <c r="AJ55" i="1"/>
  <c r="AJ56" i="1"/>
  <c r="AA53" i="1"/>
  <c r="AI53" i="1"/>
  <c r="AD53" i="1"/>
  <c r="AF53" i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M61" i="1"/>
  <c r="AD64" i="1"/>
  <c r="AE57" i="1"/>
  <c r="AM57" i="1" s="1"/>
  <c r="AI64" i="1"/>
  <c r="Z54" i="1"/>
  <c r="AN61" i="1"/>
  <c r="AF55" i="1"/>
  <c r="AG57" i="1"/>
  <c r="AK56" i="1"/>
  <c r="AG64" i="1"/>
  <c r="AG59" i="1"/>
  <c r="AF59" i="1"/>
  <c r="AE59" i="1"/>
  <c r="AN59" i="1" s="1"/>
  <c r="AF62" i="1"/>
  <c r="AM62" i="1" s="1"/>
  <c r="AC62" i="1"/>
  <c r="AK62" i="1"/>
  <c r="AE62" i="1"/>
  <c r="AD62" i="1"/>
  <c r="AB57" i="1"/>
  <c r="AJ57" i="1"/>
  <c r="AC57" i="1"/>
  <c r="AK57" i="1"/>
  <c r="AD57" i="1"/>
  <c r="AN57" i="1" s="1"/>
  <c r="AI59" i="1"/>
  <c r="Z62" i="1"/>
  <c r="Z51" i="1"/>
  <c r="AD56" i="1"/>
  <c r="AI57" i="1"/>
  <c r="AJ63" i="1"/>
  <c r="Z64" i="1"/>
  <c r="AH64" i="1"/>
  <c r="AE64" i="1"/>
  <c r="AC64" i="1"/>
  <c r="AF64" i="1"/>
  <c r="AN60" i="1"/>
  <c r="AG63" i="1"/>
  <c r="AL58" i="1"/>
  <c r="AJ64" i="1"/>
  <c r="Z52" i="1"/>
  <c r="AJ62" i="1"/>
  <c r="AD52" i="1"/>
  <c r="Z57" i="1"/>
  <c r="AF63" i="1"/>
  <c r="AK59" i="1"/>
  <c r="AD63" i="1"/>
  <c r="AN63" i="1" s="1"/>
  <c r="AJ59" i="1"/>
  <c r="AB64" i="1"/>
  <c r="AG51" i="1"/>
  <c r="AE51" i="1"/>
  <c r="AF51" i="1"/>
  <c r="AF52" i="1"/>
  <c r="AF54" i="1"/>
  <c r="AC54" i="1"/>
  <c r="AK54" i="1"/>
  <c r="AD54" i="1"/>
  <c r="AE54" i="1"/>
  <c r="AE53" i="1"/>
  <c r="AH51" i="1"/>
  <c r="AC51" i="1"/>
  <c r="AM60" i="1"/>
  <c r="AH52" i="1"/>
  <c r="AB53" i="1"/>
  <c r="AK53" i="1"/>
  <c r="AH62" i="1"/>
  <c r="AH57" i="1"/>
  <c r="AA62" i="1"/>
  <c r="Z59" i="1"/>
  <c r="AC53" i="1"/>
  <c r="AB63" i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AM63" i="1" l="1"/>
  <c r="AM59" i="1"/>
  <c r="AM51" i="1"/>
  <c r="AN62" i="1"/>
  <c r="AN51" i="1"/>
  <c r="AN52" i="1"/>
  <c r="AM53" i="1"/>
  <c r="AN54" i="1"/>
  <c r="AL52" i="1"/>
  <c r="AM55" i="1"/>
  <c r="AN53" i="1"/>
  <c r="AM52" i="1"/>
  <c r="AN56" i="1"/>
  <c r="AL59" i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E41" i="1"/>
  <c r="BF41" i="1"/>
  <c r="BG41" i="1"/>
  <c r="AU41" i="1"/>
  <c r="AT41" i="1"/>
  <c r="BJ41" i="1"/>
  <c r="BK41" i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E43" i="1"/>
  <c r="BF43" i="1"/>
  <c r="BG43" i="1"/>
  <c r="AU43" i="1"/>
  <c r="BJ43" i="1"/>
  <c r="BK43" i="1"/>
  <c r="BL43" i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E45" i="1"/>
  <c r="BF45" i="1"/>
  <c r="BG45" i="1"/>
  <c r="AU45" i="1"/>
  <c r="BJ45" i="1"/>
  <c r="BK45" i="1"/>
  <c r="BL45" i="1"/>
  <c r="BM45" i="1"/>
  <c r="O46" i="1"/>
  <c r="AP46" i="1"/>
  <c r="AQ46" i="1"/>
  <c r="AR46" i="1"/>
  <c r="AS46" i="1"/>
  <c r="AV46" i="1"/>
  <c r="AW46" i="1"/>
  <c r="AX46" i="1"/>
  <c r="AY46" i="1"/>
  <c r="AZ46" i="1"/>
  <c r="BA46" i="1"/>
  <c r="BD46" i="1"/>
  <c r="BE46" i="1"/>
  <c r="BF46" i="1"/>
  <c r="BG46" i="1"/>
  <c r="AU46" i="1"/>
  <c r="AT46" i="1"/>
  <c r="BJ46" i="1"/>
  <c r="BK46" i="1"/>
  <c r="BL46" i="1"/>
  <c r="BM46" i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AB41" i="1" l="1"/>
  <c r="BQ46" i="1"/>
  <c r="AJ46" i="1" s="1"/>
  <c r="BQ41" i="1"/>
  <c r="AE41" i="1" s="1"/>
  <c r="AF46" i="1"/>
  <c r="AF41" i="1"/>
  <c r="AG49" i="1"/>
  <c r="AC43" i="1"/>
  <c r="AM41" i="1"/>
  <c r="AA38" i="1"/>
  <c r="AG48" i="1"/>
  <c r="AF38" i="1"/>
  <c r="AF43" i="1"/>
  <c r="AC46" i="1"/>
  <c r="Z41" i="1"/>
  <c r="BQ47" i="1"/>
  <c r="AG47" i="1" s="1"/>
  <c r="BQ42" i="1"/>
  <c r="AC41" i="1"/>
  <c r="BQ39" i="1"/>
  <c r="AI39" i="1" s="1"/>
  <c r="BQ44" i="1"/>
  <c r="AF44" i="1" s="1"/>
  <c r="AC48" i="1"/>
  <c r="BQ45" i="1"/>
  <c r="BQ40" i="1"/>
  <c r="AF40" i="1" s="1"/>
  <c r="BQ38" i="1"/>
  <c r="AB38" i="1" s="1"/>
  <c r="Z38" i="1"/>
  <c r="AA41" i="1"/>
  <c r="AB46" i="1"/>
  <c r="Z48" i="1"/>
  <c r="BQ48" i="1"/>
  <c r="AI48" i="1" s="1"/>
  <c r="BQ43" i="1"/>
  <c r="AI43" i="1" s="1"/>
  <c r="AF42" i="1"/>
  <c r="AC39" i="1"/>
  <c r="AH46" i="1"/>
  <c r="BQ49" i="1"/>
  <c r="AA49" i="1" s="1"/>
  <c r="BQ37" i="1"/>
  <c r="AC37" i="1" s="1"/>
  <c r="AA43" i="1"/>
  <c r="AB39" i="1"/>
  <c r="BQ50" i="1"/>
  <c r="AF50" i="1" s="1"/>
  <c r="AD46" i="1"/>
  <c r="AF48" i="1"/>
  <c r="AC40" i="1"/>
  <c r="AC49" i="1"/>
  <c r="AH48" i="1"/>
  <c r="AG43" i="1"/>
  <c r="AI41" i="1"/>
  <c r="AK46" i="1"/>
  <c r="AE46" i="1"/>
  <c r="AC30" i="1"/>
  <c r="AA35" i="1"/>
  <c r="AF13" i="1"/>
  <c r="BQ35" i="1"/>
  <c r="Z35" i="1" s="1"/>
  <c r="BQ23" i="1"/>
  <c r="Z23" i="1" s="1"/>
  <c r="BQ21" i="1"/>
  <c r="AH21" i="1" s="1"/>
  <c r="AF20" i="1"/>
  <c r="AC17" i="1"/>
  <c r="BQ14" i="1"/>
  <c r="AG14" i="1" s="1"/>
  <c r="BQ30" i="1"/>
  <c r="BQ25" i="1"/>
  <c r="AA25" i="1" s="1"/>
  <c r="BQ16" i="1"/>
  <c r="AG16" i="1" s="1"/>
  <c r="AB17" i="1"/>
  <c r="AI12" i="1"/>
  <c r="BQ29" i="1"/>
  <c r="AC29" i="1" s="1"/>
  <c r="BQ22" i="1"/>
  <c r="Z22" i="1"/>
  <c r="BQ15" i="1"/>
  <c r="AF15" i="1" s="1"/>
  <c r="BQ10" i="1"/>
  <c r="AH10" i="1" s="1"/>
  <c r="Z10" i="1"/>
  <c r="AC35" i="1"/>
  <c r="AB30" i="1"/>
  <c r="AH22" i="1"/>
  <c r="BQ36" i="1"/>
  <c r="AF36" i="1" s="1"/>
  <c r="BQ34" i="1"/>
  <c r="AC34" i="1" s="1"/>
  <c r="BQ13" i="1"/>
  <c r="AH13" i="1" s="1"/>
  <c r="BQ8" i="1"/>
  <c r="Z8" i="1" s="1"/>
  <c r="BQ32" i="1"/>
  <c r="AH32" i="1" s="1"/>
  <c r="Z32" i="1"/>
  <c r="BQ27" i="1"/>
  <c r="Z27" i="1" s="1"/>
  <c r="BQ20" i="1"/>
  <c r="AA20" i="1" s="1"/>
  <c r="BQ18" i="1"/>
  <c r="AA18" i="1" s="1"/>
  <c r="AG13" i="1"/>
  <c r="BQ11" i="1"/>
  <c r="AF11" i="1" s="1"/>
  <c r="BQ28" i="1"/>
  <c r="BQ19" i="1"/>
  <c r="Z19" i="1" s="1"/>
  <c r="BQ33" i="1"/>
  <c r="AB33" i="1" s="1"/>
  <c r="BQ26" i="1"/>
  <c r="AC26" i="1" s="1"/>
  <c r="AB22" i="1"/>
  <c r="AA17" i="1"/>
  <c r="BQ12" i="1"/>
  <c r="AF12" i="1" s="1"/>
  <c r="AI35" i="1"/>
  <c r="AG30" i="1"/>
  <c r="BQ9" i="1"/>
  <c r="AH9" i="1" s="1"/>
  <c r="BQ31" i="1"/>
  <c r="AF31" i="1" s="1"/>
  <c r="BQ24" i="1"/>
  <c r="BQ17" i="1"/>
  <c r="AH17" i="1" s="1"/>
  <c r="Z17" i="1"/>
  <c r="AA10" i="1"/>
  <c r="Z26" i="1"/>
  <c r="Z34" i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AA50" i="1" l="1"/>
  <c r="AB14" i="1"/>
  <c r="AF14" i="1"/>
  <c r="AA26" i="1"/>
  <c r="AG37" i="1"/>
  <c r="Z43" i="1"/>
  <c r="AB13" i="1"/>
  <c r="AH14" i="1"/>
  <c r="AA14" i="1"/>
  <c r="Z49" i="1"/>
  <c r="AK41" i="1"/>
  <c r="AF47" i="1"/>
  <c r="AH37" i="1"/>
  <c r="AG41" i="1"/>
  <c r="AA11" i="1"/>
  <c r="AL41" i="1"/>
  <c r="AH47" i="1"/>
  <c r="AI8" i="1"/>
  <c r="AG17" i="1"/>
  <c r="AM46" i="1"/>
  <c r="AG46" i="1"/>
  <c r="AI44" i="1"/>
  <c r="AA44" i="1"/>
  <c r="AB47" i="1"/>
  <c r="AC47" i="1"/>
  <c r="AA13" i="1"/>
  <c r="Z39" i="1"/>
  <c r="AC14" i="1"/>
  <c r="AH11" i="1"/>
  <c r="AA37" i="1"/>
  <c r="AG21" i="1"/>
  <c r="AH8" i="1"/>
  <c r="AC12" i="1"/>
  <c r="AB37" i="1"/>
  <c r="Z46" i="1"/>
  <c r="AJ41" i="1"/>
  <c r="AA46" i="1"/>
  <c r="AD41" i="1"/>
  <c r="AH41" i="1"/>
  <c r="Z44" i="1"/>
  <c r="AI46" i="1"/>
  <c r="AA27" i="1"/>
  <c r="Z45" i="1"/>
  <c r="AJ45" i="1"/>
  <c r="AE45" i="1"/>
  <c r="AK45" i="1"/>
  <c r="AD45" i="1"/>
  <c r="AI45" i="1"/>
  <c r="AI27" i="1"/>
  <c r="AH15" i="1"/>
  <c r="AG45" i="1"/>
  <c r="AF9" i="1"/>
  <c r="AG42" i="1"/>
  <c r="AD42" i="1"/>
  <c r="AN42" i="1" s="1"/>
  <c r="AK42" i="1"/>
  <c r="AH42" i="1"/>
  <c r="AB42" i="1"/>
  <c r="AE42" i="1"/>
  <c r="AM42" i="1" s="1"/>
  <c r="AJ42" i="1"/>
  <c r="AB45" i="1"/>
  <c r="AB50" i="1"/>
  <c r="AG8" i="1"/>
  <c r="AB26" i="1"/>
  <c r="AD49" i="1"/>
  <c r="AE49" i="1"/>
  <c r="AK49" i="1"/>
  <c r="AB49" i="1"/>
  <c r="AF49" i="1"/>
  <c r="AJ49" i="1"/>
  <c r="AB43" i="1"/>
  <c r="AD43" i="1"/>
  <c r="AK43" i="1"/>
  <c r="AH43" i="1"/>
  <c r="AJ43" i="1"/>
  <c r="AE43" i="1"/>
  <c r="AM43" i="1" s="1"/>
  <c r="AH38" i="1"/>
  <c r="AE38" i="1"/>
  <c r="AM38" i="1" s="1"/>
  <c r="AD38" i="1"/>
  <c r="AG38" i="1"/>
  <c r="AJ38" i="1"/>
  <c r="AK38" i="1"/>
  <c r="AH39" i="1"/>
  <c r="AE39" i="1"/>
  <c r="AA39" i="1"/>
  <c r="AK39" i="1"/>
  <c r="AD39" i="1"/>
  <c r="AJ39" i="1"/>
  <c r="AE47" i="1"/>
  <c r="AJ47" i="1"/>
  <c r="AK47" i="1"/>
  <c r="AD47" i="1"/>
  <c r="AI47" i="1"/>
  <c r="Z47" i="1"/>
  <c r="AA47" i="1"/>
  <c r="AI49" i="1"/>
  <c r="AI38" i="1"/>
  <c r="AF39" i="1"/>
  <c r="AC38" i="1"/>
  <c r="AH16" i="1"/>
  <c r="AI16" i="1"/>
  <c r="AC23" i="1"/>
  <c r="AF8" i="1"/>
  <c r="AF27" i="1"/>
  <c r="AG50" i="1"/>
  <c r="AD50" i="1"/>
  <c r="AK50" i="1"/>
  <c r="AE50" i="1"/>
  <c r="AM50" i="1" s="1"/>
  <c r="AJ50" i="1"/>
  <c r="AH50" i="1"/>
  <c r="AC42" i="1"/>
  <c r="AA40" i="1"/>
  <c r="AK40" i="1"/>
  <c r="AD40" i="1"/>
  <c r="AG40" i="1"/>
  <c r="AE40" i="1"/>
  <c r="AM40" i="1" s="1"/>
  <c r="AJ40" i="1"/>
  <c r="AB40" i="1"/>
  <c r="Z50" i="1"/>
  <c r="AI40" i="1"/>
  <c r="AA45" i="1"/>
  <c r="AF16" i="1"/>
  <c r="AF26" i="1"/>
  <c r="AG15" i="1"/>
  <c r="Z16" i="1"/>
  <c r="AB20" i="1"/>
  <c r="AI50" i="1"/>
  <c r="AA48" i="1"/>
  <c r="AK48" i="1"/>
  <c r="AE48" i="1"/>
  <c r="AD48" i="1"/>
  <c r="AN48" i="1" s="1"/>
  <c r="AB48" i="1"/>
  <c r="AJ48" i="1"/>
  <c r="Z40" i="1"/>
  <c r="AG39" i="1"/>
  <c r="AH49" i="1"/>
  <c r="AB16" i="1"/>
  <c r="AC15" i="1"/>
  <c r="AH45" i="1"/>
  <c r="AB25" i="1"/>
  <c r="AC16" i="1"/>
  <c r="Z42" i="1"/>
  <c r="AA42" i="1"/>
  <c r="AM47" i="1"/>
  <c r="AC45" i="1"/>
  <c r="Z33" i="1"/>
  <c r="AC33" i="1"/>
  <c r="AM48" i="1"/>
  <c r="Z37" i="1"/>
  <c r="AJ37" i="1"/>
  <c r="AD37" i="1"/>
  <c r="AE37" i="1"/>
  <c r="AN37" i="1" s="1"/>
  <c r="AF37" i="1"/>
  <c r="AK37" i="1"/>
  <c r="AH40" i="1"/>
  <c r="AK44" i="1"/>
  <c r="AD44" i="1"/>
  <c r="AE44" i="1"/>
  <c r="AM44" i="1" s="1"/>
  <c r="AH44" i="1"/>
  <c r="AJ44" i="1"/>
  <c r="AC44" i="1"/>
  <c r="AB44" i="1"/>
  <c r="AG44" i="1"/>
  <c r="AC50" i="1"/>
  <c r="AI42" i="1"/>
  <c r="AF45" i="1"/>
  <c r="AM45" i="1" s="1"/>
  <c r="AI37" i="1"/>
  <c r="AB10" i="1"/>
  <c r="AF10" i="1"/>
  <c r="AB9" i="1"/>
  <c r="Z9" i="1"/>
  <c r="AC10" i="1"/>
  <c r="AI10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K29" i="1"/>
  <c r="AF29" i="1"/>
  <c r="AI29" i="1"/>
  <c r="AA29" i="1"/>
  <c r="AF25" i="1"/>
  <c r="AI33" i="1"/>
  <c r="AA19" i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J8" i="1"/>
  <c r="AD8" i="1"/>
  <c r="AB32" i="1"/>
  <c r="Z30" i="1"/>
  <c r="AJ30" i="1"/>
  <c r="AE30" i="1"/>
  <c r="AK30" i="1"/>
  <c r="AD30" i="1"/>
  <c r="AN30" i="1" s="1"/>
  <c r="AF30" i="1"/>
  <c r="AM30" i="1" s="1"/>
  <c r="AA30" i="1"/>
  <c r="AI30" i="1"/>
  <c r="AA9" i="1"/>
  <c r="AB12" i="1"/>
  <c r="AH36" i="1"/>
  <c r="AF35" i="1"/>
  <c r="AI31" i="1"/>
  <c r="AI9" i="1"/>
  <c r="AG20" i="1"/>
  <c r="AG26" i="1"/>
  <c r="AD26" i="1"/>
  <c r="AK26" i="1"/>
  <c r="AJ26" i="1"/>
  <c r="AE26" i="1"/>
  <c r="AH26" i="1"/>
  <c r="AB11" i="1"/>
  <c r="AD11" i="1"/>
  <c r="AJ11" i="1"/>
  <c r="AK11" i="1"/>
  <c r="AC11" i="1"/>
  <c r="Z11" i="1"/>
  <c r="AE11" i="1"/>
  <c r="AM11" i="1" s="1"/>
  <c r="AB23" i="1"/>
  <c r="Z13" i="1"/>
  <c r="AJ13" i="1"/>
  <c r="AK13" i="1"/>
  <c r="AC13" i="1"/>
  <c r="AD13" i="1"/>
  <c r="AE13" i="1"/>
  <c r="AM13" i="1" s="1"/>
  <c r="AI13" i="1"/>
  <c r="AG34" i="1"/>
  <c r="AK34" i="1"/>
  <c r="AD34" i="1"/>
  <c r="AL34" i="1" s="1"/>
  <c r="AJ34" i="1"/>
  <c r="AE34" i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D16" i="1"/>
  <c r="AJ16" i="1"/>
  <c r="AG11" i="1"/>
  <c r="AF22" i="1"/>
  <c r="AA34" i="1"/>
  <c r="AC31" i="1"/>
  <c r="Z15" i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N32" i="1" s="1"/>
  <c r="AJ32" i="1"/>
  <c r="AD32" i="1"/>
  <c r="Z24" i="1"/>
  <c r="AF32" i="1"/>
  <c r="AG28" i="1"/>
  <c r="AB28" i="1"/>
  <c r="AG33" i="1"/>
  <c r="AI19" i="1"/>
  <c r="Z28" i="1"/>
  <c r="AD20" i="1"/>
  <c r="AC20" i="1"/>
  <c r="AH20" i="1"/>
  <c r="AE20" i="1"/>
  <c r="AM20" i="1" s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M10" i="1" s="1"/>
  <c r="AJ10" i="1"/>
  <c r="AI22" i="1"/>
  <c r="AB24" i="1"/>
  <c r="AA23" i="1"/>
  <c r="Z14" i="1"/>
  <c r="AJ14" i="1"/>
  <c r="AE14" i="1"/>
  <c r="AM14" i="1" s="1"/>
  <c r="AK14" i="1"/>
  <c r="AD14" i="1"/>
  <c r="AI14" i="1"/>
  <c r="AI23" i="1"/>
  <c r="AF34" i="1"/>
  <c r="AI25" i="1"/>
  <c r="AG12" i="1"/>
  <c r="AF21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M9" i="1" s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D27" i="1"/>
  <c r="AK27" i="1"/>
  <c r="AC27" i="1"/>
  <c r="AE27" i="1"/>
  <c r="AJ27" i="1"/>
  <c r="AF19" i="1"/>
  <c r="AG36" i="1"/>
  <c r="AD36" i="1"/>
  <c r="AK36" i="1"/>
  <c r="AE36" i="1"/>
  <c r="AM36" i="1" s="1"/>
  <c r="AJ36" i="1"/>
  <c r="Z36" i="1"/>
  <c r="AB36" i="1"/>
  <c r="AE15" i="1"/>
  <c r="AM15" i="1" s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AN38" i="1"/>
  <c r="BB4" i="1"/>
  <c r="BP4" i="1"/>
  <c r="BQ4" i="1" s="1"/>
  <c r="O4" i="1"/>
  <c r="AM8" i="1" l="1"/>
  <c r="AL46" i="1"/>
  <c r="AL48" i="1"/>
  <c r="AN47" i="1"/>
  <c r="AN39" i="1"/>
  <c r="AL38" i="1"/>
  <c r="AL43" i="1"/>
  <c r="AL26" i="1"/>
  <c r="AN29" i="1"/>
  <c r="AL44" i="1"/>
  <c r="AM16" i="1"/>
  <c r="AN49" i="1"/>
  <c r="AN16" i="1"/>
  <c r="AL19" i="1"/>
  <c r="AM39" i="1"/>
  <c r="AL20" i="1"/>
  <c r="AL15" i="1"/>
  <c r="AM25" i="1"/>
  <c r="AM37" i="1"/>
  <c r="AL49" i="1"/>
  <c r="AN43" i="1"/>
  <c r="AM21" i="1"/>
  <c r="AM26" i="1"/>
  <c r="AL50" i="1"/>
  <c r="AL45" i="1"/>
  <c r="AN40" i="1"/>
  <c r="AL40" i="1"/>
  <c r="AM27" i="1"/>
  <c r="AL42" i="1"/>
  <c r="AL47" i="1"/>
  <c r="AM34" i="1"/>
  <c r="AL27" i="1"/>
  <c r="AN34" i="1"/>
  <c r="AL17" i="1"/>
  <c r="AM32" i="1"/>
  <c r="AL35" i="1"/>
  <c r="AL37" i="1"/>
  <c r="AL39" i="1"/>
  <c r="AM49" i="1"/>
  <c r="AL10" i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AN4" i="1" l="1"/>
  <c r="AM7" i="1"/>
  <c r="AN7" i="1"/>
  <c r="AL4" i="1"/>
  <c r="AM4" i="1"/>
  <c r="BP6" i="1" l="1"/>
  <c r="BQ6" i="1" s="1"/>
  <c r="AU6" i="1"/>
  <c r="BB6" i="1" s="1"/>
  <c r="AB6" i="1" l="1"/>
  <c r="AK6" i="1"/>
  <c r="AC6" i="1"/>
  <c r="AF6" i="1"/>
  <c r="AG6" i="1"/>
  <c r="Z6" i="1"/>
  <c r="AI6" i="1"/>
  <c r="AA6" i="1"/>
  <c r="AJ6" i="1"/>
  <c r="AH6" i="1"/>
  <c r="AE6" i="1" l="1"/>
  <c r="AD6" i="1" s="1"/>
  <c r="AN6" i="1" s="1"/>
  <c r="AM6" i="1" l="1"/>
  <c r="AL6" i="1"/>
</calcChain>
</file>

<file path=xl/sharedStrings.xml><?xml version="1.0" encoding="utf-8"?>
<sst xmlns="http://schemas.openxmlformats.org/spreadsheetml/2006/main" count="255" uniqueCount="161">
  <si>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</si>
  <si>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</si>
  <si>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</si>
  <si>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</si>
  <si>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</si>
  <si>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</si>
  <si>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</si>
  <si>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</si>
  <si>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</si>
  <si>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</si>
  <si>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</si>
  <si>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</si>
  <si>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</si>
  <si>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</si>
  <si>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</si>
  <si>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</si>
  <si>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</si>
  <si>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</si>
  <si>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</si>
  <si>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</si>
  <si>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</si>
  <si>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</si>
  <si>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</si>
  <si>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</si>
  <si>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</si>
  <si>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</si>
  <si>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</si>
  <si>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</si>
  <si>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</si>
  <si>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</si>
  <si>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</si>
  <si>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</si>
  <si>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</si>
  <si>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</si>
  <si>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</si>
  <si>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</si>
  <si>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</si>
  <si>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</si>
  <si>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</si>
  <si>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</si>
  <si>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</si>
  <si>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</si>
  <si>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</si>
  <si>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</si>
  <si>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</si>
  <si>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</si>
  <si>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</si>
  <si>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</si>
  <si>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</si>
  <si>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</si>
  <si>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</si>
  <si>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</si>
  <si>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</si>
  <si>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</si>
  <si>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</si>
  <si>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</si>
  <si>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</si>
  <si>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x</t>
    <phoneticPr fontId="1"/>
  </si>
  <si>
    <t>y</t>
    <phoneticPr fontId="1"/>
  </si>
  <si>
    <t>z</t>
    <phoneticPr fontId="1"/>
  </si>
  <si>
    <t>stage</t>
    <phoneticPr fontId="1"/>
  </si>
  <si>
    <t>interval</t>
    <phoneticPr fontId="1"/>
  </si>
  <si>
    <t>Ti</t>
  </si>
  <si>
    <t>Al</t>
  </si>
  <si>
    <t>Cr</t>
  </si>
  <si>
    <t>Ca</t>
  </si>
  <si>
    <t>Interval</t>
    <phoneticPr fontId="1"/>
  </si>
  <si>
    <t>offset</t>
    <phoneticPr fontId="1"/>
  </si>
  <si>
    <t>P</t>
    <phoneticPr fontId="1"/>
  </si>
  <si>
    <t>T</t>
    <phoneticPr fontId="1"/>
  </si>
  <si>
    <t xml:space="preserve">Line 1 1205a_OPX_TE_LINE5 </t>
  </si>
  <si>
    <t xml:space="preserve">Line 2 1205a_OPX_TE_LINE5 </t>
  </si>
  <si>
    <t xml:space="preserve">Line 3 1205a_OPX_TE_LINE5 </t>
  </si>
  <si>
    <t xml:space="preserve">Line 4 1205a_OPX_TE_LINE5 </t>
  </si>
  <si>
    <t xml:space="preserve">Line 5 1205a_OPX_TE_LINE5 </t>
  </si>
  <si>
    <t xml:space="preserve">Line 6 1205a_OPX_TE_LINE5 </t>
  </si>
  <si>
    <t xml:space="preserve">Line 7 1205a_OPX_TE_LINE5 </t>
  </si>
  <si>
    <t xml:space="preserve">Line 8 1205a_OPX_TE_LINE5 </t>
  </si>
  <si>
    <t xml:space="preserve">Line 9 1205a_OPX_TE_LINE5 </t>
  </si>
  <si>
    <t xml:space="preserve">Line 10 1205a_OPX_TE_LINE5 </t>
  </si>
  <si>
    <t xml:space="preserve">Line 11 1205a_OPX_TE_LINE5 </t>
  </si>
  <si>
    <t xml:space="preserve">Line 12 1205a_OPX_TE_LINE5 </t>
  </si>
  <si>
    <t xml:space="preserve">Line 13 1205a_OPX_TE_LINE5 </t>
  </si>
  <si>
    <t xml:space="preserve">Line 14 1205a_OPX_TE_LINE5 </t>
  </si>
  <si>
    <t xml:space="preserve">Line 15 1205a_OPX_TE_LINE5 </t>
  </si>
  <si>
    <t xml:space="preserve">Line 16 1205a_OPX_TE_LINE5 </t>
  </si>
  <si>
    <t xml:space="preserve">Line 17 1205a_OPX_TE_LINE5 </t>
  </si>
  <si>
    <t xml:space="preserve">Line 18 1205a_OPX_TE_LINE5 </t>
  </si>
  <si>
    <t xml:space="preserve">Line 19 1205a_OPX_TE_LINE5 </t>
  </si>
  <si>
    <t xml:space="preserve">Line 20 1205a_OPX_TE_LINE5 </t>
  </si>
  <si>
    <t xml:space="preserve">Line 21 1205a_OPX_TE_LINE5 </t>
  </si>
  <si>
    <t xml:space="preserve">Line 22 1205a_OPX_TE_LINE5 </t>
  </si>
  <si>
    <t xml:space="preserve">Line 23 1205a_OPX_TE_LINE5 </t>
  </si>
  <si>
    <t xml:space="preserve">Line 24 1205a_OPX_TE_LINE5 </t>
  </si>
  <si>
    <t xml:space="preserve">Line 25 1205a_OPX_TE_LINE5 </t>
  </si>
  <si>
    <t xml:space="preserve">Line 26 1205a_OPX_TE_LINE5 </t>
  </si>
  <si>
    <t xml:space="preserve">Line 27 1205a_OPX_TE_LINE5 </t>
  </si>
  <si>
    <t xml:space="preserve">Line 28 1205a_OPX_TE_LINE5 </t>
  </si>
  <si>
    <t xml:space="preserve">Line 29 1205a_OPX_TE_LINE5 </t>
  </si>
  <si>
    <t xml:space="preserve">Line 30 1205a_OPX_TE_LINE5 </t>
  </si>
  <si>
    <t xml:space="preserve">Line 31 1205a_OPX_TE_LINE5 </t>
  </si>
  <si>
    <t xml:space="preserve">Line 32 1205a_OPX_TE_LINE5 </t>
  </si>
  <si>
    <t xml:space="preserve">Line 33 1205a_OPX_TE_LINE5 </t>
  </si>
  <si>
    <t xml:space="preserve">Line 34 1205a_OPX_TE_LINE5 </t>
  </si>
  <si>
    <t xml:space="preserve">Line 35 1205a_OPX_TE_LINE5 </t>
  </si>
  <si>
    <t xml:space="preserve">Line 36 1205a_OPX_TE_LINE5 </t>
  </si>
  <si>
    <t xml:space="preserve">Line 37 1205a_OPX_TE_LINE5 </t>
  </si>
  <si>
    <t xml:space="preserve">Line 38 1205a_OPX_TE_LINE5 </t>
  </si>
  <si>
    <t xml:space="preserve">Line 39 1205a_OPX_TE_LINE5 </t>
  </si>
  <si>
    <t xml:space="preserve">Line 40 1205a_OPX_TE_LINE5 </t>
  </si>
  <si>
    <t xml:space="preserve">Line 41 1205a_OPX_TE_LINE5 </t>
  </si>
  <si>
    <t xml:space="preserve">Line 42 1205a_OPX_TE_LINE5 </t>
  </si>
  <si>
    <t xml:space="preserve">Line 43 1205a_OPX_TE_LINE5 </t>
  </si>
  <si>
    <t xml:space="preserve">Line 44 1205a_OPX_TE_LINE5 </t>
  </si>
  <si>
    <t xml:space="preserve">Line 45 1205a_OPX_TE_LINE5 </t>
  </si>
  <si>
    <t xml:space="preserve">Line 46 1205a_OPX_TE_LINE5 </t>
  </si>
  <si>
    <t xml:space="preserve">Line 47 1205a_OPX_TE_LINE5 </t>
  </si>
  <si>
    <t xml:space="preserve">Line 48 1205a_OPX_TE_LINE5 </t>
  </si>
  <si>
    <t xml:space="preserve">Line 49 1205a_OPX_TE_LINE5 </t>
  </si>
  <si>
    <t xml:space="preserve">Line 50 1205a_OPX_TE_LINE5 </t>
  </si>
  <si>
    <t xml:space="preserve">Line 51 1205a_OPX_TE_LINE5 </t>
  </si>
  <si>
    <t xml:space="preserve">Line 52 1205a_OPX_TE_LINE5 </t>
  </si>
  <si>
    <t xml:space="preserve">Line 53 1205a_OPX_TE_LINE5 </t>
  </si>
  <si>
    <t xml:space="preserve">Line 54 1205a_OPX_TE_LINE5 </t>
  </si>
  <si>
    <t xml:space="preserve">Line 55 1205a_OPX_TE_LINE5 </t>
  </si>
  <si>
    <t xml:space="preserve">Line 56 1205a_OPX_TE_LINE5 </t>
  </si>
  <si>
    <t xml:space="preserve">Line 57 1205a_OPX_TE_LINE5 </t>
  </si>
  <si>
    <t xml:space="preserve">Line 58 1205a_OPX_TE_LINE5 </t>
  </si>
  <si>
    <t xml:space="preserve">Line 59 1205a_OPX_TE_LINE5 </t>
  </si>
  <si>
    <t xml:space="preserve">Line 60 1205a_OPX_TE_LINE5 </t>
  </si>
  <si>
    <t xml:space="preserve">Line 61 1205a_OPX_TE_LINE5 </t>
  </si>
  <si>
    <t xml:space="preserve">Line 62 1205a_OPX_TE_LINE5 </t>
  </si>
  <si>
    <t xml:space="preserve">Line 63 1205a_OPX_TE_LINE5 </t>
  </si>
  <si>
    <t xml:space="preserve">Line 64 1205a_OPX_TE_LINE5 </t>
  </si>
  <si>
    <t xml:space="preserve">Line 65 1205a_OPX_TE_LINE5 </t>
  </si>
  <si>
    <t xml:space="preserve">Line 66 1205a_OPX_TE_LINE5 </t>
  </si>
  <si>
    <t xml:space="preserve">Line 67 1205a_OPX_TE_LINE5 </t>
  </si>
  <si>
    <t xml:space="preserve">Line 68 1205a_OPX_TE_LINE5 </t>
  </si>
  <si>
    <t xml:space="preserve">Line 69 1205a_OPX_TE_LINE5 </t>
  </si>
  <si>
    <t xml:space="preserve">Line 70 1205a_OPX_TE_LINE5 </t>
  </si>
  <si>
    <t xml:space="preserve">Line 71 1205a_OPX_TE_LINE5 </t>
  </si>
  <si>
    <t xml:space="preserve">Line 72 1205a_OPX_TE_LINE5 </t>
  </si>
  <si>
    <t xml:space="preserve">Line 73 1205a_OPX_TE_LINE5 </t>
  </si>
  <si>
    <t xml:space="preserve">Line 74 1205a_OPX_TE_LINE5 </t>
  </si>
  <si>
    <t xml:space="preserve">Line 75 1205a_OPX_TE_LINE5 </t>
  </si>
  <si>
    <t xml:space="preserve">Line 76 1205a_OPX_TE_LINE5 </t>
  </si>
  <si>
    <t xml:space="preserve">Line 77 1205a_OPX_TE_LINE5 </t>
  </si>
  <si>
    <t xml:space="preserve">Line 78 1205a_OPX_TE_LINE5 </t>
  </si>
  <si>
    <t xml:space="preserve">Line 79 1205a_OPX_TE_LINE5 </t>
  </si>
  <si>
    <t xml:space="preserve">Line 80 1205a_OPX_TE_LINE5 </t>
  </si>
  <si>
    <t xml:space="preserve">Line 81 1205a_OPX_TE_LINE5 </t>
  </si>
  <si>
    <t>Ti1</t>
    <phoneticPr fontId="1"/>
  </si>
  <si>
    <t>Ti2</t>
    <phoneticPr fontId="1"/>
  </si>
  <si>
    <t>Al1</t>
    <phoneticPr fontId="1"/>
  </si>
  <si>
    <t>Al2</t>
    <phoneticPr fontId="1"/>
  </si>
  <si>
    <t>Cr1</t>
    <phoneticPr fontId="1"/>
  </si>
  <si>
    <t>Cr2</t>
    <phoneticPr fontId="1"/>
  </si>
  <si>
    <t>Ca1</t>
    <phoneticPr fontId="1"/>
  </si>
  <si>
    <t>Ca2</t>
    <phoneticPr fontId="1"/>
  </si>
  <si>
    <t>Semi-infinite pair</t>
    <phoneticPr fontId="1"/>
  </si>
  <si>
    <t>Fixed margin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</si>
</sst>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1" fontId="0" fillId="0" borderId="0" xfId="0" applyNumberFormat="1"/>
    <xf numFmtId="0" fontId="0" fillId="2" borderId="0" xfId="0" applyFill="1" applyAlignment="1">
      <alignment horizontal="center"/>
    </xf>
    <xf numFmtId="177" fontId="0" fillId="0" borderId="0" xfId="0" applyNumberFormat="1" applyBorder="1"/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00"/>
  <sheetViews>
    <sheetView topLeftCell="M35" zoomScale="80" zoomScaleNormal="80" workbookViewId="0">
      <selection activeCell="AG3" activeCellId="1" sqref="AA3:AC76 AG3:AG76"/>
    </sheetView>
  </sheetViews>
  <sheetFormatPr defaultRowHeight="13.5" x14ac:dyDescent="0.15"/>
  <cols>
    <col min="1" max="1" width="27.125" customWidth="1"/>
    <col min="4" max="14" width="9" style="1"/>
    <col min="16" max="16" width="4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2"/>
    <col min="40" max="40" width="9" style="2"/>
    <col min="67" max="67" width="9" customWidth="1"/>
  </cols>
  <sheetData>
    <row r="1" spans="1:69" x14ac:dyDescent="0.15">
      <c r="U1" s="16" t="s">
        <v>52</v>
      </c>
      <c r="V1" s="40" t="s">
        <v>53</v>
      </c>
      <c r="W1" s="40"/>
      <c r="X1" s="17" t="s">
        <v>54</v>
      </c>
      <c r="Y1" s="7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D2" s="9" t="s">
        <v>29</v>
      </c>
      <c r="E2" s="39" t="s">
        <v>51</v>
      </c>
      <c r="F2" s="39"/>
      <c r="G2" s="39"/>
      <c r="H2" s="39"/>
      <c r="I2" s="39"/>
      <c r="J2" s="39"/>
      <c r="K2" s="39"/>
      <c r="L2" s="39"/>
      <c r="M2" s="39"/>
      <c r="N2" s="39"/>
      <c r="Q2" s="39" t="s">
        <v>60</v>
      </c>
      <c r="R2" s="39"/>
      <c r="S2" s="39"/>
      <c r="U2" s="18" t="s">
        <v>55</v>
      </c>
      <c r="V2" s="4" t="s">
        <v>55</v>
      </c>
      <c r="W2" s="4" t="s">
        <v>52</v>
      </c>
      <c r="X2" s="19" t="s">
        <v>56</v>
      </c>
      <c r="Y2" s="7"/>
      <c r="Z2" s="12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61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 t="s">
        <v>57</v>
      </c>
      <c r="R3" s="4" t="s">
        <v>58</v>
      </c>
      <c r="S3" s="4" t="s">
        <v>59</v>
      </c>
      <c r="U3" s="4" t="s">
        <v>49</v>
      </c>
      <c r="V3" s="8" t="s">
        <v>41</v>
      </c>
      <c r="W3" s="8" t="s">
        <v>44</v>
      </c>
      <c r="X3" s="4" t="s">
        <v>26</v>
      </c>
      <c r="Y3" s="6"/>
      <c r="Z3" s="13" t="s">
        <v>27</v>
      </c>
      <c r="AA3" s="13" t="s">
        <v>28</v>
      </c>
      <c r="AB3" s="13" t="s">
        <v>31</v>
      </c>
      <c r="AC3" s="13" t="s">
        <v>32</v>
      </c>
      <c r="AD3" s="13" t="s">
        <v>33</v>
      </c>
      <c r="AE3" s="13" t="s">
        <v>34</v>
      </c>
      <c r="AF3" s="13" t="s">
        <v>35</v>
      </c>
      <c r="AG3" s="13" t="s">
        <v>36</v>
      </c>
      <c r="AH3" s="13" t="s">
        <v>37</v>
      </c>
      <c r="AI3" s="13" t="s">
        <v>38</v>
      </c>
      <c r="AJ3" s="13" t="s">
        <v>39</v>
      </c>
      <c r="AK3" s="13" t="s">
        <v>40</v>
      </c>
      <c r="AL3" s="13" t="s">
        <v>25</v>
      </c>
      <c r="AM3" s="13" t="s">
        <v>50</v>
      </c>
      <c r="AN3" s="10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21" customFormat="1" x14ac:dyDescent="0.15">
      <c r="A4" s="21" t="s">
        <v>70</v>
      </c>
      <c r="B4" s="21">
        <v>1076</v>
      </c>
      <c r="C4" s="21">
        <v>0</v>
      </c>
      <c r="D4" s="22">
        <v>53.408000000000001</v>
      </c>
      <c r="E4" s="22">
        <v>0.121</v>
      </c>
      <c r="F4" s="22">
        <v>4.8959999999999999</v>
      </c>
      <c r="G4" s="22">
        <v>0.35699999999999998</v>
      </c>
      <c r="H4" s="22">
        <v>6.5670000000000002</v>
      </c>
      <c r="I4" s="22">
        <v>31.780999999999999</v>
      </c>
      <c r="J4" s="22">
        <v>0.99099999999999999</v>
      </c>
      <c r="K4" s="22">
        <v>0.193</v>
      </c>
      <c r="L4" s="22">
        <v>9.6000000000000002E-2</v>
      </c>
      <c r="M4" s="22">
        <v>2.8000000000000001E-2</v>
      </c>
      <c r="N4" s="22"/>
      <c r="O4" s="21">
        <f>SUM(D4:N4)</f>
        <v>98.438000000000002</v>
      </c>
      <c r="Q4" s="22">
        <v>50.762</v>
      </c>
      <c r="R4" s="22">
        <v>81.081999999999994</v>
      </c>
      <c r="S4" s="22">
        <v>11.095000000000001</v>
      </c>
      <c r="U4" s="22"/>
      <c r="V4" s="23">
        <v>12</v>
      </c>
      <c r="W4" s="23">
        <v>4</v>
      </c>
      <c r="X4" s="24">
        <v>0</v>
      </c>
      <c r="Z4" s="25">
        <f>IFERROR(BD4*$BQ4,"NA")</f>
        <v>1.8819758810393197</v>
      </c>
      <c r="AA4" s="25">
        <f>IFERROR(BE4*$BQ4,"NA")</f>
        <v>3.2074588905470743E-3</v>
      </c>
      <c r="AB4" s="25">
        <f>IFERROR(BF4*$BQ4,"NA")</f>
        <v>0.2033195970450104</v>
      </c>
      <c r="AC4" s="25">
        <f>IFERROR(BG4*$BQ4,"NA")</f>
        <v>9.9453680342843822E-3</v>
      </c>
      <c r="AD4" s="25">
        <f>IFERROR(IF(OR($X4="spinel", $X4="Spinel", $X4="SPINEL"),((BH4+BI4)*BQ4-AE4),BI4*$BQ4),"NA")</f>
        <v>0</v>
      </c>
      <c r="AE4" s="25">
        <f>IFERROR(IF(OR($X4="spinel", $X4="Spinel", $X4="SPINEL"),(1-AF4-AG4-AH4-AI4),BH4*$BQ4),"NA")</f>
        <v>0.19351479508151789</v>
      </c>
      <c r="AF4" s="25">
        <f t="shared" ref="AF4:AK4" si="0">IFERROR(BJ4*$BQ4,"NA")</f>
        <v>1.6693705985065348</v>
      </c>
      <c r="AG4" s="25">
        <f t="shared" si="0"/>
        <v>3.7413078674681355E-2</v>
      </c>
      <c r="AH4" s="25">
        <f t="shared" si="0"/>
        <v>5.7599631457412679E-3</v>
      </c>
      <c r="AI4" s="25">
        <f t="shared" si="0"/>
        <v>2.7210101090024553E-3</v>
      </c>
      <c r="AJ4" s="25">
        <f t="shared" si="0"/>
        <v>1.9128540076917173E-3</v>
      </c>
      <c r="AK4" s="25">
        <f t="shared" si="0"/>
        <v>0</v>
      </c>
      <c r="AL4" s="25">
        <f>IFERROR(SUM(Z4:AK4),"NA")</f>
        <v>4.0091406045343323</v>
      </c>
      <c r="AM4" s="25">
        <f t="shared" ref="AM4" si="1">IFERROR(AF4/(AF4+AE4),"NA")</f>
        <v>0.89612093382256097</v>
      </c>
      <c r="AN4" s="26">
        <f t="shared" ref="AN4:AN50" si="2">IFERROR(AD4/(AD4+AE4),"NA")</f>
        <v>0</v>
      </c>
      <c r="AP4" s="21">
        <f>D4</f>
        <v>53.408000000000001</v>
      </c>
      <c r="AQ4" s="21">
        <f>E4</f>
        <v>0.121</v>
      </c>
      <c r="AR4" s="21">
        <f>F4</f>
        <v>4.8959999999999999</v>
      </c>
      <c r="AS4" s="21">
        <f>G4</f>
        <v>0.35699999999999998</v>
      </c>
      <c r="AT4" s="21">
        <f t="shared" ref="AT4:AT50" si="3">BI4*AT$1/2</f>
        <v>0</v>
      </c>
      <c r="AU4" s="21">
        <f t="shared" ref="AU4:AU50" si="4">BH4*AU$1</f>
        <v>6.5670000000000002</v>
      </c>
      <c r="AV4" s="21">
        <f t="shared" ref="AV4:BA4" si="5">I4</f>
        <v>31.780999999999999</v>
      </c>
      <c r="AW4" s="21">
        <f t="shared" si="5"/>
        <v>0.99099999999999999</v>
      </c>
      <c r="AX4" s="21">
        <f t="shared" si="5"/>
        <v>0.193</v>
      </c>
      <c r="AY4" s="21">
        <f t="shared" si="5"/>
        <v>9.6000000000000002E-2</v>
      </c>
      <c r="AZ4" s="21">
        <f t="shared" si="5"/>
        <v>2.8000000000000001E-2</v>
      </c>
      <c r="BA4" s="21">
        <f t="shared" si="5"/>
        <v>0</v>
      </c>
      <c r="BB4" s="21">
        <f>SUM(AP4:BA4)</f>
        <v>98.438000000000002</v>
      </c>
      <c r="BD4" s="21">
        <f t="shared" ref="BD4:BD50" si="6">D4/AP$1</f>
        <v>0.888948069241012</v>
      </c>
      <c r="BE4" s="21">
        <f t="shared" ref="BE4:BE50" si="7">E4/AQ$1</f>
        <v>1.5150376881276138E-3</v>
      </c>
      <c r="BF4" s="21">
        <f t="shared" ref="BF4:BF50" si="8">F4/AR$1*2</f>
        <v>9.603766182816792E-2</v>
      </c>
      <c r="BG4" s="21">
        <f t="shared" ref="BG4:BG50" si="9">G4/AS$1*2</f>
        <v>4.6976774787814979E-3</v>
      </c>
      <c r="BH4" s="21">
        <f t="shared" ref="BH4:BH50" si="10">IF(OR($X4="spinel", $X4="Spinel", $X4="SPINEL"),H4/AU$1,H4/AU$1*(1-$X4))</f>
        <v>9.1406380491063977E-2</v>
      </c>
      <c r="BI4" s="21">
        <f t="shared" ref="BI4:BI50" si="11">IF(OR($X4="spinel", $X4="Spinel", $X4="SPINEL"),0,H4/AU$1*$X4)</f>
        <v>0</v>
      </c>
      <c r="BJ4" s="21">
        <f t="shared" ref="BJ4:BJ50" si="12">I4/AV$1</f>
        <v>0.78852432984984266</v>
      </c>
      <c r="BK4" s="21">
        <f t="shared" ref="BK4:BK50" si="13">J4/AW$1</f>
        <v>1.7672003338243213E-2</v>
      </c>
      <c r="BL4" s="21">
        <f t="shared" ref="BL4:BL50" si="14">K4/AX$1</f>
        <v>2.7207086811752335E-3</v>
      </c>
      <c r="BM4" s="21">
        <f t="shared" ref="BM4:BM50" si="15">L4/AY$1</f>
        <v>1.2852644431591799E-3</v>
      </c>
      <c r="BN4" s="21">
        <f>M4/AZ$1*2</f>
        <v>9.0353329923570759E-4</v>
      </c>
      <c r="BO4" s="21">
        <f>N4/BA$1*2</f>
        <v>0</v>
      </c>
      <c r="BP4" s="21">
        <f>SUM(BD4:BO4)</f>
        <v>1.8937106663388088</v>
      </c>
      <c r="BQ4" s="21">
        <f t="shared" ref="BQ4:BQ50" si="16">IFERROR(IF(OR($U4="Total",$U4="total", $U4="TOTAL"),$W4/$BP4,V4/(BD4*4+BE4*4+BF4*3+BG4*3+BH4*2+BI4*3+BJ4*2+BK4*2+BL4*2+BM4*2+BN4+BO4)),"NA")</f>
        <v>2.1170819153093605</v>
      </c>
    </row>
    <row r="5" spans="1:69" s="27" customFormat="1" x14ac:dyDescent="0.15">
      <c r="A5" s="27" t="s">
        <v>71</v>
      </c>
      <c r="B5" s="27">
        <v>1077</v>
      </c>
      <c r="C5" s="27">
        <f>SQRT((Q4-Q5)^2 + (R4-R5)^2)*1000</f>
        <v>4.9999999999926104</v>
      </c>
      <c r="D5" s="28">
        <v>54.220999999999997</v>
      </c>
      <c r="E5" s="28">
        <v>0.13200000000000001</v>
      </c>
      <c r="F5" s="28">
        <v>4.8890000000000002</v>
      </c>
      <c r="G5" s="28">
        <v>0.35699999999999998</v>
      </c>
      <c r="H5" s="28">
        <v>6.585</v>
      </c>
      <c r="I5" s="28">
        <v>31.718</v>
      </c>
      <c r="J5" s="28">
        <v>0.98399999999999999</v>
      </c>
      <c r="K5" s="28">
        <v>0.19</v>
      </c>
      <c r="L5" s="28">
        <v>7.9000000000000001E-2</v>
      </c>
      <c r="M5" s="28">
        <v>2.7E-2</v>
      </c>
      <c r="N5" s="28"/>
      <c r="O5" s="27">
        <f t="shared" ref="O5:O49" si="17">SUM(D5:N5)</f>
        <v>99.181999999999988</v>
      </c>
      <c r="Q5" s="28">
        <v>50.759</v>
      </c>
      <c r="R5" s="28">
        <v>81.078000000000003</v>
      </c>
      <c r="S5" s="28">
        <v>11.095000000000001</v>
      </c>
      <c r="U5" s="28"/>
      <c r="V5" s="29">
        <v>12</v>
      </c>
      <c r="W5" s="29">
        <v>4</v>
      </c>
      <c r="X5" s="15">
        <v>0</v>
      </c>
      <c r="Z5" s="30">
        <f t="shared" ref="Z5:Z50" si="18">IFERROR(BD5*$BQ5,"NA")</f>
        <v>1.8936460129142276</v>
      </c>
      <c r="AA5" s="30">
        <f t="shared" ref="AA5:AA50" si="19">IFERROR(BE5*$BQ5,"NA")</f>
        <v>3.4679529452720272E-3</v>
      </c>
      <c r="AB5" s="30">
        <f t="shared" ref="AB5:AB50" si="20">IFERROR(BF5*$BQ5,"NA")</f>
        <v>0.20122475388648714</v>
      </c>
      <c r="AC5" s="30">
        <f t="shared" ref="AC5:AC50" si="21">IFERROR(BG5*$BQ5,"NA")</f>
        <v>9.8569918060770704E-3</v>
      </c>
      <c r="AD5" s="30">
        <f t="shared" ref="AD5:AD50" si="22">IFERROR(IF(OR($X5="spinel", $X5="Spinel", $X5="SPINEL"),((BH5+BI5)*BQ5-AE5),BI5*$BQ5),"NA")</f>
        <v>0</v>
      </c>
      <c r="AE5" s="30">
        <f t="shared" ref="AE5:AE50" si="23">IFERROR(IF(OR($X5="spinel", $X5="Spinel", $X5="SPINEL"),(1-AF5-AG5-AH5-AI5),BH5*$BQ5),"NA")</f>
        <v>0.19232089609240954</v>
      </c>
      <c r="AF5" s="30">
        <f t="shared" ref="AF5:AF50" si="24">IFERROR(BJ5*$BQ5,"NA")</f>
        <v>1.6512564735069948</v>
      </c>
      <c r="AG5" s="30">
        <f t="shared" ref="AG5:AG50" si="25">IFERROR(BK5*$BQ5,"NA")</f>
        <v>3.6818698075455208E-2</v>
      </c>
      <c r="AH5" s="30">
        <f t="shared" ref="AH5:AH50" si="26">IFERROR(BL5*$BQ5,"NA")</f>
        <v>5.6200416361711697E-3</v>
      </c>
      <c r="AI5" s="30">
        <f t="shared" ref="AI5:AI50" si="27">IFERROR(BM5*$BQ5,"NA")</f>
        <v>2.2192669724931256E-3</v>
      </c>
      <c r="AJ5" s="30">
        <f t="shared" ref="AJ5:AJ50" si="28">IFERROR(BN5*$BQ5,"NA")</f>
        <v>1.8281469172601564E-3</v>
      </c>
      <c r="AK5" s="30">
        <f t="shared" ref="AK5:AK50" si="29">IFERROR(BO5*$BQ5,"NA")</f>
        <v>0</v>
      </c>
      <c r="AL5" s="30">
        <f t="shared" ref="AL5:AL50" si="30">IFERROR(SUM(Z5:AK5),"NA")</f>
        <v>3.9982592347528478</v>
      </c>
      <c r="AM5" s="30">
        <f t="shared" ref="AM5:AM50" si="31">IFERROR(AF5/(AF5+AE5),"NA")</f>
        <v>0.89568059401043776</v>
      </c>
      <c r="AN5" s="31">
        <f t="shared" si="2"/>
        <v>0</v>
      </c>
      <c r="AP5" s="27">
        <f t="shared" ref="AP5:AP49" si="32">D5</f>
        <v>54.220999999999997</v>
      </c>
      <c r="AQ5" s="27">
        <f t="shared" ref="AQ5:AQ50" si="33">E5</f>
        <v>0.13200000000000001</v>
      </c>
      <c r="AR5" s="27">
        <f t="shared" ref="AR5:AR50" si="34">F5</f>
        <v>4.8890000000000002</v>
      </c>
      <c r="AS5" s="27">
        <f t="shared" ref="AS5:AS50" si="35">G5</f>
        <v>0.35699999999999998</v>
      </c>
      <c r="AT5" s="27">
        <f t="shared" si="3"/>
        <v>0</v>
      </c>
      <c r="AU5" s="27">
        <f t="shared" si="4"/>
        <v>6.585</v>
      </c>
      <c r="AV5" s="27">
        <f t="shared" ref="AV5:AV49" si="36">I5</f>
        <v>31.718</v>
      </c>
      <c r="AW5" s="27">
        <f t="shared" ref="AW5:AW49" si="37">J5</f>
        <v>0.98399999999999999</v>
      </c>
      <c r="AX5" s="27">
        <f t="shared" ref="AX5:AX49" si="38">K5</f>
        <v>0.19</v>
      </c>
      <c r="AY5" s="27">
        <f t="shared" ref="AY5:AY49" si="39">L5</f>
        <v>7.9000000000000001E-2</v>
      </c>
      <c r="AZ5" s="27">
        <f t="shared" ref="AZ5:AZ49" si="40">M5</f>
        <v>2.7E-2</v>
      </c>
      <c r="BA5" s="27">
        <f t="shared" ref="BA5:BA49" si="41">N5</f>
        <v>0</v>
      </c>
      <c r="BB5" s="27">
        <f t="shared" ref="BB5:BB49" si="42">SUM(AP5:BA5)</f>
        <v>99.181999999999988</v>
      </c>
      <c r="BD5" s="27">
        <f t="shared" si="6"/>
        <v>0.90248002663115845</v>
      </c>
      <c r="BE5" s="27">
        <f t="shared" si="7"/>
        <v>1.6527683870483059E-3</v>
      </c>
      <c r="BF5" s="27">
        <f t="shared" si="8"/>
        <v>9.5900353079639081E-2</v>
      </c>
      <c r="BG5" s="27">
        <f t="shared" si="9"/>
        <v>4.6976774787814979E-3</v>
      </c>
      <c r="BH5" s="27">
        <f t="shared" si="10"/>
        <v>9.1656923333890097E-2</v>
      </c>
      <c r="BI5" s="27">
        <f t="shared" si="11"/>
        <v>0</v>
      </c>
      <c r="BJ5" s="27">
        <f t="shared" si="12"/>
        <v>0.78696122507716282</v>
      </c>
      <c r="BK5" s="27">
        <f t="shared" si="13"/>
        <v>1.7547175867640083E-2</v>
      </c>
      <c r="BL5" s="27">
        <f t="shared" si="14"/>
        <v>2.6784178726595564E-3</v>
      </c>
      <c r="BM5" s="27">
        <f t="shared" si="15"/>
        <v>1.0576655313497417E-3</v>
      </c>
      <c r="BN5" s="27">
        <f t="shared" ref="BN5:BN50" si="43">M5/AZ$1*2</f>
        <v>8.7126425283443228E-4</v>
      </c>
      <c r="BO5" s="27">
        <f t="shared" ref="BO5:BO50" si="44">N5/BA$1*2</f>
        <v>0</v>
      </c>
      <c r="BP5" s="27">
        <f t="shared" ref="BP5:BP49" si="45">SUM(BD5:BO5)</f>
        <v>1.9055034975121641</v>
      </c>
      <c r="BQ5" s="27">
        <f t="shared" si="16"/>
        <v>2.0982691661143615</v>
      </c>
    </row>
    <row r="6" spans="1:69" s="27" customFormat="1" x14ac:dyDescent="0.15">
      <c r="A6" s="27" t="s">
        <v>72</v>
      </c>
      <c r="B6" s="27">
        <v>1078</v>
      </c>
      <c r="C6" s="27">
        <f t="shared" ref="C6:C69" si="46">SQRT((Q5-Q6)^2 + (R5-R6)^2)*1000</f>
        <v>5.0000000000039799</v>
      </c>
      <c r="D6" s="28">
        <v>54.142000000000003</v>
      </c>
      <c r="E6" s="28">
        <v>0.13300000000000001</v>
      </c>
      <c r="F6" s="28">
        <v>4.8710000000000004</v>
      </c>
      <c r="G6" s="28">
        <v>0.34200000000000003</v>
      </c>
      <c r="H6" s="28">
        <v>6.6130000000000004</v>
      </c>
      <c r="I6" s="28">
        <v>31.760999999999999</v>
      </c>
      <c r="J6" s="28">
        <v>0.99</v>
      </c>
      <c r="K6" s="28">
        <v>0.19</v>
      </c>
      <c r="L6" s="28">
        <v>9.1999999999999998E-2</v>
      </c>
      <c r="M6" s="28">
        <v>3.1E-2</v>
      </c>
      <c r="N6" s="28"/>
      <c r="O6" s="27">
        <f t="shared" si="17"/>
        <v>99.165000000000006</v>
      </c>
      <c r="Q6" s="28">
        <v>50.756</v>
      </c>
      <c r="R6" s="28">
        <v>81.073999999999998</v>
      </c>
      <c r="S6" s="28">
        <v>11.095000000000001</v>
      </c>
      <c r="U6" s="28"/>
      <c r="V6" s="29">
        <v>12</v>
      </c>
      <c r="W6" s="29">
        <v>4</v>
      </c>
      <c r="X6" s="15">
        <v>0</v>
      </c>
      <c r="Z6" s="30">
        <f t="shared" si="18"/>
        <v>1.891964310469326</v>
      </c>
      <c r="AA6" s="30">
        <f t="shared" si="19"/>
        <v>3.4962161639698081E-3</v>
      </c>
      <c r="AB6" s="30">
        <f t="shared" si="20"/>
        <v>0.20059812421478948</v>
      </c>
      <c r="AC6" s="30">
        <f t="shared" si="21"/>
        <v>9.4482125755059598E-3</v>
      </c>
      <c r="AD6" s="30">
        <f t="shared" si="22"/>
        <v>0</v>
      </c>
      <c r="AE6" s="30">
        <f t="shared" si="23"/>
        <v>0.19324870295441868</v>
      </c>
      <c r="AF6" s="30">
        <f t="shared" si="24"/>
        <v>1.6544371620717038</v>
      </c>
      <c r="AG6" s="30">
        <f t="shared" si="25"/>
        <v>3.706430783463819E-2</v>
      </c>
      <c r="AH6" s="30">
        <f t="shared" si="26"/>
        <v>5.6232436758448332E-3</v>
      </c>
      <c r="AI6" s="30">
        <f t="shared" si="27"/>
        <v>2.5859353107268086E-3</v>
      </c>
      <c r="AJ6" s="30">
        <f t="shared" si="28"/>
        <v>2.1001794012677371E-3</v>
      </c>
      <c r="AK6" s="30">
        <f t="shared" si="29"/>
        <v>0</v>
      </c>
      <c r="AL6" s="30">
        <f t="shared" si="30"/>
        <v>4.0005663946721919</v>
      </c>
      <c r="AM6" s="30">
        <f t="shared" si="31"/>
        <v>0.89541041222844087</v>
      </c>
      <c r="AN6" s="31">
        <f t="shared" si="2"/>
        <v>0</v>
      </c>
      <c r="AP6" s="27">
        <f t="shared" si="32"/>
        <v>54.142000000000003</v>
      </c>
      <c r="AQ6" s="27">
        <f>E6</f>
        <v>0.13300000000000001</v>
      </c>
      <c r="AR6" s="27">
        <f>F6</f>
        <v>4.8710000000000004</v>
      </c>
      <c r="AS6" s="27">
        <f t="shared" si="35"/>
        <v>0.34200000000000003</v>
      </c>
      <c r="AT6" s="27">
        <f t="shared" si="3"/>
        <v>0</v>
      </c>
      <c r="AU6" s="27">
        <f t="shared" si="4"/>
        <v>6.6130000000000004</v>
      </c>
      <c r="AV6" s="27">
        <f>I6</f>
        <v>31.760999999999999</v>
      </c>
      <c r="AW6" s="27">
        <f t="shared" si="37"/>
        <v>0.99</v>
      </c>
      <c r="AX6" s="27">
        <f>K6</f>
        <v>0.19</v>
      </c>
      <c r="AY6" s="27">
        <f t="shared" si="39"/>
        <v>9.1999999999999998E-2</v>
      </c>
      <c r="AZ6" s="27">
        <f t="shared" si="40"/>
        <v>3.1E-2</v>
      </c>
      <c r="BA6" s="27">
        <f t="shared" si="41"/>
        <v>0</v>
      </c>
      <c r="BB6" s="27">
        <f t="shared" si="42"/>
        <v>99.165000000000006</v>
      </c>
      <c r="BD6" s="27">
        <f t="shared" si="6"/>
        <v>0.90116511318242354</v>
      </c>
      <c r="BE6" s="27">
        <f t="shared" si="7"/>
        <v>1.6652893596774598E-3</v>
      </c>
      <c r="BF6" s="27">
        <f t="shared" si="8"/>
        <v>9.5547273440564948E-2</v>
      </c>
      <c r="BG6" s="27">
        <f t="shared" si="9"/>
        <v>4.5002960721100072E-3</v>
      </c>
      <c r="BH6" s="27">
        <f t="shared" si="10"/>
        <v>9.2046656644952971E-2</v>
      </c>
      <c r="BI6" s="27">
        <f t="shared" si="11"/>
        <v>0</v>
      </c>
      <c r="BJ6" s="27">
        <f t="shared" si="12"/>
        <v>0.78802810611248397</v>
      </c>
      <c r="BK6" s="27">
        <f t="shared" si="13"/>
        <v>1.7654170842442769E-2</v>
      </c>
      <c r="BL6" s="27">
        <f t="shared" si="14"/>
        <v>2.6784178726595564E-3</v>
      </c>
      <c r="BM6" s="27">
        <f t="shared" si="15"/>
        <v>1.2317117580275473E-3</v>
      </c>
      <c r="BN6" s="27">
        <f t="shared" si="43"/>
        <v>1.0003404384395333E-3</v>
      </c>
      <c r="BO6" s="27">
        <f t="shared" si="44"/>
        <v>0</v>
      </c>
      <c r="BP6" s="27">
        <f t="shared" si="45"/>
        <v>1.9055173757237822</v>
      </c>
      <c r="BQ6" s="27">
        <f>IFERROR(IF(OR($U6="Total",$U6="total", $U6="TOTAL"),$W6/$BP6,V6/(BD6*4+BE6*4+BF6*3+BG6*3+BH6*2+BI6*3+BJ6*2+BK6*2+BL6*2+BM6*2+BN6+BO6)),"NA")</f>
        <v>2.0994646627940803</v>
      </c>
    </row>
    <row r="7" spans="1:69" s="27" customFormat="1" x14ac:dyDescent="0.15">
      <c r="A7" s="27" t="s">
        <v>73</v>
      </c>
      <c r="B7" s="27">
        <v>1079</v>
      </c>
      <c r="C7" s="27">
        <f t="shared" si="46"/>
        <v>4.4721359550050446</v>
      </c>
      <c r="D7" s="28">
        <v>54.051000000000002</v>
      </c>
      <c r="E7" s="28">
        <v>0.13</v>
      </c>
      <c r="F7" s="28">
        <v>4.8159999999999998</v>
      </c>
      <c r="G7" s="28">
        <v>0.35799999999999998</v>
      </c>
      <c r="H7" s="28">
        <v>6.5839999999999996</v>
      </c>
      <c r="I7" s="28">
        <v>31.66</v>
      </c>
      <c r="J7" s="28">
        <v>1.008</v>
      </c>
      <c r="K7" s="28">
        <v>0.19400000000000001</v>
      </c>
      <c r="L7" s="28">
        <v>0.09</v>
      </c>
      <c r="M7" s="28">
        <v>0.03</v>
      </c>
      <c r="N7" s="28"/>
      <c r="O7" s="27">
        <f t="shared" si="17"/>
        <v>98.921000000000006</v>
      </c>
      <c r="Q7" s="28">
        <v>50.753999999999998</v>
      </c>
      <c r="R7" s="28">
        <v>81.069999999999993</v>
      </c>
      <c r="S7" s="28">
        <v>11.093999999999999</v>
      </c>
      <c r="U7" s="28"/>
      <c r="V7" s="29">
        <v>12</v>
      </c>
      <c r="W7" s="29">
        <v>4</v>
      </c>
      <c r="X7" s="15">
        <v>0</v>
      </c>
      <c r="Z7" s="30">
        <f t="shared" si="18"/>
        <v>1.8934101170520328</v>
      </c>
      <c r="AA7" s="30">
        <f t="shared" si="19"/>
        <v>3.4257234659434911E-3</v>
      </c>
      <c r="AB7" s="30">
        <f t="shared" si="20"/>
        <v>0.1988188379868881</v>
      </c>
      <c r="AC7" s="30">
        <f t="shared" si="21"/>
        <v>9.9144560379491892E-3</v>
      </c>
      <c r="AD7" s="30">
        <f t="shared" si="22"/>
        <v>0</v>
      </c>
      <c r="AE7" s="30">
        <f t="shared" si="23"/>
        <v>0.19287245216126245</v>
      </c>
      <c r="AF7" s="30">
        <f t="shared" si="24"/>
        <v>1.6532149893695165</v>
      </c>
      <c r="AG7" s="30">
        <f t="shared" si="25"/>
        <v>3.7830627637143718E-2</v>
      </c>
      <c r="AH7" s="30">
        <f t="shared" si="26"/>
        <v>5.7556893699149169E-3</v>
      </c>
      <c r="AI7" s="30">
        <f t="shared" si="27"/>
        <v>2.5359147714982982E-3</v>
      </c>
      <c r="AJ7" s="30">
        <f t="shared" si="28"/>
        <v>2.0374092349123986E-3</v>
      </c>
      <c r="AK7" s="30">
        <f t="shared" si="29"/>
        <v>0</v>
      </c>
      <c r="AL7" s="30">
        <f>IFERROR(SUM(Z7:AK7),"NA")</f>
        <v>3.9998162170870626</v>
      </c>
      <c r="AM7" s="30">
        <f t="shared" si="31"/>
        <v>0.89552366381879933</v>
      </c>
      <c r="AN7" s="31">
        <f>IFERROR(AD7/(AD7+AE7),"NA")</f>
        <v>0</v>
      </c>
      <c r="AP7" s="27">
        <f t="shared" si="32"/>
        <v>54.051000000000002</v>
      </c>
      <c r="AQ7" s="27">
        <f t="shared" si="33"/>
        <v>0.13</v>
      </c>
      <c r="AR7" s="27">
        <f t="shared" si="34"/>
        <v>4.8159999999999998</v>
      </c>
      <c r="AS7" s="27">
        <f t="shared" si="35"/>
        <v>0.35799999999999998</v>
      </c>
      <c r="AT7" s="27">
        <f t="shared" si="3"/>
        <v>0</v>
      </c>
      <c r="AU7" s="27">
        <f t="shared" si="4"/>
        <v>6.5839999999999996</v>
      </c>
      <c r="AV7" s="27">
        <f t="shared" si="36"/>
        <v>31.66</v>
      </c>
      <c r="AW7" s="27">
        <f t="shared" si="37"/>
        <v>1.008</v>
      </c>
      <c r="AX7" s="27">
        <f t="shared" si="38"/>
        <v>0.19400000000000001</v>
      </c>
      <c r="AY7" s="27">
        <f t="shared" si="39"/>
        <v>0.09</v>
      </c>
      <c r="AZ7" s="27">
        <f t="shared" si="40"/>
        <v>0.03</v>
      </c>
      <c r="BA7" s="27">
        <f t="shared" si="41"/>
        <v>0</v>
      </c>
      <c r="BB7" s="27">
        <f t="shared" si="42"/>
        <v>98.921000000000006</v>
      </c>
      <c r="BD7" s="27">
        <f t="shared" si="6"/>
        <v>0.89965046604527299</v>
      </c>
      <c r="BE7" s="27">
        <f t="shared" si="7"/>
        <v>1.6277264417899984E-3</v>
      </c>
      <c r="BF7" s="27">
        <f t="shared" si="8"/>
        <v>9.4468418987838365E-2</v>
      </c>
      <c r="BG7" s="27">
        <f t="shared" si="9"/>
        <v>4.7108362392262642E-3</v>
      </c>
      <c r="BH7" s="27">
        <f t="shared" si="10"/>
        <v>9.1643004287066426E-2</v>
      </c>
      <c r="BI7" s="27">
        <f t="shared" si="11"/>
        <v>0</v>
      </c>
      <c r="BJ7" s="27">
        <f t="shared" si="12"/>
        <v>0.78552217623882259</v>
      </c>
      <c r="BK7" s="27">
        <f t="shared" si="13"/>
        <v>1.7975155766850819E-2</v>
      </c>
      <c r="BL7" s="27">
        <f t="shared" si="14"/>
        <v>2.734805617347126E-3</v>
      </c>
      <c r="BM7" s="27">
        <f t="shared" si="15"/>
        <v>1.2049354154617311E-3</v>
      </c>
      <c r="BN7" s="27">
        <f t="shared" si="43"/>
        <v>9.6807139203825812E-4</v>
      </c>
      <c r="BO7" s="27">
        <f t="shared" si="44"/>
        <v>0</v>
      </c>
      <c r="BP7" s="27">
        <f t="shared" si="45"/>
        <v>1.9005055964317146</v>
      </c>
      <c r="BQ7" s="27">
        <f t="shared" si="16"/>
        <v>2.1046063871618679</v>
      </c>
    </row>
    <row r="8" spans="1:69" s="27" customFormat="1" x14ac:dyDescent="0.15">
      <c r="A8" s="27" t="s">
        <v>74</v>
      </c>
      <c r="B8" s="27">
        <v>1080</v>
      </c>
      <c r="C8" s="27">
        <f t="shared" si="46"/>
        <v>5.8309518948414594</v>
      </c>
      <c r="D8" s="28">
        <v>53.884999999999998</v>
      </c>
      <c r="E8" s="28">
        <v>0.124</v>
      </c>
      <c r="F8" s="28">
        <v>4.7910000000000004</v>
      </c>
      <c r="G8" s="28">
        <v>0.36</v>
      </c>
      <c r="H8" s="28">
        <v>6.6239999999999997</v>
      </c>
      <c r="I8" s="28">
        <v>31.524999999999999</v>
      </c>
      <c r="J8" s="28">
        <v>1.0189999999999999</v>
      </c>
      <c r="K8" s="28">
        <v>0.185</v>
      </c>
      <c r="L8" s="28">
        <v>9.4E-2</v>
      </c>
      <c r="M8" s="28">
        <v>2.5000000000000001E-2</v>
      </c>
      <c r="N8" s="28"/>
      <c r="O8" s="27">
        <f t="shared" si="17"/>
        <v>98.632000000000005</v>
      </c>
      <c r="Q8" s="28">
        <v>50.750999999999998</v>
      </c>
      <c r="R8" s="28">
        <v>81.064999999999998</v>
      </c>
      <c r="S8" s="28">
        <v>11.093999999999999</v>
      </c>
      <c r="U8" s="28"/>
      <c r="V8" s="29">
        <v>12</v>
      </c>
      <c r="W8" s="29">
        <v>4</v>
      </c>
      <c r="X8" s="15">
        <v>0</v>
      </c>
      <c r="Z8" s="30">
        <f t="shared" si="18"/>
        <v>1.8936548618388556</v>
      </c>
      <c r="AA8" s="30">
        <f t="shared" si="19"/>
        <v>3.2781031518854973E-3</v>
      </c>
      <c r="AB8" s="30">
        <f t="shared" si="20"/>
        <v>0.19842171716609008</v>
      </c>
      <c r="AC8" s="30">
        <f t="shared" si="21"/>
        <v>1.0001850193694338E-2</v>
      </c>
      <c r="AD8" s="30">
        <f t="shared" si="22"/>
        <v>0</v>
      </c>
      <c r="AE8" s="30">
        <f t="shared" si="23"/>
        <v>0.19466715579094071</v>
      </c>
      <c r="AF8" s="30">
        <f t="shared" si="24"/>
        <v>1.6514502646964575</v>
      </c>
      <c r="AG8" s="30">
        <f t="shared" si="25"/>
        <v>3.836623463352673E-2</v>
      </c>
      <c r="AH8" s="30">
        <f t="shared" si="26"/>
        <v>5.5062931077225694E-3</v>
      </c>
      <c r="AI8" s="30">
        <f t="shared" si="27"/>
        <v>2.6571249509904165E-3</v>
      </c>
      <c r="AJ8" s="30">
        <f t="shared" si="28"/>
        <v>1.7032915984082247E-3</v>
      </c>
      <c r="AK8" s="30">
        <f t="shared" si="29"/>
        <v>0</v>
      </c>
      <c r="AL8" s="30">
        <f t="shared" si="30"/>
        <v>3.9997068971285721</v>
      </c>
      <c r="AM8" s="30">
        <f t="shared" si="31"/>
        <v>0.89455321008804189</v>
      </c>
      <c r="AN8" s="31">
        <f t="shared" si="2"/>
        <v>0</v>
      </c>
      <c r="AP8" s="27">
        <f t="shared" si="32"/>
        <v>53.884999999999998</v>
      </c>
      <c r="AQ8" s="27">
        <f t="shared" si="33"/>
        <v>0.124</v>
      </c>
      <c r="AR8" s="27">
        <f t="shared" si="34"/>
        <v>4.7910000000000004</v>
      </c>
      <c r="AS8" s="27">
        <f t="shared" si="35"/>
        <v>0.36</v>
      </c>
      <c r="AT8" s="27">
        <f t="shared" si="3"/>
        <v>0</v>
      </c>
      <c r="AU8" s="27">
        <f t="shared" si="4"/>
        <v>6.6239999999999997</v>
      </c>
      <c r="AV8" s="27">
        <f t="shared" si="36"/>
        <v>31.524999999999999</v>
      </c>
      <c r="AW8" s="27">
        <f t="shared" si="37"/>
        <v>1.0189999999999999</v>
      </c>
      <c r="AX8" s="27">
        <f t="shared" si="38"/>
        <v>0.185</v>
      </c>
      <c r="AY8" s="27">
        <f t="shared" si="39"/>
        <v>9.4E-2</v>
      </c>
      <c r="AZ8" s="27">
        <f t="shared" si="40"/>
        <v>2.5000000000000001E-2</v>
      </c>
      <c r="BA8" s="27">
        <f t="shared" si="41"/>
        <v>0</v>
      </c>
      <c r="BB8" s="27">
        <f t="shared" si="42"/>
        <v>98.632000000000005</v>
      </c>
      <c r="BD8" s="27">
        <f t="shared" si="6"/>
        <v>0.89688748335552593</v>
      </c>
      <c r="BE8" s="27">
        <f t="shared" si="7"/>
        <v>1.5526006060150753E-3</v>
      </c>
      <c r="BF8" s="27">
        <f t="shared" si="8"/>
        <v>9.3978030600235393E-2</v>
      </c>
      <c r="BG8" s="27">
        <f t="shared" si="9"/>
        <v>4.7371537601157967E-3</v>
      </c>
      <c r="BH8" s="27">
        <f t="shared" si="10"/>
        <v>9.2199766160013366E-2</v>
      </c>
      <c r="BI8" s="27">
        <f t="shared" si="11"/>
        <v>0</v>
      </c>
      <c r="BJ8" s="27">
        <f t="shared" si="12"/>
        <v>0.78217266601165125</v>
      </c>
      <c r="BK8" s="27">
        <f t="shared" si="13"/>
        <v>1.8171313220655735E-2</v>
      </c>
      <c r="BL8" s="27">
        <f t="shared" si="14"/>
        <v>2.6079331918000942E-3</v>
      </c>
      <c r="BM8" s="27">
        <f t="shared" si="15"/>
        <v>1.2584881005933636E-3</v>
      </c>
      <c r="BN8" s="27">
        <f t="shared" si="43"/>
        <v>8.0672616003188186E-4</v>
      </c>
      <c r="BO8" s="27">
        <f t="shared" si="44"/>
        <v>0</v>
      </c>
      <c r="BP8" s="27">
        <f t="shared" si="45"/>
        <v>1.8943721611666378</v>
      </c>
      <c r="BQ8" s="27">
        <f t="shared" si="16"/>
        <v>2.1113627929716703</v>
      </c>
    </row>
    <row r="9" spans="1:69" s="27" customFormat="1" x14ac:dyDescent="0.15">
      <c r="A9" s="27" t="s">
        <v>75</v>
      </c>
      <c r="B9" s="27">
        <v>1081</v>
      </c>
      <c r="C9" s="27">
        <f t="shared" si="46"/>
        <v>4.9999999999926104</v>
      </c>
      <c r="D9" s="28">
        <v>57.344999999999999</v>
      </c>
      <c r="E9" s="28">
        <v>0.21199999999999999</v>
      </c>
      <c r="F9" s="28">
        <v>7.4189999999999996</v>
      </c>
      <c r="G9" s="28">
        <v>0.25900000000000001</v>
      </c>
      <c r="H9" s="28">
        <v>6.66</v>
      </c>
      <c r="I9" s="28">
        <v>29.852</v>
      </c>
      <c r="J9" s="28">
        <v>1.8129999999999999</v>
      </c>
      <c r="K9" s="28">
        <v>0.188</v>
      </c>
      <c r="L9" s="28">
        <v>8.3000000000000004E-2</v>
      </c>
      <c r="M9" s="28">
        <v>0.216</v>
      </c>
      <c r="N9" s="28"/>
      <c r="O9" s="27">
        <f t="shared" si="17"/>
        <v>104.047</v>
      </c>
      <c r="Q9" s="28">
        <v>50.747999999999998</v>
      </c>
      <c r="R9" s="28">
        <v>81.061000000000007</v>
      </c>
      <c r="S9" s="28">
        <v>11.093999999999999</v>
      </c>
      <c r="U9" s="28"/>
      <c r="V9" s="29">
        <v>12</v>
      </c>
      <c r="W9" s="29">
        <v>4</v>
      </c>
      <c r="X9" s="15">
        <v>0</v>
      </c>
      <c r="Z9" s="30">
        <f t="shared" si="18"/>
        <v>1.9022281306521605</v>
      </c>
      <c r="AA9" s="30">
        <f t="shared" si="19"/>
        <v>5.2901854155696275E-3</v>
      </c>
      <c r="AB9" s="30">
        <f t="shared" si="20"/>
        <v>0.29002972227165835</v>
      </c>
      <c r="AC9" s="30">
        <f t="shared" si="21"/>
        <v>6.7922194878492449E-3</v>
      </c>
      <c r="AD9" s="30">
        <f t="shared" si="22"/>
        <v>0</v>
      </c>
      <c r="AE9" s="30">
        <f t="shared" si="23"/>
        <v>0.18474840248363245</v>
      </c>
      <c r="AF9" s="30">
        <f t="shared" si="24"/>
        <v>1.4761073386754784</v>
      </c>
      <c r="AG9" s="30">
        <f t="shared" si="25"/>
        <v>6.4432784684270744E-2</v>
      </c>
      <c r="AH9" s="30">
        <f t="shared" si="26"/>
        <v>5.2817707770073073E-3</v>
      </c>
      <c r="AI9" s="30">
        <f t="shared" si="27"/>
        <v>2.2146052190268419E-3</v>
      </c>
      <c r="AJ9" s="30">
        <f t="shared" si="28"/>
        <v>1.3891106771725586E-2</v>
      </c>
      <c r="AK9" s="30">
        <f t="shared" si="29"/>
        <v>0</v>
      </c>
      <c r="AL9" s="30">
        <f t="shared" si="30"/>
        <v>3.9510162664383794</v>
      </c>
      <c r="AM9" s="30">
        <f t="shared" si="31"/>
        <v>0.88876312499320598</v>
      </c>
      <c r="AN9" s="31">
        <f t="shared" si="2"/>
        <v>0</v>
      </c>
      <c r="AO9" s="38"/>
      <c r="AP9" s="27">
        <f t="shared" si="32"/>
        <v>57.344999999999999</v>
      </c>
      <c r="AQ9" s="27">
        <f t="shared" si="33"/>
        <v>0.21199999999999999</v>
      </c>
      <c r="AR9" s="27">
        <f t="shared" si="34"/>
        <v>7.4189999999999996</v>
      </c>
      <c r="AS9" s="27">
        <f t="shared" si="35"/>
        <v>0.25900000000000001</v>
      </c>
      <c r="AT9" s="27">
        <f t="shared" si="3"/>
        <v>0</v>
      </c>
      <c r="AU9" s="27">
        <f t="shared" si="4"/>
        <v>6.66</v>
      </c>
      <c r="AV9" s="27">
        <f t="shared" si="36"/>
        <v>29.852</v>
      </c>
      <c r="AW9" s="27">
        <f t="shared" si="37"/>
        <v>1.8129999999999999</v>
      </c>
      <c r="AX9" s="27">
        <f t="shared" si="38"/>
        <v>0.188</v>
      </c>
      <c r="AY9" s="27">
        <f t="shared" si="39"/>
        <v>8.3000000000000004E-2</v>
      </c>
      <c r="AZ9" s="27">
        <f t="shared" si="40"/>
        <v>0.216</v>
      </c>
      <c r="BA9" s="27">
        <f t="shared" si="41"/>
        <v>0</v>
      </c>
      <c r="BB9" s="27">
        <f t="shared" si="42"/>
        <v>104.047</v>
      </c>
      <c r="BD9" s="27">
        <f t="shared" si="6"/>
        <v>0.95447736351531287</v>
      </c>
      <c r="BE9" s="27">
        <f t="shared" si="7"/>
        <v>2.6544461973806123E-3</v>
      </c>
      <c r="BF9" s="27">
        <f t="shared" si="8"/>
        <v>0.14552765790506081</v>
      </c>
      <c r="BG9" s="27">
        <f t="shared" si="9"/>
        <v>3.4081189551944204E-3</v>
      </c>
      <c r="BH9" s="27">
        <f t="shared" si="10"/>
        <v>9.2700851845665622E-2</v>
      </c>
      <c r="BI9" s="27">
        <f t="shared" si="11"/>
        <v>0</v>
      </c>
      <c r="BJ9" s="27">
        <f t="shared" si="12"/>
        <v>0.74066355038159604</v>
      </c>
      <c r="BK9" s="27">
        <f t="shared" si="13"/>
        <v>3.2330314886210847E-2</v>
      </c>
      <c r="BL9" s="27">
        <f t="shared" si="14"/>
        <v>2.6502240003157713E-3</v>
      </c>
      <c r="BM9" s="27">
        <f t="shared" si="15"/>
        <v>1.1112182164813742E-3</v>
      </c>
      <c r="BN9" s="27">
        <f t="shared" si="43"/>
        <v>6.9701140226754582E-3</v>
      </c>
      <c r="BO9" s="27">
        <f t="shared" si="44"/>
        <v>0</v>
      </c>
      <c r="BP9" s="27">
        <f t="shared" si="45"/>
        <v>1.9824938599258939</v>
      </c>
      <c r="BQ9" s="27">
        <f t="shared" si="16"/>
        <v>1.9929525867919051</v>
      </c>
    </row>
    <row r="10" spans="1:69" s="27" customFormat="1" x14ac:dyDescent="0.15">
      <c r="A10" s="27" t="s">
        <v>76</v>
      </c>
      <c r="B10" s="27">
        <v>1082</v>
      </c>
      <c r="C10" s="27">
        <f t="shared" si="46"/>
        <v>5.0000000000039799</v>
      </c>
      <c r="D10" s="28">
        <v>54.701000000000001</v>
      </c>
      <c r="E10" s="28">
        <v>8.5000000000000006E-2</v>
      </c>
      <c r="F10" s="28">
        <v>4.5149999999999997</v>
      </c>
      <c r="G10" s="28">
        <v>0.27</v>
      </c>
      <c r="H10" s="28">
        <v>6.5970000000000004</v>
      </c>
      <c r="I10" s="28">
        <v>31.974</v>
      </c>
      <c r="J10" s="28">
        <v>0.93300000000000005</v>
      </c>
      <c r="K10" s="28">
        <v>0.191</v>
      </c>
      <c r="L10" s="28">
        <v>0.107</v>
      </c>
      <c r="M10" s="28">
        <v>2.4E-2</v>
      </c>
      <c r="N10" s="28"/>
      <c r="O10" s="27">
        <f t="shared" si="17"/>
        <v>99.39700000000002</v>
      </c>
      <c r="Q10" s="28">
        <v>50.744999999999997</v>
      </c>
      <c r="R10" s="28">
        <v>81.057000000000002</v>
      </c>
      <c r="S10" s="28">
        <v>11.093999999999999</v>
      </c>
      <c r="U10" s="28"/>
      <c r="V10" s="29">
        <v>12</v>
      </c>
      <c r="W10" s="29">
        <v>4</v>
      </c>
      <c r="X10" s="15">
        <v>0</v>
      </c>
      <c r="Z10" s="30">
        <f t="shared" si="18"/>
        <v>1.9050600646224682</v>
      </c>
      <c r="AA10" s="30">
        <f t="shared" si="19"/>
        <v>2.226897989365094E-3</v>
      </c>
      <c r="AB10" s="30">
        <f t="shared" si="20"/>
        <v>0.18531102351697923</v>
      </c>
      <c r="AC10" s="30">
        <f t="shared" si="21"/>
        <v>7.433991772064075E-3</v>
      </c>
      <c r="AD10" s="30">
        <f t="shared" si="22"/>
        <v>0</v>
      </c>
      <c r="AE10" s="30">
        <f t="shared" si="23"/>
        <v>0.19213182639158033</v>
      </c>
      <c r="AF10" s="30">
        <f t="shared" si="24"/>
        <v>1.6599226138763299</v>
      </c>
      <c r="AG10" s="30">
        <f t="shared" si="25"/>
        <v>3.481265173319989E-2</v>
      </c>
      <c r="AH10" s="30">
        <f t="shared" si="26"/>
        <v>5.6338000829494949E-3</v>
      </c>
      <c r="AI10" s="30">
        <f t="shared" si="27"/>
        <v>2.9974253011856066E-3</v>
      </c>
      <c r="AJ10" s="30">
        <f t="shared" si="28"/>
        <v>1.6204689150462047E-3</v>
      </c>
      <c r="AK10" s="30">
        <f t="shared" si="29"/>
        <v>0</v>
      </c>
      <c r="AL10" s="30">
        <f t="shared" si="30"/>
        <v>3.9971507642011685</v>
      </c>
      <c r="AM10" s="30">
        <f t="shared" si="31"/>
        <v>0.89626016265278496</v>
      </c>
      <c r="AN10" s="31">
        <f t="shared" si="2"/>
        <v>0</v>
      </c>
      <c r="AP10" s="27">
        <f t="shared" si="32"/>
        <v>54.701000000000001</v>
      </c>
      <c r="AQ10" s="27">
        <f>E10</f>
        <v>8.5000000000000006E-2</v>
      </c>
      <c r="AR10" s="27">
        <f t="shared" si="34"/>
        <v>4.5149999999999997</v>
      </c>
      <c r="AS10" s="27">
        <f t="shared" si="35"/>
        <v>0.27</v>
      </c>
      <c r="AT10" s="27">
        <f t="shared" si="3"/>
        <v>0</v>
      </c>
      <c r="AU10" s="27">
        <f t="shared" si="4"/>
        <v>6.5970000000000004</v>
      </c>
      <c r="AV10" s="27">
        <f t="shared" si="36"/>
        <v>31.974</v>
      </c>
      <c r="AW10" s="27">
        <f t="shared" si="37"/>
        <v>0.93300000000000005</v>
      </c>
      <c r="AX10" s="27">
        <f t="shared" si="38"/>
        <v>0.191</v>
      </c>
      <c r="AY10" s="27">
        <f t="shared" si="39"/>
        <v>0.107</v>
      </c>
      <c r="AZ10" s="27">
        <f t="shared" si="40"/>
        <v>2.4E-2</v>
      </c>
      <c r="BA10" s="27">
        <f t="shared" si="41"/>
        <v>0</v>
      </c>
      <c r="BB10" s="27">
        <f t="shared" si="42"/>
        <v>99.39700000000002</v>
      </c>
      <c r="BD10" s="27">
        <f t="shared" si="6"/>
        <v>0.91046937416777629</v>
      </c>
      <c r="BE10" s="27">
        <f t="shared" si="7"/>
        <v>1.0642826734780758E-3</v>
      </c>
      <c r="BF10" s="27">
        <f t="shared" si="8"/>
        <v>8.8564142801098464E-2</v>
      </c>
      <c r="BG10" s="27">
        <f t="shared" si="9"/>
        <v>3.5528653200868478E-3</v>
      </c>
      <c r="BH10" s="27">
        <f t="shared" si="10"/>
        <v>9.1823951895774192E-2</v>
      </c>
      <c r="BI10" s="27">
        <f t="shared" si="11"/>
        <v>0</v>
      </c>
      <c r="BJ10" s="27">
        <f t="shared" si="12"/>
        <v>0.79331288891535412</v>
      </c>
      <c r="BK10" s="27">
        <f t="shared" si="13"/>
        <v>1.6637718581817274E-2</v>
      </c>
      <c r="BL10" s="27">
        <f t="shared" si="14"/>
        <v>2.6925148088314489E-3</v>
      </c>
      <c r="BM10" s="27">
        <f t="shared" si="15"/>
        <v>1.4325343272711692E-3</v>
      </c>
      <c r="BN10" s="27">
        <f t="shared" si="43"/>
        <v>7.7445711363060654E-4</v>
      </c>
      <c r="BO10" s="27">
        <f t="shared" si="44"/>
        <v>0</v>
      </c>
      <c r="BP10" s="27">
        <f t="shared" si="45"/>
        <v>1.9103247306051185</v>
      </c>
      <c r="BQ10" s="27">
        <f t="shared" si="16"/>
        <v>2.0923933508074422</v>
      </c>
    </row>
    <row r="11" spans="1:69" x14ac:dyDescent="0.15">
      <c r="A11" t="s">
        <v>77</v>
      </c>
      <c r="B11">
        <v>1083</v>
      </c>
      <c r="C11">
        <f t="shared" si="46"/>
        <v>5.3851648071285512</v>
      </c>
      <c r="D11" s="1">
        <v>54.795000000000002</v>
      </c>
      <c r="E11" s="1">
        <v>7.2999999999999995E-2</v>
      </c>
      <c r="F11" s="1">
        <v>4.4269999999999996</v>
      </c>
      <c r="G11" s="1">
        <v>0.254</v>
      </c>
      <c r="H11" s="1">
        <v>6.4740000000000002</v>
      </c>
      <c r="I11" s="1">
        <v>32.127000000000002</v>
      </c>
      <c r="J11" s="1">
        <v>0.92400000000000004</v>
      </c>
      <c r="K11" s="1">
        <v>0.182</v>
      </c>
      <c r="L11" s="1">
        <v>0.10199999999999999</v>
      </c>
      <c r="M11" s="1">
        <v>3.3000000000000002E-2</v>
      </c>
      <c r="O11">
        <f t="shared" si="17"/>
        <v>99.39100000000002</v>
      </c>
      <c r="Q11" s="1">
        <v>50.743000000000002</v>
      </c>
      <c r="R11" s="1">
        <v>81.052000000000007</v>
      </c>
      <c r="S11" s="1">
        <v>11.093999999999999</v>
      </c>
      <c r="V11" s="5">
        <v>12</v>
      </c>
      <c r="W11" s="5">
        <v>4</v>
      </c>
      <c r="X11" s="15">
        <v>0</v>
      </c>
      <c r="Z11" s="14">
        <f t="shared" si="18"/>
        <v>1.907137588621612</v>
      </c>
      <c r="AA11" s="14">
        <f t="shared" si="19"/>
        <v>1.9113135776447382E-3</v>
      </c>
      <c r="AB11" s="14">
        <f t="shared" si="20"/>
        <v>0.18158530904968298</v>
      </c>
      <c r="AC11" s="14">
        <f t="shared" si="21"/>
        <v>6.9890752417584006E-3</v>
      </c>
      <c r="AD11" s="14">
        <f t="shared" si="22"/>
        <v>0</v>
      </c>
      <c r="AE11" s="14">
        <f t="shared" si="23"/>
        <v>0.1884313716675588</v>
      </c>
      <c r="AF11" s="14">
        <f t="shared" si="24"/>
        <v>1.6668201103859888</v>
      </c>
      <c r="AG11" s="14">
        <f t="shared" si="25"/>
        <v>3.4455227380583084E-2</v>
      </c>
      <c r="AH11" s="14">
        <f t="shared" si="26"/>
        <v>5.3649680505446981E-3</v>
      </c>
      <c r="AI11" s="14">
        <f t="shared" si="27"/>
        <v>2.855567630512628E-3</v>
      </c>
      <c r="AJ11" s="14">
        <f t="shared" si="28"/>
        <v>2.2267480982720495E-3</v>
      </c>
      <c r="AK11" s="14">
        <f t="shared" si="29"/>
        <v>0</v>
      </c>
      <c r="AL11" s="14">
        <f t="shared" si="30"/>
        <v>3.9977772797041586</v>
      </c>
      <c r="AM11" s="14">
        <f t="shared" si="31"/>
        <v>0.89843351508390268</v>
      </c>
      <c r="AN11" s="11">
        <f t="shared" si="2"/>
        <v>0</v>
      </c>
      <c r="AP11">
        <f t="shared" si="32"/>
        <v>54.795000000000002</v>
      </c>
      <c r="AQ11">
        <f>E11</f>
        <v>7.2999999999999995E-2</v>
      </c>
      <c r="AR11">
        <f t="shared" si="34"/>
        <v>4.4269999999999996</v>
      </c>
      <c r="AS11">
        <f t="shared" si="35"/>
        <v>0.254</v>
      </c>
      <c r="AT11">
        <f t="shared" si="3"/>
        <v>0</v>
      </c>
      <c r="AU11">
        <f t="shared" si="4"/>
        <v>6.4740000000000002</v>
      </c>
      <c r="AV11">
        <f t="shared" si="36"/>
        <v>32.127000000000002</v>
      </c>
      <c r="AW11">
        <f t="shared" si="37"/>
        <v>0.92400000000000004</v>
      </c>
      <c r="AX11">
        <f t="shared" si="38"/>
        <v>0.182</v>
      </c>
      <c r="AY11">
        <f t="shared" si="39"/>
        <v>0.10199999999999999</v>
      </c>
      <c r="AZ11">
        <f t="shared" si="40"/>
        <v>3.3000000000000002E-2</v>
      </c>
      <c r="BA11">
        <f t="shared" si="41"/>
        <v>0</v>
      </c>
      <c r="BB11">
        <f t="shared" si="42"/>
        <v>99.39100000000002</v>
      </c>
      <c r="BD11">
        <f t="shared" si="6"/>
        <v>0.91203395472703064</v>
      </c>
      <c r="BE11">
        <f t="shared" si="7"/>
        <v>9.1403100192822976E-4</v>
      </c>
      <c r="BF11">
        <f t="shared" si="8"/>
        <v>8.6837975676735971E-2</v>
      </c>
      <c r="BG11">
        <f t="shared" si="9"/>
        <v>3.3423251529705899E-3</v>
      </c>
      <c r="BH11">
        <f t="shared" si="10"/>
        <v>9.0111909136462345E-2</v>
      </c>
      <c r="BI11">
        <f t="shared" si="11"/>
        <v>0</v>
      </c>
      <c r="BJ11">
        <f t="shared" si="12"/>
        <v>0.7971090005061483</v>
      </c>
      <c r="BK11">
        <f t="shared" si="13"/>
        <v>1.6477226119613251E-2</v>
      </c>
      <c r="BL11">
        <f t="shared" si="14"/>
        <v>2.5656423832844171E-3</v>
      </c>
      <c r="BM11">
        <f t="shared" si="15"/>
        <v>1.3655934708566287E-3</v>
      </c>
      <c r="BN11">
        <f t="shared" si="43"/>
        <v>1.064878531242084E-3</v>
      </c>
      <c r="BO11">
        <f t="shared" si="44"/>
        <v>0</v>
      </c>
      <c r="BP11">
        <f t="shared" si="45"/>
        <v>1.9118225367062727</v>
      </c>
      <c r="BQ11">
        <f t="shared" si="16"/>
        <v>2.0910817834544475</v>
      </c>
    </row>
    <row r="12" spans="1:69" x14ac:dyDescent="0.15">
      <c r="A12" t="s">
        <v>78</v>
      </c>
      <c r="B12">
        <v>1084</v>
      </c>
      <c r="C12">
        <f t="shared" si="46"/>
        <v>4.2426406871194464</v>
      </c>
      <c r="D12" s="1">
        <v>55.036000000000001</v>
      </c>
      <c r="E12" s="1">
        <v>0.06</v>
      </c>
      <c r="F12" s="1">
        <v>4.3639999999999999</v>
      </c>
      <c r="G12" s="1">
        <v>0.23799999999999999</v>
      </c>
      <c r="H12" s="1">
        <v>6.4580000000000002</v>
      </c>
      <c r="I12" s="1">
        <v>32.244999999999997</v>
      </c>
      <c r="J12" s="1">
        <v>0.89700000000000002</v>
      </c>
      <c r="K12" s="1">
        <v>0.18</v>
      </c>
      <c r="L12" s="1">
        <v>9.9000000000000005E-2</v>
      </c>
      <c r="M12" s="1">
        <v>2.1000000000000001E-2</v>
      </c>
      <c r="O12">
        <f t="shared" si="17"/>
        <v>99.598000000000027</v>
      </c>
      <c r="Q12" s="1">
        <v>50.74</v>
      </c>
      <c r="R12" s="1">
        <v>81.049000000000007</v>
      </c>
      <c r="S12" s="1">
        <v>11.093999999999999</v>
      </c>
      <c r="V12" s="5">
        <v>12</v>
      </c>
      <c r="W12" s="5">
        <v>4</v>
      </c>
      <c r="X12" s="15">
        <v>0</v>
      </c>
      <c r="Z12" s="14">
        <f t="shared" si="18"/>
        <v>1.9105389224601794</v>
      </c>
      <c r="AA12" s="14">
        <f t="shared" si="19"/>
        <v>1.5668530537260945E-3</v>
      </c>
      <c r="AB12" s="14">
        <f t="shared" si="20"/>
        <v>0.17853520336586517</v>
      </c>
      <c r="AC12" s="14">
        <f t="shared" si="21"/>
        <v>6.5317700869257627E-3</v>
      </c>
      <c r="AD12" s="14">
        <f t="shared" si="22"/>
        <v>0</v>
      </c>
      <c r="AE12" s="14">
        <f t="shared" si="23"/>
        <v>0.18747634943215866</v>
      </c>
      <c r="AF12" s="14">
        <f t="shared" si="24"/>
        <v>1.6685870656436608</v>
      </c>
      <c r="AG12" s="14">
        <f t="shared" si="25"/>
        <v>3.3361342992611634E-2</v>
      </c>
      <c r="AH12" s="14">
        <f t="shared" si="26"/>
        <v>5.2921992907361244E-3</v>
      </c>
      <c r="AI12" s="14">
        <f t="shared" si="27"/>
        <v>2.7643651313334835E-3</v>
      </c>
      <c r="AJ12" s="14">
        <f t="shared" si="28"/>
        <v>1.4133326050030216E-3</v>
      </c>
      <c r="AK12" s="14">
        <f t="shared" si="29"/>
        <v>0</v>
      </c>
      <c r="AL12" s="14">
        <f t="shared" si="30"/>
        <v>3.9960674040622002</v>
      </c>
      <c r="AM12" s="14">
        <f t="shared" si="31"/>
        <v>0.89899248705114942</v>
      </c>
      <c r="AN12" s="11">
        <f t="shared" si="2"/>
        <v>0</v>
      </c>
      <c r="AP12">
        <f t="shared" si="32"/>
        <v>55.036000000000001</v>
      </c>
      <c r="AQ12">
        <f>E12</f>
        <v>0.06</v>
      </c>
      <c r="AR12">
        <f t="shared" si="34"/>
        <v>4.3639999999999999</v>
      </c>
      <c r="AS12">
        <f t="shared" si="35"/>
        <v>0.23799999999999999</v>
      </c>
      <c r="AT12">
        <f t="shared" si="3"/>
        <v>0</v>
      </c>
      <c r="AU12">
        <f t="shared" si="4"/>
        <v>6.4580000000000002</v>
      </c>
      <c r="AV12">
        <f t="shared" si="36"/>
        <v>32.244999999999997</v>
      </c>
      <c r="AW12">
        <f t="shared" si="37"/>
        <v>0.89700000000000002</v>
      </c>
      <c r="AX12">
        <f t="shared" si="38"/>
        <v>0.18</v>
      </c>
      <c r="AY12">
        <f t="shared" si="39"/>
        <v>9.9000000000000005E-2</v>
      </c>
      <c r="AZ12">
        <f t="shared" si="40"/>
        <v>2.1000000000000001E-2</v>
      </c>
      <c r="BA12">
        <f t="shared" si="41"/>
        <v>0</v>
      </c>
      <c r="BB12">
        <f t="shared" si="42"/>
        <v>99.598000000000027</v>
      </c>
      <c r="BD12">
        <f t="shared" si="6"/>
        <v>0.91604527296937421</v>
      </c>
      <c r="BE12">
        <f t="shared" si="7"/>
        <v>7.5125835774922996E-4</v>
      </c>
      <c r="BF12">
        <f t="shared" si="8"/>
        <v>8.5602196939976463E-2</v>
      </c>
      <c r="BG12">
        <f t="shared" si="9"/>
        <v>3.1317849858543321E-3</v>
      </c>
      <c r="BH12">
        <f t="shared" si="10"/>
        <v>8.9889204387283567E-2</v>
      </c>
      <c r="BI12">
        <f t="shared" si="11"/>
        <v>0</v>
      </c>
      <c r="BJ12">
        <f t="shared" si="12"/>
        <v>0.8000367205565645</v>
      </c>
      <c r="BK12">
        <f t="shared" si="13"/>
        <v>1.5995748733001174E-2</v>
      </c>
      <c r="BL12">
        <f t="shared" si="14"/>
        <v>2.5374485109406321E-3</v>
      </c>
      <c r="BM12">
        <f t="shared" si="15"/>
        <v>1.3254289570079044E-3</v>
      </c>
      <c r="BN12">
        <f t="shared" si="43"/>
        <v>6.776499744267807E-4</v>
      </c>
      <c r="BO12">
        <f t="shared" si="44"/>
        <v>0</v>
      </c>
      <c r="BP12">
        <f t="shared" si="45"/>
        <v>1.9159927143721787</v>
      </c>
      <c r="BQ12">
        <f t="shared" si="16"/>
        <v>2.0856380998148043</v>
      </c>
    </row>
    <row r="13" spans="1:69" x14ac:dyDescent="0.15">
      <c r="A13" t="s">
        <v>79</v>
      </c>
      <c r="B13">
        <v>1085</v>
      </c>
      <c r="C13">
        <f t="shared" si="46"/>
        <v>5.8309518948536461</v>
      </c>
      <c r="D13" s="1">
        <v>55.11</v>
      </c>
      <c r="E13" s="1">
        <v>6.9000000000000006E-2</v>
      </c>
      <c r="F13" s="1">
        <v>4.2889999999999997</v>
      </c>
      <c r="G13" s="1">
        <v>0.23200000000000001</v>
      </c>
      <c r="H13" s="1">
        <v>6.4249999999999998</v>
      </c>
      <c r="I13" s="1">
        <v>32.334000000000003</v>
      </c>
      <c r="J13" s="1">
        <v>0.878</v>
      </c>
      <c r="K13" s="1">
        <v>0.18099999999999999</v>
      </c>
      <c r="L13" s="1">
        <v>9.5000000000000001E-2</v>
      </c>
      <c r="M13" s="1">
        <v>1.6E-2</v>
      </c>
      <c r="O13">
        <f t="shared" si="17"/>
        <v>99.629000000000005</v>
      </c>
      <c r="Q13" s="1">
        <v>50.737000000000002</v>
      </c>
      <c r="R13" s="1">
        <v>81.043999999999997</v>
      </c>
      <c r="S13" s="1">
        <v>11.093999999999999</v>
      </c>
      <c r="V13" s="5">
        <v>12</v>
      </c>
      <c r="W13" s="5">
        <v>4</v>
      </c>
      <c r="X13" s="15">
        <v>0</v>
      </c>
      <c r="Z13" s="14">
        <f t="shared" si="18"/>
        <v>1.9120088216267193</v>
      </c>
      <c r="AA13" s="14">
        <f t="shared" si="19"/>
        <v>1.8008459420459221E-3</v>
      </c>
      <c r="AB13" s="14">
        <f t="shared" si="20"/>
        <v>0.17536609032525075</v>
      </c>
      <c r="AC13" s="14">
        <f t="shared" si="21"/>
        <v>6.3634461050023289E-3</v>
      </c>
      <c r="AD13" s="14">
        <f t="shared" si="22"/>
        <v>0</v>
      </c>
      <c r="AE13" s="14">
        <f t="shared" si="23"/>
        <v>0.18641121300212446</v>
      </c>
      <c r="AF13" s="14">
        <f t="shared" si="24"/>
        <v>1.6722314164384946</v>
      </c>
      <c r="AG13" s="14">
        <f t="shared" si="25"/>
        <v>3.2635934361149796E-2</v>
      </c>
      <c r="AH13" s="14">
        <f t="shared" si="26"/>
        <v>5.3185434660121787E-3</v>
      </c>
      <c r="AI13" s="14">
        <f t="shared" si="27"/>
        <v>2.651149813152889E-3</v>
      </c>
      <c r="AJ13" s="14">
        <f t="shared" si="28"/>
        <v>1.0762062723118106E-3</v>
      </c>
      <c r="AK13" s="14">
        <f t="shared" si="29"/>
        <v>0</v>
      </c>
      <c r="AL13" s="14">
        <f t="shared" si="30"/>
        <v>3.9958636673522641</v>
      </c>
      <c r="AM13" s="14">
        <f t="shared" si="31"/>
        <v>0.89970572607697741</v>
      </c>
      <c r="AN13" s="11">
        <f t="shared" si="2"/>
        <v>0</v>
      </c>
      <c r="AP13">
        <f t="shared" si="32"/>
        <v>55.11</v>
      </c>
      <c r="AQ13">
        <f>E13</f>
        <v>6.9000000000000006E-2</v>
      </c>
      <c r="AR13">
        <f t="shared" si="34"/>
        <v>4.2889999999999997</v>
      </c>
      <c r="AS13">
        <f t="shared" si="35"/>
        <v>0.23200000000000001</v>
      </c>
      <c r="AT13">
        <f t="shared" si="3"/>
        <v>0</v>
      </c>
      <c r="AU13">
        <f t="shared" si="4"/>
        <v>6.4249999999999998</v>
      </c>
      <c r="AV13">
        <f t="shared" si="36"/>
        <v>32.334000000000003</v>
      </c>
      <c r="AW13">
        <f t="shared" si="37"/>
        <v>0.878</v>
      </c>
      <c r="AX13">
        <f t="shared" si="38"/>
        <v>0.18099999999999999</v>
      </c>
      <c r="AY13">
        <f t="shared" si="39"/>
        <v>9.5000000000000001E-2</v>
      </c>
      <c r="AZ13">
        <f t="shared" si="40"/>
        <v>1.6E-2</v>
      </c>
      <c r="BA13">
        <f t="shared" si="41"/>
        <v>0</v>
      </c>
      <c r="BB13">
        <f t="shared" si="42"/>
        <v>99.629000000000005</v>
      </c>
      <c r="BD13">
        <f t="shared" si="6"/>
        <v>0.91727696404793613</v>
      </c>
      <c r="BE13">
        <f t="shared" si="7"/>
        <v>8.6394711141161453E-4</v>
      </c>
      <c r="BF13">
        <f t="shared" si="8"/>
        <v>8.413103177716752E-2</v>
      </c>
      <c r="BG13">
        <f t="shared" si="9"/>
        <v>3.0528324231857357E-3</v>
      </c>
      <c r="BH13">
        <f t="shared" si="10"/>
        <v>8.9429875842102338E-2</v>
      </c>
      <c r="BI13">
        <f t="shared" si="11"/>
        <v>0</v>
      </c>
      <c r="BJ13">
        <f t="shared" si="12"/>
        <v>0.8022449161878108</v>
      </c>
      <c r="BK13">
        <f t="shared" si="13"/>
        <v>1.5656931312792676E-2</v>
      </c>
      <c r="BL13">
        <f t="shared" si="14"/>
        <v>2.5515454471125246E-3</v>
      </c>
      <c r="BM13">
        <f t="shared" si="15"/>
        <v>1.2718762718762718E-3</v>
      </c>
      <c r="BN13">
        <f t="shared" si="43"/>
        <v>5.1630474242040432E-4</v>
      </c>
      <c r="BO13">
        <f t="shared" si="44"/>
        <v>0</v>
      </c>
      <c r="BP13">
        <f t="shared" si="45"/>
        <v>1.916996225163816</v>
      </c>
      <c r="BQ13">
        <f t="shared" si="16"/>
        <v>2.0844400290933276</v>
      </c>
    </row>
    <row r="14" spans="1:69" x14ac:dyDescent="0.15">
      <c r="A14" t="s">
        <v>80</v>
      </c>
      <c r="B14">
        <v>1086</v>
      </c>
      <c r="C14">
        <f t="shared" si="46"/>
        <v>4.4721359549923347</v>
      </c>
      <c r="D14" s="1">
        <v>55.06</v>
      </c>
      <c r="E14" s="1">
        <v>5.5E-2</v>
      </c>
      <c r="F14" s="1">
        <v>4.2469999999999999</v>
      </c>
      <c r="G14" s="1">
        <v>0.224</v>
      </c>
      <c r="H14" s="1">
        <v>6.4050000000000002</v>
      </c>
      <c r="I14" s="1">
        <v>32.465000000000003</v>
      </c>
      <c r="J14" s="1">
        <v>0.86899999999999999</v>
      </c>
      <c r="K14" s="1">
        <v>0.183</v>
      </c>
      <c r="L14" s="1">
        <v>0.09</v>
      </c>
      <c r="M14" s="1">
        <v>2.1999999999999999E-2</v>
      </c>
      <c r="O14">
        <f t="shared" si="17"/>
        <v>99.620000000000019</v>
      </c>
      <c r="Q14" s="1">
        <v>50.734999999999999</v>
      </c>
      <c r="R14" s="1">
        <v>81.040000000000006</v>
      </c>
      <c r="S14" s="1">
        <v>11.093999999999999</v>
      </c>
      <c r="V14" s="5">
        <v>12</v>
      </c>
      <c r="W14" s="5">
        <v>4</v>
      </c>
      <c r="X14" s="15">
        <v>0</v>
      </c>
      <c r="Z14" s="14">
        <f t="shared" si="18"/>
        <v>1.9106320480127332</v>
      </c>
      <c r="AA14" s="14">
        <f t="shared" si="19"/>
        <v>1.4357258859582526E-3</v>
      </c>
      <c r="AB14" s="14">
        <f t="shared" si="20"/>
        <v>0.17368135749596234</v>
      </c>
      <c r="AC14" s="14">
        <f t="shared" si="21"/>
        <v>6.1451681936440699E-3</v>
      </c>
      <c r="AD14" s="14">
        <f t="shared" si="22"/>
        <v>0</v>
      </c>
      <c r="AE14" s="14">
        <f t="shared" si="23"/>
        <v>0.18586576560043408</v>
      </c>
      <c r="AF14" s="14">
        <f t="shared" si="24"/>
        <v>1.6793210117965152</v>
      </c>
      <c r="AG14" s="14">
        <f t="shared" si="25"/>
        <v>3.2307450078025733E-2</v>
      </c>
      <c r="AH14" s="14">
        <f t="shared" si="26"/>
        <v>5.3783195017408037E-3</v>
      </c>
      <c r="AI14" s="14">
        <f t="shared" si="27"/>
        <v>2.5120862384970682E-3</v>
      </c>
      <c r="AJ14" s="14">
        <f t="shared" si="28"/>
        <v>1.480060905991449E-3</v>
      </c>
      <c r="AK14" s="14">
        <f t="shared" si="29"/>
        <v>0</v>
      </c>
      <c r="AL14" s="14">
        <f t="shared" si="30"/>
        <v>3.9987589937095018</v>
      </c>
      <c r="AM14" s="14">
        <f t="shared" si="31"/>
        <v>0.90035005188068729</v>
      </c>
      <c r="AN14" s="11">
        <f t="shared" si="2"/>
        <v>0</v>
      </c>
      <c r="AP14">
        <f t="shared" si="32"/>
        <v>55.06</v>
      </c>
      <c r="AQ14">
        <f>E14</f>
        <v>5.5E-2</v>
      </c>
      <c r="AR14">
        <f t="shared" si="34"/>
        <v>4.2469999999999999</v>
      </c>
      <c r="AS14">
        <f t="shared" si="35"/>
        <v>0.224</v>
      </c>
      <c r="AT14">
        <f t="shared" si="3"/>
        <v>0</v>
      </c>
      <c r="AU14">
        <f t="shared" si="4"/>
        <v>6.4050000000000002</v>
      </c>
      <c r="AV14">
        <f t="shared" si="36"/>
        <v>32.465000000000003</v>
      </c>
      <c r="AW14">
        <f t="shared" si="37"/>
        <v>0.86899999999999999</v>
      </c>
      <c r="AX14">
        <f t="shared" si="38"/>
        <v>0.183</v>
      </c>
      <c r="AY14">
        <f t="shared" si="39"/>
        <v>0.09</v>
      </c>
      <c r="AZ14">
        <f t="shared" si="40"/>
        <v>2.1999999999999999E-2</v>
      </c>
      <c r="BA14">
        <f t="shared" si="41"/>
        <v>0</v>
      </c>
      <c r="BB14">
        <f t="shared" si="42"/>
        <v>99.620000000000019</v>
      </c>
      <c r="BD14">
        <f t="shared" si="6"/>
        <v>0.91644474034620516</v>
      </c>
      <c r="BE14">
        <f t="shared" si="7"/>
        <v>6.8865349460346084E-4</v>
      </c>
      <c r="BF14">
        <f t="shared" si="8"/>
        <v>8.3307179285994515E-2</v>
      </c>
      <c r="BG14">
        <f t="shared" si="9"/>
        <v>2.9475623396276068E-3</v>
      </c>
      <c r="BH14">
        <f t="shared" si="10"/>
        <v>8.9151494905628875E-2</v>
      </c>
      <c r="BI14">
        <f t="shared" si="11"/>
        <v>0</v>
      </c>
      <c r="BJ14">
        <f t="shared" si="12"/>
        <v>0.80549518166751033</v>
      </c>
      <c r="BK14">
        <f t="shared" si="13"/>
        <v>1.5496438850588651E-2</v>
      </c>
      <c r="BL14">
        <f t="shared" si="14"/>
        <v>2.5797393194563092E-3</v>
      </c>
      <c r="BM14">
        <f t="shared" si="15"/>
        <v>1.2049354154617311E-3</v>
      </c>
      <c r="BN14">
        <f t="shared" si="43"/>
        <v>7.099190208280559E-4</v>
      </c>
      <c r="BO14">
        <f t="shared" si="44"/>
        <v>0</v>
      </c>
      <c r="BP14">
        <f t="shared" si="45"/>
        <v>1.9180258446459044</v>
      </c>
      <c r="BQ14">
        <f t="shared" si="16"/>
        <v>2.0848306110534871</v>
      </c>
    </row>
    <row r="15" spans="1:69" x14ac:dyDescent="0.15">
      <c r="A15" t="s">
        <v>81</v>
      </c>
      <c r="B15">
        <v>1087</v>
      </c>
      <c r="C15">
        <f t="shared" si="46"/>
        <v>5.8309518948536461</v>
      </c>
      <c r="D15" s="1">
        <v>55.151000000000003</v>
      </c>
      <c r="E15" s="1">
        <v>4.9000000000000002E-2</v>
      </c>
      <c r="F15" s="1">
        <v>4.2</v>
      </c>
      <c r="G15" s="1">
        <v>0.214</v>
      </c>
      <c r="H15" s="1">
        <v>6.3609999999999998</v>
      </c>
      <c r="I15" s="1">
        <v>32.5</v>
      </c>
      <c r="J15" s="1">
        <v>0.85099999999999998</v>
      </c>
      <c r="K15" s="1">
        <v>0.184</v>
      </c>
      <c r="L15" s="1">
        <v>0.107</v>
      </c>
      <c r="M15" s="1">
        <v>0.03</v>
      </c>
      <c r="O15">
        <f t="shared" si="17"/>
        <v>99.647000000000006</v>
      </c>
      <c r="Q15" s="1">
        <v>50.731999999999999</v>
      </c>
      <c r="R15" s="1">
        <v>81.034999999999997</v>
      </c>
      <c r="S15" s="1">
        <v>11.093999999999999</v>
      </c>
      <c r="V15" s="5">
        <v>12</v>
      </c>
      <c r="W15" s="5">
        <v>4</v>
      </c>
      <c r="X15" s="15">
        <v>0</v>
      </c>
      <c r="Z15" s="14">
        <f t="shared" si="18"/>
        <v>1.9127234477708921</v>
      </c>
      <c r="AA15" s="14">
        <f t="shared" si="19"/>
        <v>1.2783885157649226E-3</v>
      </c>
      <c r="AB15" s="14">
        <f t="shared" si="20"/>
        <v>0.17166358325407383</v>
      </c>
      <c r="AC15" s="14">
        <f t="shared" si="21"/>
        <v>5.8675590421006204E-3</v>
      </c>
      <c r="AD15" s="14">
        <f t="shared" si="22"/>
        <v>0</v>
      </c>
      <c r="AE15" s="14">
        <f t="shared" si="23"/>
        <v>0.18448608117182388</v>
      </c>
      <c r="AF15" s="14">
        <f t="shared" si="24"/>
        <v>1.6801947176895269</v>
      </c>
      <c r="AG15" s="14">
        <f t="shared" si="25"/>
        <v>3.1620621730064052E-2</v>
      </c>
      <c r="AH15" s="14">
        <f t="shared" si="26"/>
        <v>5.4046959957782153E-3</v>
      </c>
      <c r="AI15" s="14">
        <f t="shared" si="27"/>
        <v>2.9849272580786679E-3</v>
      </c>
      <c r="AJ15" s="14">
        <f t="shared" si="28"/>
        <v>2.0171402743036472E-3</v>
      </c>
      <c r="AK15" s="14">
        <f t="shared" si="29"/>
        <v>0</v>
      </c>
      <c r="AL15" s="14">
        <f t="shared" si="30"/>
        <v>3.9982411627024068</v>
      </c>
      <c r="AM15" s="14">
        <f t="shared" si="31"/>
        <v>0.90106291581675613</v>
      </c>
      <c r="AN15" s="11">
        <f t="shared" si="2"/>
        <v>0</v>
      </c>
      <c r="AP15">
        <f t="shared" si="32"/>
        <v>55.151000000000003</v>
      </c>
      <c r="AQ15">
        <f t="shared" si="33"/>
        <v>4.9000000000000002E-2</v>
      </c>
      <c r="AR15">
        <f t="shared" si="34"/>
        <v>4.2</v>
      </c>
      <c r="AS15">
        <f t="shared" si="35"/>
        <v>0.214</v>
      </c>
      <c r="AT15">
        <f t="shared" si="3"/>
        <v>0</v>
      </c>
      <c r="AU15">
        <f t="shared" si="4"/>
        <v>6.3609999999999998</v>
      </c>
      <c r="AV15">
        <f t="shared" si="36"/>
        <v>32.5</v>
      </c>
      <c r="AW15">
        <f t="shared" si="37"/>
        <v>0.85099999999999998</v>
      </c>
      <c r="AX15">
        <f t="shared" si="38"/>
        <v>0.184</v>
      </c>
      <c r="AY15">
        <f t="shared" si="39"/>
        <v>0.107</v>
      </c>
      <c r="AZ15">
        <f t="shared" si="40"/>
        <v>0.03</v>
      </c>
      <c r="BA15">
        <f t="shared" si="41"/>
        <v>0</v>
      </c>
      <c r="BB15">
        <f t="shared" si="42"/>
        <v>99.647000000000006</v>
      </c>
      <c r="BD15">
        <f t="shared" si="6"/>
        <v>0.91795938748335559</v>
      </c>
      <c r="BE15">
        <f t="shared" si="7"/>
        <v>6.1352765882853784E-4</v>
      </c>
      <c r="BF15">
        <f t="shared" si="8"/>
        <v>8.2385249117300913E-2</v>
      </c>
      <c r="BG15">
        <f t="shared" si="9"/>
        <v>2.8159747351799457E-3</v>
      </c>
      <c r="BH15">
        <f t="shared" si="10"/>
        <v>8.8539056845387237E-2</v>
      </c>
      <c r="BI15">
        <f t="shared" si="11"/>
        <v>0</v>
      </c>
      <c r="BJ15">
        <f t="shared" si="12"/>
        <v>0.80636357320788798</v>
      </c>
      <c r="BK15">
        <f t="shared" si="13"/>
        <v>1.5175453926180601E-2</v>
      </c>
      <c r="BL15">
        <f t="shared" si="14"/>
        <v>2.5938362556282017E-3</v>
      </c>
      <c r="BM15">
        <f t="shared" si="15"/>
        <v>1.4325343272711692E-3</v>
      </c>
      <c r="BN15">
        <f t="shared" si="43"/>
        <v>9.6807139203825812E-4</v>
      </c>
      <c r="BO15">
        <f t="shared" si="44"/>
        <v>0</v>
      </c>
      <c r="BP15">
        <f t="shared" si="45"/>
        <v>1.9188466649490583</v>
      </c>
      <c r="BQ15">
        <f t="shared" si="16"/>
        <v>2.0836689224506388</v>
      </c>
    </row>
    <row r="16" spans="1:69" x14ac:dyDescent="0.15">
      <c r="A16" t="s">
        <v>82</v>
      </c>
      <c r="B16">
        <v>1088</v>
      </c>
      <c r="C16">
        <f t="shared" si="46"/>
        <v>4.9999999999926104</v>
      </c>
      <c r="D16" s="1">
        <v>55.250999999999998</v>
      </c>
      <c r="E16" s="1">
        <v>5.2999999999999999E-2</v>
      </c>
      <c r="F16" s="1">
        <v>4.1449999999999996</v>
      </c>
      <c r="G16" s="1">
        <v>0.20699999999999999</v>
      </c>
      <c r="H16" s="1">
        <v>6.3369999999999997</v>
      </c>
      <c r="I16" s="1">
        <v>32.576000000000001</v>
      </c>
      <c r="J16" s="1">
        <v>0.84299999999999997</v>
      </c>
      <c r="K16" s="1">
        <v>0.17499999999999999</v>
      </c>
      <c r="L16" s="1">
        <v>0.10199999999999999</v>
      </c>
      <c r="M16" s="1">
        <v>2.3E-2</v>
      </c>
      <c r="O16">
        <f t="shared" si="17"/>
        <v>99.711999999999989</v>
      </c>
      <c r="Q16" s="1">
        <v>50.728999999999999</v>
      </c>
      <c r="R16" s="1">
        <v>81.031000000000006</v>
      </c>
      <c r="S16" s="1">
        <v>11.093999999999999</v>
      </c>
      <c r="V16" s="5">
        <v>12</v>
      </c>
      <c r="W16" s="5">
        <v>4</v>
      </c>
      <c r="X16" s="15">
        <v>0</v>
      </c>
      <c r="Z16" s="14">
        <f t="shared" si="18"/>
        <v>1.9143468931965193</v>
      </c>
      <c r="AA16" s="14">
        <f t="shared" si="19"/>
        <v>1.3814155957958337E-3</v>
      </c>
      <c r="AB16" s="14">
        <f t="shared" si="20"/>
        <v>0.16925251186241205</v>
      </c>
      <c r="AC16" s="14">
        <f t="shared" si="21"/>
        <v>5.6701656292141422E-3</v>
      </c>
      <c r="AD16" s="14">
        <f t="shared" si="22"/>
        <v>0</v>
      </c>
      <c r="AE16" s="14">
        <f t="shared" si="23"/>
        <v>0.18361308262770623</v>
      </c>
      <c r="AF16" s="14">
        <f t="shared" si="24"/>
        <v>1.6825024875019443</v>
      </c>
      <c r="AG16" s="14">
        <f t="shared" si="25"/>
        <v>3.1293210681630913E-2</v>
      </c>
      <c r="AH16" s="14">
        <f t="shared" si="26"/>
        <v>5.1353872796536526E-3</v>
      </c>
      <c r="AI16" s="14">
        <f t="shared" si="27"/>
        <v>2.8427053748836155E-3</v>
      </c>
      <c r="AJ16" s="14">
        <f t="shared" si="28"/>
        <v>1.544985424222791E-3</v>
      </c>
      <c r="AK16" s="14">
        <f t="shared" si="29"/>
        <v>0</v>
      </c>
      <c r="AL16" s="14">
        <f t="shared" si="30"/>
        <v>3.9975828451739828</v>
      </c>
      <c r="AM16" s="14">
        <f t="shared" si="31"/>
        <v>0.90160679993953996</v>
      </c>
      <c r="AN16" s="11">
        <f t="shared" si="2"/>
        <v>0</v>
      </c>
      <c r="AP16">
        <f t="shared" si="32"/>
        <v>55.250999999999998</v>
      </c>
      <c r="AQ16">
        <f t="shared" si="33"/>
        <v>5.2999999999999999E-2</v>
      </c>
      <c r="AR16">
        <f t="shared" si="34"/>
        <v>4.1449999999999996</v>
      </c>
      <c r="AS16">
        <f t="shared" si="35"/>
        <v>0.20699999999999999</v>
      </c>
      <c r="AT16">
        <f t="shared" si="3"/>
        <v>0</v>
      </c>
      <c r="AU16">
        <f t="shared" si="4"/>
        <v>6.3369999999999997</v>
      </c>
      <c r="AV16">
        <f t="shared" si="36"/>
        <v>32.576000000000001</v>
      </c>
      <c r="AW16">
        <f t="shared" si="37"/>
        <v>0.84299999999999997</v>
      </c>
      <c r="AX16">
        <f t="shared" si="38"/>
        <v>0.17499999999999999</v>
      </c>
      <c r="AY16">
        <f t="shared" si="39"/>
        <v>0.10199999999999999</v>
      </c>
      <c r="AZ16">
        <f t="shared" si="40"/>
        <v>2.3E-2</v>
      </c>
      <c r="BA16">
        <f t="shared" si="41"/>
        <v>0</v>
      </c>
      <c r="BB16">
        <f t="shared" si="42"/>
        <v>99.711999999999989</v>
      </c>
      <c r="BD16">
        <f t="shared" si="6"/>
        <v>0.91962383488681754</v>
      </c>
      <c r="BE16">
        <f t="shared" si="7"/>
        <v>6.6361154934515307E-4</v>
      </c>
      <c r="BF16">
        <f t="shared" si="8"/>
        <v>8.1306394664574344E-2</v>
      </c>
      <c r="BG16">
        <f t="shared" si="9"/>
        <v>2.7238634120665831E-3</v>
      </c>
      <c r="BH16">
        <f t="shared" si="10"/>
        <v>8.8204999721619062E-2</v>
      </c>
      <c r="BI16">
        <f t="shared" si="11"/>
        <v>0</v>
      </c>
      <c r="BJ16">
        <f t="shared" si="12"/>
        <v>0.80824922340985106</v>
      </c>
      <c r="BK16">
        <f t="shared" si="13"/>
        <v>1.5032793959777023E-2</v>
      </c>
      <c r="BL16">
        <f t="shared" si="14"/>
        <v>2.46696383008117E-3</v>
      </c>
      <c r="BM16">
        <f t="shared" si="15"/>
        <v>1.3655934708566287E-3</v>
      </c>
      <c r="BN16">
        <f t="shared" si="43"/>
        <v>7.4218806722933122E-4</v>
      </c>
      <c r="BO16">
        <f t="shared" si="44"/>
        <v>0</v>
      </c>
      <c r="BP16">
        <f t="shared" si="45"/>
        <v>1.9203794669722176</v>
      </c>
      <c r="BQ16">
        <f t="shared" si="16"/>
        <v>2.0816629806383031</v>
      </c>
    </row>
    <row r="17" spans="1:69" x14ac:dyDescent="0.15">
      <c r="A17" t="s">
        <v>83</v>
      </c>
      <c r="B17">
        <v>1089</v>
      </c>
      <c r="C17">
        <f t="shared" si="46"/>
        <v>4.4721359550050446</v>
      </c>
      <c r="D17" s="1">
        <v>55.322000000000003</v>
      </c>
      <c r="E17" s="1">
        <v>5.5E-2</v>
      </c>
      <c r="F17" s="1">
        <v>4.085</v>
      </c>
      <c r="G17" s="1">
        <v>0.20799999999999999</v>
      </c>
      <c r="H17" s="1">
        <v>6.36</v>
      </c>
      <c r="I17" s="1">
        <v>32.68</v>
      </c>
      <c r="J17" s="1">
        <v>0.82499999999999996</v>
      </c>
      <c r="K17" s="1">
        <v>0.182</v>
      </c>
      <c r="L17" s="1">
        <v>0.09</v>
      </c>
      <c r="M17" s="1">
        <v>2.4E-2</v>
      </c>
      <c r="O17">
        <f t="shared" si="17"/>
        <v>99.831000000000017</v>
      </c>
      <c r="Q17" s="1">
        <v>50.726999999999997</v>
      </c>
      <c r="R17" s="1">
        <v>81.027000000000001</v>
      </c>
      <c r="S17" s="1">
        <v>11.093999999999999</v>
      </c>
      <c r="V17" s="5">
        <v>12</v>
      </c>
      <c r="W17" s="5">
        <v>4</v>
      </c>
      <c r="X17" s="15">
        <v>0</v>
      </c>
      <c r="Z17" s="14">
        <f t="shared" si="18"/>
        <v>1.9146801276961187</v>
      </c>
      <c r="AA17" s="14">
        <f t="shared" si="19"/>
        <v>1.4319539017393231E-3</v>
      </c>
      <c r="AB17" s="14">
        <f t="shared" si="20"/>
        <v>0.1666174606234665</v>
      </c>
      <c r="AC17" s="14">
        <f t="shared" si="21"/>
        <v>5.691236027679584E-3</v>
      </c>
      <c r="AD17" s="14">
        <f t="shared" si="22"/>
        <v>0</v>
      </c>
      <c r="AE17" s="14">
        <f t="shared" si="23"/>
        <v>0.18407503550919652</v>
      </c>
      <c r="AF17" s="14">
        <f t="shared" si="24"/>
        <v>1.6860011596916109</v>
      </c>
      <c r="AG17" s="14">
        <f t="shared" si="25"/>
        <v>3.0591048350042824E-2</v>
      </c>
      <c r="AH17" s="14">
        <f t="shared" si="26"/>
        <v>5.3348769010856242E-3</v>
      </c>
      <c r="AI17" s="14">
        <f t="shared" si="27"/>
        <v>2.5054864064951001E-3</v>
      </c>
      <c r="AJ17" s="14">
        <f t="shared" si="28"/>
        <v>1.6103699382687313E-3</v>
      </c>
      <c r="AK17" s="14">
        <f t="shared" si="29"/>
        <v>0</v>
      </c>
      <c r="AL17" s="14">
        <f t="shared" si="30"/>
        <v>3.9985387550457041</v>
      </c>
      <c r="AM17" s="14">
        <f t="shared" si="31"/>
        <v>0.90156816284727337</v>
      </c>
      <c r="AN17" s="11">
        <f t="shared" si="2"/>
        <v>0</v>
      </c>
      <c r="AP17">
        <f t="shared" si="32"/>
        <v>55.322000000000003</v>
      </c>
      <c r="AQ17">
        <f t="shared" si="33"/>
        <v>5.5E-2</v>
      </c>
      <c r="AR17">
        <f t="shared" si="34"/>
        <v>4.085</v>
      </c>
      <c r="AS17">
        <f t="shared" si="35"/>
        <v>0.20799999999999999</v>
      </c>
      <c r="AT17">
        <f t="shared" si="3"/>
        <v>0</v>
      </c>
      <c r="AU17">
        <f t="shared" si="4"/>
        <v>6.36</v>
      </c>
      <c r="AV17">
        <f t="shared" si="36"/>
        <v>32.68</v>
      </c>
      <c r="AW17">
        <f t="shared" si="37"/>
        <v>0.82499999999999996</v>
      </c>
      <c r="AX17">
        <f t="shared" si="38"/>
        <v>0.182</v>
      </c>
      <c r="AY17">
        <f t="shared" si="39"/>
        <v>0.09</v>
      </c>
      <c r="AZ17">
        <f t="shared" si="40"/>
        <v>2.4E-2</v>
      </c>
      <c r="BA17">
        <f t="shared" si="41"/>
        <v>0</v>
      </c>
      <c r="BB17">
        <f t="shared" si="42"/>
        <v>99.831000000000017</v>
      </c>
      <c r="BD17">
        <f t="shared" si="6"/>
        <v>0.92080559254327565</v>
      </c>
      <c r="BE17">
        <f t="shared" si="7"/>
        <v>6.8865349460346084E-4</v>
      </c>
      <c r="BF17">
        <f t="shared" si="8"/>
        <v>8.0129462534327192E-2</v>
      </c>
      <c r="BG17">
        <f t="shared" si="9"/>
        <v>2.7370221725113489E-3</v>
      </c>
      <c r="BH17">
        <f t="shared" si="10"/>
        <v>8.8525137798563566E-2</v>
      </c>
      <c r="BI17">
        <f t="shared" si="11"/>
        <v>0</v>
      </c>
      <c r="BJ17">
        <f t="shared" si="12"/>
        <v>0.81082958684411621</v>
      </c>
      <c r="BK17">
        <f t="shared" si="13"/>
        <v>1.4711809035368973E-2</v>
      </c>
      <c r="BL17">
        <f t="shared" si="14"/>
        <v>2.5656423832844171E-3</v>
      </c>
      <c r="BM17">
        <f t="shared" si="15"/>
        <v>1.2049354154617311E-3</v>
      </c>
      <c r="BN17">
        <f t="shared" si="43"/>
        <v>7.7445711363060654E-4</v>
      </c>
      <c r="BO17">
        <f t="shared" si="44"/>
        <v>0</v>
      </c>
      <c r="BP17">
        <f t="shared" si="45"/>
        <v>1.9229722993351435</v>
      </c>
      <c r="BQ17">
        <f t="shared" si="16"/>
        <v>2.0793532784784139</v>
      </c>
    </row>
    <row r="18" spans="1:69" x14ac:dyDescent="0.15">
      <c r="A18" t="s">
        <v>84</v>
      </c>
      <c r="B18">
        <v>1090</v>
      </c>
      <c r="C18">
        <f t="shared" si="46"/>
        <v>5.8309518948414594</v>
      </c>
      <c r="D18" s="1">
        <v>55.314</v>
      </c>
      <c r="E18" s="1">
        <v>4.3999999999999997E-2</v>
      </c>
      <c r="F18" s="1">
        <v>3.9769999999999999</v>
      </c>
      <c r="G18" s="1">
        <v>0.19900000000000001</v>
      </c>
      <c r="H18" s="1">
        <v>6.2990000000000004</v>
      </c>
      <c r="I18" s="1">
        <v>32.673999999999999</v>
      </c>
      <c r="J18" s="1">
        <v>0.81100000000000005</v>
      </c>
      <c r="K18" s="1">
        <v>0.17899999999999999</v>
      </c>
      <c r="L18" s="1">
        <v>9.0999999999999998E-2</v>
      </c>
      <c r="M18" s="1">
        <v>1.6E-2</v>
      </c>
      <c r="O18">
        <f t="shared" si="17"/>
        <v>99.604000000000013</v>
      </c>
      <c r="Q18" s="1">
        <v>50.723999999999997</v>
      </c>
      <c r="R18" s="1">
        <v>81.022000000000006</v>
      </c>
      <c r="S18" s="1">
        <v>11.093999999999999</v>
      </c>
      <c r="V18" s="5">
        <v>12</v>
      </c>
      <c r="W18" s="5">
        <v>4</v>
      </c>
      <c r="X18" s="15">
        <v>0</v>
      </c>
      <c r="Z18" s="14">
        <f t="shared" si="18"/>
        <v>1.9179278186108331</v>
      </c>
      <c r="AA18" s="14">
        <f t="shared" si="19"/>
        <v>1.1476721943318108E-3</v>
      </c>
      <c r="AB18" s="14">
        <f t="shared" si="20"/>
        <v>0.16251104273429423</v>
      </c>
      <c r="AC18" s="14">
        <f t="shared" si="21"/>
        <v>5.4550052656061037E-3</v>
      </c>
      <c r="AD18" s="14">
        <f t="shared" si="22"/>
        <v>0</v>
      </c>
      <c r="AE18" s="14">
        <f t="shared" si="23"/>
        <v>0.18264518232980337</v>
      </c>
      <c r="AF18" s="14">
        <f t="shared" si="24"/>
        <v>1.6887951048636969</v>
      </c>
      <c r="AG18" s="14">
        <f t="shared" si="25"/>
        <v>3.0127292343099604E-2</v>
      </c>
      <c r="AH18" s="14">
        <f t="shared" si="26"/>
        <v>5.2565994030006127E-3</v>
      </c>
      <c r="AI18" s="14">
        <f t="shared" si="27"/>
        <v>2.5379891976925065E-3</v>
      </c>
      <c r="AJ18" s="14">
        <f t="shared" si="28"/>
        <v>1.0755565050511108E-3</v>
      </c>
      <c r="AK18" s="14">
        <f t="shared" si="29"/>
        <v>0</v>
      </c>
      <c r="AL18" s="14">
        <f t="shared" si="30"/>
        <v>3.9974792634474094</v>
      </c>
      <c r="AM18" s="14">
        <f t="shared" si="31"/>
        <v>0.90240394867008733</v>
      </c>
      <c r="AN18" s="11">
        <f t="shared" si="2"/>
        <v>0</v>
      </c>
      <c r="AP18">
        <f t="shared" si="32"/>
        <v>55.314</v>
      </c>
      <c r="AQ18">
        <f t="shared" si="33"/>
        <v>4.3999999999999997E-2</v>
      </c>
      <c r="AR18">
        <f t="shared" si="34"/>
        <v>3.9769999999999999</v>
      </c>
      <c r="AS18">
        <f t="shared" si="35"/>
        <v>0.19900000000000001</v>
      </c>
      <c r="AT18">
        <f t="shared" si="3"/>
        <v>0</v>
      </c>
      <c r="AU18">
        <f t="shared" si="4"/>
        <v>6.2990000000000004</v>
      </c>
      <c r="AV18">
        <f t="shared" si="36"/>
        <v>32.673999999999999</v>
      </c>
      <c r="AW18">
        <f t="shared" si="37"/>
        <v>0.81100000000000005</v>
      </c>
      <c r="AX18">
        <f t="shared" si="38"/>
        <v>0.17899999999999999</v>
      </c>
      <c r="AY18">
        <f t="shared" si="39"/>
        <v>9.0999999999999998E-2</v>
      </c>
      <c r="AZ18">
        <f t="shared" si="40"/>
        <v>1.6E-2</v>
      </c>
      <c r="BA18">
        <f t="shared" si="41"/>
        <v>0</v>
      </c>
      <c r="BB18">
        <f t="shared" si="42"/>
        <v>99.604000000000013</v>
      </c>
      <c r="BD18">
        <f t="shared" si="6"/>
        <v>0.92067243675099875</v>
      </c>
      <c r="BE18">
        <f t="shared" si="7"/>
        <v>5.5092279568276861E-4</v>
      </c>
      <c r="BF18">
        <f t="shared" si="8"/>
        <v>7.801098469988231E-2</v>
      </c>
      <c r="BG18">
        <f t="shared" si="9"/>
        <v>2.6185933285084546E-3</v>
      </c>
      <c r="BH18">
        <f t="shared" si="10"/>
        <v>8.7676075942319479E-2</v>
      </c>
      <c r="BI18">
        <f t="shared" si="11"/>
        <v>0</v>
      </c>
      <c r="BJ18">
        <f t="shared" si="12"/>
        <v>0.81068071972290867</v>
      </c>
      <c r="BK18">
        <f t="shared" si="13"/>
        <v>1.4462154094162712E-2</v>
      </c>
      <c r="BL18">
        <f t="shared" si="14"/>
        <v>2.5233515747687396E-3</v>
      </c>
      <c r="BM18">
        <f t="shared" si="15"/>
        <v>1.2183235867446393E-3</v>
      </c>
      <c r="BN18">
        <f t="shared" si="43"/>
        <v>5.1630474242040432E-4</v>
      </c>
      <c r="BO18">
        <f t="shared" si="44"/>
        <v>0</v>
      </c>
      <c r="BP18">
        <f t="shared" si="45"/>
        <v>1.918929867238397</v>
      </c>
      <c r="BQ18">
        <f t="shared" si="16"/>
        <v>2.0831815334660093</v>
      </c>
    </row>
    <row r="19" spans="1:69" x14ac:dyDescent="0.15">
      <c r="A19" t="s">
        <v>85</v>
      </c>
      <c r="B19">
        <v>1091</v>
      </c>
      <c r="C19">
        <f t="shared" si="46"/>
        <v>3.6055512754614987</v>
      </c>
      <c r="D19" s="1">
        <v>55.316000000000003</v>
      </c>
      <c r="E19" s="1">
        <v>4.5999999999999999E-2</v>
      </c>
      <c r="F19" s="1">
        <v>3.895</v>
      </c>
      <c r="G19" s="1">
        <v>0.184</v>
      </c>
      <c r="H19" s="1">
        <v>6.2869999999999999</v>
      </c>
      <c r="I19" s="1">
        <v>32.697000000000003</v>
      </c>
      <c r="J19" s="1">
        <v>0.79500000000000004</v>
      </c>
      <c r="K19" s="1">
        <v>0.18</v>
      </c>
      <c r="L19" s="1">
        <v>9.8000000000000004E-2</v>
      </c>
      <c r="M19" s="1">
        <v>1.7999999999999999E-2</v>
      </c>
      <c r="O19">
        <f t="shared" si="17"/>
        <v>99.51600000000002</v>
      </c>
      <c r="Q19" s="1">
        <v>50.722000000000001</v>
      </c>
      <c r="R19" s="1">
        <v>81.019000000000005</v>
      </c>
      <c r="S19" s="1">
        <v>11.093999999999999</v>
      </c>
      <c r="V19" s="5">
        <v>12</v>
      </c>
      <c r="W19" s="5">
        <v>4</v>
      </c>
      <c r="X19" s="15">
        <v>0</v>
      </c>
      <c r="Z19" s="14">
        <f t="shared" si="18"/>
        <v>1.9195525090543215</v>
      </c>
      <c r="AA19" s="14">
        <f t="shared" si="19"/>
        <v>1.2008120865771917E-3</v>
      </c>
      <c r="AB19" s="14">
        <f t="shared" si="20"/>
        <v>0.15928936595984175</v>
      </c>
      <c r="AC19" s="14">
        <f t="shared" si="21"/>
        <v>5.0479141052213426E-3</v>
      </c>
      <c r="AD19" s="14">
        <f t="shared" si="22"/>
        <v>0</v>
      </c>
      <c r="AE19" s="14">
        <f t="shared" si="23"/>
        <v>0.18244506010487418</v>
      </c>
      <c r="AF19" s="14">
        <f t="shared" si="24"/>
        <v>1.691354330453213</v>
      </c>
      <c r="AG19" s="14">
        <f t="shared" si="25"/>
        <v>2.9556867982128403E-2</v>
      </c>
      <c r="AH19" s="14">
        <f t="shared" si="26"/>
        <v>5.29025237903674E-3</v>
      </c>
      <c r="AI19" s="14">
        <f t="shared" si="27"/>
        <v>2.7354355598340225E-3</v>
      </c>
      <c r="AJ19" s="14">
        <f t="shared" si="28"/>
        <v>1.2109822830436835E-3</v>
      </c>
      <c r="AK19" s="14">
        <f t="shared" si="29"/>
        <v>0</v>
      </c>
      <c r="AL19" s="14">
        <f t="shared" si="30"/>
        <v>3.9976835299680924</v>
      </c>
      <c r="AM19" s="14">
        <f t="shared" si="31"/>
        <v>0.90263362181448081</v>
      </c>
      <c r="AN19" s="11">
        <f t="shared" si="2"/>
        <v>0</v>
      </c>
      <c r="AP19">
        <f t="shared" si="32"/>
        <v>55.316000000000003</v>
      </c>
      <c r="AQ19">
        <f t="shared" si="33"/>
        <v>4.5999999999999999E-2</v>
      </c>
      <c r="AR19">
        <f t="shared" si="34"/>
        <v>3.895</v>
      </c>
      <c r="AS19">
        <f t="shared" si="35"/>
        <v>0.184</v>
      </c>
      <c r="AT19">
        <f t="shared" si="3"/>
        <v>0</v>
      </c>
      <c r="AU19">
        <f t="shared" si="4"/>
        <v>6.2869999999999999</v>
      </c>
      <c r="AV19">
        <f t="shared" si="36"/>
        <v>32.697000000000003</v>
      </c>
      <c r="AW19">
        <f t="shared" si="37"/>
        <v>0.79500000000000004</v>
      </c>
      <c r="AX19">
        <f t="shared" si="38"/>
        <v>0.18</v>
      </c>
      <c r="AY19">
        <f t="shared" si="39"/>
        <v>9.8000000000000004E-2</v>
      </c>
      <c r="AZ19">
        <f t="shared" si="40"/>
        <v>1.7999999999999999E-2</v>
      </c>
      <c r="BA19">
        <f t="shared" si="41"/>
        <v>0</v>
      </c>
      <c r="BB19">
        <f t="shared" si="42"/>
        <v>99.51600000000002</v>
      </c>
      <c r="BD19">
        <f t="shared" si="6"/>
        <v>0.92070572569906795</v>
      </c>
      <c r="BE19">
        <f t="shared" si="7"/>
        <v>5.7596474094107628E-4</v>
      </c>
      <c r="BF19">
        <f t="shared" si="8"/>
        <v>7.6402510788544528E-2</v>
      </c>
      <c r="BG19">
        <f t="shared" si="9"/>
        <v>2.4212119218369626E-3</v>
      </c>
      <c r="BH19">
        <f t="shared" si="10"/>
        <v>8.7509047380435398E-2</v>
      </c>
      <c r="BI19">
        <f t="shared" si="11"/>
        <v>0</v>
      </c>
      <c r="BJ19">
        <f t="shared" si="12"/>
        <v>0.81125137702087124</v>
      </c>
      <c r="BK19">
        <f t="shared" si="13"/>
        <v>1.4176834161355557E-2</v>
      </c>
      <c r="BL19">
        <f t="shared" si="14"/>
        <v>2.5374485109406321E-3</v>
      </c>
      <c r="BM19">
        <f t="shared" si="15"/>
        <v>1.3120407857249961E-3</v>
      </c>
      <c r="BN19">
        <f t="shared" si="43"/>
        <v>5.8084283522295485E-4</v>
      </c>
      <c r="BO19">
        <f t="shared" si="44"/>
        <v>0</v>
      </c>
      <c r="BP19">
        <f t="shared" si="45"/>
        <v>1.9174730038449412</v>
      </c>
      <c r="BQ19">
        <f t="shared" si="16"/>
        <v>2.0848708284037825</v>
      </c>
    </row>
    <row r="20" spans="1:69" x14ac:dyDescent="0.15">
      <c r="A20" t="s">
        <v>86</v>
      </c>
      <c r="B20">
        <v>1092</v>
      </c>
      <c r="C20">
        <f t="shared" si="46"/>
        <v>6.4031242374390089</v>
      </c>
      <c r="D20" s="1">
        <v>55.515000000000001</v>
      </c>
      <c r="E20" s="1">
        <v>0.05</v>
      </c>
      <c r="F20" s="1">
        <v>3.8330000000000002</v>
      </c>
      <c r="G20" s="1">
        <v>0.17199999999999999</v>
      </c>
      <c r="H20" s="1">
        <v>6.2960000000000003</v>
      </c>
      <c r="I20" s="1">
        <v>32.743000000000002</v>
      </c>
      <c r="J20" s="1">
        <v>0.76800000000000002</v>
      </c>
      <c r="K20" s="1">
        <v>0.184</v>
      </c>
      <c r="L20" s="1">
        <v>8.7999999999999995E-2</v>
      </c>
      <c r="M20" s="1">
        <v>1.7000000000000001E-2</v>
      </c>
      <c r="O20">
        <f t="shared" si="17"/>
        <v>99.665999999999997</v>
      </c>
      <c r="Q20" s="1">
        <v>50.718000000000004</v>
      </c>
      <c r="R20" s="1">
        <v>81.013999999999996</v>
      </c>
      <c r="S20" s="1">
        <v>11.093999999999999</v>
      </c>
      <c r="V20" s="5">
        <v>12</v>
      </c>
      <c r="W20" s="5">
        <v>4</v>
      </c>
      <c r="X20" s="15">
        <v>0</v>
      </c>
      <c r="Z20" s="14">
        <f t="shared" si="18"/>
        <v>1.9228800985631194</v>
      </c>
      <c r="AA20" s="14">
        <f t="shared" si="19"/>
        <v>1.3028063147994835E-3</v>
      </c>
      <c r="AB20" s="14">
        <f t="shared" si="20"/>
        <v>0.15646268277171194</v>
      </c>
      <c r="AC20" s="14">
        <f t="shared" si="21"/>
        <v>4.7099382358569359E-3</v>
      </c>
      <c r="AD20" s="14">
        <f t="shared" si="22"/>
        <v>0</v>
      </c>
      <c r="AE20" s="14">
        <f t="shared" si="23"/>
        <v>0.1823668932273913</v>
      </c>
      <c r="AF20" s="14">
        <f t="shared" si="24"/>
        <v>1.6905880398954878</v>
      </c>
      <c r="AG20" s="14">
        <f t="shared" si="25"/>
        <v>2.8500018038572269E-2</v>
      </c>
      <c r="AH20" s="14">
        <f t="shared" si="26"/>
        <v>5.397769571862149E-3</v>
      </c>
      <c r="AI20" s="14">
        <f t="shared" si="27"/>
        <v>2.4517473609569455E-3</v>
      </c>
      <c r="AJ20" s="14">
        <f t="shared" si="28"/>
        <v>1.1415812770747364E-3</v>
      </c>
      <c r="AK20" s="14">
        <f t="shared" si="29"/>
        <v>0</v>
      </c>
      <c r="AL20" s="14">
        <f t="shared" si="30"/>
        <v>3.9958015752568325</v>
      </c>
      <c r="AM20" s="14">
        <f t="shared" si="31"/>
        <v>0.90263145684807211</v>
      </c>
      <c r="AN20" s="11">
        <f t="shared" si="2"/>
        <v>0</v>
      </c>
      <c r="AP20">
        <f t="shared" si="32"/>
        <v>55.515000000000001</v>
      </c>
      <c r="AQ20">
        <f t="shared" si="33"/>
        <v>0.05</v>
      </c>
      <c r="AR20">
        <f t="shared" si="34"/>
        <v>3.8330000000000002</v>
      </c>
      <c r="AS20">
        <f t="shared" si="35"/>
        <v>0.17199999999999999</v>
      </c>
      <c r="AT20">
        <f t="shared" si="3"/>
        <v>0</v>
      </c>
      <c r="AU20">
        <f t="shared" si="4"/>
        <v>6.2960000000000003</v>
      </c>
      <c r="AV20">
        <f t="shared" si="36"/>
        <v>32.743000000000002</v>
      </c>
      <c r="AW20">
        <f t="shared" si="37"/>
        <v>0.76800000000000002</v>
      </c>
      <c r="AX20">
        <f t="shared" si="38"/>
        <v>0.184</v>
      </c>
      <c r="AY20">
        <f t="shared" si="39"/>
        <v>8.7999999999999995E-2</v>
      </c>
      <c r="AZ20">
        <f t="shared" si="40"/>
        <v>1.7000000000000001E-2</v>
      </c>
      <c r="BA20">
        <f t="shared" si="41"/>
        <v>0</v>
      </c>
      <c r="BB20">
        <f t="shared" si="42"/>
        <v>99.665999999999997</v>
      </c>
      <c r="BD20">
        <f t="shared" si="6"/>
        <v>0.92401797603195746</v>
      </c>
      <c r="BE20">
        <f t="shared" si="7"/>
        <v>6.2604863145769162E-4</v>
      </c>
      <c r="BF20">
        <f t="shared" si="8"/>
        <v>7.5186347587289135E-2</v>
      </c>
      <c r="BG20">
        <f t="shared" si="9"/>
        <v>2.2633067964997694E-3</v>
      </c>
      <c r="BH20">
        <f t="shared" si="10"/>
        <v>8.7634318801848465E-2</v>
      </c>
      <c r="BI20">
        <f t="shared" si="11"/>
        <v>0</v>
      </c>
      <c r="BJ20">
        <f t="shared" si="12"/>
        <v>0.81239269161679617</v>
      </c>
      <c r="BK20">
        <f t="shared" si="13"/>
        <v>1.369535677474348E-2</v>
      </c>
      <c r="BL20">
        <f t="shared" si="14"/>
        <v>2.5938362556282017E-3</v>
      </c>
      <c r="BM20">
        <f t="shared" si="15"/>
        <v>1.1781590728959148E-3</v>
      </c>
      <c r="BN20">
        <f t="shared" si="43"/>
        <v>5.4857378882167964E-4</v>
      </c>
      <c r="BO20">
        <f t="shared" si="44"/>
        <v>0</v>
      </c>
      <c r="BP20">
        <f t="shared" si="45"/>
        <v>1.9201366153579378</v>
      </c>
      <c r="BQ20">
        <f t="shared" si="16"/>
        <v>2.0809985827555111</v>
      </c>
    </row>
    <row r="21" spans="1:69" x14ac:dyDescent="0.15">
      <c r="A21" t="s">
        <v>87</v>
      </c>
      <c r="B21">
        <v>1093</v>
      </c>
      <c r="C21">
        <f t="shared" si="46"/>
        <v>4.4721359549923347</v>
      </c>
      <c r="D21" s="1">
        <v>55.548999999999999</v>
      </c>
      <c r="E21" s="1">
        <v>4.9000000000000002E-2</v>
      </c>
      <c r="F21" s="1">
        <v>3.6880000000000002</v>
      </c>
      <c r="G21" s="1">
        <v>0.17</v>
      </c>
      <c r="H21" s="1">
        <v>6.2969999999999997</v>
      </c>
      <c r="I21" s="1">
        <v>32.805</v>
      </c>
      <c r="J21" s="1">
        <v>0.76300000000000001</v>
      </c>
      <c r="K21" s="1">
        <v>0.17699999999999999</v>
      </c>
      <c r="L21" s="1">
        <v>0.10299999999999999</v>
      </c>
      <c r="M21" s="1">
        <v>0.02</v>
      </c>
      <c r="O21">
        <f t="shared" si="17"/>
        <v>99.620999999999995</v>
      </c>
      <c r="Q21" s="1">
        <v>50.716000000000001</v>
      </c>
      <c r="R21" s="1">
        <v>81.010000000000005</v>
      </c>
      <c r="S21" s="1">
        <v>11.093999999999999</v>
      </c>
      <c r="V21" s="5">
        <v>12</v>
      </c>
      <c r="W21" s="5">
        <v>4</v>
      </c>
      <c r="X21" s="15">
        <v>0</v>
      </c>
      <c r="Z21" s="14">
        <f t="shared" si="18"/>
        <v>1.9251163732893284</v>
      </c>
      <c r="AA21" s="14">
        <f t="shared" si="19"/>
        <v>1.2774526536916842E-3</v>
      </c>
      <c r="AB21" s="14">
        <f t="shared" si="20"/>
        <v>0.15062662591306766</v>
      </c>
      <c r="AC21" s="14">
        <f t="shared" si="21"/>
        <v>4.6577327774667797E-3</v>
      </c>
      <c r="AD21" s="14">
        <f t="shared" si="22"/>
        <v>0</v>
      </c>
      <c r="AE21" s="14">
        <f t="shared" si="23"/>
        <v>0.18249621255050427</v>
      </c>
      <c r="AF21" s="14">
        <f t="shared" si="24"/>
        <v>1.6947211458310785</v>
      </c>
      <c r="AG21" s="14">
        <f t="shared" si="25"/>
        <v>2.8330049606772236E-2</v>
      </c>
      <c r="AH21" s="14">
        <f t="shared" si="26"/>
        <v>5.1952765005380108E-3</v>
      </c>
      <c r="AI21" s="14">
        <f t="shared" si="27"/>
        <v>2.871237723017759E-3</v>
      </c>
      <c r="AJ21" s="14">
        <f t="shared" si="28"/>
        <v>1.3437757324948744E-3</v>
      </c>
      <c r="AK21" s="14">
        <f t="shared" si="29"/>
        <v>0</v>
      </c>
      <c r="AL21" s="14">
        <f t="shared" si="30"/>
        <v>3.99663588257796</v>
      </c>
      <c r="AM21" s="14">
        <f t="shared" si="31"/>
        <v>0.90278365382906911</v>
      </c>
      <c r="AN21" s="11">
        <f t="shared" si="2"/>
        <v>0</v>
      </c>
      <c r="AP21">
        <f t="shared" si="32"/>
        <v>55.548999999999999</v>
      </c>
      <c r="AQ21">
        <f t="shared" si="33"/>
        <v>4.9000000000000002E-2</v>
      </c>
      <c r="AR21">
        <f t="shared" si="34"/>
        <v>3.6880000000000002</v>
      </c>
      <c r="AS21">
        <f t="shared" si="35"/>
        <v>0.17</v>
      </c>
      <c r="AT21">
        <f t="shared" si="3"/>
        <v>0</v>
      </c>
      <c r="AU21">
        <f t="shared" si="4"/>
        <v>6.2969999999999997</v>
      </c>
      <c r="AV21">
        <f t="shared" si="36"/>
        <v>32.805</v>
      </c>
      <c r="AW21">
        <f t="shared" si="37"/>
        <v>0.76300000000000001</v>
      </c>
      <c r="AX21">
        <f t="shared" si="38"/>
        <v>0.17699999999999999</v>
      </c>
      <c r="AY21">
        <f t="shared" si="39"/>
        <v>0.10299999999999999</v>
      </c>
      <c r="AZ21">
        <f t="shared" si="40"/>
        <v>0.02</v>
      </c>
      <c r="BA21">
        <f t="shared" si="41"/>
        <v>0</v>
      </c>
      <c r="BB21">
        <f t="shared" si="42"/>
        <v>99.620999999999995</v>
      </c>
      <c r="BD21">
        <f t="shared" si="6"/>
        <v>0.9245838881491345</v>
      </c>
      <c r="BE21">
        <f t="shared" si="7"/>
        <v>6.1352765882853784E-4</v>
      </c>
      <c r="BF21">
        <f t="shared" si="8"/>
        <v>7.2342094939191845E-2</v>
      </c>
      <c r="BG21">
        <f t="shared" si="9"/>
        <v>2.2369892756102377E-3</v>
      </c>
      <c r="BH21">
        <f t="shared" si="10"/>
        <v>8.7648237848672123E-2</v>
      </c>
      <c r="BI21">
        <f t="shared" si="11"/>
        <v>0</v>
      </c>
      <c r="BJ21">
        <f t="shared" si="12"/>
        <v>0.81393098520260809</v>
      </c>
      <c r="BK21">
        <f t="shared" si="13"/>
        <v>1.3606194295741244E-2</v>
      </c>
      <c r="BL21">
        <f t="shared" si="14"/>
        <v>2.495157702424955E-3</v>
      </c>
      <c r="BM21">
        <f t="shared" si="15"/>
        <v>1.3789816421395367E-3</v>
      </c>
      <c r="BN21">
        <f t="shared" si="43"/>
        <v>6.4538092802550549E-4</v>
      </c>
      <c r="BO21">
        <f t="shared" si="44"/>
        <v>0</v>
      </c>
      <c r="BP21">
        <f t="shared" si="45"/>
        <v>1.9194814376423766</v>
      </c>
      <c r="BQ21">
        <f t="shared" si="16"/>
        <v>2.0821435436681641</v>
      </c>
    </row>
    <row r="22" spans="1:69" x14ac:dyDescent="0.15">
      <c r="A22" t="s">
        <v>88</v>
      </c>
      <c r="B22">
        <v>1094</v>
      </c>
      <c r="C22">
        <f t="shared" si="46"/>
        <v>5.0000000000039799</v>
      </c>
      <c r="D22" s="1">
        <v>54.639000000000003</v>
      </c>
      <c r="E22" s="1">
        <v>5.3999999999999999E-2</v>
      </c>
      <c r="F22" s="1">
        <v>4.3140000000000001</v>
      </c>
      <c r="G22" s="1">
        <v>0.14899999999999999</v>
      </c>
      <c r="H22" s="1">
        <v>6.1909999999999998</v>
      </c>
      <c r="I22" s="1">
        <v>31.488</v>
      </c>
      <c r="J22" s="1">
        <v>0.76100000000000001</v>
      </c>
      <c r="K22" s="1">
        <v>0.17899999999999999</v>
      </c>
      <c r="L22" s="1">
        <v>9.8000000000000004E-2</v>
      </c>
      <c r="M22" s="1">
        <v>4.3999999999999997E-2</v>
      </c>
      <c r="O22">
        <f t="shared" si="17"/>
        <v>97.917000000000002</v>
      </c>
      <c r="Q22" s="1">
        <v>50.713000000000001</v>
      </c>
      <c r="R22" s="1">
        <v>81.006</v>
      </c>
      <c r="S22" s="1">
        <v>11.093999999999999</v>
      </c>
      <c r="V22" s="5">
        <v>12</v>
      </c>
      <c r="W22" s="5">
        <v>4</v>
      </c>
      <c r="X22" s="15">
        <v>0</v>
      </c>
      <c r="Z22" s="14">
        <f t="shared" si="18"/>
        <v>1.9242984724612044</v>
      </c>
      <c r="AA22" s="14">
        <f t="shared" si="19"/>
        <v>1.4306435552504137E-3</v>
      </c>
      <c r="AB22" s="14">
        <f t="shared" si="20"/>
        <v>0.17905230921500728</v>
      </c>
      <c r="AC22" s="14">
        <f t="shared" si="21"/>
        <v>4.1485933405367307E-3</v>
      </c>
      <c r="AD22" s="14">
        <f t="shared" si="22"/>
        <v>0</v>
      </c>
      <c r="AE22" s="14">
        <f t="shared" si="23"/>
        <v>0.1823349476166598</v>
      </c>
      <c r="AF22" s="14">
        <f t="shared" si="24"/>
        <v>1.653073763955432</v>
      </c>
      <c r="AG22" s="14">
        <f t="shared" si="25"/>
        <v>2.8714179039361496E-2</v>
      </c>
      <c r="AH22" s="14">
        <f t="shared" si="26"/>
        <v>5.3392146520812684E-3</v>
      </c>
      <c r="AI22" s="14">
        <f t="shared" si="27"/>
        <v>2.776175724903946E-3</v>
      </c>
      <c r="AJ22" s="14">
        <f t="shared" si="28"/>
        <v>3.0042662906723389E-3</v>
      </c>
      <c r="AK22" s="14">
        <f t="shared" si="29"/>
        <v>0</v>
      </c>
      <c r="AL22" s="14">
        <f t="shared" si="30"/>
        <v>3.9841725658511091</v>
      </c>
      <c r="AM22" s="14">
        <f t="shared" si="31"/>
        <v>0.90065703269955411</v>
      </c>
      <c r="AN22" s="11">
        <f t="shared" si="2"/>
        <v>0</v>
      </c>
      <c r="AP22">
        <f t="shared" si="32"/>
        <v>54.639000000000003</v>
      </c>
      <c r="AQ22">
        <f t="shared" si="33"/>
        <v>5.3999999999999999E-2</v>
      </c>
      <c r="AR22">
        <f t="shared" si="34"/>
        <v>4.3140000000000001</v>
      </c>
      <c r="AS22">
        <f t="shared" si="35"/>
        <v>0.14899999999999999</v>
      </c>
      <c r="AT22">
        <f t="shared" si="3"/>
        <v>0</v>
      </c>
      <c r="AU22">
        <f t="shared" si="4"/>
        <v>6.1909999999999998</v>
      </c>
      <c r="AV22">
        <f t="shared" si="36"/>
        <v>31.488</v>
      </c>
      <c r="AW22">
        <f t="shared" si="37"/>
        <v>0.76100000000000001</v>
      </c>
      <c r="AX22">
        <f t="shared" si="38"/>
        <v>0.17899999999999999</v>
      </c>
      <c r="AY22">
        <f t="shared" si="39"/>
        <v>9.8000000000000004E-2</v>
      </c>
      <c r="AZ22">
        <f t="shared" si="40"/>
        <v>4.3999999999999997E-2</v>
      </c>
      <c r="BA22">
        <f t="shared" si="41"/>
        <v>0</v>
      </c>
      <c r="BB22">
        <f t="shared" si="42"/>
        <v>97.917000000000002</v>
      </c>
      <c r="BD22">
        <f t="shared" si="6"/>
        <v>0.9094374167776299</v>
      </c>
      <c r="BE22">
        <f t="shared" si="7"/>
        <v>6.7613252197430695E-4</v>
      </c>
      <c r="BF22">
        <f t="shared" si="8"/>
        <v>8.4621420164770506E-2</v>
      </c>
      <c r="BG22">
        <f t="shared" si="9"/>
        <v>1.9606553062701489E-3</v>
      </c>
      <c r="BH22">
        <f t="shared" si="10"/>
        <v>8.617281888536274E-2</v>
      </c>
      <c r="BI22">
        <f t="shared" si="11"/>
        <v>0</v>
      </c>
      <c r="BJ22">
        <f t="shared" si="12"/>
        <v>0.78125465209753775</v>
      </c>
      <c r="BK22">
        <f t="shared" si="13"/>
        <v>1.357052930414035E-2</v>
      </c>
      <c r="BL22">
        <f t="shared" si="14"/>
        <v>2.5233515747687396E-3</v>
      </c>
      <c r="BM22">
        <f t="shared" si="15"/>
        <v>1.3120407857249961E-3</v>
      </c>
      <c r="BN22">
        <f t="shared" si="43"/>
        <v>1.4198380416561118E-3</v>
      </c>
      <c r="BO22">
        <f t="shared" si="44"/>
        <v>0</v>
      </c>
      <c r="BP22">
        <f t="shared" si="45"/>
        <v>1.8829488554598355</v>
      </c>
      <c r="BQ22">
        <f t="shared" si="16"/>
        <v>2.1159218182153618</v>
      </c>
    </row>
    <row r="23" spans="1:69" x14ac:dyDescent="0.15">
      <c r="A23" t="s">
        <v>89</v>
      </c>
      <c r="B23">
        <v>1095</v>
      </c>
      <c r="C23">
        <f t="shared" si="46"/>
        <v>5.0000000000039799</v>
      </c>
      <c r="D23" s="1">
        <v>55.536999999999999</v>
      </c>
      <c r="E23" s="1">
        <v>4.1000000000000002E-2</v>
      </c>
      <c r="F23" s="1">
        <v>3.4289999999999998</v>
      </c>
      <c r="G23" s="1">
        <v>0.13700000000000001</v>
      </c>
      <c r="H23" s="1">
        <v>6.1589999999999998</v>
      </c>
      <c r="I23" s="1">
        <v>32.631999999999998</v>
      </c>
      <c r="J23" s="1">
        <v>0.748</v>
      </c>
      <c r="K23" s="1">
        <v>0.16700000000000001</v>
      </c>
      <c r="L23" s="1">
        <v>9.8000000000000004E-2</v>
      </c>
      <c r="M23" s="1">
        <v>2.3E-2</v>
      </c>
      <c r="O23">
        <f t="shared" si="17"/>
        <v>98.971000000000004</v>
      </c>
      <c r="Q23" s="1">
        <v>50.71</v>
      </c>
      <c r="R23" s="1">
        <v>81.001999999999995</v>
      </c>
      <c r="S23" s="1">
        <v>11.093</v>
      </c>
      <c r="V23" s="5">
        <v>12</v>
      </c>
      <c r="W23" s="5">
        <v>4</v>
      </c>
      <c r="X23" s="15">
        <v>0</v>
      </c>
      <c r="Z23" s="14">
        <f t="shared" si="18"/>
        <v>1.9351172730798789</v>
      </c>
      <c r="AA23" s="14">
        <f t="shared" si="19"/>
        <v>1.0746739459282768E-3</v>
      </c>
      <c r="AB23" s="14">
        <f t="shared" si="20"/>
        <v>0.14080641821007092</v>
      </c>
      <c r="AC23" s="14">
        <f t="shared" si="21"/>
        <v>3.773899625320203E-3</v>
      </c>
      <c r="AD23" s="14">
        <f t="shared" si="22"/>
        <v>0</v>
      </c>
      <c r="AE23" s="14">
        <f t="shared" si="23"/>
        <v>0.17946282384942519</v>
      </c>
      <c r="AF23" s="14">
        <f t="shared" si="24"/>
        <v>1.6949076082325991</v>
      </c>
      <c r="AG23" s="14">
        <f t="shared" si="25"/>
        <v>2.7923414652152725E-2</v>
      </c>
      <c r="AH23" s="14">
        <f t="shared" si="26"/>
        <v>4.9282871198081399E-3</v>
      </c>
      <c r="AI23" s="14">
        <f t="shared" si="27"/>
        <v>2.7466424810396583E-3</v>
      </c>
      <c r="AJ23" s="14">
        <f t="shared" si="28"/>
        <v>1.5537057205476797E-3</v>
      </c>
      <c r="AK23" s="14">
        <f t="shared" si="29"/>
        <v>0</v>
      </c>
      <c r="AL23" s="14">
        <f t="shared" si="30"/>
        <v>3.9922947469167704</v>
      </c>
      <c r="AM23" s="14">
        <f t="shared" si="31"/>
        <v>0.90425434547103889</v>
      </c>
      <c r="AN23" s="11">
        <f t="shared" si="2"/>
        <v>0</v>
      </c>
      <c r="AP23">
        <f t="shared" si="32"/>
        <v>55.536999999999999</v>
      </c>
      <c r="AQ23">
        <f t="shared" si="33"/>
        <v>4.1000000000000002E-2</v>
      </c>
      <c r="AR23">
        <f t="shared" si="34"/>
        <v>3.4289999999999998</v>
      </c>
      <c r="AS23">
        <f t="shared" si="35"/>
        <v>0.13700000000000001</v>
      </c>
      <c r="AT23">
        <f t="shared" si="3"/>
        <v>0</v>
      </c>
      <c r="AU23">
        <f t="shared" si="4"/>
        <v>6.1589999999999998</v>
      </c>
      <c r="AV23">
        <f t="shared" si="36"/>
        <v>32.631999999999998</v>
      </c>
      <c r="AW23">
        <f t="shared" si="37"/>
        <v>0.748</v>
      </c>
      <c r="AX23">
        <f t="shared" si="38"/>
        <v>0.16700000000000001</v>
      </c>
      <c r="AY23">
        <f t="shared" si="39"/>
        <v>9.8000000000000004E-2</v>
      </c>
      <c r="AZ23">
        <f t="shared" si="40"/>
        <v>2.3E-2</v>
      </c>
      <c r="BA23">
        <f t="shared" si="41"/>
        <v>0</v>
      </c>
      <c r="BB23">
        <f t="shared" si="42"/>
        <v>98.971000000000004</v>
      </c>
      <c r="BD23">
        <f t="shared" si="6"/>
        <v>0.92438415446071909</v>
      </c>
      <c r="BE23">
        <f t="shared" si="7"/>
        <v>5.1335987779530716E-4</v>
      </c>
      <c r="BF23">
        <f t="shared" si="8"/>
        <v>6.7261671243624949E-2</v>
      </c>
      <c r="BG23">
        <f t="shared" si="9"/>
        <v>1.8027501809329562E-3</v>
      </c>
      <c r="BH23">
        <f t="shared" si="10"/>
        <v>8.5727409387005182E-2</v>
      </c>
      <c r="BI23">
        <f t="shared" si="11"/>
        <v>0</v>
      </c>
      <c r="BJ23">
        <f t="shared" si="12"/>
        <v>0.80963864987445533</v>
      </c>
      <c r="BK23">
        <f t="shared" si="13"/>
        <v>1.3338706858734535E-2</v>
      </c>
      <c r="BL23">
        <f t="shared" si="14"/>
        <v>2.3541883407060312E-3</v>
      </c>
      <c r="BM23">
        <f t="shared" si="15"/>
        <v>1.3120407857249961E-3</v>
      </c>
      <c r="BN23">
        <f t="shared" si="43"/>
        <v>7.4218806722933122E-4</v>
      </c>
      <c r="BO23">
        <f t="shared" si="44"/>
        <v>0</v>
      </c>
      <c r="BP23">
        <f t="shared" si="45"/>
        <v>1.9070751190769277</v>
      </c>
      <c r="BQ23">
        <f t="shared" si="16"/>
        <v>2.0934124235489695</v>
      </c>
    </row>
    <row r="24" spans="1:69" x14ac:dyDescent="0.15">
      <c r="A24" t="s">
        <v>90</v>
      </c>
      <c r="B24">
        <v>1096</v>
      </c>
      <c r="C24">
        <f t="shared" si="46"/>
        <v>5.3851648071311899</v>
      </c>
      <c r="D24" s="1">
        <v>55.929000000000002</v>
      </c>
      <c r="E24" s="1">
        <v>3.6999999999999998E-2</v>
      </c>
      <c r="F24" s="1">
        <v>3.3610000000000002</v>
      </c>
      <c r="G24" s="1">
        <v>0.123</v>
      </c>
      <c r="H24" s="1">
        <v>6.258</v>
      </c>
      <c r="I24" s="1">
        <v>33.002000000000002</v>
      </c>
      <c r="J24" s="1">
        <v>0.72399999999999998</v>
      </c>
      <c r="K24" s="1">
        <v>0.183</v>
      </c>
      <c r="L24" s="1">
        <v>9.4E-2</v>
      </c>
      <c r="M24" s="1">
        <v>2.3E-2</v>
      </c>
      <c r="O24">
        <f t="shared" si="17"/>
        <v>99.734000000000009</v>
      </c>
      <c r="Q24" s="1">
        <v>50.707999999999998</v>
      </c>
      <c r="R24" s="1">
        <v>80.997</v>
      </c>
      <c r="S24" s="1">
        <v>11.093</v>
      </c>
      <c r="V24" s="5">
        <v>12</v>
      </c>
      <c r="W24" s="5">
        <v>4</v>
      </c>
      <c r="X24" s="15">
        <v>0</v>
      </c>
      <c r="Z24" s="14">
        <f t="shared" si="18"/>
        <v>1.9346186469012194</v>
      </c>
      <c r="AA24" s="14">
        <f t="shared" si="19"/>
        <v>9.6278214894147626E-4</v>
      </c>
      <c r="AB24" s="14">
        <f t="shared" si="20"/>
        <v>0.13701146828106242</v>
      </c>
      <c r="AC24" s="14">
        <f t="shared" si="21"/>
        <v>3.363630882616841E-3</v>
      </c>
      <c r="AD24" s="14">
        <f t="shared" si="22"/>
        <v>0</v>
      </c>
      <c r="AE24" s="14">
        <f t="shared" si="23"/>
        <v>0.18102280650638647</v>
      </c>
      <c r="AF24" s="14">
        <f t="shared" si="24"/>
        <v>1.7016727284158721</v>
      </c>
      <c r="AG24" s="14">
        <f t="shared" si="25"/>
        <v>2.683112828597646E-2</v>
      </c>
      <c r="AH24" s="14">
        <f t="shared" si="26"/>
        <v>5.3612253470863309E-3</v>
      </c>
      <c r="AI24" s="14">
        <f t="shared" si="27"/>
        <v>2.6153953824022964E-3</v>
      </c>
      <c r="AJ24" s="14">
        <f t="shared" si="28"/>
        <v>1.5424184328723196E-3</v>
      </c>
      <c r="AK24" s="14">
        <f t="shared" si="29"/>
        <v>0</v>
      </c>
      <c r="AL24" s="14">
        <f t="shared" si="30"/>
        <v>3.9950022305844368</v>
      </c>
      <c r="AM24" s="14">
        <f t="shared" si="31"/>
        <v>0.90384913378261067</v>
      </c>
      <c r="AN24" s="11">
        <f t="shared" si="2"/>
        <v>0</v>
      </c>
      <c r="AP24">
        <f t="shared" si="32"/>
        <v>55.929000000000002</v>
      </c>
      <c r="AQ24">
        <f t="shared" si="33"/>
        <v>3.6999999999999998E-2</v>
      </c>
      <c r="AR24">
        <f t="shared" si="34"/>
        <v>3.3610000000000002</v>
      </c>
      <c r="AS24">
        <f t="shared" si="35"/>
        <v>0.123</v>
      </c>
      <c r="AT24">
        <f t="shared" si="3"/>
        <v>0</v>
      </c>
      <c r="AU24">
        <f t="shared" si="4"/>
        <v>6.258</v>
      </c>
      <c r="AV24">
        <f t="shared" si="36"/>
        <v>33.002000000000002</v>
      </c>
      <c r="AW24">
        <f t="shared" si="37"/>
        <v>0.72399999999999998</v>
      </c>
      <c r="AX24">
        <f t="shared" si="38"/>
        <v>0.183</v>
      </c>
      <c r="AY24">
        <f t="shared" si="39"/>
        <v>9.4E-2</v>
      </c>
      <c r="AZ24">
        <f t="shared" si="40"/>
        <v>2.3E-2</v>
      </c>
      <c r="BA24">
        <f t="shared" si="41"/>
        <v>0</v>
      </c>
      <c r="BB24">
        <f t="shared" si="42"/>
        <v>99.734000000000009</v>
      </c>
      <c r="BD24">
        <f t="shared" si="6"/>
        <v>0.93090878828229029</v>
      </c>
      <c r="BE24">
        <f t="shared" si="7"/>
        <v>4.6327598727869177E-4</v>
      </c>
      <c r="BF24">
        <f t="shared" si="8"/>
        <v>6.5927814829344844E-2</v>
      </c>
      <c r="BG24">
        <f t="shared" si="9"/>
        <v>1.6185275347062305E-3</v>
      </c>
      <c r="BH24">
        <f t="shared" si="10"/>
        <v>8.7105395022548868E-2</v>
      </c>
      <c r="BI24">
        <f t="shared" si="11"/>
        <v>0</v>
      </c>
      <c r="BJ24">
        <f t="shared" si="12"/>
        <v>0.81881878901559135</v>
      </c>
      <c r="BK24">
        <f t="shared" si="13"/>
        <v>1.2910726959523802E-2</v>
      </c>
      <c r="BL24">
        <f t="shared" si="14"/>
        <v>2.5797393194563092E-3</v>
      </c>
      <c r="BM24">
        <f t="shared" si="15"/>
        <v>1.2584881005933636E-3</v>
      </c>
      <c r="BN24">
        <f t="shared" si="43"/>
        <v>7.4218806722933122E-4</v>
      </c>
      <c r="BO24">
        <f t="shared" si="44"/>
        <v>0</v>
      </c>
      <c r="BP24">
        <f t="shared" si="45"/>
        <v>1.922333733118563</v>
      </c>
      <c r="BQ24">
        <f t="shared" si="16"/>
        <v>2.0782043001989177</v>
      </c>
    </row>
    <row r="25" spans="1:69" x14ac:dyDescent="0.15">
      <c r="A25" t="s">
        <v>91</v>
      </c>
      <c r="B25">
        <v>1097</v>
      </c>
      <c r="C25">
        <f t="shared" si="46"/>
        <v>5.0000000000039799</v>
      </c>
      <c r="D25" s="1">
        <v>55.841000000000001</v>
      </c>
      <c r="E25" s="1">
        <v>3.5000000000000003E-2</v>
      </c>
      <c r="F25" s="1">
        <v>3.2360000000000002</v>
      </c>
      <c r="G25" s="1">
        <v>9.2999999999999999E-2</v>
      </c>
      <c r="H25" s="1">
        <v>6.21</v>
      </c>
      <c r="I25" s="1">
        <v>33.207000000000001</v>
      </c>
      <c r="J25" s="1">
        <v>0.59199999999999997</v>
      </c>
      <c r="K25" s="1">
        <v>0.17599999999999999</v>
      </c>
      <c r="L25" s="1">
        <v>0.1</v>
      </c>
      <c r="M25" s="1">
        <v>2.3E-2</v>
      </c>
      <c r="O25">
        <f t="shared" si="17"/>
        <v>99.512999999999977</v>
      </c>
      <c r="Q25" s="1">
        <v>50.704999999999998</v>
      </c>
      <c r="R25" s="1">
        <v>80.992999999999995</v>
      </c>
      <c r="S25" s="1">
        <v>11.093</v>
      </c>
      <c r="V25" s="5">
        <v>12</v>
      </c>
      <c r="W25" s="5">
        <v>4</v>
      </c>
      <c r="X25" s="15">
        <v>0</v>
      </c>
      <c r="Z25" s="14">
        <f t="shared" si="18"/>
        <v>1.93506236537839</v>
      </c>
      <c r="AA25" s="14">
        <f t="shared" si="19"/>
        <v>9.1238432214024007E-4</v>
      </c>
      <c r="AB25" s="14">
        <f t="shared" si="20"/>
        <v>0.13215402206824056</v>
      </c>
      <c r="AC25" s="14">
        <f t="shared" si="21"/>
        <v>2.5478252228251382E-3</v>
      </c>
      <c r="AD25" s="14">
        <f t="shared" si="22"/>
        <v>0</v>
      </c>
      <c r="AE25" s="14">
        <f t="shared" si="23"/>
        <v>0.17995868021564398</v>
      </c>
      <c r="AF25" s="14">
        <f t="shared" si="24"/>
        <v>1.7153347480218708</v>
      </c>
      <c r="AG25" s="14">
        <f t="shared" si="25"/>
        <v>2.19788791272955E-2</v>
      </c>
      <c r="AH25" s="14">
        <f t="shared" si="26"/>
        <v>5.165461211023974E-3</v>
      </c>
      <c r="AI25" s="14">
        <f t="shared" si="27"/>
        <v>2.7873593581042196E-3</v>
      </c>
      <c r="AJ25" s="14">
        <f t="shared" si="28"/>
        <v>1.5452034568051894E-3</v>
      </c>
      <c r="AK25" s="14">
        <f t="shared" si="29"/>
        <v>0</v>
      </c>
      <c r="AL25" s="14">
        <f t="shared" si="30"/>
        <v>3.9974469283823399</v>
      </c>
      <c r="AM25" s="14">
        <f t="shared" si="31"/>
        <v>0.9050496996747398</v>
      </c>
      <c r="AN25" s="11">
        <f t="shared" si="2"/>
        <v>0</v>
      </c>
      <c r="AP25">
        <f t="shared" si="32"/>
        <v>55.841000000000001</v>
      </c>
      <c r="AQ25">
        <f t="shared" si="33"/>
        <v>3.5000000000000003E-2</v>
      </c>
      <c r="AR25">
        <f t="shared" si="34"/>
        <v>3.2360000000000002</v>
      </c>
      <c r="AS25">
        <f t="shared" si="35"/>
        <v>9.2999999999999999E-2</v>
      </c>
      <c r="AT25">
        <f t="shared" si="3"/>
        <v>0</v>
      </c>
      <c r="AU25">
        <f t="shared" si="4"/>
        <v>6.21</v>
      </c>
      <c r="AV25">
        <f t="shared" si="36"/>
        <v>33.207000000000001</v>
      </c>
      <c r="AW25">
        <f t="shared" si="37"/>
        <v>0.59199999999999997</v>
      </c>
      <c r="AX25">
        <f t="shared" si="38"/>
        <v>0.17599999999999999</v>
      </c>
      <c r="AY25">
        <f t="shared" si="39"/>
        <v>0.1</v>
      </c>
      <c r="AZ25">
        <f t="shared" si="40"/>
        <v>2.3E-2</v>
      </c>
      <c r="BA25">
        <f t="shared" si="41"/>
        <v>0</v>
      </c>
      <c r="BB25">
        <f t="shared" si="42"/>
        <v>99.512999999999977</v>
      </c>
      <c r="BD25">
        <f t="shared" si="6"/>
        <v>0.92944407456724376</v>
      </c>
      <c r="BE25">
        <f t="shared" si="7"/>
        <v>4.3823404202038421E-4</v>
      </c>
      <c r="BF25">
        <f t="shared" si="8"/>
        <v>6.3475872891329943E-2</v>
      </c>
      <c r="BG25">
        <f t="shared" si="9"/>
        <v>1.2237647213632476E-3</v>
      </c>
      <c r="BH25">
        <f t="shared" si="10"/>
        <v>8.6437280775012532E-2</v>
      </c>
      <c r="BI25">
        <f t="shared" si="11"/>
        <v>0</v>
      </c>
      <c r="BJ25">
        <f t="shared" si="12"/>
        <v>0.823905082323518</v>
      </c>
      <c r="BK25">
        <f t="shared" si="13"/>
        <v>1.0556837513864766E-2</v>
      </c>
      <c r="BL25">
        <f t="shared" si="14"/>
        <v>2.4810607662530625E-3</v>
      </c>
      <c r="BM25">
        <f t="shared" si="15"/>
        <v>1.3388171282908124E-3</v>
      </c>
      <c r="BN25">
        <f t="shared" si="43"/>
        <v>7.4218806722933122E-4</v>
      </c>
      <c r="BO25">
        <f t="shared" si="44"/>
        <v>0</v>
      </c>
      <c r="BP25">
        <f t="shared" si="45"/>
        <v>1.9200432127961258</v>
      </c>
      <c r="BQ25">
        <f t="shared" si="16"/>
        <v>2.0819567506300687</v>
      </c>
    </row>
    <row r="26" spans="1:69" x14ac:dyDescent="0.15">
      <c r="A26" t="s">
        <v>92</v>
      </c>
      <c r="B26">
        <v>1098</v>
      </c>
      <c r="C26">
        <f t="shared" si="46"/>
        <v>4.9999999999926104</v>
      </c>
      <c r="D26" s="1">
        <v>55.872999999999998</v>
      </c>
      <c r="E26" s="1">
        <v>3.4000000000000002E-2</v>
      </c>
      <c r="F26" s="1">
        <v>3.2090000000000001</v>
      </c>
      <c r="G26" s="1">
        <v>8.5000000000000006E-2</v>
      </c>
      <c r="H26" s="1">
        <v>6.218</v>
      </c>
      <c r="I26" s="1">
        <v>33.302</v>
      </c>
      <c r="J26" s="1">
        <v>0.54100000000000004</v>
      </c>
      <c r="K26" s="1">
        <v>0.17199999999999999</v>
      </c>
      <c r="L26" s="1">
        <v>0.104</v>
      </c>
      <c r="M26" s="1">
        <v>8.0000000000000002E-3</v>
      </c>
      <c r="O26">
        <f t="shared" si="17"/>
        <v>99.545999999999992</v>
      </c>
      <c r="Q26" s="1">
        <v>50.701999999999998</v>
      </c>
      <c r="R26" s="1">
        <v>80.989000000000004</v>
      </c>
      <c r="S26" s="1">
        <v>11.093</v>
      </c>
      <c r="V26" s="5">
        <v>12</v>
      </c>
      <c r="W26" s="5">
        <v>4</v>
      </c>
      <c r="X26" s="15">
        <v>0</v>
      </c>
      <c r="Z26" s="14">
        <f t="shared" si="18"/>
        <v>1.935229822419736</v>
      </c>
      <c r="AA26" s="14">
        <f t="shared" si="19"/>
        <v>8.858852374313079E-4</v>
      </c>
      <c r="AB26" s="14">
        <f t="shared" si="20"/>
        <v>0.13098765501232229</v>
      </c>
      <c r="AC26" s="14">
        <f t="shared" si="21"/>
        <v>2.3275251783896585E-3</v>
      </c>
      <c r="AD26" s="14">
        <f t="shared" si="22"/>
        <v>0</v>
      </c>
      <c r="AE26" s="14">
        <f t="shared" si="23"/>
        <v>0.18010289544723504</v>
      </c>
      <c r="AF26" s="14">
        <f t="shared" si="24"/>
        <v>1.7194056025055822</v>
      </c>
      <c r="AG26" s="14">
        <f t="shared" si="25"/>
        <v>2.0075662079462368E-2</v>
      </c>
      <c r="AH26" s="14">
        <f t="shared" si="26"/>
        <v>5.0456098011612558E-3</v>
      </c>
      <c r="AI26" s="14">
        <f t="shared" si="27"/>
        <v>2.8974441976136762E-3</v>
      </c>
      <c r="AJ26" s="14">
        <f t="shared" si="28"/>
        <v>5.3720073708339892E-4</v>
      </c>
      <c r="AK26" s="14">
        <f t="shared" si="29"/>
        <v>0</v>
      </c>
      <c r="AL26" s="14">
        <f t="shared" si="30"/>
        <v>3.9974953026160174</v>
      </c>
      <c r="AM26" s="14">
        <f t="shared" si="31"/>
        <v>0.90518447501480526</v>
      </c>
      <c r="AN26" s="11">
        <f t="shared" si="2"/>
        <v>0</v>
      </c>
      <c r="AP26">
        <f t="shared" si="32"/>
        <v>55.872999999999998</v>
      </c>
      <c r="AQ26">
        <f t="shared" si="33"/>
        <v>3.4000000000000002E-2</v>
      </c>
      <c r="AR26">
        <f t="shared" si="34"/>
        <v>3.2090000000000001</v>
      </c>
      <c r="AS26">
        <f t="shared" si="35"/>
        <v>8.5000000000000006E-2</v>
      </c>
      <c r="AT26">
        <f t="shared" si="3"/>
        <v>0</v>
      </c>
      <c r="AU26">
        <f t="shared" si="4"/>
        <v>6.218</v>
      </c>
      <c r="AV26">
        <f t="shared" si="36"/>
        <v>33.302</v>
      </c>
      <c r="AW26">
        <f t="shared" si="37"/>
        <v>0.54100000000000004</v>
      </c>
      <c r="AX26">
        <f t="shared" si="38"/>
        <v>0.17199999999999999</v>
      </c>
      <c r="AY26">
        <f t="shared" si="39"/>
        <v>0.104</v>
      </c>
      <c r="AZ26">
        <f t="shared" si="40"/>
        <v>8.0000000000000002E-3</v>
      </c>
      <c r="BA26">
        <f t="shared" si="41"/>
        <v>0</v>
      </c>
      <c r="BB26">
        <f t="shared" si="42"/>
        <v>99.545999999999992</v>
      </c>
      <c r="BD26">
        <f t="shared" si="6"/>
        <v>0.9299766977363515</v>
      </c>
      <c r="BE26">
        <f t="shared" si="7"/>
        <v>4.2571306939123032E-4</v>
      </c>
      <c r="BF26">
        <f t="shared" si="8"/>
        <v>6.2946253432718716E-2</v>
      </c>
      <c r="BG26">
        <f t="shared" si="9"/>
        <v>1.1184946378051189E-3</v>
      </c>
      <c r="BH26">
        <f t="shared" si="10"/>
        <v>8.6548633149601928E-2</v>
      </c>
      <c r="BI26">
        <f t="shared" si="11"/>
        <v>0</v>
      </c>
      <c r="BJ26">
        <f t="shared" si="12"/>
        <v>0.82626214507597184</v>
      </c>
      <c r="BK26">
        <f t="shared" si="13"/>
        <v>9.6473802280419574E-3</v>
      </c>
      <c r="BL26">
        <f t="shared" si="14"/>
        <v>2.4246730215654929E-3</v>
      </c>
      <c r="BM26">
        <f t="shared" si="15"/>
        <v>1.3923698134224449E-3</v>
      </c>
      <c r="BN26">
        <f t="shared" si="43"/>
        <v>2.5815237121020216E-4</v>
      </c>
      <c r="BO26">
        <f t="shared" si="44"/>
        <v>0</v>
      </c>
      <c r="BP26">
        <f t="shared" si="45"/>
        <v>1.9210005125360803</v>
      </c>
      <c r="BQ26">
        <f t="shared" si="16"/>
        <v>2.0809444227261422</v>
      </c>
    </row>
    <row r="27" spans="1:69" x14ac:dyDescent="0.15">
      <c r="A27" t="s">
        <v>93</v>
      </c>
      <c r="B27">
        <v>1099</v>
      </c>
      <c r="C27">
        <f t="shared" si="46"/>
        <v>5.3851648071417451</v>
      </c>
      <c r="D27" s="1">
        <v>55.921999999999997</v>
      </c>
      <c r="E27" s="1">
        <v>3.6999999999999998E-2</v>
      </c>
      <c r="F27" s="1">
        <v>3.1970000000000001</v>
      </c>
      <c r="G27" s="1">
        <v>7.2999999999999995E-2</v>
      </c>
      <c r="H27" s="1">
        <v>6.2240000000000002</v>
      </c>
      <c r="I27" s="1">
        <v>33.362000000000002</v>
      </c>
      <c r="J27" s="1">
        <v>0.52300000000000002</v>
      </c>
      <c r="K27" s="1">
        <v>0.17499999999999999</v>
      </c>
      <c r="L27" s="1">
        <v>9.2999999999999999E-2</v>
      </c>
      <c r="M27" s="1">
        <v>0.01</v>
      </c>
      <c r="O27">
        <f t="shared" si="17"/>
        <v>99.616</v>
      </c>
      <c r="Q27" s="1">
        <v>50.7</v>
      </c>
      <c r="R27" s="1">
        <v>80.983999999999995</v>
      </c>
      <c r="S27" s="1">
        <v>11.093</v>
      </c>
      <c r="V27" s="5">
        <v>12</v>
      </c>
      <c r="W27" s="5">
        <v>4</v>
      </c>
      <c r="X27" s="15">
        <v>0</v>
      </c>
      <c r="Z27" s="14">
        <f t="shared" si="18"/>
        <v>1.935386613806553</v>
      </c>
      <c r="AA27" s="14">
        <f t="shared" si="19"/>
        <v>9.6328489875494223E-4</v>
      </c>
      <c r="AB27" s="14">
        <f t="shared" si="20"/>
        <v>0.13039404768245483</v>
      </c>
      <c r="AC27" s="14">
        <f t="shared" si="21"/>
        <v>1.9973436928991564E-3</v>
      </c>
      <c r="AD27" s="14">
        <f t="shared" si="22"/>
        <v>0</v>
      </c>
      <c r="AE27" s="14">
        <f t="shared" si="23"/>
        <v>0.18013331503916929</v>
      </c>
      <c r="AF27" s="14">
        <f t="shared" si="24"/>
        <v>1.7211335859345702</v>
      </c>
      <c r="AG27" s="14">
        <f t="shared" si="25"/>
        <v>1.9392275884148272E-2</v>
      </c>
      <c r="AH27" s="14">
        <f t="shared" si="26"/>
        <v>5.1295320037001747E-3</v>
      </c>
      <c r="AI27" s="14">
        <f t="shared" si="27"/>
        <v>2.5889232170026033E-3</v>
      </c>
      <c r="AJ27" s="14">
        <f t="shared" si="28"/>
        <v>6.7096689552510063E-4</v>
      </c>
      <c r="AK27" s="14">
        <f t="shared" si="29"/>
        <v>0</v>
      </c>
      <c r="AL27" s="14">
        <f t="shared" si="30"/>
        <v>3.9977898890547778</v>
      </c>
      <c r="AM27" s="14">
        <f t="shared" si="31"/>
        <v>0.90525616632419492</v>
      </c>
      <c r="AN27" s="11">
        <f t="shared" si="2"/>
        <v>0</v>
      </c>
      <c r="AP27">
        <f t="shared" si="32"/>
        <v>55.921999999999997</v>
      </c>
      <c r="AQ27">
        <f t="shared" si="33"/>
        <v>3.6999999999999998E-2</v>
      </c>
      <c r="AR27">
        <f t="shared" si="34"/>
        <v>3.1970000000000001</v>
      </c>
      <c r="AS27">
        <f t="shared" si="35"/>
        <v>7.2999999999999995E-2</v>
      </c>
      <c r="AT27">
        <f t="shared" si="3"/>
        <v>0</v>
      </c>
      <c r="AU27">
        <f t="shared" si="4"/>
        <v>6.2240000000000002</v>
      </c>
      <c r="AV27">
        <f t="shared" si="36"/>
        <v>33.362000000000002</v>
      </c>
      <c r="AW27">
        <f t="shared" si="37"/>
        <v>0.52300000000000002</v>
      </c>
      <c r="AX27">
        <f t="shared" si="38"/>
        <v>0.17499999999999999</v>
      </c>
      <c r="AY27">
        <f t="shared" si="39"/>
        <v>9.2999999999999999E-2</v>
      </c>
      <c r="AZ27">
        <f t="shared" si="40"/>
        <v>0.01</v>
      </c>
      <c r="BA27">
        <f t="shared" si="41"/>
        <v>0</v>
      </c>
      <c r="BB27">
        <f t="shared" si="42"/>
        <v>99.616</v>
      </c>
      <c r="BD27">
        <f t="shared" si="6"/>
        <v>0.93079227696404787</v>
      </c>
      <c r="BE27">
        <f t="shared" si="7"/>
        <v>4.6327598727869177E-4</v>
      </c>
      <c r="BF27">
        <f t="shared" si="8"/>
        <v>6.2710867006669294E-2</v>
      </c>
      <c r="BG27">
        <f t="shared" si="9"/>
        <v>9.6058951246792538E-4</v>
      </c>
      <c r="BH27">
        <f t="shared" si="10"/>
        <v>8.6632147430543968E-2</v>
      </c>
      <c r="BI27">
        <f t="shared" si="11"/>
        <v>0</v>
      </c>
      <c r="BJ27">
        <f t="shared" si="12"/>
        <v>0.82775081628804803</v>
      </c>
      <c r="BK27">
        <f t="shared" si="13"/>
        <v>9.3263953036339074E-3</v>
      </c>
      <c r="BL27">
        <f t="shared" si="14"/>
        <v>2.46696383008117E-3</v>
      </c>
      <c r="BM27">
        <f t="shared" si="15"/>
        <v>1.2450999293104556E-3</v>
      </c>
      <c r="BN27">
        <f t="shared" si="43"/>
        <v>3.2269046401275274E-4</v>
      </c>
      <c r="BO27">
        <f t="shared" si="44"/>
        <v>0</v>
      </c>
      <c r="BP27">
        <f t="shared" si="45"/>
        <v>1.9226711227160942</v>
      </c>
      <c r="BQ27">
        <f t="shared" si="16"/>
        <v>2.079289506053033</v>
      </c>
    </row>
    <row r="28" spans="1:69" x14ac:dyDescent="0.15">
      <c r="A28" t="s">
        <v>94</v>
      </c>
      <c r="B28">
        <v>1100</v>
      </c>
      <c r="C28">
        <f t="shared" si="46"/>
        <v>4.9999999999926104</v>
      </c>
      <c r="D28" s="1">
        <v>55.963000000000001</v>
      </c>
      <c r="E28" s="1">
        <v>3.3000000000000002E-2</v>
      </c>
      <c r="F28" s="1">
        <v>3.1749999999999998</v>
      </c>
      <c r="G28" s="1">
        <v>7.2999999999999995E-2</v>
      </c>
      <c r="H28" s="1">
        <v>6.2140000000000004</v>
      </c>
      <c r="I28" s="1">
        <v>33.311</v>
      </c>
      <c r="J28" s="1">
        <v>0.53800000000000003</v>
      </c>
      <c r="K28" s="1">
        <v>0.182</v>
      </c>
      <c r="L28" s="1">
        <v>8.7999999999999995E-2</v>
      </c>
      <c r="M28" s="1">
        <v>1.0999999999999999E-2</v>
      </c>
      <c r="O28">
        <f t="shared" si="17"/>
        <v>99.587999999999994</v>
      </c>
      <c r="Q28" s="1">
        <v>50.697000000000003</v>
      </c>
      <c r="R28" s="1">
        <v>80.98</v>
      </c>
      <c r="S28" s="1">
        <v>11.093</v>
      </c>
      <c r="V28" s="5">
        <v>12</v>
      </c>
      <c r="W28" s="5">
        <v>4</v>
      </c>
      <c r="X28" s="15">
        <v>0</v>
      </c>
      <c r="Z28" s="14">
        <f t="shared" si="18"/>
        <v>1.9371223154748891</v>
      </c>
      <c r="AA28" s="14">
        <f t="shared" si="19"/>
        <v>8.5928649578181893E-4</v>
      </c>
      <c r="AB28" s="14">
        <f t="shared" si="20"/>
        <v>0.12951792532362758</v>
      </c>
      <c r="AC28" s="14">
        <f t="shared" si="21"/>
        <v>1.9976703391028851E-3</v>
      </c>
      <c r="AD28" s="14">
        <f t="shared" si="22"/>
        <v>0</v>
      </c>
      <c r="AE28" s="14">
        <f t="shared" si="23"/>
        <v>0.17987330948574448</v>
      </c>
      <c r="AF28" s="14">
        <f t="shared" si="24"/>
        <v>1.7187835587010736</v>
      </c>
      <c r="AG28" s="14">
        <f t="shared" si="25"/>
        <v>1.9951722082171702E-2</v>
      </c>
      <c r="AH28" s="14">
        <f t="shared" si="26"/>
        <v>5.3355857245044125E-3</v>
      </c>
      <c r="AI28" s="14">
        <f t="shared" si="27"/>
        <v>2.4501344269545209E-3</v>
      </c>
      <c r="AJ28" s="14">
        <f t="shared" si="28"/>
        <v>7.3818428822401108E-4</v>
      </c>
      <c r="AK28" s="14">
        <f t="shared" si="29"/>
        <v>0</v>
      </c>
      <c r="AL28" s="14">
        <f t="shared" si="30"/>
        <v>3.9966296923420734</v>
      </c>
      <c r="AM28" s="14">
        <f t="shared" si="31"/>
        <v>0.90526286634534436</v>
      </c>
      <c r="AN28" s="11">
        <f t="shared" si="2"/>
        <v>0</v>
      </c>
      <c r="AP28">
        <f t="shared" si="32"/>
        <v>55.963000000000001</v>
      </c>
      <c r="AQ28">
        <f t="shared" si="33"/>
        <v>3.3000000000000002E-2</v>
      </c>
      <c r="AR28">
        <f t="shared" si="34"/>
        <v>3.1749999999999998</v>
      </c>
      <c r="AS28">
        <f t="shared" si="35"/>
        <v>7.2999999999999995E-2</v>
      </c>
      <c r="AT28">
        <f t="shared" si="3"/>
        <v>0</v>
      </c>
      <c r="AU28">
        <f t="shared" si="4"/>
        <v>6.2140000000000004</v>
      </c>
      <c r="AV28">
        <f t="shared" si="36"/>
        <v>33.311</v>
      </c>
      <c r="AW28">
        <f t="shared" si="37"/>
        <v>0.53800000000000003</v>
      </c>
      <c r="AX28">
        <f t="shared" si="38"/>
        <v>0.182</v>
      </c>
      <c r="AY28">
        <f t="shared" si="39"/>
        <v>8.7999999999999995E-2</v>
      </c>
      <c r="AZ28">
        <f t="shared" si="40"/>
        <v>1.0999999999999999E-2</v>
      </c>
      <c r="BA28">
        <f t="shared" si="41"/>
        <v>0</v>
      </c>
      <c r="BB28">
        <f t="shared" si="42"/>
        <v>99.587999999999994</v>
      </c>
      <c r="BD28">
        <f t="shared" si="6"/>
        <v>0.93147470039946745</v>
      </c>
      <c r="BE28">
        <f t="shared" si="7"/>
        <v>4.1319209676207648E-4</v>
      </c>
      <c r="BF28">
        <f t="shared" si="8"/>
        <v>6.2279325225578656E-2</v>
      </c>
      <c r="BG28">
        <f t="shared" si="9"/>
        <v>9.6058951246792538E-4</v>
      </c>
      <c r="BH28">
        <f t="shared" si="10"/>
        <v>8.649295696230723E-2</v>
      </c>
      <c r="BI28">
        <f t="shared" si="11"/>
        <v>0</v>
      </c>
      <c r="BJ28">
        <f t="shared" si="12"/>
        <v>0.82648544575778327</v>
      </c>
      <c r="BK28">
        <f t="shared" si="13"/>
        <v>9.5938827406406163E-3</v>
      </c>
      <c r="BL28">
        <f t="shared" si="14"/>
        <v>2.5656423832844171E-3</v>
      </c>
      <c r="BM28">
        <f t="shared" si="15"/>
        <v>1.1781590728959148E-3</v>
      </c>
      <c r="BN28">
        <f t="shared" si="43"/>
        <v>3.5495951041402795E-4</v>
      </c>
      <c r="BO28">
        <f t="shared" si="44"/>
        <v>0</v>
      </c>
      <c r="BP28">
        <f t="shared" si="45"/>
        <v>1.9217988536616015</v>
      </c>
      <c r="BQ28">
        <f t="shared" si="16"/>
        <v>2.0796295537003258</v>
      </c>
    </row>
    <row r="29" spans="1:69" x14ac:dyDescent="0.15">
      <c r="A29" t="s">
        <v>95</v>
      </c>
      <c r="B29">
        <v>1101</v>
      </c>
      <c r="C29">
        <f t="shared" si="46"/>
        <v>5.0000000000039799</v>
      </c>
      <c r="D29" s="1">
        <v>56.042999999999999</v>
      </c>
      <c r="E29" s="1">
        <v>3.6999999999999998E-2</v>
      </c>
      <c r="F29" s="1">
        <v>3.165</v>
      </c>
      <c r="G29" s="1">
        <v>7.0999999999999994E-2</v>
      </c>
      <c r="H29" s="1">
        <v>6.2009999999999996</v>
      </c>
      <c r="I29" s="1">
        <v>33.326999999999998</v>
      </c>
      <c r="J29" s="1">
        <v>0.49</v>
      </c>
      <c r="K29" s="1">
        <v>0.17599999999999999</v>
      </c>
      <c r="L29" s="1">
        <v>8.5000000000000006E-2</v>
      </c>
      <c r="M29" s="1">
        <v>1.9E-2</v>
      </c>
      <c r="O29">
        <f t="shared" si="17"/>
        <v>99.61399999999999</v>
      </c>
      <c r="Q29" s="1">
        <v>50.694000000000003</v>
      </c>
      <c r="R29" s="1">
        <v>80.975999999999999</v>
      </c>
      <c r="S29" s="1">
        <v>11.092000000000001</v>
      </c>
      <c r="V29" s="5">
        <v>12</v>
      </c>
      <c r="W29" s="5">
        <v>4</v>
      </c>
      <c r="X29" s="15">
        <v>0</v>
      </c>
      <c r="Z29" s="14">
        <f t="shared" si="18"/>
        <v>1.9386859859911589</v>
      </c>
      <c r="AA29" s="14">
        <f t="shared" si="19"/>
        <v>9.6284373756115409E-4</v>
      </c>
      <c r="AB29" s="14">
        <f t="shared" si="20"/>
        <v>0.12902976402667035</v>
      </c>
      <c r="AC29" s="14">
        <f t="shared" si="21"/>
        <v>1.9417322740038724E-3</v>
      </c>
      <c r="AD29" s="14">
        <f t="shared" si="22"/>
        <v>0</v>
      </c>
      <c r="AE29" s="14">
        <f t="shared" si="23"/>
        <v>0.17938546344824852</v>
      </c>
      <c r="AF29" s="14">
        <f t="shared" si="24"/>
        <v>1.7185405378861853</v>
      </c>
      <c r="AG29" s="14">
        <f t="shared" si="25"/>
        <v>1.8160350666192634E-2</v>
      </c>
      <c r="AH29" s="14">
        <f t="shared" si="26"/>
        <v>5.1564809895022056E-3</v>
      </c>
      <c r="AI29" s="14">
        <f t="shared" si="27"/>
        <v>2.3651364729553974E-3</v>
      </c>
      <c r="AJ29" s="14">
        <f t="shared" si="28"/>
        <v>1.2742532569276072E-3</v>
      </c>
      <c r="AK29" s="14">
        <f t="shared" si="29"/>
        <v>0</v>
      </c>
      <c r="AL29" s="14">
        <f t="shared" si="30"/>
        <v>3.995502548749406</v>
      </c>
      <c r="AM29" s="14">
        <f t="shared" si="31"/>
        <v>0.90548342594910314</v>
      </c>
      <c r="AN29" s="11">
        <f t="shared" si="2"/>
        <v>0</v>
      </c>
      <c r="AP29">
        <f t="shared" si="32"/>
        <v>56.042999999999999</v>
      </c>
      <c r="AQ29">
        <f t="shared" si="33"/>
        <v>3.6999999999999998E-2</v>
      </c>
      <c r="AR29">
        <f t="shared" si="34"/>
        <v>3.165</v>
      </c>
      <c r="AS29">
        <f t="shared" si="35"/>
        <v>7.0999999999999994E-2</v>
      </c>
      <c r="AT29">
        <f t="shared" si="3"/>
        <v>0</v>
      </c>
      <c r="AU29">
        <f t="shared" si="4"/>
        <v>6.2009999999999996</v>
      </c>
      <c r="AV29">
        <f t="shared" si="36"/>
        <v>33.326999999999998</v>
      </c>
      <c r="AW29">
        <f t="shared" si="37"/>
        <v>0.49</v>
      </c>
      <c r="AX29">
        <f t="shared" si="38"/>
        <v>0.17599999999999999</v>
      </c>
      <c r="AY29">
        <f t="shared" si="39"/>
        <v>8.5000000000000006E-2</v>
      </c>
      <c r="AZ29">
        <f t="shared" si="40"/>
        <v>1.9E-2</v>
      </c>
      <c r="BA29">
        <f t="shared" si="41"/>
        <v>0</v>
      </c>
      <c r="BB29">
        <f t="shared" si="42"/>
        <v>99.61399999999999</v>
      </c>
      <c r="BD29">
        <f t="shared" si="6"/>
        <v>0.93280625832223707</v>
      </c>
      <c r="BE29">
        <f t="shared" si="7"/>
        <v>4.6327598727869177E-4</v>
      </c>
      <c r="BF29">
        <f t="shared" si="8"/>
        <v>6.2083169870537469E-2</v>
      </c>
      <c r="BG29">
        <f t="shared" si="9"/>
        <v>9.3427199157839315E-4</v>
      </c>
      <c r="BH29">
        <f t="shared" si="10"/>
        <v>8.6312009353599464E-2</v>
      </c>
      <c r="BI29">
        <f t="shared" si="11"/>
        <v>0</v>
      </c>
      <c r="BJ29">
        <f t="shared" si="12"/>
        <v>0.82688242474767015</v>
      </c>
      <c r="BK29">
        <f t="shared" si="13"/>
        <v>8.7379229422191469E-3</v>
      </c>
      <c r="BL29">
        <f t="shared" si="14"/>
        <v>2.4810607662530625E-3</v>
      </c>
      <c r="BM29">
        <f t="shared" si="15"/>
        <v>1.1379945590471907E-3</v>
      </c>
      <c r="BN29">
        <f t="shared" si="43"/>
        <v>6.1311188162423017E-4</v>
      </c>
      <c r="BO29">
        <f t="shared" si="44"/>
        <v>0</v>
      </c>
      <c r="BP29">
        <f t="shared" si="45"/>
        <v>1.9224515004220446</v>
      </c>
      <c r="BQ29">
        <f t="shared" si="16"/>
        <v>2.0783372417313282</v>
      </c>
    </row>
    <row r="30" spans="1:69" x14ac:dyDescent="0.15">
      <c r="A30" t="s">
        <v>96</v>
      </c>
      <c r="B30">
        <v>1102</v>
      </c>
      <c r="C30">
        <f t="shared" si="46"/>
        <v>5.3851648071311899</v>
      </c>
      <c r="D30" s="1">
        <v>56.052</v>
      </c>
      <c r="E30" s="1">
        <v>0.03</v>
      </c>
      <c r="F30" s="1">
        <v>3.157</v>
      </c>
      <c r="G30" s="1">
        <v>6.6000000000000003E-2</v>
      </c>
      <c r="H30" s="1">
        <v>6.2220000000000004</v>
      </c>
      <c r="I30" s="1">
        <v>33.360999999999997</v>
      </c>
      <c r="J30" s="1">
        <v>0.47099999999999997</v>
      </c>
      <c r="K30" s="1">
        <v>0.183</v>
      </c>
      <c r="L30" s="1">
        <v>9.7000000000000003E-2</v>
      </c>
      <c r="M30" s="1">
        <v>2.1999999999999999E-2</v>
      </c>
      <c r="O30">
        <f t="shared" si="17"/>
        <v>99.661000000000016</v>
      </c>
      <c r="Q30" s="1">
        <v>50.692</v>
      </c>
      <c r="R30" s="1">
        <v>80.971000000000004</v>
      </c>
      <c r="S30" s="1">
        <v>11.092000000000001</v>
      </c>
      <c r="V30" s="5">
        <v>12</v>
      </c>
      <c r="W30" s="5">
        <v>4</v>
      </c>
      <c r="X30" s="15">
        <v>0</v>
      </c>
      <c r="Z30" s="14">
        <f t="shared" si="18"/>
        <v>1.9383963603850438</v>
      </c>
      <c r="AA30" s="14">
        <f t="shared" si="19"/>
        <v>7.804421510339217E-4</v>
      </c>
      <c r="AB30" s="14">
        <f t="shared" si="20"/>
        <v>0.12866373282230822</v>
      </c>
      <c r="AC30" s="14">
        <f t="shared" si="21"/>
        <v>1.8044311367306455E-3</v>
      </c>
      <c r="AD30" s="14">
        <f t="shared" si="22"/>
        <v>0</v>
      </c>
      <c r="AE30" s="14">
        <f t="shared" si="23"/>
        <v>0.17993717546169696</v>
      </c>
      <c r="AF30" s="14">
        <f t="shared" si="24"/>
        <v>1.7197606049223133</v>
      </c>
      <c r="AG30" s="14">
        <f t="shared" si="25"/>
        <v>1.7450763542911411E-2</v>
      </c>
      <c r="AH30" s="14">
        <f t="shared" si="26"/>
        <v>5.359906569599374E-3</v>
      </c>
      <c r="AI30" s="14">
        <f t="shared" si="27"/>
        <v>2.6982015691579793E-3</v>
      </c>
      <c r="AJ30" s="14">
        <f t="shared" si="28"/>
        <v>1.4749938472162342E-3</v>
      </c>
      <c r="AK30" s="14">
        <f t="shared" si="29"/>
        <v>0</v>
      </c>
      <c r="AL30" s="14">
        <f t="shared" si="30"/>
        <v>3.9963266124080112</v>
      </c>
      <c r="AM30" s="14">
        <f t="shared" si="31"/>
        <v>0.90528115718210511</v>
      </c>
      <c r="AN30" s="11">
        <f t="shared" si="2"/>
        <v>0</v>
      </c>
      <c r="AP30">
        <f t="shared" si="32"/>
        <v>56.052</v>
      </c>
      <c r="AQ30">
        <f t="shared" si="33"/>
        <v>0.03</v>
      </c>
      <c r="AR30">
        <f t="shared" si="34"/>
        <v>3.157</v>
      </c>
      <c r="AS30">
        <f t="shared" si="35"/>
        <v>6.6000000000000003E-2</v>
      </c>
      <c r="AT30">
        <f t="shared" si="3"/>
        <v>0</v>
      </c>
      <c r="AU30">
        <f t="shared" si="4"/>
        <v>6.2220000000000004</v>
      </c>
      <c r="AV30">
        <f t="shared" si="36"/>
        <v>33.360999999999997</v>
      </c>
      <c r="AW30">
        <f t="shared" si="37"/>
        <v>0.47099999999999997</v>
      </c>
      <c r="AX30">
        <f t="shared" si="38"/>
        <v>0.183</v>
      </c>
      <c r="AY30">
        <f t="shared" si="39"/>
        <v>9.7000000000000003E-2</v>
      </c>
      <c r="AZ30">
        <f t="shared" si="40"/>
        <v>2.1999999999999999E-2</v>
      </c>
      <c r="BA30">
        <f t="shared" si="41"/>
        <v>0</v>
      </c>
      <c r="BB30">
        <f t="shared" si="42"/>
        <v>99.661000000000016</v>
      </c>
      <c r="BD30">
        <f t="shared" si="6"/>
        <v>0.93295605858854858</v>
      </c>
      <c r="BE30">
        <f t="shared" si="7"/>
        <v>3.7562917887461498E-4</v>
      </c>
      <c r="BF30">
        <f t="shared" si="8"/>
        <v>6.1926245586504516E-2</v>
      </c>
      <c r="BG30">
        <f t="shared" si="9"/>
        <v>8.6847818935456274E-4</v>
      </c>
      <c r="BH30">
        <f t="shared" si="10"/>
        <v>8.6604309336896626E-2</v>
      </c>
      <c r="BI30">
        <f t="shared" si="11"/>
        <v>0</v>
      </c>
      <c r="BJ30">
        <f t="shared" si="12"/>
        <v>0.82772600510117988</v>
      </c>
      <c r="BK30">
        <f t="shared" si="13"/>
        <v>8.3991055220106487E-3</v>
      </c>
      <c r="BL30">
        <f t="shared" si="14"/>
        <v>2.5797393194563092E-3</v>
      </c>
      <c r="BM30">
        <f t="shared" si="15"/>
        <v>1.2986526144420881E-3</v>
      </c>
      <c r="BN30">
        <f t="shared" si="43"/>
        <v>7.099190208280559E-4</v>
      </c>
      <c r="BO30">
        <f t="shared" si="44"/>
        <v>0</v>
      </c>
      <c r="BP30">
        <f t="shared" si="45"/>
        <v>1.9234441424580957</v>
      </c>
      <c r="BQ30">
        <f t="shared" si="16"/>
        <v>2.0776930944825063</v>
      </c>
    </row>
    <row r="31" spans="1:69" x14ac:dyDescent="0.15">
      <c r="A31" t="s">
        <v>97</v>
      </c>
      <c r="B31">
        <v>1103</v>
      </c>
      <c r="C31">
        <f t="shared" si="46"/>
        <v>5.0000000000039799</v>
      </c>
      <c r="D31" s="1">
        <v>55.936999999999998</v>
      </c>
      <c r="E31" s="1">
        <v>0.03</v>
      </c>
      <c r="F31" s="1">
        <v>3.109</v>
      </c>
      <c r="G31" s="1">
        <v>6.5000000000000002E-2</v>
      </c>
      <c r="H31" s="1">
        <v>6.1710000000000003</v>
      </c>
      <c r="I31" s="1">
        <v>33.183999999999997</v>
      </c>
      <c r="J31" s="1">
        <v>0.46</v>
      </c>
      <c r="K31" s="1">
        <v>0.16800000000000001</v>
      </c>
      <c r="L31" s="1">
        <v>9.2999999999999999E-2</v>
      </c>
      <c r="M31" s="1">
        <v>0.01</v>
      </c>
      <c r="O31">
        <f t="shared" si="17"/>
        <v>99.227000000000004</v>
      </c>
      <c r="Q31" s="1">
        <v>50.689</v>
      </c>
      <c r="R31" s="1">
        <v>80.966999999999999</v>
      </c>
      <c r="S31" s="1">
        <v>11.092000000000001</v>
      </c>
      <c r="V31" s="5">
        <v>12</v>
      </c>
      <c r="W31" s="5">
        <v>4</v>
      </c>
      <c r="X31" s="15">
        <v>0</v>
      </c>
      <c r="Z31" s="14">
        <f t="shared" si="18"/>
        <v>1.9418271448896156</v>
      </c>
      <c r="AA31" s="14">
        <f t="shared" si="19"/>
        <v>7.8343080093597379E-4</v>
      </c>
      <c r="AB31" s="14">
        <f t="shared" si="20"/>
        <v>0.12719270749087269</v>
      </c>
      <c r="AC31" s="14">
        <f t="shared" si="21"/>
        <v>1.7838965206443016E-3</v>
      </c>
      <c r="AD31" s="14">
        <f t="shared" si="22"/>
        <v>0</v>
      </c>
      <c r="AE31" s="14">
        <f t="shared" si="23"/>
        <v>0.17914568969282818</v>
      </c>
      <c r="AF31" s="14">
        <f t="shared" si="24"/>
        <v>1.7171870139812537</v>
      </c>
      <c r="AG31" s="14">
        <f t="shared" si="25"/>
        <v>1.7108474358579477E-2</v>
      </c>
      <c r="AH31" s="14">
        <f t="shared" si="26"/>
        <v>4.9394129520717416E-3</v>
      </c>
      <c r="AI31" s="14">
        <f t="shared" si="27"/>
        <v>2.5968420179376416E-3</v>
      </c>
      <c r="AJ31" s="14">
        <f t="shared" si="28"/>
        <v>6.7301919790501265E-4</v>
      </c>
      <c r="AK31" s="14">
        <f t="shared" si="29"/>
        <v>0</v>
      </c>
      <c r="AL31" s="14">
        <f t="shared" si="30"/>
        <v>3.993237631902645</v>
      </c>
      <c r="AM31" s="14">
        <f t="shared" si="31"/>
        <v>0.90553045394105203</v>
      </c>
      <c r="AN31" s="11">
        <f t="shared" si="2"/>
        <v>0</v>
      </c>
      <c r="AP31">
        <f t="shared" si="32"/>
        <v>55.936999999999998</v>
      </c>
      <c r="AQ31">
        <f t="shared" si="33"/>
        <v>0.03</v>
      </c>
      <c r="AR31">
        <f t="shared" si="34"/>
        <v>3.109</v>
      </c>
      <c r="AS31">
        <f t="shared" si="35"/>
        <v>6.5000000000000002E-2</v>
      </c>
      <c r="AT31">
        <f t="shared" si="3"/>
        <v>0</v>
      </c>
      <c r="AU31">
        <f t="shared" si="4"/>
        <v>6.1710000000000003</v>
      </c>
      <c r="AV31">
        <f t="shared" si="36"/>
        <v>33.183999999999997</v>
      </c>
      <c r="AW31">
        <f t="shared" si="37"/>
        <v>0.46</v>
      </c>
      <c r="AX31">
        <f t="shared" si="38"/>
        <v>0.16800000000000001</v>
      </c>
      <c r="AY31">
        <f t="shared" si="39"/>
        <v>9.2999999999999999E-2</v>
      </c>
      <c r="AZ31">
        <f t="shared" si="40"/>
        <v>0.01</v>
      </c>
      <c r="BA31">
        <f t="shared" si="41"/>
        <v>0</v>
      </c>
      <c r="BB31">
        <f t="shared" si="42"/>
        <v>99.227000000000004</v>
      </c>
      <c r="BD31">
        <f t="shared" si="6"/>
        <v>0.9310419440745672</v>
      </c>
      <c r="BE31">
        <f t="shared" si="7"/>
        <v>3.7562917887461498E-4</v>
      </c>
      <c r="BF31">
        <f t="shared" si="8"/>
        <v>6.0984699882306793E-2</v>
      </c>
      <c r="BG31">
        <f t="shared" si="9"/>
        <v>8.5531942890979668E-4</v>
      </c>
      <c r="BH31">
        <f t="shared" si="10"/>
        <v>8.5894437948889277E-2</v>
      </c>
      <c r="BI31">
        <f t="shared" si="11"/>
        <v>0</v>
      </c>
      <c r="BJ31">
        <f t="shared" si="12"/>
        <v>0.82333442502555543</v>
      </c>
      <c r="BK31">
        <f t="shared" si="13"/>
        <v>8.2029480682057308E-3</v>
      </c>
      <c r="BL31">
        <f t="shared" si="14"/>
        <v>2.3682852768779237E-3</v>
      </c>
      <c r="BM31">
        <f t="shared" si="15"/>
        <v>1.2450999293104556E-3</v>
      </c>
      <c r="BN31">
        <f t="shared" si="43"/>
        <v>3.2269046401275274E-4</v>
      </c>
      <c r="BO31">
        <f t="shared" si="44"/>
        <v>0</v>
      </c>
      <c r="BP31">
        <f t="shared" si="45"/>
        <v>1.9146254792775099</v>
      </c>
      <c r="BQ31">
        <f t="shared" si="16"/>
        <v>2.0856494782517494</v>
      </c>
    </row>
    <row r="32" spans="1:69" x14ac:dyDescent="0.15">
      <c r="A32" t="s">
        <v>98</v>
      </c>
      <c r="B32">
        <v>1104</v>
      </c>
      <c r="C32">
        <f t="shared" si="46"/>
        <v>4.4721359550050446</v>
      </c>
      <c r="D32" s="1">
        <v>56.011000000000003</v>
      </c>
      <c r="E32" s="1">
        <v>3.5000000000000003E-2</v>
      </c>
      <c r="F32" s="1">
        <v>3.1030000000000002</v>
      </c>
      <c r="G32" s="1">
        <v>6.3E-2</v>
      </c>
      <c r="H32" s="1">
        <v>6.2510000000000003</v>
      </c>
      <c r="I32" s="1">
        <v>33.244</v>
      </c>
      <c r="J32" s="1">
        <v>0.44800000000000001</v>
      </c>
      <c r="K32" s="1">
        <v>0.18099999999999999</v>
      </c>
      <c r="L32" s="1">
        <v>0.112</v>
      </c>
      <c r="M32" s="1">
        <v>2.3E-2</v>
      </c>
      <c r="O32">
        <f t="shared" si="17"/>
        <v>99.470999999999989</v>
      </c>
      <c r="Q32" s="1">
        <v>50.686999999999998</v>
      </c>
      <c r="R32" s="1">
        <v>80.962999999999994</v>
      </c>
      <c r="S32" s="1">
        <v>11.092000000000001</v>
      </c>
      <c r="V32" s="5">
        <v>12</v>
      </c>
      <c r="W32" s="5">
        <v>4</v>
      </c>
      <c r="X32" s="15">
        <v>0</v>
      </c>
      <c r="Z32" s="14">
        <f t="shared" si="18"/>
        <v>1.9407475652301358</v>
      </c>
      <c r="AA32" s="14">
        <f t="shared" si="19"/>
        <v>9.1228757092580849E-4</v>
      </c>
      <c r="AB32" s="14">
        <f t="shared" si="20"/>
        <v>0.12670903749933118</v>
      </c>
      <c r="AC32" s="14">
        <f t="shared" si="21"/>
        <v>1.7257630956143048E-3</v>
      </c>
      <c r="AD32" s="14">
        <f t="shared" si="22"/>
        <v>0</v>
      </c>
      <c r="AE32" s="14">
        <f t="shared" si="23"/>
        <v>0.18112760400764888</v>
      </c>
      <c r="AF32" s="14">
        <f t="shared" si="24"/>
        <v>1.7170639127919056</v>
      </c>
      <c r="AG32" s="14">
        <f t="shared" si="25"/>
        <v>1.6630901521582239E-2</v>
      </c>
      <c r="AH32" s="14">
        <f t="shared" si="26"/>
        <v>5.3116439501630901E-3</v>
      </c>
      <c r="AI32" s="14">
        <f t="shared" si="27"/>
        <v>3.1215114341220833E-3</v>
      </c>
      <c r="AJ32" s="14">
        <f t="shared" si="28"/>
        <v>1.5450396000757805E-3</v>
      </c>
      <c r="AK32" s="14">
        <f t="shared" si="29"/>
        <v>0</v>
      </c>
      <c r="AL32" s="14">
        <f t="shared" si="30"/>
        <v>3.994895266701505</v>
      </c>
      <c r="AM32" s="14">
        <f t="shared" si="31"/>
        <v>0.90457885708337848</v>
      </c>
      <c r="AN32" s="11">
        <f t="shared" si="2"/>
        <v>0</v>
      </c>
      <c r="AP32">
        <f t="shared" si="32"/>
        <v>56.011000000000003</v>
      </c>
      <c r="AQ32">
        <f t="shared" si="33"/>
        <v>3.5000000000000003E-2</v>
      </c>
      <c r="AR32">
        <f t="shared" si="34"/>
        <v>3.1030000000000002</v>
      </c>
      <c r="AS32">
        <f t="shared" si="35"/>
        <v>6.3E-2</v>
      </c>
      <c r="AT32">
        <f t="shared" si="3"/>
        <v>0</v>
      </c>
      <c r="AU32">
        <f t="shared" si="4"/>
        <v>6.2510000000000003</v>
      </c>
      <c r="AV32">
        <f t="shared" si="36"/>
        <v>33.244</v>
      </c>
      <c r="AW32">
        <f t="shared" si="37"/>
        <v>0.44800000000000001</v>
      </c>
      <c r="AX32">
        <f t="shared" si="38"/>
        <v>0.18099999999999999</v>
      </c>
      <c r="AY32">
        <f t="shared" si="39"/>
        <v>0.112</v>
      </c>
      <c r="AZ32">
        <f t="shared" si="40"/>
        <v>2.3E-2</v>
      </c>
      <c r="BA32">
        <f t="shared" si="41"/>
        <v>0</v>
      </c>
      <c r="BB32">
        <f t="shared" si="42"/>
        <v>99.470999999999989</v>
      </c>
      <c r="BD32">
        <f t="shared" si="6"/>
        <v>0.93227363515312922</v>
      </c>
      <c r="BE32">
        <f t="shared" si="7"/>
        <v>4.3823404202038421E-4</v>
      </c>
      <c r="BF32">
        <f t="shared" si="8"/>
        <v>6.0867006669282082E-2</v>
      </c>
      <c r="BG32">
        <f t="shared" si="9"/>
        <v>8.2900190802026445E-4</v>
      </c>
      <c r="BH32">
        <f t="shared" si="10"/>
        <v>8.7007961694783156E-2</v>
      </c>
      <c r="BI32">
        <f t="shared" si="11"/>
        <v>0</v>
      </c>
      <c r="BJ32">
        <f t="shared" si="12"/>
        <v>0.82482309623763161</v>
      </c>
      <c r="BK32">
        <f t="shared" si="13"/>
        <v>7.988958118600363E-3</v>
      </c>
      <c r="BL32">
        <f t="shared" si="14"/>
        <v>2.5515454471125246E-3</v>
      </c>
      <c r="BM32">
        <f t="shared" si="15"/>
        <v>1.49947518368571E-3</v>
      </c>
      <c r="BN32">
        <f t="shared" si="43"/>
        <v>7.4218806722933122E-4</v>
      </c>
      <c r="BO32">
        <f t="shared" si="44"/>
        <v>0</v>
      </c>
      <c r="BP32">
        <f t="shared" si="45"/>
        <v>1.9190211025214945</v>
      </c>
      <c r="BQ32">
        <f t="shared" si="16"/>
        <v>2.0817359754160174</v>
      </c>
    </row>
    <row r="33" spans="1:69" x14ac:dyDescent="0.15">
      <c r="A33" t="s">
        <v>99</v>
      </c>
      <c r="B33">
        <v>1105</v>
      </c>
      <c r="C33">
        <f t="shared" si="46"/>
        <v>5.6568542494842209</v>
      </c>
      <c r="D33" s="1">
        <v>55.991</v>
      </c>
      <c r="E33" s="1">
        <v>2.7E-2</v>
      </c>
      <c r="F33" s="1">
        <v>3.089</v>
      </c>
      <c r="G33" s="1">
        <v>6.6000000000000003E-2</v>
      </c>
      <c r="H33" s="1">
        <v>6.2270000000000003</v>
      </c>
      <c r="I33" s="1">
        <v>33.331000000000003</v>
      </c>
      <c r="J33" s="1">
        <v>0.44</v>
      </c>
      <c r="K33" s="1">
        <v>0.16600000000000001</v>
      </c>
      <c r="L33" s="1">
        <v>8.3000000000000004E-2</v>
      </c>
      <c r="M33" s="1">
        <v>7.0000000000000001E-3</v>
      </c>
      <c r="O33">
        <f t="shared" si="17"/>
        <v>99.427000000000007</v>
      </c>
      <c r="Q33" s="1">
        <v>50.683</v>
      </c>
      <c r="R33" s="1">
        <v>80.959000000000003</v>
      </c>
      <c r="S33" s="1">
        <v>11.092000000000001</v>
      </c>
      <c r="V33" s="5">
        <v>12</v>
      </c>
      <c r="W33" s="5">
        <v>4</v>
      </c>
      <c r="X33" s="15">
        <v>0</v>
      </c>
      <c r="Z33" s="14">
        <f t="shared" si="18"/>
        <v>1.9403203814616101</v>
      </c>
      <c r="AA33" s="14">
        <f t="shared" si="19"/>
        <v>7.0386111941547508E-4</v>
      </c>
      <c r="AB33" s="14">
        <f t="shared" si="20"/>
        <v>0.12615463828388548</v>
      </c>
      <c r="AC33" s="14">
        <f t="shared" si="21"/>
        <v>1.8081899943581071E-3</v>
      </c>
      <c r="AD33" s="14">
        <f t="shared" si="22"/>
        <v>0</v>
      </c>
      <c r="AE33" s="14">
        <f t="shared" si="23"/>
        <v>0.1804569060435845</v>
      </c>
      <c r="AF33" s="14">
        <f t="shared" si="24"/>
        <v>1.7217933606484563</v>
      </c>
      <c r="AG33" s="14">
        <f t="shared" si="25"/>
        <v>1.6336159025590151E-2</v>
      </c>
      <c r="AH33" s="14">
        <f t="shared" si="26"/>
        <v>4.8721198936575337E-3</v>
      </c>
      <c r="AI33" s="14">
        <f t="shared" si="27"/>
        <v>2.3135798747961106E-3</v>
      </c>
      <c r="AJ33" s="14">
        <f t="shared" si="28"/>
        <v>4.7029386899789528E-4</v>
      </c>
      <c r="AK33" s="14">
        <f t="shared" si="29"/>
        <v>0</v>
      </c>
      <c r="AL33" s="14">
        <f t="shared" si="30"/>
        <v>3.9952294902143515</v>
      </c>
      <c r="AM33" s="14">
        <f t="shared" si="31"/>
        <v>0.90513503443613974</v>
      </c>
      <c r="AN33" s="11">
        <f t="shared" si="2"/>
        <v>0</v>
      </c>
      <c r="AP33">
        <f t="shared" si="32"/>
        <v>55.991</v>
      </c>
      <c r="AQ33">
        <f t="shared" si="33"/>
        <v>2.7E-2</v>
      </c>
      <c r="AR33">
        <f t="shared" si="34"/>
        <v>3.089</v>
      </c>
      <c r="AS33">
        <f t="shared" si="35"/>
        <v>6.6000000000000003E-2</v>
      </c>
      <c r="AT33">
        <f t="shared" si="3"/>
        <v>0</v>
      </c>
      <c r="AU33">
        <f t="shared" si="4"/>
        <v>6.2270000000000012</v>
      </c>
      <c r="AV33">
        <f t="shared" si="36"/>
        <v>33.331000000000003</v>
      </c>
      <c r="AW33">
        <f t="shared" si="37"/>
        <v>0.44</v>
      </c>
      <c r="AX33">
        <f t="shared" si="38"/>
        <v>0.16600000000000001</v>
      </c>
      <c r="AY33">
        <f t="shared" si="39"/>
        <v>8.3000000000000004E-2</v>
      </c>
      <c r="AZ33">
        <f t="shared" si="40"/>
        <v>7.0000000000000001E-3</v>
      </c>
      <c r="BA33">
        <f t="shared" si="41"/>
        <v>0</v>
      </c>
      <c r="BB33">
        <f t="shared" si="42"/>
        <v>99.427000000000007</v>
      </c>
      <c r="BD33">
        <f t="shared" si="6"/>
        <v>0.93194074567243679</v>
      </c>
      <c r="BE33">
        <f t="shared" si="7"/>
        <v>3.3806626098715348E-4</v>
      </c>
      <c r="BF33">
        <f t="shared" si="8"/>
        <v>6.0592389172224405E-2</v>
      </c>
      <c r="BG33">
        <f t="shared" si="9"/>
        <v>8.6847818935456274E-4</v>
      </c>
      <c r="BH33">
        <f t="shared" si="10"/>
        <v>8.6673904571014995E-2</v>
      </c>
      <c r="BI33">
        <f t="shared" si="11"/>
        <v>0</v>
      </c>
      <c r="BJ33">
        <f t="shared" si="12"/>
        <v>0.82698166949514207</v>
      </c>
      <c r="BK33">
        <f t="shared" si="13"/>
        <v>7.8462981521967862E-3</v>
      </c>
      <c r="BL33">
        <f t="shared" si="14"/>
        <v>2.3400914045341387E-3</v>
      </c>
      <c r="BM33">
        <f t="shared" si="15"/>
        <v>1.1112182164813742E-3</v>
      </c>
      <c r="BN33">
        <f t="shared" si="43"/>
        <v>2.258833248089269E-4</v>
      </c>
      <c r="BO33">
        <f t="shared" si="44"/>
        <v>0</v>
      </c>
      <c r="BP33">
        <f t="shared" si="45"/>
        <v>1.9189187444591815</v>
      </c>
      <c r="BQ33">
        <f t="shared" si="16"/>
        <v>2.0820211912309752</v>
      </c>
    </row>
    <row r="34" spans="1:69" x14ac:dyDescent="0.15">
      <c r="A34" t="s">
        <v>100</v>
      </c>
      <c r="B34">
        <v>1106</v>
      </c>
      <c r="C34">
        <f t="shared" si="46"/>
        <v>5.3851648071443838</v>
      </c>
      <c r="D34" s="1">
        <v>56</v>
      </c>
      <c r="E34" s="1">
        <v>2.3E-2</v>
      </c>
      <c r="F34" s="1">
        <v>3.113</v>
      </c>
      <c r="G34" s="1">
        <v>6.9000000000000006E-2</v>
      </c>
      <c r="H34" s="1">
        <v>6.2140000000000004</v>
      </c>
      <c r="I34" s="1">
        <v>33.447000000000003</v>
      </c>
      <c r="J34" s="1">
        <v>0.436</v>
      </c>
      <c r="K34" s="1">
        <v>0.17399999999999999</v>
      </c>
      <c r="L34" s="1">
        <v>0.10100000000000001</v>
      </c>
      <c r="M34" s="1">
        <v>0.01</v>
      </c>
      <c r="O34">
        <f t="shared" si="17"/>
        <v>99.587000000000032</v>
      </c>
      <c r="Q34" s="1">
        <v>50.680999999999997</v>
      </c>
      <c r="R34" s="1">
        <v>80.953999999999994</v>
      </c>
      <c r="S34" s="1">
        <v>11.092000000000001</v>
      </c>
      <c r="V34" s="5">
        <v>12</v>
      </c>
      <c r="W34" s="5">
        <v>4</v>
      </c>
      <c r="X34" s="15">
        <v>0</v>
      </c>
      <c r="Z34" s="14">
        <f t="shared" si="18"/>
        <v>1.937947217414504</v>
      </c>
      <c r="AA34" s="14">
        <f t="shared" si="19"/>
        <v>5.9875581395982421E-4</v>
      </c>
      <c r="AB34" s="14">
        <f t="shared" si="20"/>
        <v>0.1269588941194397</v>
      </c>
      <c r="AC34" s="14">
        <f t="shared" si="21"/>
        <v>1.8877649254970192E-3</v>
      </c>
      <c r="AD34" s="14">
        <f t="shared" si="22"/>
        <v>0</v>
      </c>
      <c r="AE34" s="14">
        <f t="shared" si="23"/>
        <v>0.17983101105508981</v>
      </c>
      <c r="AF34" s="14">
        <f t="shared" si="24"/>
        <v>1.7253950634325657</v>
      </c>
      <c r="AG34" s="14">
        <f t="shared" si="25"/>
        <v>1.6165251320530337E-2</v>
      </c>
      <c r="AH34" s="14">
        <f t="shared" si="26"/>
        <v>5.099854936252101E-3</v>
      </c>
      <c r="AI34" s="14">
        <f t="shared" si="27"/>
        <v>2.8114248225131573E-3</v>
      </c>
      <c r="AJ34" s="14">
        <f t="shared" si="28"/>
        <v>6.7091881743085949E-4</v>
      </c>
      <c r="AK34" s="14">
        <f t="shared" si="29"/>
        <v>0</v>
      </c>
      <c r="AL34" s="14">
        <f t="shared" si="30"/>
        <v>3.9973661566577823</v>
      </c>
      <c r="AM34" s="14">
        <f t="shared" si="31"/>
        <v>0.90561172059150563</v>
      </c>
      <c r="AN34" s="11">
        <f t="shared" si="2"/>
        <v>0</v>
      </c>
      <c r="AP34">
        <f t="shared" si="32"/>
        <v>56</v>
      </c>
      <c r="AQ34">
        <f t="shared" si="33"/>
        <v>2.3E-2</v>
      </c>
      <c r="AR34">
        <f t="shared" si="34"/>
        <v>3.113</v>
      </c>
      <c r="AS34">
        <f t="shared" si="35"/>
        <v>6.9000000000000006E-2</v>
      </c>
      <c r="AT34">
        <f t="shared" si="3"/>
        <v>0</v>
      </c>
      <c r="AU34">
        <f t="shared" si="4"/>
        <v>6.2140000000000004</v>
      </c>
      <c r="AV34">
        <f t="shared" si="36"/>
        <v>33.447000000000003</v>
      </c>
      <c r="AW34">
        <f t="shared" si="37"/>
        <v>0.436</v>
      </c>
      <c r="AX34">
        <f t="shared" si="38"/>
        <v>0.17399999999999999</v>
      </c>
      <c r="AY34">
        <f t="shared" si="39"/>
        <v>0.10100000000000001</v>
      </c>
      <c r="AZ34">
        <f t="shared" si="40"/>
        <v>0.01</v>
      </c>
      <c r="BA34">
        <f t="shared" si="41"/>
        <v>0</v>
      </c>
      <c r="BB34">
        <f t="shared" si="42"/>
        <v>99.587000000000032</v>
      </c>
      <c r="BD34">
        <f t="shared" si="6"/>
        <v>0.9320905459387484</v>
      </c>
      <c r="BE34">
        <f t="shared" si="7"/>
        <v>2.8798237047053814E-4</v>
      </c>
      <c r="BF34">
        <f t="shared" si="8"/>
        <v>6.106316202432327E-2</v>
      </c>
      <c r="BG34">
        <f t="shared" si="9"/>
        <v>9.0795447068886114E-4</v>
      </c>
      <c r="BH34">
        <f t="shared" si="10"/>
        <v>8.649295696230723E-2</v>
      </c>
      <c r="BI34">
        <f t="shared" si="11"/>
        <v>0</v>
      </c>
      <c r="BJ34">
        <f t="shared" si="12"/>
        <v>0.82985976717182253</v>
      </c>
      <c r="BK34">
        <f t="shared" si="13"/>
        <v>7.774968168994997E-3</v>
      </c>
      <c r="BL34">
        <f t="shared" si="14"/>
        <v>2.4528668939092775E-3</v>
      </c>
      <c r="BM34">
        <f t="shared" si="15"/>
        <v>1.3522052995737206E-3</v>
      </c>
      <c r="BN34">
        <f t="shared" si="43"/>
        <v>3.2269046401275274E-4</v>
      </c>
      <c r="BO34">
        <f t="shared" si="44"/>
        <v>0</v>
      </c>
      <c r="BP34">
        <f t="shared" si="45"/>
        <v>1.9226050997648516</v>
      </c>
      <c r="BQ34">
        <f t="shared" si="16"/>
        <v>2.0791405146832749</v>
      </c>
    </row>
    <row r="35" spans="1:69" x14ac:dyDescent="0.15">
      <c r="A35" t="s">
        <v>101</v>
      </c>
      <c r="B35">
        <v>1107</v>
      </c>
      <c r="C35">
        <f t="shared" si="46"/>
        <v>4.4721359549891568</v>
      </c>
      <c r="D35" s="1">
        <v>55.947000000000003</v>
      </c>
      <c r="E35" s="1">
        <v>3.6999999999999998E-2</v>
      </c>
      <c r="F35" s="1">
        <v>3.0990000000000002</v>
      </c>
      <c r="G35" s="1">
        <v>6.2E-2</v>
      </c>
      <c r="H35" s="1">
        <v>6.1870000000000003</v>
      </c>
      <c r="I35" s="1">
        <v>33.341000000000001</v>
      </c>
      <c r="J35" s="1">
        <v>0.433</v>
      </c>
      <c r="K35" s="1">
        <v>0.16200000000000001</v>
      </c>
      <c r="L35" s="1">
        <v>0.10100000000000001</v>
      </c>
      <c r="M35" s="1">
        <v>1E-3</v>
      </c>
      <c r="O35">
        <f t="shared" si="17"/>
        <v>99.370000000000019</v>
      </c>
      <c r="Q35" s="1">
        <v>50.679000000000002</v>
      </c>
      <c r="R35" s="1">
        <v>80.95</v>
      </c>
      <c r="S35" s="1">
        <v>11.092000000000001</v>
      </c>
      <c r="V35" s="5">
        <v>12</v>
      </c>
      <c r="W35" s="5">
        <v>4</v>
      </c>
      <c r="X35" s="15">
        <v>0</v>
      </c>
      <c r="Z35" s="14">
        <f t="shared" si="18"/>
        <v>1.9397006930358958</v>
      </c>
      <c r="AA35" s="14">
        <f t="shared" si="19"/>
        <v>9.6500070702216991E-4</v>
      </c>
      <c r="AB35" s="14">
        <f t="shared" si="20"/>
        <v>0.12662212171245435</v>
      </c>
      <c r="AC35" s="14">
        <f t="shared" si="21"/>
        <v>1.6993956860447872E-3</v>
      </c>
      <c r="AD35" s="14">
        <f t="shared" si="22"/>
        <v>0</v>
      </c>
      <c r="AE35" s="14">
        <f t="shared" si="23"/>
        <v>0.1793814181445425</v>
      </c>
      <c r="AF35" s="14">
        <f t="shared" si="24"/>
        <v>1.7231139662018893</v>
      </c>
      <c r="AG35" s="14">
        <f t="shared" si="25"/>
        <v>1.6083770520371087E-2</v>
      </c>
      <c r="AH35" s="14">
        <f t="shared" si="26"/>
        <v>4.7569390749694447E-3</v>
      </c>
      <c r="AI35" s="14">
        <f t="shared" si="27"/>
        <v>2.8166343733736251E-3</v>
      </c>
      <c r="AJ35" s="14">
        <f t="shared" si="28"/>
        <v>6.7216202538529678E-5</v>
      </c>
      <c r="AK35" s="14">
        <f t="shared" si="29"/>
        <v>0</v>
      </c>
      <c r="AL35" s="14">
        <f t="shared" si="30"/>
        <v>3.9952071556591009</v>
      </c>
      <c r="AM35" s="14">
        <f t="shared" si="31"/>
        <v>0.90571256066086814</v>
      </c>
      <c r="AN35" s="11">
        <f t="shared" si="2"/>
        <v>0</v>
      </c>
      <c r="AP35">
        <f t="shared" si="32"/>
        <v>55.947000000000003</v>
      </c>
      <c r="AQ35">
        <f t="shared" si="33"/>
        <v>3.6999999999999998E-2</v>
      </c>
      <c r="AR35">
        <f t="shared" si="34"/>
        <v>3.0990000000000002</v>
      </c>
      <c r="AS35">
        <f t="shared" si="35"/>
        <v>6.2E-2</v>
      </c>
      <c r="AT35">
        <f t="shared" si="3"/>
        <v>0</v>
      </c>
      <c r="AU35">
        <f t="shared" si="4"/>
        <v>6.1870000000000003</v>
      </c>
      <c r="AV35">
        <f t="shared" si="36"/>
        <v>33.341000000000001</v>
      </c>
      <c r="AW35">
        <f t="shared" si="37"/>
        <v>0.433</v>
      </c>
      <c r="AX35">
        <f t="shared" si="38"/>
        <v>0.16200000000000001</v>
      </c>
      <c r="AY35">
        <f t="shared" si="39"/>
        <v>0.10100000000000001</v>
      </c>
      <c r="AZ35">
        <f t="shared" si="40"/>
        <v>1E-3</v>
      </c>
      <c r="BA35">
        <f t="shared" si="41"/>
        <v>0</v>
      </c>
      <c r="BB35">
        <f t="shared" si="42"/>
        <v>99.370000000000019</v>
      </c>
      <c r="BD35">
        <f t="shared" si="6"/>
        <v>0.93120838881491352</v>
      </c>
      <c r="BE35">
        <f t="shared" si="7"/>
        <v>4.6327598727869177E-4</v>
      </c>
      <c r="BF35">
        <f t="shared" si="8"/>
        <v>6.0788544527265599E-2</v>
      </c>
      <c r="BG35">
        <f t="shared" si="9"/>
        <v>8.1584314757549839E-4</v>
      </c>
      <c r="BH35">
        <f t="shared" si="10"/>
        <v>8.6117142698068042E-2</v>
      </c>
      <c r="BI35">
        <f t="shared" si="11"/>
        <v>0</v>
      </c>
      <c r="BJ35">
        <f t="shared" si="12"/>
        <v>0.8272297813638213</v>
      </c>
      <c r="BK35">
        <f t="shared" si="13"/>
        <v>7.721470681593655E-3</v>
      </c>
      <c r="BL35">
        <f t="shared" si="14"/>
        <v>2.2837036598465691E-3</v>
      </c>
      <c r="BM35">
        <f t="shared" si="15"/>
        <v>1.3522052995737206E-3</v>
      </c>
      <c r="BN35">
        <f t="shared" si="43"/>
        <v>3.226904640127527E-5</v>
      </c>
      <c r="BO35">
        <f t="shared" si="44"/>
        <v>0</v>
      </c>
      <c r="BP35">
        <f t="shared" si="45"/>
        <v>1.9180126252263379</v>
      </c>
      <c r="BQ35">
        <f t="shared" si="16"/>
        <v>2.0829931477576387</v>
      </c>
    </row>
    <row r="36" spans="1:69" x14ac:dyDescent="0.15">
      <c r="A36" t="s">
        <v>102</v>
      </c>
      <c r="B36">
        <v>1108</v>
      </c>
      <c r="C36">
        <f t="shared" si="46"/>
        <v>5.6568542494992942</v>
      </c>
      <c r="D36" s="1">
        <v>55.996000000000002</v>
      </c>
      <c r="E36" s="1">
        <v>2.9000000000000001E-2</v>
      </c>
      <c r="F36" s="1">
        <v>3.0960000000000001</v>
      </c>
      <c r="G36" s="1">
        <v>6.7000000000000004E-2</v>
      </c>
      <c r="H36" s="1">
        <v>6.22</v>
      </c>
      <c r="I36" s="1">
        <v>33.386000000000003</v>
      </c>
      <c r="J36" s="1">
        <v>0.42699999999999999</v>
      </c>
      <c r="K36" s="1">
        <v>0.17799999999999999</v>
      </c>
      <c r="L36" s="1">
        <v>0.10100000000000001</v>
      </c>
      <c r="M36" s="1">
        <v>2.3E-2</v>
      </c>
      <c r="O36">
        <f t="shared" si="17"/>
        <v>99.52300000000001</v>
      </c>
      <c r="Q36" s="1">
        <v>50.674999999999997</v>
      </c>
      <c r="R36" s="1">
        <v>80.945999999999998</v>
      </c>
      <c r="S36" s="1">
        <v>11.092000000000001</v>
      </c>
      <c r="V36" s="5">
        <v>12</v>
      </c>
      <c r="W36" s="5">
        <v>4</v>
      </c>
      <c r="X36" s="15">
        <v>0</v>
      </c>
      <c r="Z36" s="14">
        <f t="shared" si="18"/>
        <v>1.939049773430545</v>
      </c>
      <c r="AA36" s="14">
        <f t="shared" si="19"/>
        <v>7.5543645785174052E-4</v>
      </c>
      <c r="AB36" s="14">
        <f t="shared" si="20"/>
        <v>0.12634643639159976</v>
      </c>
      <c r="AC36" s="14">
        <f t="shared" si="21"/>
        <v>1.8342209925638195E-3</v>
      </c>
      <c r="AD36" s="14">
        <f t="shared" si="22"/>
        <v>0</v>
      </c>
      <c r="AE36" s="14">
        <f t="shared" si="23"/>
        <v>0.1801199247066613</v>
      </c>
      <c r="AF36" s="14">
        <f t="shared" si="24"/>
        <v>1.723351255852523</v>
      </c>
      <c r="AG36" s="14">
        <f t="shared" si="25"/>
        <v>1.584170354015017E-2</v>
      </c>
      <c r="AH36" s="14">
        <f t="shared" si="26"/>
        <v>5.220434028825661E-3</v>
      </c>
      <c r="AI36" s="14">
        <f t="shared" si="27"/>
        <v>2.8132252706725819E-3</v>
      </c>
      <c r="AJ36" s="14">
        <f t="shared" si="28"/>
        <v>1.5441014962590477E-3</v>
      </c>
      <c r="AK36" s="14">
        <f t="shared" si="29"/>
        <v>0</v>
      </c>
      <c r="AL36" s="14">
        <f t="shared" si="30"/>
        <v>3.9968765121676522</v>
      </c>
      <c r="AM36" s="14">
        <f t="shared" si="31"/>
        <v>0.90537291735945935</v>
      </c>
      <c r="AN36" s="11">
        <f t="shared" si="2"/>
        <v>0</v>
      </c>
      <c r="AP36">
        <f t="shared" si="32"/>
        <v>55.996000000000002</v>
      </c>
      <c r="AQ36">
        <f t="shared" si="33"/>
        <v>2.9000000000000001E-2</v>
      </c>
      <c r="AR36">
        <f t="shared" si="34"/>
        <v>3.0960000000000001</v>
      </c>
      <c r="AS36">
        <f t="shared" si="35"/>
        <v>6.7000000000000004E-2</v>
      </c>
      <c r="AT36">
        <f t="shared" si="3"/>
        <v>0</v>
      </c>
      <c r="AU36">
        <f t="shared" si="4"/>
        <v>6.22</v>
      </c>
      <c r="AV36">
        <f t="shared" si="36"/>
        <v>33.386000000000003</v>
      </c>
      <c r="AW36">
        <f t="shared" si="37"/>
        <v>0.42699999999999999</v>
      </c>
      <c r="AX36">
        <f t="shared" si="38"/>
        <v>0.17799999999999999</v>
      </c>
      <c r="AY36">
        <f t="shared" si="39"/>
        <v>0.10100000000000001</v>
      </c>
      <c r="AZ36">
        <f t="shared" si="40"/>
        <v>2.3E-2</v>
      </c>
      <c r="BA36">
        <f t="shared" si="41"/>
        <v>0</v>
      </c>
      <c r="BB36">
        <f t="shared" si="42"/>
        <v>99.52300000000001</v>
      </c>
      <c r="BD36">
        <f t="shared" si="6"/>
        <v>0.9320239680426099</v>
      </c>
      <c r="BE36">
        <f t="shared" si="7"/>
        <v>3.6310820624546115E-4</v>
      </c>
      <c r="BF36">
        <f t="shared" si="8"/>
        <v>6.0729697920753244E-2</v>
      </c>
      <c r="BG36">
        <f t="shared" si="9"/>
        <v>8.8163694979932891E-4</v>
      </c>
      <c r="BH36">
        <f t="shared" si="10"/>
        <v>8.657647124324927E-2</v>
      </c>
      <c r="BI36">
        <f t="shared" si="11"/>
        <v>0</v>
      </c>
      <c r="BJ36">
        <f t="shared" si="12"/>
        <v>0.82834628477287842</v>
      </c>
      <c r="BK36">
        <f t="shared" si="13"/>
        <v>7.6144757067909711E-3</v>
      </c>
      <c r="BL36">
        <f t="shared" si="14"/>
        <v>2.5092546385968475E-3</v>
      </c>
      <c r="BM36">
        <f t="shared" si="15"/>
        <v>1.3522052995737206E-3</v>
      </c>
      <c r="BN36">
        <f t="shared" si="43"/>
        <v>7.4218806722933122E-4</v>
      </c>
      <c r="BO36">
        <f t="shared" si="44"/>
        <v>0</v>
      </c>
      <c r="BP36">
        <f t="shared" si="45"/>
        <v>1.9211392908477265</v>
      </c>
      <c r="BQ36">
        <f t="shared" si="16"/>
        <v>2.0804720049236933</v>
      </c>
    </row>
    <row r="37" spans="1:69" x14ac:dyDescent="0.15">
      <c r="A37" t="s">
        <v>103</v>
      </c>
      <c r="B37">
        <v>1109</v>
      </c>
      <c r="C37">
        <f t="shared" si="46"/>
        <v>5.3851648071285512</v>
      </c>
      <c r="D37" s="1">
        <v>55.976999999999997</v>
      </c>
      <c r="E37" s="1">
        <v>0.03</v>
      </c>
      <c r="F37" s="1">
        <v>3.129</v>
      </c>
      <c r="G37" s="1">
        <v>7.0999999999999994E-2</v>
      </c>
      <c r="H37" s="1">
        <v>6.2279999999999998</v>
      </c>
      <c r="I37" s="1">
        <v>33.387999999999998</v>
      </c>
      <c r="J37" s="1">
        <v>0.42799999999999999</v>
      </c>
      <c r="K37" s="1">
        <v>0.17199999999999999</v>
      </c>
      <c r="L37" s="1">
        <v>9.1999999999999998E-2</v>
      </c>
      <c r="M37" s="1">
        <v>7.0000000000000001E-3</v>
      </c>
      <c r="O37">
        <f t="shared" si="17"/>
        <v>99.521999999999977</v>
      </c>
      <c r="Q37" s="1">
        <v>50.673000000000002</v>
      </c>
      <c r="R37" s="1">
        <v>80.941000000000003</v>
      </c>
      <c r="S37" s="1">
        <v>11.092000000000001</v>
      </c>
      <c r="V37" s="5">
        <v>12</v>
      </c>
      <c r="W37" s="5">
        <v>4</v>
      </c>
      <c r="X37" s="15">
        <v>0</v>
      </c>
      <c r="Z37" s="14">
        <f t="shared" si="18"/>
        <v>1.9382856083256352</v>
      </c>
      <c r="AA37" s="14">
        <f t="shared" si="19"/>
        <v>7.8144316450165074E-4</v>
      </c>
      <c r="AB37" s="14">
        <f t="shared" si="20"/>
        <v>0.12768615454386165</v>
      </c>
      <c r="AC37" s="14">
        <f t="shared" si="21"/>
        <v>1.9436202048829119E-3</v>
      </c>
      <c r="AD37" s="14">
        <f t="shared" si="22"/>
        <v>0</v>
      </c>
      <c r="AE37" s="14">
        <f t="shared" si="23"/>
        <v>0.18034170671894723</v>
      </c>
      <c r="AF37" s="14">
        <f t="shared" si="24"/>
        <v>1.7233600464168131</v>
      </c>
      <c r="AG37" s="14">
        <f t="shared" si="25"/>
        <v>1.587793337076138E-2</v>
      </c>
      <c r="AH37" s="14">
        <f t="shared" si="26"/>
        <v>5.0441878997009009E-3</v>
      </c>
      <c r="AI37" s="14">
        <f t="shared" si="27"/>
        <v>2.5624014003135386E-3</v>
      </c>
      <c r="AJ37" s="14">
        <f t="shared" si="28"/>
        <v>4.6991818014692298E-4</v>
      </c>
      <c r="AK37" s="14">
        <f t="shared" si="29"/>
        <v>0</v>
      </c>
      <c r="AL37" s="14">
        <f t="shared" si="30"/>
        <v>3.9963530202255644</v>
      </c>
      <c r="AM37" s="14">
        <f t="shared" si="31"/>
        <v>0.90526787800563302</v>
      </c>
      <c r="AN37" s="11">
        <f t="shared" si="2"/>
        <v>0</v>
      </c>
      <c r="AP37">
        <f t="shared" si="32"/>
        <v>55.976999999999997</v>
      </c>
      <c r="AQ37">
        <f t="shared" si="33"/>
        <v>0.03</v>
      </c>
      <c r="AR37">
        <f t="shared" si="34"/>
        <v>3.129</v>
      </c>
      <c r="AS37">
        <f t="shared" si="35"/>
        <v>7.0999999999999994E-2</v>
      </c>
      <c r="AT37">
        <f t="shared" si="3"/>
        <v>0</v>
      </c>
      <c r="AU37">
        <f t="shared" si="4"/>
        <v>6.2279999999999998</v>
      </c>
      <c r="AV37">
        <f t="shared" si="36"/>
        <v>33.387999999999998</v>
      </c>
      <c r="AW37">
        <f t="shared" si="37"/>
        <v>0.42799999999999999</v>
      </c>
      <c r="AX37">
        <f t="shared" si="38"/>
        <v>0.17199999999999999</v>
      </c>
      <c r="AY37">
        <f t="shared" si="39"/>
        <v>9.1999999999999998E-2</v>
      </c>
      <c r="AZ37">
        <f t="shared" si="40"/>
        <v>7.0000000000000001E-3</v>
      </c>
      <c r="BA37">
        <f t="shared" si="41"/>
        <v>0</v>
      </c>
      <c r="BB37">
        <f t="shared" si="42"/>
        <v>99.521999999999977</v>
      </c>
      <c r="BD37">
        <f t="shared" si="6"/>
        <v>0.93170772303595206</v>
      </c>
      <c r="BE37">
        <f t="shared" si="7"/>
        <v>3.7562917887461498E-4</v>
      </c>
      <c r="BF37">
        <f t="shared" si="8"/>
        <v>6.1377010592389175E-2</v>
      </c>
      <c r="BG37">
        <f t="shared" si="9"/>
        <v>9.3427199157839315E-4</v>
      </c>
      <c r="BH37">
        <f t="shared" si="10"/>
        <v>8.6687823617838652E-2</v>
      </c>
      <c r="BI37">
        <f t="shared" si="11"/>
        <v>0</v>
      </c>
      <c r="BJ37">
        <f t="shared" si="12"/>
        <v>0.82839590714661415</v>
      </c>
      <c r="BK37">
        <f t="shared" si="13"/>
        <v>7.6323082025914184E-3</v>
      </c>
      <c r="BL37">
        <f t="shared" si="14"/>
        <v>2.4246730215654929E-3</v>
      </c>
      <c r="BM37">
        <f t="shared" si="15"/>
        <v>1.2317117580275473E-3</v>
      </c>
      <c r="BN37">
        <f t="shared" si="43"/>
        <v>2.258833248089269E-4</v>
      </c>
      <c r="BO37">
        <f t="shared" si="44"/>
        <v>0</v>
      </c>
      <c r="BP37">
        <f t="shared" si="45"/>
        <v>1.9209929418702403</v>
      </c>
      <c r="BQ37">
        <f t="shared" si="16"/>
        <v>2.0803579925362947</v>
      </c>
    </row>
    <row r="38" spans="1:69" x14ac:dyDescent="0.15">
      <c r="A38" t="s">
        <v>104</v>
      </c>
      <c r="B38">
        <v>1110</v>
      </c>
      <c r="C38">
        <f t="shared" si="46"/>
        <v>4.4721359550050446</v>
      </c>
      <c r="D38" s="1">
        <v>55.927</v>
      </c>
      <c r="E38" s="1">
        <v>0.03</v>
      </c>
      <c r="F38" s="1">
        <v>3.1419999999999999</v>
      </c>
      <c r="G38" s="1">
        <v>7.6999999999999999E-2</v>
      </c>
      <c r="H38" s="1">
        <v>6.2270000000000003</v>
      </c>
      <c r="I38" s="1">
        <v>33.345999999999997</v>
      </c>
      <c r="J38" s="1">
        <v>0.42399999999999999</v>
      </c>
      <c r="K38" s="1">
        <v>0.16900000000000001</v>
      </c>
      <c r="L38" s="1">
        <v>9.9000000000000005E-2</v>
      </c>
      <c r="M38" s="1">
        <v>6.0000000000000001E-3</v>
      </c>
      <c r="O38">
        <f t="shared" si="17"/>
        <v>99.447000000000003</v>
      </c>
      <c r="Q38" s="1">
        <v>50.670999999999999</v>
      </c>
      <c r="R38" s="1">
        <v>80.936999999999998</v>
      </c>
      <c r="S38" s="1">
        <v>11.092000000000001</v>
      </c>
      <c r="V38" s="5">
        <v>12</v>
      </c>
      <c r="W38" s="5">
        <v>4</v>
      </c>
      <c r="X38" s="15">
        <v>0</v>
      </c>
      <c r="Z38" s="14">
        <f t="shared" si="18"/>
        <v>1.938069964383633</v>
      </c>
      <c r="AA38" s="14">
        <f t="shared" si="19"/>
        <v>7.8205477514839948E-4</v>
      </c>
      <c r="AB38" s="14">
        <f t="shared" si="20"/>
        <v>0.12831700099609686</v>
      </c>
      <c r="AC38" s="14">
        <f t="shared" si="21"/>
        <v>2.1095195621396844E-3</v>
      </c>
      <c r="AD38" s="14">
        <f t="shared" si="22"/>
        <v>0</v>
      </c>
      <c r="AE38" s="14">
        <f t="shared" si="23"/>
        <v>0.18045387515847158</v>
      </c>
      <c r="AF38" s="14">
        <f t="shared" si="24"/>
        <v>1.7225392903045995</v>
      </c>
      <c r="AG38" s="14">
        <f t="shared" si="25"/>
        <v>1.5741852480636215E-2</v>
      </c>
      <c r="AH38" s="14">
        <f t="shared" si="26"/>
        <v>4.9600869440607036E-3</v>
      </c>
      <c r="AI38" s="14">
        <f t="shared" si="27"/>
        <v>2.7595248272605506E-3</v>
      </c>
      <c r="AJ38" s="14">
        <f t="shared" si="28"/>
        <v>4.0310226010466189E-4</v>
      </c>
      <c r="AK38" s="14">
        <f t="shared" si="29"/>
        <v>0</v>
      </c>
      <c r="AL38" s="14">
        <f t="shared" si="30"/>
        <v>3.9961362716921518</v>
      </c>
      <c r="AM38" s="14">
        <f t="shared" si="31"/>
        <v>0.90517366092875051</v>
      </c>
      <c r="AN38" s="11">
        <f t="shared" si="2"/>
        <v>0</v>
      </c>
      <c r="AP38">
        <f t="shared" si="32"/>
        <v>55.927</v>
      </c>
      <c r="AQ38">
        <f t="shared" si="33"/>
        <v>0.03</v>
      </c>
      <c r="AR38">
        <f t="shared" si="34"/>
        <v>3.1419999999999999</v>
      </c>
      <c r="AS38">
        <f t="shared" si="35"/>
        <v>7.6999999999999999E-2</v>
      </c>
      <c r="AT38">
        <f t="shared" si="3"/>
        <v>0</v>
      </c>
      <c r="AU38">
        <f t="shared" si="4"/>
        <v>6.2270000000000012</v>
      </c>
      <c r="AV38">
        <f t="shared" si="36"/>
        <v>33.345999999999997</v>
      </c>
      <c r="AW38">
        <f t="shared" si="37"/>
        <v>0.42399999999999999</v>
      </c>
      <c r="AX38">
        <f t="shared" si="38"/>
        <v>0.16900000000000001</v>
      </c>
      <c r="AY38">
        <f t="shared" si="39"/>
        <v>9.9000000000000005E-2</v>
      </c>
      <c r="AZ38">
        <f t="shared" si="40"/>
        <v>6.0000000000000001E-3</v>
      </c>
      <c r="BA38">
        <f t="shared" si="41"/>
        <v>0</v>
      </c>
      <c r="BB38">
        <f t="shared" si="42"/>
        <v>99.447000000000003</v>
      </c>
      <c r="BD38">
        <f t="shared" si="6"/>
        <v>0.93087549933422109</v>
      </c>
      <c r="BE38">
        <f t="shared" si="7"/>
        <v>3.7562917887461498E-4</v>
      </c>
      <c r="BF38">
        <f t="shared" si="8"/>
        <v>6.1632012553942725E-2</v>
      </c>
      <c r="BG38">
        <f t="shared" si="9"/>
        <v>1.01322455424699E-3</v>
      </c>
      <c r="BH38">
        <f t="shared" si="10"/>
        <v>8.6673904571014995E-2</v>
      </c>
      <c r="BI38">
        <f t="shared" si="11"/>
        <v>0</v>
      </c>
      <c r="BJ38">
        <f t="shared" si="12"/>
        <v>0.82735383729816092</v>
      </c>
      <c r="BK38">
        <f t="shared" si="13"/>
        <v>7.5609782193896292E-3</v>
      </c>
      <c r="BL38">
        <f t="shared" si="14"/>
        <v>2.3823822130498162E-3</v>
      </c>
      <c r="BM38">
        <f t="shared" si="15"/>
        <v>1.3254289570079044E-3</v>
      </c>
      <c r="BN38">
        <f t="shared" si="43"/>
        <v>1.9361427840765164E-4</v>
      </c>
      <c r="BO38">
        <f t="shared" si="44"/>
        <v>0</v>
      </c>
      <c r="BP38">
        <f t="shared" si="45"/>
        <v>1.9193865111583164</v>
      </c>
      <c r="BQ38">
        <f t="shared" si="16"/>
        <v>2.0819862224000691</v>
      </c>
    </row>
    <row r="39" spans="1:69" x14ac:dyDescent="0.15">
      <c r="A39" t="s">
        <v>105</v>
      </c>
      <c r="B39">
        <v>1111</v>
      </c>
      <c r="C39">
        <f t="shared" si="46"/>
        <v>5.6568542494842209</v>
      </c>
      <c r="D39" s="1">
        <v>55.932000000000002</v>
      </c>
      <c r="E39" s="1">
        <v>2.4E-2</v>
      </c>
      <c r="F39" s="1">
        <v>3.1680000000000001</v>
      </c>
      <c r="G39" s="1">
        <v>7.2999999999999995E-2</v>
      </c>
      <c r="H39" s="1">
        <v>6.266</v>
      </c>
      <c r="I39" s="1">
        <v>33.305999999999997</v>
      </c>
      <c r="J39" s="1">
        <v>0.43</v>
      </c>
      <c r="K39" s="1">
        <v>0.17100000000000001</v>
      </c>
      <c r="L39" s="1">
        <v>9.1999999999999998E-2</v>
      </c>
      <c r="M39" s="1">
        <v>1.4E-2</v>
      </c>
      <c r="O39">
        <f t="shared" si="17"/>
        <v>99.476000000000013</v>
      </c>
      <c r="Q39" s="1">
        <v>50.667000000000002</v>
      </c>
      <c r="R39" s="1">
        <v>80.933000000000007</v>
      </c>
      <c r="S39" s="1">
        <v>11.092000000000001</v>
      </c>
      <c r="V39" s="5">
        <v>12</v>
      </c>
      <c r="W39" s="5">
        <v>4</v>
      </c>
      <c r="X39" s="15">
        <v>0</v>
      </c>
      <c r="Z39" s="14">
        <f t="shared" si="18"/>
        <v>1.9379586511017228</v>
      </c>
      <c r="AA39" s="14">
        <f t="shared" si="19"/>
        <v>6.2555196043370231E-4</v>
      </c>
      <c r="AB39" s="14">
        <f t="shared" si="20"/>
        <v>0.12935982618877492</v>
      </c>
      <c r="AC39" s="14">
        <f t="shared" si="21"/>
        <v>1.999640491510329E-3</v>
      </c>
      <c r="AD39" s="14">
        <f t="shared" si="22"/>
        <v>0</v>
      </c>
      <c r="AE39" s="14">
        <f t="shared" si="23"/>
        <v>0.18155740549891658</v>
      </c>
      <c r="AF39" s="14">
        <f t="shared" si="24"/>
        <v>1.7202204211727583</v>
      </c>
      <c r="AG39" s="14">
        <f t="shared" si="25"/>
        <v>1.5962270551475262E-2</v>
      </c>
      <c r="AH39" s="14">
        <f t="shared" si="26"/>
        <v>5.018049318314264E-3</v>
      </c>
      <c r="AI39" s="14">
        <f t="shared" si="27"/>
        <v>2.5640303930587584E-3</v>
      </c>
      <c r="AJ39" s="14">
        <f t="shared" si="28"/>
        <v>9.4043384147397065E-4</v>
      </c>
      <c r="AK39" s="14">
        <f t="shared" si="29"/>
        <v>0</v>
      </c>
      <c r="AL39" s="14">
        <f t="shared" si="30"/>
        <v>3.9962062805184382</v>
      </c>
      <c r="AM39" s="14">
        <f t="shared" si="31"/>
        <v>0.90453279928252051</v>
      </c>
      <c r="AN39" s="11">
        <f t="shared" si="2"/>
        <v>0</v>
      </c>
      <c r="AP39">
        <f t="shared" si="32"/>
        <v>55.932000000000002</v>
      </c>
      <c r="AQ39">
        <f t="shared" si="33"/>
        <v>2.4E-2</v>
      </c>
      <c r="AR39">
        <f t="shared" si="34"/>
        <v>3.1680000000000001</v>
      </c>
      <c r="AS39">
        <f t="shared" si="35"/>
        <v>7.2999999999999995E-2</v>
      </c>
      <c r="AT39">
        <f t="shared" si="3"/>
        <v>0</v>
      </c>
      <c r="AU39">
        <f t="shared" si="4"/>
        <v>6.266</v>
      </c>
      <c r="AV39">
        <f t="shared" si="36"/>
        <v>33.305999999999997</v>
      </c>
      <c r="AW39">
        <f t="shared" si="37"/>
        <v>0.43</v>
      </c>
      <c r="AX39">
        <f t="shared" si="38"/>
        <v>0.17100000000000001</v>
      </c>
      <c r="AY39">
        <f t="shared" si="39"/>
        <v>9.1999999999999998E-2</v>
      </c>
      <c r="AZ39">
        <f t="shared" si="40"/>
        <v>1.4E-2</v>
      </c>
      <c r="BA39">
        <f t="shared" si="41"/>
        <v>0</v>
      </c>
      <c r="BB39">
        <f t="shared" si="42"/>
        <v>99.476000000000013</v>
      </c>
      <c r="BD39">
        <f t="shared" si="6"/>
        <v>0.9309587217043942</v>
      </c>
      <c r="BE39">
        <f t="shared" si="7"/>
        <v>3.0050334309969197E-4</v>
      </c>
      <c r="BF39">
        <f t="shared" si="8"/>
        <v>6.2142016477049832E-2</v>
      </c>
      <c r="BG39">
        <f t="shared" si="9"/>
        <v>9.6058951246792538E-4</v>
      </c>
      <c r="BH39">
        <f t="shared" si="10"/>
        <v>8.721674739713825E-2</v>
      </c>
      <c r="BI39">
        <f t="shared" si="11"/>
        <v>0</v>
      </c>
      <c r="BJ39">
        <f t="shared" si="12"/>
        <v>0.82636138982344354</v>
      </c>
      <c r="BK39">
        <f t="shared" si="13"/>
        <v>7.6679731941923131E-3</v>
      </c>
      <c r="BL39">
        <f t="shared" si="14"/>
        <v>2.4105760853936008E-3</v>
      </c>
      <c r="BM39">
        <f t="shared" si="15"/>
        <v>1.2317117580275473E-3</v>
      </c>
      <c r="BN39">
        <f t="shared" si="43"/>
        <v>4.517666496178538E-4</v>
      </c>
      <c r="BO39">
        <f t="shared" si="44"/>
        <v>0</v>
      </c>
      <c r="BP39">
        <f t="shared" si="45"/>
        <v>1.9197019959448247</v>
      </c>
      <c r="BQ39">
        <f t="shared" si="16"/>
        <v>2.0816805363332529</v>
      </c>
    </row>
    <row r="40" spans="1:69" x14ac:dyDescent="0.15">
      <c r="A40" t="s">
        <v>106</v>
      </c>
      <c r="B40">
        <v>1112</v>
      </c>
      <c r="C40">
        <f t="shared" si="46"/>
        <v>5.3851648071443838</v>
      </c>
      <c r="D40" s="1">
        <v>55.802999999999997</v>
      </c>
      <c r="E40" s="1">
        <v>2.9000000000000001E-2</v>
      </c>
      <c r="F40" s="1">
        <v>3.2989999999999999</v>
      </c>
      <c r="G40" s="1">
        <v>0.08</v>
      </c>
      <c r="H40" s="1">
        <v>6.25</v>
      </c>
      <c r="I40" s="1">
        <v>33.228000000000002</v>
      </c>
      <c r="J40" s="1">
        <v>0.43099999999999999</v>
      </c>
      <c r="K40" s="1">
        <v>0.17199999999999999</v>
      </c>
      <c r="L40" s="1">
        <v>9.9000000000000005E-2</v>
      </c>
      <c r="M40" s="1">
        <v>0.02</v>
      </c>
      <c r="O40">
        <f t="shared" si="17"/>
        <v>99.410999999999987</v>
      </c>
      <c r="Q40" s="1">
        <v>50.664999999999999</v>
      </c>
      <c r="R40" s="1">
        <v>80.927999999999997</v>
      </c>
      <c r="S40" s="1">
        <v>11.092000000000001</v>
      </c>
      <c r="V40" s="5">
        <v>12</v>
      </c>
      <c r="W40" s="5">
        <v>4</v>
      </c>
      <c r="X40" s="15">
        <v>0</v>
      </c>
      <c r="Z40" s="14">
        <f t="shared" si="18"/>
        <v>1.934906782226987</v>
      </c>
      <c r="AA40" s="14">
        <f t="shared" si="19"/>
        <v>7.5642955216158325E-4</v>
      </c>
      <c r="AB40" s="14">
        <f t="shared" si="20"/>
        <v>0.13480776478949094</v>
      </c>
      <c r="AC40" s="14">
        <f t="shared" si="21"/>
        <v>2.1929937355383909E-3</v>
      </c>
      <c r="AD40" s="14">
        <f t="shared" si="22"/>
        <v>0</v>
      </c>
      <c r="AE40" s="14">
        <f t="shared" si="23"/>
        <v>0.18122659744141825</v>
      </c>
      <c r="AF40" s="14">
        <f t="shared" si="24"/>
        <v>1.7174502474297073</v>
      </c>
      <c r="AG40" s="14">
        <f t="shared" si="25"/>
        <v>1.6011124111450302E-2</v>
      </c>
      <c r="AH40" s="14">
        <f t="shared" si="26"/>
        <v>5.0510957788742761E-3</v>
      </c>
      <c r="AI40" s="14">
        <f t="shared" si="27"/>
        <v>2.7611428635510656E-3</v>
      </c>
      <c r="AJ40" s="14">
        <f t="shared" si="28"/>
        <v>1.3444620583153303E-3</v>
      </c>
      <c r="AK40" s="14">
        <f t="shared" si="29"/>
        <v>0</v>
      </c>
      <c r="AL40" s="14">
        <f t="shared" si="30"/>
        <v>3.9965086399874941</v>
      </c>
      <c r="AM40" s="14">
        <f t="shared" si="31"/>
        <v>0.90455110993165388</v>
      </c>
      <c r="AN40" s="11">
        <f t="shared" si="2"/>
        <v>0</v>
      </c>
      <c r="AP40">
        <f t="shared" si="32"/>
        <v>55.802999999999997</v>
      </c>
      <c r="AQ40">
        <f t="shared" si="33"/>
        <v>2.9000000000000001E-2</v>
      </c>
      <c r="AR40">
        <f t="shared" si="34"/>
        <v>3.2989999999999999</v>
      </c>
      <c r="AS40">
        <f t="shared" si="35"/>
        <v>0.08</v>
      </c>
      <c r="AT40">
        <f t="shared" si="3"/>
        <v>0</v>
      </c>
      <c r="AU40">
        <f t="shared" si="4"/>
        <v>6.25</v>
      </c>
      <c r="AV40">
        <f t="shared" si="36"/>
        <v>33.228000000000002</v>
      </c>
      <c r="AW40">
        <f t="shared" si="37"/>
        <v>0.43099999999999999</v>
      </c>
      <c r="AX40">
        <f t="shared" si="38"/>
        <v>0.17199999999999999</v>
      </c>
      <c r="AY40">
        <f t="shared" si="39"/>
        <v>9.9000000000000005E-2</v>
      </c>
      <c r="AZ40">
        <f t="shared" si="40"/>
        <v>0.02</v>
      </c>
      <c r="BA40">
        <f t="shared" si="41"/>
        <v>0</v>
      </c>
      <c r="BB40">
        <f t="shared" si="42"/>
        <v>99.410999999999987</v>
      </c>
      <c r="BD40">
        <f t="shared" si="6"/>
        <v>0.92881158455392809</v>
      </c>
      <c r="BE40">
        <f t="shared" si="7"/>
        <v>3.6310820624546115E-4</v>
      </c>
      <c r="BF40">
        <f t="shared" si="8"/>
        <v>6.471165162808945E-2</v>
      </c>
      <c r="BG40">
        <f t="shared" si="9"/>
        <v>1.0527008355812881E-3</v>
      </c>
      <c r="BH40">
        <f t="shared" si="10"/>
        <v>8.6994042647959471E-2</v>
      </c>
      <c r="BI40">
        <f t="shared" si="11"/>
        <v>0</v>
      </c>
      <c r="BJ40">
        <f t="shared" si="12"/>
        <v>0.82442611724774473</v>
      </c>
      <c r="BK40">
        <f t="shared" si="13"/>
        <v>7.6858056899927604E-3</v>
      </c>
      <c r="BL40">
        <f t="shared" si="14"/>
        <v>2.4246730215654929E-3</v>
      </c>
      <c r="BM40">
        <f t="shared" si="15"/>
        <v>1.3254289570079044E-3</v>
      </c>
      <c r="BN40">
        <f t="shared" si="43"/>
        <v>6.4538092802550549E-4</v>
      </c>
      <c r="BO40">
        <f t="shared" si="44"/>
        <v>0</v>
      </c>
      <c r="BP40">
        <f t="shared" si="45"/>
        <v>1.9184404937161401</v>
      </c>
      <c r="BQ40">
        <f t="shared" si="16"/>
        <v>2.0832069866530003</v>
      </c>
    </row>
    <row r="41" spans="1:69" x14ac:dyDescent="0.15">
      <c r="A41" t="s">
        <v>107</v>
      </c>
      <c r="B41">
        <v>1113</v>
      </c>
      <c r="C41">
        <f t="shared" si="46"/>
        <v>4.9999999999926104</v>
      </c>
      <c r="D41" s="1">
        <v>55.953000000000003</v>
      </c>
      <c r="E41" s="1">
        <v>2.4E-2</v>
      </c>
      <c r="F41" s="1">
        <v>3.2120000000000002</v>
      </c>
      <c r="G41" s="1">
        <v>0.08</v>
      </c>
      <c r="H41" s="1">
        <v>6.2380000000000004</v>
      </c>
      <c r="I41" s="1">
        <v>33.46</v>
      </c>
      <c r="J41" s="1">
        <v>0.42799999999999999</v>
      </c>
      <c r="K41" s="1">
        <v>0.17799999999999999</v>
      </c>
      <c r="L41" s="1">
        <v>9.9000000000000005E-2</v>
      </c>
      <c r="M41" s="1">
        <v>7.0000000000000001E-3</v>
      </c>
      <c r="O41">
        <f t="shared" si="17"/>
        <v>99.679000000000016</v>
      </c>
      <c r="Q41" s="1">
        <v>50.661999999999999</v>
      </c>
      <c r="R41" s="1">
        <v>80.924000000000007</v>
      </c>
      <c r="S41" s="1">
        <v>11.092000000000001</v>
      </c>
      <c r="V41" s="5">
        <v>12</v>
      </c>
      <c r="W41" s="5">
        <v>4</v>
      </c>
      <c r="X41" s="15">
        <v>0</v>
      </c>
      <c r="Z41" s="14">
        <f t="shared" si="18"/>
        <v>1.9349223140290444</v>
      </c>
      <c r="AA41" s="14">
        <f t="shared" si="19"/>
        <v>6.2433745268628135E-4</v>
      </c>
      <c r="AB41" s="14">
        <f t="shared" si="20"/>
        <v>0.13090185040533142</v>
      </c>
      <c r="AC41" s="14">
        <f t="shared" si="21"/>
        <v>2.1871322673089259E-3</v>
      </c>
      <c r="AD41" s="14">
        <f t="shared" si="22"/>
        <v>0</v>
      </c>
      <c r="AE41" s="14">
        <f t="shared" si="23"/>
        <v>0.18039518708739369</v>
      </c>
      <c r="AF41" s="14">
        <f t="shared" si="24"/>
        <v>1.7248191150493448</v>
      </c>
      <c r="AG41" s="14">
        <f t="shared" si="25"/>
        <v>1.5857180862516074E-2</v>
      </c>
      <c r="AH41" s="14">
        <f t="shared" si="26"/>
        <v>5.2133251931345895E-3</v>
      </c>
      <c r="AI41" s="14">
        <f t="shared" si="27"/>
        <v>2.7537628373752294E-3</v>
      </c>
      <c r="AJ41" s="14">
        <f t="shared" si="28"/>
        <v>4.6930399562552448E-4</v>
      </c>
      <c r="AK41" s="14">
        <f t="shared" si="29"/>
        <v>0</v>
      </c>
      <c r="AL41" s="14">
        <f t="shared" si="30"/>
        <v>3.9981435091797608</v>
      </c>
      <c r="AM41" s="14">
        <f t="shared" si="31"/>
        <v>0.90531501527934333</v>
      </c>
      <c r="AN41" s="11">
        <f t="shared" si="2"/>
        <v>0</v>
      </c>
      <c r="AP41">
        <f t="shared" si="32"/>
        <v>55.953000000000003</v>
      </c>
      <c r="AQ41">
        <f t="shared" si="33"/>
        <v>2.4E-2</v>
      </c>
      <c r="AR41">
        <f t="shared" si="34"/>
        <v>3.2120000000000002</v>
      </c>
      <c r="AS41">
        <f t="shared" si="35"/>
        <v>0.08</v>
      </c>
      <c r="AT41">
        <f t="shared" si="3"/>
        <v>0</v>
      </c>
      <c r="AU41">
        <f t="shared" si="4"/>
        <v>6.2380000000000004</v>
      </c>
      <c r="AV41">
        <f t="shared" si="36"/>
        <v>33.46</v>
      </c>
      <c r="AW41">
        <f t="shared" si="37"/>
        <v>0.42799999999999999</v>
      </c>
      <c r="AX41">
        <f t="shared" si="38"/>
        <v>0.17799999999999999</v>
      </c>
      <c r="AY41">
        <f t="shared" si="39"/>
        <v>9.9000000000000005E-2</v>
      </c>
      <c r="AZ41">
        <f t="shared" si="40"/>
        <v>7.0000000000000001E-3</v>
      </c>
      <c r="BA41">
        <f t="shared" si="41"/>
        <v>0</v>
      </c>
      <c r="BB41">
        <f t="shared" si="42"/>
        <v>99.679000000000016</v>
      </c>
      <c r="BD41">
        <f t="shared" si="6"/>
        <v>0.93130825565912123</v>
      </c>
      <c r="BE41">
        <f t="shared" si="7"/>
        <v>3.0050334309969197E-4</v>
      </c>
      <c r="BF41">
        <f t="shared" si="8"/>
        <v>6.3005100039231085E-2</v>
      </c>
      <c r="BG41">
        <f t="shared" si="9"/>
        <v>1.0527008355812881E-3</v>
      </c>
      <c r="BH41">
        <f t="shared" si="10"/>
        <v>8.6827014086075405E-2</v>
      </c>
      <c r="BI41">
        <f t="shared" si="11"/>
        <v>0</v>
      </c>
      <c r="BJ41">
        <f t="shared" si="12"/>
        <v>0.83018231260110553</v>
      </c>
      <c r="BK41">
        <f t="shared" si="13"/>
        <v>7.6323082025914184E-3</v>
      </c>
      <c r="BL41">
        <f t="shared" si="14"/>
        <v>2.5092546385968475E-3</v>
      </c>
      <c r="BM41">
        <f t="shared" si="15"/>
        <v>1.3254289570079044E-3</v>
      </c>
      <c r="BN41">
        <f t="shared" si="43"/>
        <v>2.258833248089269E-4</v>
      </c>
      <c r="BO41">
        <f t="shared" si="44"/>
        <v>0</v>
      </c>
      <c r="BP41">
        <f t="shared" si="45"/>
        <v>1.9243687616872192</v>
      </c>
      <c r="BQ41">
        <f t="shared" si="16"/>
        <v>2.0776389581767729</v>
      </c>
    </row>
    <row r="42" spans="1:69" x14ac:dyDescent="0.15">
      <c r="A42" t="s">
        <v>108</v>
      </c>
      <c r="B42">
        <v>1114</v>
      </c>
      <c r="C42">
        <f t="shared" si="46"/>
        <v>4.4721359550050446</v>
      </c>
      <c r="D42" s="1">
        <v>55.691000000000003</v>
      </c>
      <c r="E42" s="1">
        <v>2.5000000000000001E-2</v>
      </c>
      <c r="F42" s="1">
        <v>3.21</v>
      </c>
      <c r="G42" s="1">
        <v>8.4000000000000005E-2</v>
      </c>
      <c r="H42" s="1">
        <v>6.22</v>
      </c>
      <c r="I42" s="1">
        <v>33.293999999999997</v>
      </c>
      <c r="J42" s="1">
        <v>0.42699999999999999</v>
      </c>
      <c r="K42" s="1">
        <v>0.17</v>
      </c>
      <c r="L42" s="1">
        <v>9.5000000000000001E-2</v>
      </c>
      <c r="M42" s="1">
        <v>4.0000000000000001E-3</v>
      </c>
      <c r="O42">
        <f t="shared" si="17"/>
        <v>99.220000000000013</v>
      </c>
      <c r="Q42" s="1">
        <v>50.66</v>
      </c>
      <c r="R42" s="1">
        <v>80.92</v>
      </c>
      <c r="S42" s="1">
        <v>11.092000000000001</v>
      </c>
      <c r="V42" s="5">
        <v>12</v>
      </c>
      <c r="W42" s="5">
        <v>4</v>
      </c>
      <c r="X42" s="15">
        <v>0</v>
      </c>
      <c r="Z42" s="14">
        <f t="shared" si="18"/>
        <v>1.9347579113722837</v>
      </c>
      <c r="AA42" s="14">
        <f t="shared" si="19"/>
        <v>6.5335559390568428E-4</v>
      </c>
      <c r="AB42" s="14">
        <f t="shared" si="20"/>
        <v>0.13142462309911113</v>
      </c>
      <c r="AC42" s="14">
        <f t="shared" si="21"/>
        <v>2.3070967408283152E-3</v>
      </c>
      <c r="AD42" s="14">
        <f t="shared" si="22"/>
        <v>0</v>
      </c>
      <c r="AE42" s="14">
        <f t="shared" si="23"/>
        <v>0.18070552013087246</v>
      </c>
      <c r="AF42" s="14">
        <f t="shared" si="24"/>
        <v>1.7241897296041517</v>
      </c>
      <c r="AG42" s="14">
        <f t="shared" si="25"/>
        <v>1.5893207165415001E-2</v>
      </c>
      <c r="AH42" s="14">
        <f t="shared" si="26"/>
        <v>5.0020173486415541E-3</v>
      </c>
      <c r="AI42" s="14">
        <f t="shared" si="27"/>
        <v>2.6547058334794147E-3</v>
      </c>
      <c r="AJ42" s="14">
        <f t="shared" si="28"/>
        <v>2.6941245030355233E-4</v>
      </c>
      <c r="AK42" s="14">
        <f t="shared" si="29"/>
        <v>0</v>
      </c>
      <c r="AL42" s="14">
        <f t="shared" si="30"/>
        <v>3.9978575793389921</v>
      </c>
      <c r="AM42" s="14">
        <f t="shared" si="31"/>
        <v>0.90513624297398554</v>
      </c>
      <c r="AN42" s="11">
        <f t="shared" si="2"/>
        <v>0</v>
      </c>
      <c r="AP42">
        <f t="shared" si="32"/>
        <v>55.691000000000003</v>
      </c>
      <c r="AQ42">
        <f t="shared" si="33"/>
        <v>2.5000000000000001E-2</v>
      </c>
      <c r="AR42">
        <f t="shared" si="34"/>
        <v>3.21</v>
      </c>
      <c r="AS42">
        <f t="shared" si="35"/>
        <v>8.4000000000000005E-2</v>
      </c>
      <c r="AT42">
        <f t="shared" si="3"/>
        <v>0</v>
      </c>
      <c r="AU42">
        <f t="shared" si="4"/>
        <v>6.22</v>
      </c>
      <c r="AV42">
        <f t="shared" si="36"/>
        <v>33.293999999999997</v>
      </c>
      <c r="AW42">
        <f t="shared" si="37"/>
        <v>0.42699999999999999</v>
      </c>
      <c r="AX42">
        <f t="shared" si="38"/>
        <v>0.17</v>
      </c>
      <c r="AY42">
        <f t="shared" si="39"/>
        <v>9.5000000000000001E-2</v>
      </c>
      <c r="AZ42">
        <f t="shared" si="40"/>
        <v>4.0000000000000001E-3</v>
      </c>
      <c r="BA42">
        <f t="shared" si="41"/>
        <v>0</v>
      </c>
      <c r="BB42">
        <f t="shared" si="42"/>
        <v>99.220000000000013</v>
      </c>
      <c r="BD42">
        <f t="shared" si="6"/>
        <v>0.92694740346205062</v>
      </c>
      <c r="BE42">
        <f t="shared" si="7"/>
        <v>3.1302431572884581E-4</v>
      </c>
      <c r="BF42">
        <f t="shared" si="8"/>
        <v>6.296586896822283E-2</v>
      </c>
      <c r="BG42">
        <f t="shared" si="9"/>
        <v>1.1053358773603526E-3</v>
      </c>
      <c r="BH42">
        <f t="shared" si="10"/>
        <v>8.657647124324927E-2</v>
      </c>
      <c r="BI42">
        <f t="shared" si="11"/>
        <v>0</v>
      </c>
      <c r="BJ42">
        <f t="shared" si="12"/>
        <v>0.82606365558102823</v>
      </c>
      <c r="BK42">
        <f t="shared" si="13"/>
        <v>7.6144757067909711E-3</v>
      </c>
      <c r="BL42">
        <f t="shared" si="14"/>
        <v>2.3964791492217083E-3</v>
      </c>
      <c r="BM42">
        <f t="shared" si="15"/>
        <v>1.2718762718762718E-3</v>
      </c>
      <c r="BN42">
        <f t="shared" si="43"/>
        <v>1.2907618560510108E-4</v>
      </c>
      <c r="BO42">
        <f t="shared" si="44"/>
        <v>0</v>
      </c>
      <c r="BP42">
        <f t="shared" si="45"/>
        <v>1.9153836667611344</v>
      </c>
      <c r="BQ42">
        <f t="shared" si="16"/>
        <v>2.0872359145148551</v>
      </c>
    </row>
    <row r="43" spans="1:69" x14ac:dyDescent="0.15">
      <c r="A43" t="s">
        <v>109</v>
      </c>
      <c r="B43">
        <v>1115</v>
      </c>
      <c r="C43">
        <f t="shared" si="46"/>
        <v>5.0000000000039799</v>
      </c>
      <c r="D43" s="1">
        <v>55.811999999999998</v>
      </c>
      <c r="E43" s="1">
        <v>3.6999999999999998E-2</v>
      </c>
      <c r="F43" s="1">
        <v>3.2210000000000001</v>
      </c>
      <c r="G43" s="1">
        <v>8.5000000000000006E-2</v>
      </c>
      <c r="H43" s="1">
        <v>6.21</v>
      </c>
      <c r="I43" s="1">
        <v>33.223999999999997</v>
      </c>
      <c r="J43" s="1">
        <v>0.42599999999999999</v>
      </c>
      <c r="K43" s="1">
        <v>0.17899999999999999</v>
      </c>
      <c r="L43" s="1">
        <v>9.9000000000000005E-2</v>
      </c>
      <c r="M43" s="1">
        <v>7.0000000000000001E-3</v>
      </c>
      <c r="O43">
        <f t="shared" si="17"/>
        <v>99.300000000000011</v>
      </c>
      <c r="Q43" s="1">
        <v>50.656999999999996</v>
      </c>
      <c r="R43" s="1">
        <v>80.915999999999997</v>
      </c>
      <c r="S43" s="1">
        <v>11.092000000000001</v>
      </c>
      <c r="V43" s="5">
        <v>12</v>
      </c>
      <c r="W43" s="5">
        <v>4</v>
      </c>
      <c r="X43" s="15">
        <v>0</v>
      </c>
      <c r="Z43" s="14">
        <f t="shared" si="18"/>
        <v>1.9369355069887513</v>
      </c>
      <c r="AA43" s="14">
        <f t="shared" si="19"/>
        <v>9.6595587713154264E-4</v>
      </c>
      <c r="AB43" s="14">
        <f t="shared" si="20"/>
        <v>0.13173718911459908</v>
      </c>
      <c r="AC43" s="14">
        <f t="shared" si="21"/>
        <v>2.3321227488486843E-3</v>
      </c>
      <c r="AD43" s="14">
        <f t="shared" si="22"/>
        <v>0</v>
      </c>
      <c r="AE43" s="14">
        <f t="shared" si="23"/>
        <v>0.1802264776517869</v>
      </c>
      <c r="AF43" s="14">
        <f t="shared" si="24"/>
        <v>1.7187668021526359</v>
      </c>
      <c r="AG43" s="14">
        <f t="shared" si="25"/>
        <v>1.5839418311386414E-2</v>
      </c>
      <c r="AH43" s="14">
        <f t="shared" si="26"/>
        <v>5.2613266187930196E-3</v>
      </c>
      <c r="AI43" s="14">
        <f t="shared" si="27"/>
        <v>2.7635921694597254E-3</v>
      </c>
      <c r="AJ43" s="14">
        <f t="shared" si="28"/>
        <v>4.7097913800124959E-4</v>
      </c>
      <c r="AK43" s="14">
        <f t="shared" si="29"/>
        <v>0</v>
      </c>
      <c r="AL43" s="14">
        <f t="shared" si="30"/>
        <v>3.9952993707713937</v>
      </c>
      <c r="AM43" s="14">
        <f t="shared" si="31"/>
        <v>0.90509367275362429</v>
      </c>
      <c r="AN43" s="11">
        <f t="shared" si="2"/>
        <v>0</v>
      </c>
      <c r="AP43">
        <f t="shared" si="32"/>
        <v>55.811999999999998</v>
      </c>
      <c r="AQ43">
        <f t="shared" si="33"/>
        <v>3.6999999999999998E-2</v>
      </c>
      <c r="AR43">
        <f t="shared" si="34"/>
        <v>3.2210000000000001</v>
      </c>
      <c r="AS43">
        <f t="shared" si="35"/>
        <v>8.5000000000000006E-2</v>
      </c>
      <c r="AT43">
        <f t="shared" si="3"/>
        <v>0</v>
      </c>
      <c r="AU43">
        <f t="shared" si="4"/>
        <v>6.21</v>
      </c>
      <c r="AV43">
        <f t="shared" si="36"/>
        <v>33.223999999999997</v>
      </c>
      <c r="AW43">
        <f t="shared" si="37"/>
        <v>0.42599999999999999</v>
      </c>
      <c r="AX43">
        <f t="shared" si="38"/>
        <v>0.17899999999999999</v>
      </c>
      <c r="AY43">
        <f t="shared" si="39"/>
        <v>9.9000000000000005E-2</v>
      </c>
      <c r="AZ43">
        <f t="shared" si="40"/>
        <v>7.0000000000000001E-3</v>
      </c>
      <c r="BA43">
        <f t="shared" si="41"/>
        <v>0</v>
      </c>
      <c r="BB43">
        <f t="shared" si="42"/>
        <v>99.300000000000011</v>
      </c>
      <c r="BD43">
        <f t="shared" si="6"/>
        <v>0.92896138482023971</v>
      </c>
      <c r="BE43">
        <f t="shared" si="7"/>
        <v>4.6327598727869177E-4</v>
      </c>
      <c r="BF43">
        <f t="shared" si="8"/>
        <v>6.3181639858768152E-2</v>
      </c>
      <c r="BG43">
        <f t="shared" si="9"/>
        <v>1.1184946378051189E-3</v>
      </c>
      <c r="BH43">
        <f t="shared" si="10"/>
        <v>8.6437280775012532E-2</v>
      </c>
      <c r="BI43">
        <f t="shared" si="11"/>
        <v>0</v>
      </c>
      <c r="BJ43">
        <f t="shared" si="12"/>
        <v>0.82432687250027281</v>
      </c>
      <c r="BK43">
        <f t="shared" si="13"/>
        <v>7.5966432109905238E-3</v>
      </c>
      <c r="BL43">
        <f t="shared" si="14"/>
        <v>2.5233515747687396E-3</v>
      </c>
      <c r="BM43">
        <f t="shared" si="15"/>
        <v>1.3254289570079044E-3</v>
      </c>
      <c r="BN43">
        <f t="shared" si="43"/>
        <v>2.258833248089269E-4</v>
      </c>
      <c r="BO43">
        <f t="shared" si="44"/>
        <v>0</v>
      </c>
      <c r="BP43">
        <f t="shared" si="45"/>
        <v>1.9161602556469532</v>
      </c>
      <c r="BQ43">
        <f t="shared" si="16"/>
        <v>2.0850549211618321</v>
      </c>
    </row>
    <row r="44" spans="1:69" x14ac:dyDescent="0.15">
      <c r="A44" t="s">
        <v>110</v>
      </c>
      <c r="B44">
        <v>1116</v>
      </c>
      <c r="C44">
        <f t="shared" si="46"/>
        <v>5.8309518948378036</v>
      </c>
      <c r="D44" s="1">
        <v>55.768999999999998</v>
      </c>
      <c r="E44" s="1">
        <v>3.1E-2</v>
      </c>
      <c r="F44" s="1">
        <v>3.2210000000000001</v>
      </c>
      <c r="G44" s="1">
        <v>9.0999999999999998E-2</v>
      </c>
      <c r="H44" s="1">
        <v>6.2380000000000004</v>
      </c>
      <c r="I44" s="1">
        <v>33.22</v>
      </c>
      <c r="J44" s="1">
        <v>0.42799999999999999</v>
      </c>
      <c r="K44" s="1">
        <v>0.17599999999999999</v>
      </c>
      <c r="L44" s="1">
        <v>0.104</v>
      </c>
      <c r="M44" s="1">
        <v>8.9999999999999993E-3</v>
      </c>
      <c r="O44">
        <f t="shared" si="17"/>
        <v>99.287000000000006</v>
      </c>
      <c r="Q44" s="1">
        <v>50.654000000000003</v>
      </c>
      <c r="R44" s="1">
        <v>80.911000000000001</v>
      </c>
      <c r="S44" s="1">
        <v>11.092000000000001</v>
      </c>
      <c r="V44" s="5">
        <v>12</v>
      </c>
      <c r="W44" s="5">
        <v>4</v>
      </c>
      <c r="X44" s="15">
        <v>0</v>
      </c>
      <c r="Z44" s="14">
        <f t="shared" si="18"/>
        <v>1.9361699888082824</v>
      </c>
      <c r="AA44" s="14">
        <f t="shared" si="19"/>
        <v>8.0961829051154853E-4</v>
      </c>
      <c r="AB44" s="14">
        <f t="shared" si="20"/>
        <v>0.13178665796211986</v>
      </c>
      <c r="AC44" s="14">
        <f t="shared" si="21"/>
        <v>2.497680734296855E-3</v>
      </c>
      <c r="AD44" s="14">
        <f t="shared" si="22"/>
        <v>0</v>
      </c>
      <c r="AE44" s="14">
        <f t="shared" si="23"/>
        <v>0.18110707529611245</v>
      </c>
      <c r="AF44" s="14">
        <f t="shared" si="24"/>
        <v>1.7192052106338864</v>
      </c>
      <c r="AG44" s="14">
        <f t="shared" si="25"/>
        <v>1.5919757587881129E-2</v>
      </c>
      <c r="AH44" s="14">
        <f t="shared" si="26"/>
        <v>5.1750905376358536E-3</v>
      </c>
      <c r="AI44" s="14">
        <f t="shared" si="27"/>
        <v>2.9042577047455253E-3</v>
      </c>
      <c r="AJ44" s="14">
        <f t="shared" si="28"/>
        <v>6.0577199504780257E-4</v>
      </c>
      <c r="AK44" s="14">
        <f t="shared" si="29"/>
        <v>0</v>
      </c>
      <c r="AL44" s="14">
        <f t="shared" si="30"/>
        <v>3.9961811095505197</v>
      </c>
      <c r="AM44" s="14">
        <f t="shared" si="31"/>
        <v>0.90469615092369937</v>
      </c>
      <c r="AN44" s="11">
        <f t="shared" si="2"/>
        <v>0</v>
      </c>
      <c r="AP44">
        <f t="shared" si="32"/>
        <v>55.768999999999998</v>
      </c>
      <c r="AQ44">
        <f t="shared" si="33"/>
        <v>3.1E-2</v>
      </c>
      <c r="AR44">
        <f t="shared" si="34"/>
        <v>3.2210000000000001</v>
      </c>
      <c r="AS44">
        <f t="shared" si="35"/>
        <v>9.0999999999999998E-2</v>
      </c>
      <c r="AT44">
        <f t="shared" si="3"/>
        <v>0</v>
      </c>
      <c r="AU44">
        <f t="shared" si="4"/>
        <v>6.2380000000000004</v>
      </c>
      <c r="AV44">
        <f t="shared" si="36"/>
        <v>33.22</v>
      </c>
      <c r="AW44">
        <f t="shared" si="37"/>
        <v>0.42799999999999999</v>
      </c>
      <c r="AX44">
        <f t="shared" si="38"/>
        <v>0.17599999999999999</v>
      </c>
      <c r="AY44">
        <f t="shared" si="39"/>
        <v>0.104</v>
      </c>
      <c r="AZ44">
        <f t="shared" si="40"/>
        <v>8.9999999999999993E-3</v>
      </c>
      <c r="BA44">
        <f t="shared" si="41"/>
        <v>0</v>
      </c>
      <c r="BB44">
        <f t="shared" si="42"/>
        <v>99.287000000000006</v>
      </c>
      <c r="BD44">
        <f t="shared" si="6"/>
        <v>0.92824567243675105</v>
      </c>
      <c r="BE44">
        <f t="shared" si="7"/>
        <v>3.8815015150376882E-4</v>
      </c>
      <c r="BF44">
        <f t="shared" si="8"/>
        <v>6.3181639858768152E-2</v>
      </c>
      <c r="BG44">
        <f t="shared" si="9"/>
        <v>1.1974472004737152E-3</v>
      </c>
      <c r="BH44">
        <f t="shared" si="10"/>
        <v>8.6827014086075405E-2</v>
      </c>
      <c r="BI44">
        <f t="shared" si="11"/>
        <v>0</v>
      </c>
      <c r="BJ44">
        <f t="shared" si="12"/>
        <v>0.82422762775280112</v>
      </c>
      <c r="BK44">
        <f t="shared" si="13"/>
        <v>7.6323082025914184E-3</v>
      </c>
      <c r="BL44">
        <f t="shared" si="14"/>
        <v>2.4810607662530625E-3</v>
      </c>
      <c r="BM44">
        <f t="shared" si="15"/>
        <v>1.3923698134224449E-3</v>
      </c>
      <c r="BN44">
        <f t="shared" si="43"/>
        <v>2.9042141761147743E-4</v>
      </c>
      <c r="BO44">
        <f t="shared" si="44"/>
        <v>0</v>
      </c>
      <c r="BP44">
        <f t="shared" si="45"/>
        <v>1.9158637116862514</v>
      </c>
      <c r="BQ44">
        <f t="shared" si="16"/>
        <v>2.0858378835482365</v>
      </c>
    </row>
    <row r="45" spans="1:69" x14ac:dyDescent="0.15">
      <c r="A45" t="s">
        <v>111</v>
      </c>
      <c r="B45">
        <v>1117</v>
      </c>
      <c r="C45">
        <f t="shared" si="46"/>
        <v>4.4721359550050446</v>
      </c>
      <c r="D45" s="1">
        <v>55.878999999999998</v>
      </c>
      <c r="E45" s="1">
        <v>3.1E-2</v>
      </c>
      <c r="F45" s="1">
        <v>3.2229999999999999</v>
      </c>
      <c r="G45" s="1">
        <v>9.2999999999999999E-2</v>
      </c>
      <c r="H45" s="1">
        <v>6.2290000000000001</v>
      </c>
      <c r="I45" s="1">
        <v>33.219000000000001</v>
      </c>
      <c r="J45" s="1">
        <v>0.43</v>
      </c>
      <c r="K45" s="1">
        <v>0.182</v>
      </c>
      <c r="L45" s="1">
        <v>9.6000000000000002E-2</v>
      </c>
      <c r="M45" s="1">
        <v>1.4E-2</v>
      </c>
      <c r="O45">
        <f t="shared" si="17"/>
        <v>99.396000000000015</v>
      </c>
      <c r="Q45" s="1">
        <v>50.652000000000001</v>
      </c>
      <c r="R45" s="1">
        <v>80.906999999999996</v>
      </c>
      <c r="S45" s="1">
        <v>11.090999999999999</v>
      </c>
      <c r="V45" s="5">
        <v>12</v>
      </c>
      <c r="W45" s="5">
        <v>4</v>
      </c>
      <c r="X45" s="15">
        <v>0</v>
      </c>
      <c r="Z45" s="14">
        <f t="shared" si="18"/>
        <v>1.9374942133563262</v>
      </c>
      <c r="AA45" s="14">
        <f t="shared" si="19"/>
        <v>8.0857716567784253E-4</v>
      </c>
      <c r="AB45" s="14">
        <f t="shared" si="20"/>
        <v>0.1316989119546613</v>
      </c>
      <c r="AC45" s="14">
        <f t="shared" si="21"/>
        <v>2.5492923447868899E-3</v>
      </c>
      <c r="AD45" s="14">
        <f t="shared" si="22"/>
        <v>0</v>
      </c>
      <c r="AE45" s="14">
        <f t="shared" si="23"/>
        <v>0.18061322163992932</v>
      </c>
      <c r="AF45" s="14">
        <f t="shared" si="24"/>
        <v>1.7169427212141801</v>
      </c>
      <c r="AG45" s="14">
        <f t="shared" si="25"/>
        <v>1.5973581377807324E-2</v>
      </c>
      <c r="AH45" s="14">
        <f t="shared" si="26"/>
        <v>5.3446323243259534E-3</v>
      </c>
      <c r="AI45" s="14">
        <f t="shared" si="27"/>
        <v>2.6774058352675139E-3</v>
      </c>
      <c r="AJ45" s="14">
        <f t="shared" si="28"/>
        <v>9.4110023062101615E-4</v>
      </c>
      <c r="AK45" s="14">
        <f t="shared" si="29"/>
        <v>0</v>
      </c>
      <c r="AL45" s="14">
        <f t="shared" si="30"/>
        <v>3.9950436574435835</v>
      </c>
      <c r="AM45" s="14">
        <f t="shared" si="31"/>
        <v>0.90481797265577868</v>
      </c>
      <c r="AN45" s="11">
        <f t="shared" si="2"/>
        <v>0</v>
      </c>
      <c r="AP45">
        <f t="shared" si="32"/>
        <v>55.878999999999998</v>
      </c>
      <c r="AQ45">
        <f t="shared" si="33"/>
        <v>3.1E-2</v>
      </c>
      <c r="AR45">
        <f t="shared" si="34"/>
        <v>3.2229999999999999</v>
      </c>
      <c r="AS45">
        <f t="shared" si="35"/>
        <v>9.2999999999999999E-2</v>
      </c>
      <c r="AT45">
        <f t="shared" si="3"/>
        <v>0</v>
      </c>
      <c r="AU45">
        <f t="shared" si="4"/>
        <v>6.2290000000000001</v>
      </c>
      <c r="AV45">
        <f t="shared" si="36"/>
        <v>33.219000000000001</v>
      </c>
      <c r="AW45">
        <f t="shared" si="37"/>
        <v>0.43</v>
      </c>
      <c r="AX45">
        <f t="shared" si="38"/>
        <v>0.182</v>
      </c>
      <c r="AY45">
        <f t="shared" si="39"/>
        <v>9.6000000000000002E-2</v>
      </c>
      <c r="AZ45">
        <f t="shared" si="40"/>
        <v>1.4E-2</v>
      </c>
      <c r="BA45">
        <f t="shared" si="41"/>
        <v>0</v>
      </c>
      <c r="BB45">
        <f t="shared" si="42"/>
        <v>99.396000000000015</v>
      </c>
      <c r="BD45">
        <f t="shared" si="6"/>
        <v>0.93007656458055921</v>
      </c>
      <c r="BE45">
        <f t="shared" si="7"/>
        <v>3.8815015150376882E-4</v>
      </c>
      <c r="BF45">
        <f t="shared" si="8"/>
        <v>6.3220870929776379E-2</v>
      </c>
      <c r="BG45">
        <f t="shared" si="9"/>
        <v>1.2237647213632476E-3</v>
      </c>
      <c r="BH45">
        <f t="shared" si="10"/>
        <v>8.6701742664662337E-2</v>
      </c>
      <c r="BI45">
        <f t="shared" si="11"/>
        <v>0</v>
      </c>
      <c r="BJ45">
        <f t="shared" si="12"/>
        <v>0.8242028165659333</v>
      </c>
      <c r="BK45">
        <f t="shared" si="13"/>
        <v>7.6679731941923131E-3</v>
      </c>
      <c r="BL45">
        <f t="shared" si="14"/>
        <v>2.5656423832844171E-3</v>
      </c>
      <c r="BM45">
        <f t="shared" si="15"/>
        <v>1.2852644431591799E-3</v>
      </c>
      <c r="BN45">
        <f t="shared" si="43"/>
        <v>4.517666496178538E-4</v>
      </c>
      <c r="BO45">
        <f t="shared" si="44"/>
        <v>0</v>
      </c>
      <c r="BP45">
        <f t="shared" si="45"/>
        <v>1.9177845562840519</v>
      </c>
      <c r="BQ45">
        <f t="shared" si="16"/>
        <v>2.0831556101298894</v>
      </c>
    </row>
    <row r="46" spans="1:69" x14ac:dyDescent="0.15">
      <c r="A46" t="s">
        <v>112</v>
      </c>
      <c r="B46">
        <v>1118</v>
      </c>
      <c r="C46">
        <f t="shared" si="46"/>
        <v>4.9999999999926104</v>
      </c>
      <c r="D46" s="1">
        <v>55.662999999999997</v>
      </c>
      <c r="E46" s="1">
        <v>0.03</v>
      </c>
      <c r="F46" s="1">
        <v>3.2320000000000002</v>
      </c>
      <c r="G46" s="1">
        <v>0.1</v>
      </c>
      <c r="H46" s="1">
        <v>6.2670000000000003</v>
      </c>
      <c r="I46" s="1">
        <v>33.078000000000003</v>
      </c>
      <c r="J46" s="1">
        <v>0.437</v>
      </c>
      <c r="K46" s="1">
        <v>0.187</v>
      </c>
      <c r="L46" s="1">
        <v>0.10100000000000001</v>
      </c>
      <c r="M46" s="1">
        <v>1.2999999999999999E-2</v>
      </c>
      <c r="O46">
        <f t="shared" si="17"/>
        <v>99.108000000000004</v>
      </c>
      <c r="Q46" s="1">
        <v>50.649000000000001</v>
      </c>
      <c r="R46" s="1">
        <v>80.903000000000006</v>
      </c>
      <c r="S46" s="1">
        <v>11.090999999999999</v>
      </c>
      <c r="V46" s="5">
        <v>12</v>
      </c>
      <c r="W46" s="5">
        <v>4</v>
      </c>
      <c r="X46" s="15">
        <v>0</v>
      </c>
      <c r="Z46" s="14">
        <f t="shared" si="18"/>
        <v>1.9364158544253944</v>
      </c>
      <c r="AA46" s="14">
        <f t="shared" si="19"/>
        <v>7.8509328971209638E-4</v>
      </c>
      <c r="AB46" s="14">
        <f t="shared" si="20"/>
        <v>0.13250536583320571</v>
      </c>
      <c r="AC46" s="14">
        <f t="shared" si="21"/>
        <v>2.7502800919422896E-3</v>
      </c>
      <c r="AD46" s="14">
        <f t="shared" si="22"/>
        <v>0</v>
      </c>
      <c r="AE46" s="14">
        <f t="shared" si="23"/>
        <v>0.18231866621077561</v>
      </c>
      <c r="AF46" s="14">
        <f t="shared" si="24"/>
        <v>1.7153341228629853</v>
      </c>
      <c r="AG46" s="14">
        <f t="shared" si="25"/>
        <v>1.6287540622708332E-2</v>
      </c>
      <c r="AH46" s="14">
        <f t="shared" si="26"/>
        <v>5.5097042117131243E-3</v>
      </c>
      <c r="AI46" s="14">
        <f t="shared" si="27"/>
        <v>2.8262109727179305E-3</v>
      </c>
      <c r="AJ46" s="14">
        <f t="shared" si="28"/>
        <v>8.767816023301496E-4</v>
      </c>
      <c r="AK46" s="14">
        <f t="shared" si="29"/>
        <v>0</v>
      </c>
      <c r="AL46" s="14">
        <f t="shared" si="30"/>
        <v>3.9956096201234845</v>
      </c>
      <c r="AM46" s="14">
        <f t="shared" si="31"/>
        <v>0.90392411759383817</v>
      </c>
      <c r="AN46" s="11">
        <f t="shared" si="2"/>
        <v>0</v>
      </c>
      <c r="AP46">
        <f t="shared" si="32"/>
        <v>55.662999999999997</v>
      </c>
      <c r="AQ46">
        <f t="shared" si="33"/>
        <v>0.03</v>
      </c>
      <c r="AR46">
        <f t="shared" si="34"/>
        <v>3.2320000000000002</v>
      </c>
      <c r="AS46">
        <f t="shared" si="35"/>
        <v>0.1</v>
      </c>
      <c r="AT46">
        <f t="shared" si="3"/>
        <v>0</v>
      </c>
      <c r="AU46">
        <f t="shared" si="4"/>
        <v>6.2670000000000003</v>
      </c>
      <c r="AV46">
        <f t="shared" si="36"/>
        <v>33.078000000000003</v>
      </c>
      <c r="AW46">
        <f t="shared" si="37"/>
        <v>0.437</v>
      </c>
      <c r="AX46">
        <f t="shared" si="38"/>
        <v>0.187</v>
      </c>
      <c r="AY46">
        <f t="shared" si="39"/>
        <v>0.10100000000000001</v>
      </c>
      <c r="AZ46">
        <f t="shared" si="40"/>
        <v>1.2999999999999999E-2</v>
      </c>
      <c r="BA46">
        <f t="shared" si="41"/>
        <v>0</v>
      </c>
      <c r="BB46">
        <f t="shared" si="42"/>
        <v>99.108000000000004</v>
      </c>
      <c r="BD46">
        <f t="shared" si="6"/>
        <v>0.92648135818908117</v>
      </c>
      <c r="BE46">
        <f t="shared" si="7"/>
        <v>3.7562917887461498E-4</v>
      </c>
      <c r="BF46">
        <f t="shared" si="8"/>
        <v>6.339741074931346E-2</v>
      </c>
      <c r="BG46">
        <f t="shared" si="9"/>
        <v>1.3158760444766102E-3</v>
      </c>
      <c r="BH46">
        <f t="shared" si="10"/>
        <v>8.7230666443961935E-2</v>
      </c>
      <c r="BI46">
        <f t="shared" si="11"/>
        <v>0</v>
      </c>
      <c r="BJ46">
        <f t="shared" si="12"/>
        <v>0.82070443921755443</v>
      </c>
      <c r="BK46">
        <f t="shared" si="13"/>
        <v>7.7928006647954434E-3</v>
      </c>
      <c r="BL46">
        <f t="shared" si="14"/>
        <v>2.6361270641438793E-3</v>
      </c>
      <c r="BM46">
        <f t="shared" si="15"/>
        <v>1.3522052995737206E-3</v>
      </c>
      <c r="BN46">
        <f t="shared" si="43"/>
        <v>4.1949760321657848E-4</v>
      </c>
      <c r="BO46">
        <f t="shared" si="44"/>
        <v>0</v>
      </c>
      <c r="BP46">
        <f t="shared" si="45"/>
        <v>1.9117060104549919</v>
      </c>
      <c r="BQ46">
        <f t="shared" si="16"/>
        <v>2.090075355871543</v>
      </c>
    </row>
    <row r="47" spans="1:69" x14ac:dyDescent="0.15">
      <c r="A47" t="s">
        <v>113</v>
      </c>
      <c r="B47">
        <v>1119</v>
      </c>
      <c r="C47">
        <f t="shared" si="46"/>
        <v>5.8309518948536461</v>
      </c>
      <c r="D47" s="1">
        <v>55.728000000000002</v>
      </c>
      <c r="E47" s="1">
        <v>3.3000000000000002E-2</v>
      </c>
      <c r="F47" s="1">
        <v>3.2530000000000001</v>
      </c>
      <c r="G47" s="1">
        <v>9.5000000000000001E-2</v>
      </c>
      <c r="H47" s="1">
        <v>6.1959999999999997</v>
      </c>
      <c r="I47" s="1">
        <v>33.131</v>
      </c>
      <c r="J47" s="1">
        <v>0.438</v>
      </c>
      <c r="K47" s="1">
        <v>0.17699999999999999</v>
      </c>
      <c r="L47" s="1">
        <v>9.1999999999999998E-2</v>
      </c>
      <c r="M47" s="1">
        <v>7.0000000000000001E-3</v>
      </c>
      <c r="O47">
        <f t="shared" si="17"/>
        <v>99.15000000000002</v>
      </c>
      <c r="Q47" s="1">
        <v>50.646000000000001</v>
      </c>
      <c r="R47" s="1">
        <v>80.897999999999996</v>
      </c>
      <c r="S47" s="1">
        <v>11.090999999999999</v>
      </c>
      <c r="V47" s="5">
        <v>12</v>
      </c>
      <c r="W47" s="5">
        <v>4</v>
      </c>
      <c r="X47" s="15">
        <v>0</v>
      </c>
      <c r="Z47" s="14">
        <f t="shared" si="18"/>
        <v>1.9368254755103524</v>
      </c>
      <c r="AA47" s="14">
        <f t="shared" si="19"/>
        <v>8.6277779995052337E-4</v>
      </c>
      <c r="AB47" s="14">
        <f t="shared" si="20"/>
        <v>0.133238945807964</v>
      </c>
      <c r="AC47" s="14">
        <f t="shared" si="21"/>
        <v>2.6102706590467903E-3</v>
      </c>
      <c r="AD47" s="14">
        <f t="shared" si="22"/>
        <v>0</v>
      </c>
      <c r="AE47" s="14">
        <f t="shared" si="23"/>
        <v>0.18008098630035838</v>
      </c>
      <c r="AF47" s="14">
        <f t="shared" si="24"/>
        <v>1.7164416326452525</v>
      </c>
      <c r="AG47" s="14">
        <f t="shared" si="25"/>
        <v>1.6309220208536254E-2</v>
      </c>
      <c r="AH47" s="14">
        <f t="shared" si="26"/>
        <v>5.2100867608496576E-3</v>
      </c>
      <c r="AI47" s="14">
        <f t="shared" si="27"/>
        <v>2.5719116340604089E-3</v>
      </c>
      <c r="AJ47" s="14">
        <f t="shared" si="28"/>
        <v>4.7166225963991506E-4</v>
      </c>
      <c r="AK47" s="14">
        <f t="shared" si="29"/>
        <v>0</v>
      </c>
      <c r="AL47" s="14">
        <f t="shared" si="30"/>
        <v>3.9946229695860116</v>
      </c>
      <c r="AM47" s="14">
        <f t="shared" si="31"/>
        <v>0.9050467500353484</v>
      </c>
      <c r="AN47" s="11">
        <f t="shared" si="2"/>
        <v>0</v>
      </c>
      <c r="AP47">
        <f t="shared" si="32"/>
        <v>55.728000000000002</v>
      </c>
      <c r="AQ47">
        <f t="shared" si="33"/>
        <v>3.3000000000000002E-2</v>
      </c>
      <c r="AR47">
        <f t="shared" si="34"/>
        <v>3.2530000000000001</v>
      </c>
      <c r="AS47">
        <f t="shared" si="35"/>
        <v>9.5000000000000001E-2</v>
      </c>
      <c r="AT47">
        <f t="shared" si="3"/>
        <v>0</v>
      </c>
      <c r="AU47">
        <f t="shared" si="4"/>
        <v>6.1959999999999988</v>
      </c>
      <c r="AV47">
        <f t="shared" si="36"/>
        <v>33.131</v>
      </c>
      <c r="AW47">
        <f t="shared" si="37"/>
        <v>0.438</v>
      </c>
      <c r="AX47">
        <f t="shared" si="38"/>
        <v>0.17699999999999999</v>
      </c>
      <c r="AY47">
        <f t="shared" si="39"/>
        <v>9.1999999999999998E-2</v>
      </c>
      <c r="AZ47">
        <f t="shared" si="40"/>
        <v>7.0000000000000001E-3</v>
      </c>
      <c r="BA47">
        <f t="shared" si="41"/>
        <v>0</v>
      </c>
      <c r="BB47">
        <f t="shared" si="42"/>
        <v>99.15000000000002</v>
      </c>
      <c r="BD47">
        <f t="shared" si="6"/>
        <v>0.92756324900133158</v>
      </c>
      <c r="BE47">
        <f t="shared" si="7"/>
        <v>4.1319209676207648E-4</v>
      </c>
      <c r="BF47">
        <f t="shared" si="8"/>
        <v>6.3809336994899962E-2</v>
      </c>
      <c r="BG47">
        <f t="shared" si="9"/>
        <v>1.2500822422527797E-3</v>
      </c>
      <c r="BH47">
        <f t="shared" si="10"/>
        <v>8.6242414119481095E-2</v>
      </c>
      <c r="BI47">
        <f t="shared" si="11"/>
        <v>0</v>
      </c>
      <c r="BJ47">
        <f t="shared" si="12"/>
        <v>0.82201943212155493</v>
      </c>
      <c r="BK47">
        <f t="shared" si="13"/>
        <v>7.8106331605958907E-3</v>
      </c>
      <c r="BL47">
        <f t="shared" si="14"/>
        <v>2.495157702424955E-3</v>
      </c>
      <c r="BM47">
        <f t="shared" si="15"/>
        <v>1.2317117580275473E-3</v>
      </c>
      <c r="BN47">
        <f t="shared" si="43"/>
        <v>2.258833248089269E-4</v>
      </c>
      <c r="BO47">
        <f t="shared" si="44"/>
        <v>0</v>
      </c>
      <c r="BP47">
        <f t="shared" si="45"/>
        <v>1.9130610925221398</v>
      </c>
      <c r="BQ47">
        <f t="shared" si="16"/>
        <v>2.0880791445711666</v>
      </c>
    </row>
    <row r="48" spans="1:69" x14ac:dyDescent="0.15">
      <c r="A48" t="s">
        <v>114</v>
      </c>
      <c r="B48">
        <v>1120</v>
      </c>
      <c r="C48">
        <f t="shared" si="46"/>
        <v>3.60555127546544</v>
      </c>
      <c r="D48" s="1">
        <v>55.649000000000001</v>
      </c>
      <c r="E48" s="1">
        <v>3.2000000000000001E-2</v>
      </c>
      <c r="F48" s="1">
        <v>3.2730000000000001</v>
      </c>
      <c r="G48" s="1">
        <v>0.1</v>
      </c>
      <c r="H48" s="1">
        <v>6.24</v>
      </c>
      <c r="I48" s="1">
        <v>33.145000000000003</v>
      </c>
      <c r="J48" s="1">
        <v>0.45400000000000001</v>
      </c>
      <c r="K48" s="1">
        <v>0.17599999999999999</v>
      </c>
      <c r="L48" s="1">
        <v>9.5000000000000001E-2</v>
      </c>
      <c r="M48" s="1">
        <v>3.0000000000000001E-3</v>
      </c>
      <c r="O48">
        <f t="shared" si="17"/>
        <v>99.166999999999987</v>
      </c>
      <c r="Q48" s="1">
        <v>50.643999999999998</v>
      </c>
      <c r="R48" s="1">
        <v>80.894999999999996</v>
      </c>
      <c r="S48" s="1">
        <v>11.090999999999999</v>
      </c>
      <c r="V48" s="5">
        <v>12</v>
      </c>
      <c r="W48" s="5">
        <v>4</v>
      </c>
      <c r="X48" s="15">
        <v>0</v>
      </c>
      <c r="Z48" s="14">
        <f t="shared" si="18"/>
        <v>1.9345922315409849</v>
      </c>
      <c r="AA48" s="14">
        <f t="shared" si="19"/>
        <v>8.3685466888089224E-4</v>
      </c>
      <c r="AB48" s="14">
        <f t="shared" si="20"/>
        <v>0.13409363788825626</v>
      </c>
      <c r="AC48" s="14">
        <f t="shared" si="21"/>
        <v>2.7483812662363206E-3</v>
      </c>
      <c r="AD48" s="14">
        <f t="shared" si="22"/>
        <v>0</v>
      </c>
      <c r="AE48" s="14">
        <f t="shared" si="23"/>
        <v>0.18140785343305027</v>
      </c>
      <c r="AF48" s="14">
        <f t="shared" si="24"/>
        <v>1.7176218729938344</v>
      </c>
      <c r="AG48" s="14">
        <f t="shared" si="25"/>
        <v>1.6909469480529349E-2</v>
      </c>
      <c r="AH48" s="14">
        <f t="shared" si="26"/>
        <v>5.1820237620300059E-3</v>
      </c>
      <c r="AI48" s="14">
        <f t="shared" si="27"/>
        <v>2.6564819180864519E-3</v>
      </c>
      <c r="AJ48" s="14">
        <f t="shared" si="28"/>
        <v>2.0219452200116091E-4</v>
      </c>
      <c r="AK48" s="14">
        <f t="shared" si="29"/>
        <v>0</v>
      </c>
      <c r="AL48" s="14">
        <f t="shared" si="30"/>
        <v>3.9962510014738895</v>
      </c>
      <c r="AM48" s="14">
        <f t="shared" si="31"/>
        <v>0.90447339980592201</v>
      </c>
      <c r="AN48" s="11">
        <f t="shared" si="2"/>
        <v>0</v>
      </c>
      <c r="AP48">
        <f t="shared" si="32"/>
        <v>55.649000000000001</v>
      </c>
      <c r="AQ48">
        <f t="shared" si="33"/>
        <v>3.2000000000000001E-2</v>
      </c>
      <c r="AR48">
        <f t="shared" si="34"/>
        <v>3.2730000000000001</v>
      </c>
      <c r="AS48">
        <f t="shared" si="35"/>
        <v>0.1</v>
      </c>
      <c r="AT48">
        <f t="shared" si="3"/>
        <v>0</v>
      </c>
      <c r="AU48">
        <f t="shared" si="4"/>
        <v>6.24</v>
      </c>
      <c r="AV48">
        <f t="shared" si="36"/>
        <v>33.145000000000003</v>
      </c>
      <c r="AW48">
        <f t="shared" si="37"/>
        <v>0.45400000000000001</v>
      </c>
      <c r="AX48">
        <f t="shared" si="38"/>
        <v>0.17599999999999999</v>
      </c>
      <c r="AY48">
        <f t="shared" si="39"/>
        <v>9.5000000000000001E-2</v>
      </c>
      <c r="AZ48">
        <f t="shared" si="40"/>
        <v>3.0000000000000001E-3</v>
      </c>
      <c r="BA48">
        <f t="shared" si="41"/>
        <v>0</v>
      </c>
      <c r="BB48">
        <f t="shared" si="42"/>
        <v>99.166999999999987</v>
      </c>
      <c r="BD48">
        <f t="shared" si="6"/>
        <v>0.92624833555259656</v>
      </c>
      <c r="BE48">
        <f t="shared" si="7"/>
        <v>4.0067112413292265E-4</v>
      </c>
      <c r="BF48">
        <f t="shared" si="8"/>
        <v>6.4201647704982351E-2</v>
      </c>
      <c r="BG48">
        <f t="shared" si="9"/>
        <v>1.3158760444766102E-3</v>
      </c>
      <c r="BH48">
        <f t="shared" si="10"/>
        <v>8.6854852179722747E-2</v>
      </c>
      <c r="BI48">
        <f t="shared" si="11"/>
        <v>0</v>
      </c>
      <c r="BJ48">
        <f t="shared" si="12"/>
        <v>0.82236678873770608</v>
      </c>
      <c r="BK48">
        <f t="shared" si="13"/>
        <v>8.0959530934030469E-3</v>
      </c>
      <c r="BL48">
        <f t="shared" si="14"/>
        <v>2.4810607662530625E-3</v>
      </c>
      <c r="BM48">
        <f t="shared" si="15"/>
        <v>1.2718762718762718E-3</v>
      </c>
      <c r="BN48">
        <f t="shared" si="43"/>
        <v>9.6807139203825818E-5</v>
      </c>
      <c r="BO48">
        <f t="shared" si="44"/>
        <v>0</v>
      </c>
      <c r="BP48">
        <f t="shared" si="45"/>
        <v>1.9133338686143535</v>
      </c>
      <c r="BQ48">
        <f t="shared" si="16"/>
        <v>2.0886323432762919</v>
      </c>
    </row>
    <row r="49" spans="1:69" x14ac:dyDescent="0.15">
      <c r="A49" t="s">
        <v>115</v>
      </c>
      <c r="B49">
        <v>1121</v>
      </c>
      <c r="C49">
        <f t="shared" si="46"/>
        <v>5.8309518948414594</v>
      </c>
      <c r="D49" s="1">
        <v>55.613</v>
      </c>
      <c r="E49" s="1">
        <v>3.6999999999999998E-2</v>
      </c>
      <c r="F49" s="1">
        <v>3.3220000000000001</v>
      </c>
      <c r="G49" s="1">
        <v>0.10199999999999999</v>
      </c>
      <c r="H49" s="1">
        <v>6.2439999999999998</v>
      </c>
      <c r="I49" s="1">
        <v>33.167999999999999</v>
      </c>
      <c r="J49" s="1">
        <v>0.48</v>
      </c>
      <c r="K49" s="1">
        <v>0.183</v>
      </c>
      <c r="L49" s="1">
        <v>0.09</v>
      </c>
      <c r="M49" s="1">
        <v>7.0000000000000001E-3</v>
      </c>
      <c r="O49">
        <f t="shared" si="17"/>
        <v>99.246000000000009</v>
      </c>
      <c r="Q49" s="1">
        <v>50.640999999999998</v>
      </c>
      <c r="R49" s="1">
        <v>80.89</v>
      </c>
      <c r="S49" s="1">
        <v>11.090999999999999</v>
      </c>
      <c r="V49" s="5">
        <v>12</v>
      </c>
      <c r="W49" s="5">
        <v>4</v>
      </c>
      <c r="X49" s="15">
        <v>0</v>
      </c>
      <c r="Z49" s="14">
        <f t="shared" si="18"/>
        <v>1.9322683554937594</v>
      </c>
      <c r="AA49" s="14">
        <f t="shared" si="19"/>
        <v>9.6707650526191779E-4</v>
      </c>
      <c r="AB49" s="14">
        <f t="shared" si="20"/>
        <v>0.1360256591701266</v>
      </c>
      <c r="AC49" s="14">
        <f t="shared" si="21"/>
        <v>2.8017939591556801E-3</v>
      </c>
      <c r="AD49" s="14">
        <f t="shared" si="22"/>
        <v>0</v>
      </c>
      <c r="AE49" s="14">
        <f t="shared" si="23"/>
        <v>0.18142345459636516</v>
      </c>
      <c r="AF49" s="14">
        <f t="shared" si="24"/>
        <v>1.7178603925408913</v>
      </c>
      <c r="AG49" s="14">
        <f t="shared" si="25"/>
        <v>1.786793689361162E-2</v>
      </c>
      <c r="AH49" s="14">
        <f t="shared" si="26"/>
        <v>5.3851383496070823E-3</v>
      </c>
      <c r="AI49" s="14">
        <f t="shared" si="27"/>
        <v>2.5152711615723405E-3</v>
      </c>
      <c r="AJ49" s="14">
        <f t="shared" si="28"/>
        <v>4.7152553197571493E-4</v>
      </c>
      <c r="AK49" s="14">
        <f t="shared" si="29"/>
        <v>0</v>
      </c>
      <c r="AL49" s="14">
        <f t="shared" si="30"/>
        <v>3.9975866042023265</v>
      </c>
      <c r="AM49" s="14">
        <f t="shared" si="31"/>
        <v>0.90447796685586512</v>
      </c>
      <c r="AN49" s="11">
        <f t="shared" si="2"/>
        <v>0</v>
      </c>
      <c r="AP49">
        <f t="shared" si="32"/>
        <v>55.613</v>
      </c>
      <c r="AQ49">
        <f t="shared" si="33"/>
        <v>3.6999999999999998E-2</v>
      </c>
      <c r="AR49">
        <f t="shared" si="34"/>
        <v>3.3220000000000001</v>
      </c>
      <c r="AS49">
        <f t="shared" si="35"/>
        <v>0.10199999999999999</v>
      </c>
      <c r="AT49">
        <f t="shared" si="3"/>
        <v>0</v>
      </c>
      <c r="AU49">
        <f t="shared" si="4"/>
        <v>6.2439999999999998</v>
      </c>
      <c r="AV49">
        <f t="shared" si="36"/>
        <v>33.167999999999999</v>
      </c>
      <c r="AW49">
        <f t="shared" si="37"/>
        <v>0.48</v>
      </c>
      <c r="AX49">
        <f t="shared" si="38"/>
        <v>0.183</v>
      </c>
      <c r="AY49">
        <f t="shared" si="39"/>
        <v>0.09</v>
      </c>
      <c r="AZ49">
        <f t="shared" si="40"/>
        <v>7.0000000000000001E-3</v>
      </c>
      <c r="BA49">
        <f t="shared" si="41"/>
        <v>0</v>
      </c>
      <c r="BB49">
        <f t="shared" si="42"/>
        <v>99.246000000000009</v>
      </c>
      <c r="BD49">
        <f t="shared" si="6"/>
        <v>0.9256491344873502</v>
      </c>
      <c r="BE49">
        <f t="shared" si="7"/>
        <v>4.6327598727869177E-4</v>
      </c>
      <c r="BF49">
        <f t="shared" si="8"/>
        <v>6.5162808944684195E-2</v>
      </c>
      <c r="BG49">
        <f t="shared" si="9"/>
        <v>1.3421935653661423E-3</v>
      </c>
      <c r="BH49">
        <f t="shared" si="10"/>
        <v>8.6910528367017431E-2</v>
      </c>
      <c r="BI49">
        <f t="shared" si="11"/>
        <v>0</v>
      </c>
      <c r="BJ49">
        <f t="shared" si="12"/>
        <v>0.82293744603566854</v>
      </c>
      <c r="BK49">
        <f t="shared" si="13"/>
        <v>8.5595979842146754E-3</v>
      </c>
      <c r="BL49">
        <f t="shared" si="14"/>
        <v>2.5797393194563092E-3</v>
      </c>
      <c r="BM49">
        <f t="shared" si="15"/>
        <v>1.2049354154617311E-3</v>
      </c>
      <c r="BN49">
        <f t="shared" si="43"/>
        <v>2.258833248089269E-4</v>
      </c>
      <c r="BO49">
        <f t="shared" si="44"/>
        <v>0</v>
      </c>
      <c r="BP49">
        <f t="shared" si="45"/>
        <v>1.9150355434313067</v>
      </c>
      <c r="BQ49">
        <f t="shared" si="16"/>
        <v>2.0874738424121171</v>
      </c>
    </row>
    <row r="50" spans="1:69" x14ac:dyDescent="0.15">
      <c r="A50" t="s">
        <v>116</v>
      </c>
      <c r="B50">
        <v>1122</v>
      </c>
      <c r="C50">
        <f t="shared" si="46"/>
        <v>5.0000000000039799</v>
      </c>
      <c r="D50" s="1">
        <v>55.631999999999998</v>
      </c>
      <c r="E50" s="1">
        <v>0.03</v>
      </c>
      <c r="F50" s="1">
        <v>3.351</v>
      </c>
      <c r="G50" s="1">
        <v>0.106</v>
      </c>
      <c r="H50" s="1">
        <v>6.2140000000000004</v>
      </c>
      <c r="I50" s="1">
        <v>33.118000000000002</v>
      </c>
      <c r="J50" s="1">
        <v>0.47399999999999998</v>
      </c>
      <c r="K50" s="1">
        <v>0.16400000000000001</v>
      </c>
      <c r="L50" s="1">
        <v>0.112</v>
      </c>
      <c r="M50" s="1">
        <v>8.9999999999999993E-3</v>
      </c>
      <c r="O50">
        <f>SUM(D50:N50)</f>
        <v>99.21</v>
      </c>
      <c r="Q50" s="1">
        <v>50.637999999999998</v>
      </c>
      <c r="R50" s="1">
        <v>80.885999999999996</v>
      </c>
      <c r="S50" s="1">
        <v>11.09</v>
      </c>
      <c r="V50" s="5">
        <v>12</v>
      </c>
      <c r="W50" s="5">
        <v>4</v>
      </c>
      <c r="X50" s="15">
        <v>0</v>
      </c>
      <c r="Z50" s="14">
        <f t="shared" si="18"/>
        <v>1.933141532434502</v>
      </c>
      <c r="AA50" s="14">
        <f t="shared" si="19"/>
        <v>7.842025010412236E-4</v>
      </c>
      <c r="AB50" s="14">
        <f t="shared" si="20"/>
        <v>0.1372282417243878</v>
      </c>
      <c r="AC50" s="14">
        <f t="shared" si="21"/>
        <v>2.9119891205582763E-3</v>
      </c>
      <c r="AD50" s="14">
        <f t="shared" si="22"/>
        <v>0</v>
      </c>
      <c r="AE50" s="14">
        <f t="shared" si="23"/>
        <v>0.18057168342327642</v>
      </c>
      <c r="AF50" s="14">
        <f t="shared" si="24"/>
        <v>1.715459793545377</v>
      </c>
      <c r="AG50" s="14">
        <f t="shared" si="25"/>
        <v>1.7646532253294593E-2</v>
      </c>
      <c r="AH50" s="14">
        <f t="shared" si="26"/>
        <v>4.8265574903590932E-3</v>
      </c>
      <c r="AI50" s="14">
        <f t="shared" si="27"/>
        <v>3.1304601863426985E-3</v>
      </c>
      <c r="AJ50" s="14">
        <f t="shared" si="28"/>
        <v>6.0631392568914614E-4</v>
      </c>
      <c r="AK50" s="14">
        <f t="shared" si="29"/>
        <v>0</v>
      </c>
      <c r="AL50" s="14">
        <f t="shared" si="30"/>
        <v>3.9963073066048285</v>
      </c>
      <c r="AM50" s="14">
        <f t="shared" si="31"/>
        <v>0.90476335144394771</v>
      </c>
      <c r="AN50" s="11">
        <f t="shared" si="2"/>
        <v>0</v>
      </c>
      <c r="AP50">
        <f>D50</f>
        <v>55.631999999999998</v>
      </c>
      <c r="AQ50">
        <f t="shared" si="33"/>
        <v>0.03</v>
      </c>
      <c r="AR50">
        <f t="shared" si="34"/>
        <v>3.351</v>
      </c>
      <c r="AS50">
        <f t="shared" si="35"/>
        <v>0.106</v>
      </c>
      <c r="AT50">
        <f t="shared" si="3"/>
        <v>0</v>
      </c>
      <c r="AU50">
        <f t="shared" si="4"/>
        <v>6.2140000000000004</v>
      </c>
      <c r="AV50">
        <f t="shared" ref="AV50:BA51" si="47">I50</f>
        <v>33.118000000000002</v>
      </c>
      <c r="AW50">
        <f t="shared" si="47"/>
        <v>0.47399999999999998</v>
      </c>
      <c r="AX50">
        <f t="shared" si="47"/>
        <v>0.16400000000000001</v>
      </c>
      <c r="AY50">
        <f t="shared" si="47"/>
        <v>0.112</v>
      </c>
      <c r="AZ50">
        <f t="shared" si="47"/>
        <v>8.9999999999999993E-3</v>
      </c>
      <c r="BA50">
        <f t="shared" si="47"/>
        <v>0</v>
      </c>
      <c r="BB50">
        <f>SUM(AP50:BA50)</f>
        <v>99.21</v>
      </c>
      <c r="BD50">
        <f t="shared" si="6"/>
        <v>0.92596537949400803</v>
      </c>
      <c r="BE50">
        <f t="shared" si="7"/>
        <v>3.7562917887461498E-4</v>
      </c>
      <c r="BF50">
        <f t="shared" si="8"/>
        <v>6.573165947430365E-2</v>
      </c>
      <c r="BG50">
        <f t="shared" si="9"/>
        <v>1.3948286071452068E-3</v>
      </c>
      <c r="BH50">
        <f t="shared" si="10"/>
        <v>8.649295696230723E-2</v>
      </c>
      <c r="BI50">
        <f t="shared" si="11"/>
        <v>0</v>
      </c>
      <c r="BJ50">
        <f t="shared" si="12"/>
        <v>0.82169688669227181</v>
      </c>
      <c r="BK50">
        <f t="shared" si="13"/>
        <v>8.4526030094119915E-3</v>
      </c>
      <c r="BL50">
        <f t="shared" si="14"/>
        <v>2.3118975321903541E-3</v>
      </c>
      <c r="BM50">
        <f t="shared" si="15"/>
        <v>1.49947518368571E-3</v>
      </c>
      <c r="BN50">
        <f t="shared" si="43"/>
        <v>2.9042141761147743E-4</v>
      </c>
      <c r="BO50">
        <f t="shared" si="44"/>
        <v>0</v>
      </c>
      <c r="BP50">
        <f>SUM(BD50:BO50)</f>
        <v>1.91421173755181</v>
      </c>
      <c r="BQ50">
        <f t="shared" si="16"/>
        <v>2.0877038982719456</v>
      </c>
    </row>
    <row r="51" spans="1:69" x14ac:dyDescent="0.15">
      <c r="A51" t="s">
        <v>117</v>
      </c>
      <c r="B51">
        <v>1123</v>
      </c>
      <c r="C51">
        <f t="shared" si="46"/>
        <v>4.4721359549891568</v>
      </c>
      <c r="D51" s="1">
        <v>55.417000000000002</v>
      </c>
      <c r="E51" s="1">
        <v>3.5000000000000003E-2</v>
      </c>
      <c r="F51" s="1">
        <v>3.4260000000000002</v>
      </c>
      <c r="G51" s="1">
        <v>0.106</v>
      </c>
      <c r="H51" s="1">
        <v>6.2210000000000001</v>
      </c>
      <c r="I51" s="1">
        <v>33.139000000000003</v>
      </c>
      <c r="J51" s="1">
        <v>0.48</v>
      </c>
      <c r="K51" s="1">
        <v>0.186</v>
      </c>
      <c r="L51" s="1">
        <v>9.5000000000000001E-2</v>
      </c>
      <c r="M51" s="1">
        <v>6.0000000000000001E-3</v>
      </c>
      <c r="O51">
        <f t="shared" ref="O51:O64" si="48">SUM(D51:N51)</f>
        <v>99.111000000000004</v>
      </c>
      <c r="Q51" s="1">
        <v>50.636000000000003</v>
      </c>
      <c r="R51" s="1">
        <v>80.882000000000005</v>
      </c>
      <c r="S51" s="1">
        <v>11.09</v>
      </c>
      <c r="V51" s="20">
        <v>12</v>
      </c>
      <c r="W51" s="20">
        <v>4</v>
      </c>
      <c r="X51" s="15">
        <v>0</v>
      </c>
      <c r="Z51" s="14">
        <f t="shared" ref="Z51:Z64" si="49">IFERROR(BD51*$BQ51,"NA")</f>
        <v>1.9283985034977456</v>
      </c>
      <c r="AA51" s="14">
        <f t="shared" ref="AA51:AA64" si="50">IFERROR(BE51*$BQ51,"NA")</f>
        <v>9.1619899017445427E-4</v>
      </c>
      <c r="AB51" s="14">
        <f t="shared" ref="AB51:AB64" si="51">IFERROR(BF51*$BQ51,"NA")</f>
        <v>0.14049835057434804</v>
      </c>
      <c r="AC51" s="14">
        <f t="shared" ref="AC51:AC64" si="52">IFERROR(BG51*$BQ51,"NA")</f>
        <v>2.9161143106117629E-3</v>
      </c>
      <c r="AD51" s="14">
        <f t="shared" ref="AD51:AD64" si="53">IFERROR(IF(OR($X51="spinel", $X51="Spinel", $X51="SPINEL"),((BH51+BI51)*BQ51-AE51),BI51*$BQ51),"NA")</f>
        <v>0</v>
      </c>
      <c r="AE51" s="14">
        <f t="shared" ref="AE51:AE64" si="54">IFERROR(IF(OR($X51="spinel", $X51="Spinel", $X51="SPINEL"),(1-AF51-AG51-AH51-AI51),BH51*$BQ51),"NA")</f>
        <v>0.18103118547528657</v>
      </c>
      <c r="AF51" s="14">
        <f t="shared" ref="AF51:AF64" si="55">IFERROR(BJ51*$BQ51,"NA")</f>
        <v>1.7189792605233862</v>
      </c>
      <c r="AG51" s="14">
        <f t="shared" ref="AG51:AG64" si="56">IFERROR(BK51*$BQ51,"NA")</f>
        <v>1.7895220994885653E-2</v>
      </c>
      <c r="AH51" s="14">
        <f t="shared" ref="AH51:AH64" si="57">IFERROR(BL51*$BQ51,"NA")</f>
        <v>5.4817771444218106E-3</v>
      </c>
      <c r="AI51" s="14">
        <f t="shared" ref="AI51:AI64" si="58">IFERROR(BM51*$BQ51,"NA")</f>
        <v>2.6590626108085121E-3</v>
      </c>
      <c r="AJ51" s="14">
        <f t="shared" ref="AJ51:AJ64" si="59">IFERROR(BN51*$BQ51,"NA")</f>
        <v>4.0478189586238243E-4</v>
      </c>
      <c r="AK51" s="14">
        <f t="shared" ref="AK51:AK64" si="60">IFERROR(BO51*$BQ51,"NA")</f>
        <v>0</v>
      </c>
      <c r="AL51" s="14">
        <f t="shared" ref="AL51:AL64" si="61">IFERROR(SUM(Z51:AK51),"NA")</f>
        <v>3.9991804560175308</v>
      </c>
      <c r="AM51" s="14">
        <f t="shared" ref="AM51:AM64" si="62">IFERROR(AF51/(AF51+AE51),"NA")</f>
        <v>0.90472095253132467</v>
      </c>
      <c r="AN51" s="11">
        <f t="shared" ref="AN51:AN64" si="63">IFERROR(AD51/(AD51+AE51),"NA")</f>
        <v>0</v>
      </c>
      <c r="AP51">
        <f t="shared" ref="AP51:AP64" si="64">D51</f>
        <v>55.417000000000002</v>
      </c>
      <c r="AQ51">
        <f t="shared" ref="AQ51:AQ64" si="65">E51</f>
        <v>3.5000000000000003E-2</v>
      </c>
      <c r="AR51">
        <f t="shared" ref="AR51:AR64" si="66">F51</f>
        <v>3.4260000000000002</v>
      </c>
      <c r="AS51">
        <f t="shared" ref="AS51:AS64" si="67">G51</f>
        <v>0.106</v>
      </c>
      <c r="AT51">
        <f t="shared" ref="AT51:AT64" si="68">BI51*AT$1/2</f>
        <v>0</v>
      </c>
      <c r="AU51">
        <f t="shared" ref="AU51:AU64" si="69">BH51*AU$1</f>
        <v>6.2210000000000001</v>
      </c>
      <c r="AV51">
        <f t="shared" si="47"/>
        <v>33.139000000000003</v>
      </c>
      <c r="AW51">
        <f t="shared" si="47"/>
        <v>0.48</v>
      </c>
      <c r="AX51">
        <f t="shared" si="47"/>
        <v>0.186</v>
      </c>
      <c r="AY51">
        <f t="shared" si="47"/>
        <v>9.5000000000000001E-2</v>
      </c>
      <c r="AZ51">
        <f t="shared" si="47"/>
        <v>6.0000000000000001E-3</v>
      </c>
      <c r="BA51">
        <f t="shared" si="47"/>
        <v>0</v>
      </c>
      <c r="BB51">
        <f t="shared" ref="BB51:BB64" si="70">SUM(AP51:BA51)</f>
        <v>99.111000000000004</v>
      </c>
      <c r="BD51">
        <f t="shared" ref="BD51:BD64" si="71">D51/AP$1</f>
        <v>0.9223868175765646</v>
      </c>
      <c r="BE51">
        <f t="shared" ref="BE51:BE64" si="72">E51/AQ$1</f>
        <v>4.3823404202038421E-4</v>
      </c>
      <c r="BF51">
        <f t="shared" ref="BF51:BF64" si="73">F51/AR$1*2</f>
        <v>6.7202824637112607E-2</v>
      </c>
      <c r="BG51">
        <f t="shared" ref="BG51:BG64" si="74">G51/AS$1*2</f>
        <v>1.3948286071452068E-3</v>
      </c>
      <c r="BH51">
        <f t="shared" ref="BH51:BH64" si="75">IF(OR($X51="spinel", $X51="Spinel", $X51="SPINEL"),H51/AU$1,H51/AU$1*(1-$X51))</f>
        <v>8.6590390290072941E-2</v>
      </c>
      <c r="BI51">
        <f t="shared" ref="BI51:BI64" si="76">IF(OR($X51="spinel", $X51="Spinel", $X51="SPINEL"),0,H51/AU$1*$X51)</f>
        <v>0</v>
      </c>
      <c r="BJ51">
        <f t="shared" ref="BJ51:BJ64" si="77">I51/AV$1</f>
        <v>0.82221792161649854</v>
      </c>
      <c r="BK51">
        <f t="shared" ref="BK51:BK64" si="78">J51/AW$1</f>
        <v>8.5595979842146754E-3</v>
      </c>
      <c r="BL51">
        <f t="shared" ref="BL51:BL64" si="79">K51/AX$1</f>
        <v>2.6220301279719868E-3</v>
      </c>
      <c r="BM51">
        <f t="shared" ref="BM51:BM64" si="80">L51/AY$1</f>
        <v>1.2718762718762718E-3</v>
      </c>
      <c r="BN51">
        <f t="shared" ref="BN51:BN64" si="81">M51/AZ$1*2</f>
        <v>1.9361427840765164E-4</v>
      </c>
      <c r="BO51">
        <f t="shared" ref="BO51:BO64" si="82">N51/BA$1*2</f>
        <v>0</v>
      </c>
      <c r="BP51">
        <f t="shared" ref="BP51:BP64" si="83">SUM(BD51:BO51)</f>
        <v>1.9128781354318845</v>
      </c>
      <c r="BQ51">
        <f t="shared" ref="BQ51:BQ64" si="84">IFERROR(IF(OR($U51="Total",$U51="total", $U51="TOTAL"),$W51/$BP51,V51/(BD51*4+BE51*4+BF51*3+BG51*3+BH51*2+BI51*3+BJ51*2+BK51*2+BL51*2+BM51*2+BN51+BO51)),"NA")</f>
        <v>2.0906613871220845</v>
      </c>
    </row>
    <row r="52" spans="1:69" x14ac:dyDescent="0.15">
      <c r="A52" t="s">
        <v>118</v>
      </c>
      <c r="B52">
        <v>1124</v>
      </c>
      <c r="C52">
        <f t="shared" si="46"/>
        <v>5.0000000000039799</v>
      </c>
      <c r="D52" s="1">
        <v>55.320999999999998</v>
      </c>
      <c r="E52" s="1">
        <v>2.9000000000000001E-2</v>
      </c>
      <c r="F52" s="1">
        <v>3.4990000000000001</v>
      </c>
      <c r="G52" s="1">
        <v>0.114</v>
      </c>
      <c r="H52" s="1">
        <v>6.2359999999999998</v>
      </c>
      <c r="I52" s="1">
        <v>33.015000000000001</v>
      </c>
      <c r="J52" s="1">
        <v>0.495</v>
      </c>
      <c r="K52" s="1">
        <v>0.16700000000000001</v>
      </c>
      <c r="L52" s="1">
        <v>0.10199999999999999</v>
      </c>
      <c r="M52" s="1">
        <v>1.2999999999999999E-2</v>
      </c>
      <c r="O52">
        <f t="shared" si="48"/>
        <v>98.991000000000014</v>
      </c>
      <c r="Q52" s="1">
        <v>50.633000000000003</v>
      </c>
      <c r="R52" s="1">
        <v>80.878</v>
      </c>
      <c r="S52" s="1">
        <v>11.09</v>
      </c>
      <c r="V52" s="20">
        <v>12</v>
      </c>
      <c r="W52" s="20">
        <v>4</v>
      </c>
      <c r="X52" s="15">
        <v>0</v>
      </c>
      <c r="Z52" s="14">
        <f t="shared" si="49"/>
        <v>1.9275440979447824</v>
      </c>
      <c r="AA52" s="14">
        <f t="shared" si="50"/>
        <v>7.6011672526191544E-4</v>
      </c>
      <c r="AB52" s="14">
        <f t="shared" si="51"/>
        <v>0.14367735883362559</v>
      </c>
      <c r="AC52" s="14">
        <f t="shared" si="52"/>
        <v>3.1402487873719315E-3</v>
      </c>
      <c r="AD52" s="14">
        <f t="shared" si="53"/>
        <v>0</v>
      </c>
      <c r="AE52" s="14">
        <f t="shared" si="54"/>
        <v>0.18170204990133515</v>
      </c>
      <c r="AF52" s="14">
        <f t="shared" si="55"/>
        <v>1.7147589009431716</v>
      </c>
      <c r="AG52" s="14">
        <f t="shared" si="56"/>
        <v>1.8478280437017429E-2</v>
      </c>
      <c r="AH52" s="14">
        <f t="shared" si="57"/>
        <v>4.9281671452436893E-3</v>
      </c>
      <c r="AI52" s="14">
        <f t="shared" si="58"/>
        <v>2.8586807437915589E-3</v>
      </c>
      <c r="AJ52" s="14">
        <f t="shared" si="59"/>
        <v>8.7816011571122089E-4</v>
      </c>
      <c r="AK52" s="14">
        <f t="shared" si="60"/>
        <v>0</v>
      </c>
      <c r="AL52" s="14">
        <f t="shared" si="61"/>
        <v>3.9987260615773121</v>
      </c>
      <c r="AM52" s="14">
        <f t="shared" si="62"/>
        <v>0.90418887885858024</v>
      </c>
      <c r="AN52" s="11">
        <f t="shared" si="63"/>
        <v>0</v>
      </c>
      <c r="AP52">
        <f t="shared" si="64"/>
        <v>55.320999999999998</v>
      </c>
      <c r="AQ52">
        <f t="shared" si="65"/>
        <v>2.9000000000000001E-2</v>
      </c>
      <c r="AR52">
        <f t="shared" si="66"/>
        <v>3.4990000000000001</v>
      </c>
      <c r="AS52">
        <f t="shared" si="67"/>
        <v>0.114</v>
      </c>
      <c r="AT52">
        <f t="shared" si="68"/>
        <v>0</v>
      </c>
      <c r="AU52">
        <f t="shared" si="69"/>
        <v>6.2360000000000007</v>
      </c>
      <c r="AV52">
        <f t="shared" ref="AV52:AV64" si="85">I52</f>
        <v>33.015000000000001</v>
      </c>
      <c r="AW52">
        <f t="shared" ref="AW52:AW64" si="86">J52</f>
        <v>0.495</v>
      </c>
      <c r="AX52">
        <f t="shared" ref="AX52:AX64" si="87">K52</f>
        <v>0.16700000000000001</v>
      </c>
      <c r="AY52">
        <f t="shared" ref="AY52:AY64" si="88">L52</f>
        <v>0.10199999999999999</v>
      </c>
      <c r="AZ52">
        <f t="shared" ref="AZ52:AZ64" si="89">M52</f>
        <v>1.2999999999999999E-2</v>
      </c>
      <c r="BA52">
        <f t="shared" ref="BA52:BA64" si="90">N52</f>
        <v>0</v>
      </c>
      <c r="BB52">
        <f t="shared" si="70"/>
        <v>98.991000000000014</v>
      </c>
      <c r="BD52">
        <f t="shared" si="71"/>
        <v>0.92078894806924105</v>
      </c>
      <c r="BE52">
        <f t="shared" si="72"/>
        <v>3.6310820624546115E-4</v>
      </c>
      <c r="BF52">
        <f t="shared" si="73"/>
        <v>6.8634758728913309E-2</v>
      </c>
      <c r="BG52">
        <f t="shared" si="74"/>
        <v>1.5000986907033357E-3</v>
      </c>
      <c r="BH52">
        <f t="shared" si="75"/>
        <v>8.6799175992428049E-2</v>
      </c>
      <c r="BI52">
        <f t="shared" si="76"/>
        <v>0</v>
      </c>
      <c r="BJ52">
        <f t="shared" si="77"/>
        <v>0.81914133444487447</v>
      </c>
      <c r="BK52">
        <f t="shared" si="78"/>
        <v>8.8270854212213843E-3</v>
      </c>
      <c r="BL52">
        <f t="shared" si="79"/>
        <v>2.3541883407060312E-3</v>
      </c>
      <c r="BM52">
        <f t="shared" si="80"/>
        <v>1.3655934708566287E-3</v>
      </c>
      <c r="BN52">
        <f t="shared" si="81"/>
        <v>4.1949760321657848E-4</v>
      </c>
      <c r="BO52">
        <f t="shared" si="82"/>
        <v>0</v>
      </c>
      <c r="BP52">
        <f t="shared" si="83"/>
        <v>1.9101937889684062</v>
      </c>
      <c r="BQ52">
        <f t="shared" si="84"/>
        <v>2.0933614613713152</v>
      </c>
    </row>
    <row r="53" spans="1:69" x14ac:dyDescent="0.15">
      <c r="A53" t="s">
        <v>119</v>
      </c>
      <c r="B53">
        <v>1125</v>
      </c>
      <c r="C53">
        <f t="shared" si="46"/>
        <v>5.8309518948414594</v>
      </c>
      <c r="D53" s="1">
        <v>55.238</v>
      </c>
      <c r="E53" s="1">
        <v>3.1E-2</v>
      </c>
      <c r="F53" s="1">
        <v>3.6030000000000002</v>
      </c>
      <c r="G53" s="1">
        <v>0.11600000000000001</v>
      </c>
      <c r="H53" s="1">
        <v>6.2789999999999999</v>
      </c>
      <c r="I53" s="1">
        <v>32.99</v>
      </c>
      <c r="J53" s="1">
        <v>0.50800000000000001</v>
      </c>
      <c r="K53" s="1">
        <v>0.17699999999999999</v>
      </c>
      <c r="L53" s="1">
        <v>8.6999999999999994E-2</v>
      </c>
      <c r="M53" s="1">
        <v>1.6E-2</v>
      </c>
      <c r="O53">
        <f t="shared" si="48"/>
        <v>99.045000000000016</v>
      </c>
      <c r="Q53" s="1">
        <v>50.63</v>
      </c>
      <c r="R53" s="1">
        <v>80.873000000000005</v>
      </c>
      <c r="S53" s="1">
        <v>11.09</v>
      </c>
      <c r="V53" s="20">
        <v>12</v>
      </c>
      <c r="W53" s="20">
        <v>4</v>
      </c>
      <c r="X53" s="15">
        <v>0</v>
      </c>
      <c r="Z53" s="14">
        <f t="shared" si="49"/>
        <v>1.9242592475004039</v>
      </c>
      <c r="AA53" s="14">
        <f t="shared" si="50"/>
        <v>8.1237270046823898E-4</v>
      </c>
      <c r="AB53" s="14">
        <f t="shared" si="51"/>
        <v>0.14791764766602572</v>
      </c>
      <c r="AC53" s="14">
        <f t="shared" si="52"/>
        <v>3.1946885890579298E-3</v>
      </c>
      <c r="AD53" s="14">
        <f t="shared" si="53"/>
        <v>0</v>
      </c>
      <c r="AE53" s="14">
        <f t="shared" si="54"/>
        <v>0.18291761894600023</v>
      </c>
      <c r="AF53" s="14">
        <f t="shared" si="55"/>
        <v>1.7131106533903802</v>
      </c>
      <c r="AG53" s="14">
        <f t="shared" si="56"/>
        <v>1.8959697473758308E-2</v>
      </c>
      <c r="AH53" s="14">
        <f t="shared" si="57"/>
        <v>5.2222007204173557E-3</v>
      </c>
      <c r="AI53" s="14">
        <f t="shared" si="58"/>
        <v>2.4377887760814033E-3</v>
      </c>
      <c r="AJ53" s="14">
        <f t="shared" si="59"/>
        <v>1.0805918179850301E-3</v>
      </c>
      <c r="AK53" s="14">
        <f t="shared" si="60"/>
        <v>0</v>
      </c>
      <c r="AL53" s="14">
        <f t="shared" si="61"/>
        <v>3.9999125075805781</v>
      </c>
      <c r="AM53" s="14">
        <f t="shared" si="62"/>
        <v>0.90352590116148424</v>
      </c>
      <c r="AN53" s="11">
        <f t="shared" si="63"/>
        <v>0</v>
      </c>
      <c r="AP53">
        <f t="shared" si="64"/>
        <v>55.238</v>
      </c>
      <c r="AQ53">
        <f t="shared" si="65"/>
        <v>3.1E-2</v>
      </c>
      <c r="AR53">
        <f t="shared" si="66"/>
        <v>3.6030000000000002</v>
      </c>
      <c r="AS53">
        <f t="shared" si="67"/>
        <v>0.11600000000000001</v>
      </c>
      <c r="AT53">
        <f t="shared" si="68"/>
        <v>0</v>
      </c>
      <c r="AU53">
        <f t="shared" si="69"/>
        <v>6.2789999999999999</v>
      </c>
      <c r="AV53">
        <f t="shared" si="85"/>
        <v>32.99</v>
      </c>
      <c r="AW53">
        <f t="shared" si="86"/>
        <v>0.50800000000000001</v>
      </c>
      <c r="AX53">
        <f t="shared" si="87"/>
        <v>0.17699999999999999</v>
      </c>
      <c r="AY53">
        <f t="shared" si="88"/>
        <v>8.6999999999999994E-2</v>
      </c>
      <c r="AZ53">
        <f t="shared" si="89"/>
        <v>1.6E-2</v>
      </c>
      <c r="BA53">
        <f t="shared" si="90"/>
        <v>0</v>
      </c>
      <c r="BB53">
        <f t="shared" si="70"/>
        <v>99.045000000000016</v>
      </c>
      <c r="BD53">
        <f t="shared" si="71"/>
        <v>0.91940745672436752</v>
      </c>
      <c r="BE53">
        <f t="shared" si="72"/>
        <v>3.8815015150376882E-4</v>
      </c>
      <c r="BF53">
        <f t="shared" si="73"/>
        <v>7.0674774421341707E-2</v>
      </c>
      <c r="BG53">
        <f t="shared" si="74"/>
        <v>1.5264162115928679E-3</v>
      </c>
      <c r="BH53">
        <f t="shared" si="75"/>
        <v>8.7397695005846002E-2</v>
      </c>
      <c r="BI53">
        <f t="shared" si="76"/>
        <v>0</v>
      </c>
      <c r="BJ53">
        <f t="shared" si="77"/>
        <v>0.81852105477317616</v>
      </c>
      <c r="BK53">
        <f t="shared" si="78"/>
        <v>9.0589078666271985E-3</v>
      </c>
      <c r="BL53">
        <f t="shared" si="79"/>
        <v>2.495157702424955E-3</v>
      </c>
      <c r="BM53">
        <f t="shared" si="80"/>
        <v>1.1647709016130068E-3</v>
      </c>
      <c r="BN53">
        <f t="shared" si="81"/>
        <v>5.1630474242040432E-4</v>
      </c>
      <c r="BO53">
        <f t="shared" si="82"/>
        <v>0</v>
      </c>
      <c r="BP53">
        <f t="shared" si="83"/>
        <v>1.9111506885009137</v>
      </c>
      <c r="BQ53">
        <f t="shared" si="84"/>
        <v>2.092934132116012</v>
      </c>
    </row>
    <row r="54" spans="1:69" x14ac:dyDescent="0.15">
      <c r="A54" t="s">
        <v>120</v>
      </c>
      <c r="B54">
        <v>1126</v>
      </c>
      <c r="C54">
        <f t="shared" si="46"/>
        <v>5.0000000000039799</v>
      </c>
      <c r="D54" s="1">
        <v>55.14</v>
      </c>
      <c r="E54" s="1">
        <v>4.9000000000000002E-2</v>
      </c>
      <c r="F54" s="1">
        <v>3.673</v>
      </c>
      <c r="G54" s="1">
        <v>0.124</v>
      </c>
      <c r="H54" s="1">
        <v>6.2679999999999998</v>
      </c>
      <c r="I54" s="1">
        <v>33</v>
      </c>
      <c r="J54" s="1">
        <v>0.52200000000000002</v>
      </c>
      <c r="K54" s="1">
        <v>0.182</v>
      </c>
      <c r="L54" s="1">
        <v>0.104</v>
      </c>
      <c r="M54" s="1">
        <v>1.0999999999999999E-2</v>
      </c>
      <c r="O54">
        <f t="shared" si="48"/>
        <v>99.073000000000008</v>
      </c>
      <c r="Q54" s="1">
        <v>50.627000000000002</v>
      </c>
      <c r="R54" s="1">
        <v>80.869</v>
      </c>
      <c r="S54" s="1">
        <v>11.09</v>
      </c>
      <c r="V54" s="20">
        <v>12</v>
      </c>
      <c r="W54" s="20">
        <v>4</v>
      </c>
      <c r="X54" s="15">
        <v>0</v>
      </c>
      <c r="Z54" s="14">
        <f t="shared" si="49"/>
        <v>1.9208667529847638</v>
      </c>
      <c r="AA54" s="14">
        <f t="shared" si="50"/>
        <v>1.2840872924078611E-3</v>
      </c>
      <c r="AB54" s="14">
        <f t="shared" si="51"/>
        <v>0.15079311028309383</v>
      </c>
      <c r="AC54" s="14">
        <f t="shared" si="52"/>
        <v>3.4150500089923565E-3</v>
      </c>
      <c r="AD54" s="14">
        <f t="shared" si="53"/>
        <v>0</v>
      </c>
      <c r="AE54" s="14">
        <f t="shared" si="54"/>
        <v>0.18259920632431975</v>
      </c>
      <c r="AF54" s="14">
        <f t="shared" si="55"/>
        <v>1.7136490379384952</v>
      </c>
      <c r="AG54" s="14">
        <f t="shared" si="56"/>
        <v>1.9482426000063811E-2</v>
      </c>
      <c r="AH54" s="14">
        <f t="shared" si="57"/>
        <v>5.3697803739264725E-3</v>
      </c>
      <c r="AI54" s="14">
        <f t="shared" si="58"/>
        <v>2.9141707924984295E-3</v>
      </c>
      <c r="AJ54" s="14">
        <f t="shared" si="59"/>
        <v>7.4291515644505117E-4</v>
      </c>
      <c r="AK54" s="14">
        <f t="shared" si="60"/>
        <v>0</v>
      </c>
      <c r="AL54" s="14">
        <f t="shared" si="61"/>
        <v>4.0011165371550055</v>
      </c>
      <c r="AM54" s="14">
        <f t="shared" si="62"/>
        <v>0.90370500968067768</v>
      </c>
      <c r="AN54" s="11">
        <f t="shared" si="63"/>
        <v>0</v>
      </c>
      <c r="AP54">
        <f t="shared" si="64"/>
        <v>55.14</v>
      </c>
      <c r="AQ54">
        <f t="shared" si="65"/>
        <v>4.9000000000000002E-2</v>
      </c>
      <c r="AR54">
        <f t="shared" si="66"/>
        <v>3.673</v>
      </c>
      <c r="AS54">
        <f t="shared" si="67"/>
        <v>0.124</v>
      </c>
      <c r="AT54">
        <f t="shared" si="68"/>
        <v>0</v>
      </c>
      <c r="AU54">
        <f t="shared" si="69"/>
        <v>6.2679999999999998</v>
      </c>
      <c r="AV54">
        <f t="shared" si="85"/>
        <v>33</v>
      </c>
      <c r="AW54">
        <f t="shared" si="86"/>
        <v>0.52200000000000002</v>
      </c>
      <c r="AX54">
        <f t="shared" si="87"/>
        <v>0.182</v>
      </c>
      <c r="AY54">
        <f t="shared" si="88"/>
        <v>0.104</v>
      </c>
      <c r="AZ54">
        <f t="shared" si="89"/>
        <v>1.0999999999999999E-2</v>
      </c>
      <c r="BA54">
        <f t="shared" si="90"/>
        <v>0</v>
      </c>
      <c r="BB54">
        <f t="shared" si="70"/>
        <v>99.073000000000008</v>
      </c>
      <c r="BD54">
        <f t="shared" si="71"/>
        <v>0.91777629826897478</v>
      </c>
      <c r="BE54">
        <f t="shared" si="72"/>
        <v>6.1352765882853784E-4</v>
      </c>
      <c r="BF54">
        <f t="shared" si="73"/>
        <v>7.2047861906630054E-2</v>
      </c>
      <c r="BG54">
        <f t="shared" si="74"/>
        <v>1.6316862951509968E-3</v>
      </c>
      <c r="BH54">
        <f t="shared" si="75"/>
        <v>8.7244585490785592E-2</v>
      </c>
      <c r="BI54">
        <f t="shared" si="76"/>
        <v>0</v>
      </c>
      <c r="BJ54">
        <f t="shared" si="77"/>
        <v>0.81876916664185551</v>
      </c>
      <c r="BK54">
        <f t="shared" si="78"/>
        <v>9.3085628078334592E-3</v>
      </c>
      <c r="BL54">
        <f t="shared" si="79"/>
        <v>2.5656423832844171E-3</v>
      </c>
      <c r="BM54">
        <f t="shared" si="80"/>
        <v>1.3923698134224449E-3</v>
      </c>
      <c r="BN54">
        <f t="shared" si="81"/>
        <v>3.5495951041402795E-4</v>
      </c>
      <c r="BO54">
        <f t="shared" si="82"/>
        <v>0</v>
      </c>
      <c r="BP54">
        <f t="shared" si="83"/>
        <v>1.9117046607771797</v>
      </c>
      <c r="BQ54">
        <f t="shared" si="84"/>
        <v>2.0929574631723722</v>
      </c>
    </row>
    <row r="55" spans="1:69" x14ac:dyDescent="0.15">
      <c r="A55" t="s">
        <v>121</v>
      </c>
      <c r="B55">
        <v>1127</v>
      </c>
      <c r="C55">
        <f t="shared" si="46"/>
        <v>4.4721359550050446</v>
      </c>
      <c r="D55" s="1">
        <v>55.646000000000001</v>
      </c>
      <c r="E55" s="1">
        <v>4.2999999999999997E-2</v>
      </c>
      <c r="F55" s="1">
        <v>3.7559999999999998</v>
      </c>
      <c r="G55" s="1">
        <v>0.128</v>
      </c>
      <c r="H55" s="1">
        <v>6.29</v>
      </c>
      <c r="I55" s="1">
        <v>32.965000000000003</v>
      </c>
      <c r="J55" s="1">
        <v>0.52400000000000002</v>
      </c>
      <c r="K55" s="1">
        <v>0.17399999999999999</v>
      </c>
      <c r="L55" s="1">
        <v>0.111</v>
      </c>
      <c r="M55" s="1">
        <v>8.9999999999999993E-3</v>
      </c>
      <c r="O55">
        <f t="shared" si="48"/>
        <v>99.646000000000015</v>
      </c>
      <c r="Q55" s="1">
        <v>50.625</v>
      </c>
      <c r="R55" s="1">
        <v>80.864999999999995</v>
      </c>
      <c r="S55" s="1">
        <v>11.09</v>
      </c>
      <c r="V55" s="20">
        <v>12</v>
      </c>
      <c r="W55" s="20">
        <v>4</v>
      </c>
      <c r="X55" s="15">
        <v>0</v>
      </c>
      <c r="Z55" s="14">
        <f t="shared" si="49"/>
        <v>1.9259728252044206</v>
      </c>
      <c r="AA55" s="14">
        <f t="shared" si="50"/>
        <v>1.1195736009223698E-3</v>
      </c>
      <c r="AB55" s="14">
        <f t="shared" si="51"/>
        <v>0.15320462640776369</v>
      </c>
      <c r="AC55" s="14">
        <f t="shared" si="52"/>
        <v>3.5024430147766903E-3</v>
      </c>
      <c r="AD55" s="14">
        <f t="shared" si="53"/>
        <v>0</v>
      </c>
      <c r="AE55" s="14">
        <f t="shared" si="54"/>
        <v>0.1820565333995178</v>
      </c>
      <c r="AF55" s="14">
        <f t="shared" si="55"/>
        <v>1.7007745456433425</v>
      </c>
      <c r="AG55" s="14">
        <f t="shared" si="56"/>
        <v>1.9430749149246206E-2</v>
      </c>
      <c r="AH55" s="14">
        <f t="shared" si="57"/>
        <v>5.1005864085341543E-3</v>
      </c>
      <c r="AI55" s="14">
        <f t="shared" si="58"/>
        <v>3.0902268835633E-3</v>
      </c>
      <c r="AJ55" s="14">
        <f t="shared" si="59"/>
        <v>6.039135425956432E-4</v>
      </c>
      <c r="AK55" s="14">
        <f t="shared" si="60"/>
        <v>0</v>
      </c>
      <c r="AL55" s="14">
        <f t="shared" si="61"/>
        <v>3.9948560232546826</v>
      </c>
      <c r="AM55" s="14">
        <f t="shared" si="62"/>
        <v>0.90330702768510351</v>
      </c>
      <c r="AN55" s="11">
        <f t="shared" si="63"/>
        <v>0</v>
      </c>
      <c r="AP55">
        <f t="shared" si="64"/>
        <v>55.646000000000001</v>
      </c>
      <c r="AQ55">
        <f t="shared" si="65"/>
        <v>4.2999999999999997E-2</v>
      </c>
      <c r="AR55">
        <f t="shared" si="66"/>
        <v>3.7559999999999998</v>
      </c>
      <c r="AS55">
        <f t="shared" si="67"/>
        <v>0.128</v>
      </c>
      <c r="AT55">
        <f t="shared" si="68"/>
        <v>0</v>
      </c>
      <c r="AU55">
        <f t="shared" si="69"/>
        <v>6.29</v>
      </c>
      <c r="AV55">
        <f t="shared" si="85"/>
        <v>32.965000000000003</v>
      </c>
      <c r="AW55">
        <f t="shared" si="86"/>
        <v>0.52400000000000002</v>
      </c>
      <c r="AX55">
        <f t="shared" si="87"/>
        <v>0.17399999999999999</v>
      </c>
      <c r="AY55">
        <f t="shared" si="88"/>
        <v>0.111</v>
      </c>
      <c r="AZ55">
        <f t="shared" si="89"/>
        <v>8.9999999999999993E-3</v>
      </c>
      <c r="BA55">
        <f t="shared" si="90"/>
        <v>0</v>
      </c>
      <c r="BB55">
        <f t="shared" si="70"/>
        <v>99.646000000000015</v>
      </c>
      <c r="BD55">
        <f t="shared" si="71"/>
        <v>0.92619840213049276</v>
      </c>
      <c r="BE55">
        <f t="shared" si="72"/>
        <v>5.3840182305361472E-4</v>
      </c>
      <c r="BF55">
        <f t="shared" si="73"/>
        <v>7.367595135347195E-2</v>
      </c>
      <c r="BG55">
        <f t="shared" si="74"/>
        <v>1.684321336930061E-3</v>
      </c>
      <c r="BH55">
        <f t="shared" si="75"/>
        <v>8.7550804520906411E-2</v>
      </c>
      <c r="BI55">
        <f t="shared" si="76"/>
        <v>0</v>
      </c>
      <c r="BJ55">
        <f t="shared" si="77"/>
        <v>0.81790077510147785</v>
      </c>
      <c r="BK55">
        <f t="shared" si="78"/>
        <v>9.3442277994343539E-3</v>
      </c>
      <c r="BL55">
        <f t="shared" si="79"/>
        <v>2.4528668939092775E-3</v>
      </c>
      <c r="BM55">
        <f t="shared" si="80"/>
        <v>1.4860870124028017E-3</v>
      </c>
      <c r="BN55">
        <f t="shared" si="81"/>
        <v>2.9042141761147743E-4</v>
      </c>
      <c r="BO55">
        <f t="shared" si="82"/>
        <v>0</v>
      </c>
      <c r="BP55">
        <f t="shared" si="83"/>
        <v>1.9211222593896904</v>
      </c>
      <c r="BQ55">
        <f t="shared" si="84"/>
        <v>2.0794387258433953</v>
      </c>
    </row>
    <row r="56" spans="1:69" x14ac:dyDescent="0.15">
      <c r="A56" t="s">
        <v>122</v>
      </c>
      <c r="B56">
        <v>1128</v>
      </c>
      <c r="C56">
        <f t="shared" si="46"/>
        <v>5.8309518948414594</v>
      </c>
      <c r="D56" s="1">
        <v>55.555999999999997</v>
      </c>
      <c r="E56" s="1">
        <v>4.3999999999999997E-2</v>
      </c>
      <c r="F56" s="1">
        <v>3.8650000000000002</v>
      </c>
      <c r="G56" s="1">
        <v>0.13100000000000001</v>
      </c>
      <c r="H56" s="1">
        <v>6.3310000000000004</v>
      </c>
      <c r="I56" s="1">
        <v>32.911999999999999</v>
      </c>
      <c r="J56" s="1">
        <v>0.55200000000000005</v>
      </c>
      <c r="K56" s="1">
        <v>0.185</v>
      </c>
      <c r="L56" s="1">
        <v>0.10100000000000001</v>
      </c>
      <c r="M56" s="1">
        <v>0.01</v>
      </c>
      <c r="O56">
        <f t="shared" si="48"/>
        <v>99.687000000000012</v>
      </c>
      <c r="Q56" s="1">
        <v>50.622</v>
      </c>
      <c r="R56" s="1">
        <v>80.86</v>
      </c>
      <c r="S56" s="1">
        <v>11.09</v>
      </c>
      <c r="V56" s="20">
        <v>12</v>
      </c>
      <c r="W56" s="20">
        <v>4</v>
      </c>
      <c r="X56" s="15">
        <v>0</v>
      </c>
      <c r="Z56" s="14">
        <f t="shared" si="49"/>
        <v>1.9227993726021326</v>
      </c>
      <c r="AA56" s="14">
        <f t="shared" si="50"/>
        <v>1.1455753739278154E-3</v>
      </c>
      <c r="AB56" s="14">
        <f t="shared" si="51"/>
        <v>0.15764586855655052</v>
      </c>
      <c r="AC56" s="14">
        <f t="shared" si="52"/>
        <v>3.5844225662721757E-3</v>
      </c>
      <c r="AD56" s="14">
        <f t="shared" si="53"/>
        <v>0</v>
      </c>
      <c r="AE56" s="14">
        <f t="shared" si="54"/>
        <v>0.18323765947943615</v>
      </c>
      <c r="AF56" s="14">
        <f t="shared" si="55"/>
        <v>1.6979884842588138</v>
      </c>
      <c r="AG56" s="14">
        <f t="shared" si="56"/>
        <v>2.0468411271091239E-2</v>
      </c>
      <c r="AH56" s="14">
        <f t="shared" si="57"/>
        <v>5.4228724329197283E-3</v>
      </c>
      <c r="AI56" s="14">
        <f t="shared" si="58"/>
        <v>2.8117425959232074E-3</v>
      </c>
      <c r="AJ56" s="14">
        <f t="shared" si="59"/>
        <v>6.7099465092239536E-4</v>
      </c>
      <c r="AK56" s="14">
        <f t="shared" si="60"/>
        <v>0</v>
      </c>
      <c r="AL56" s="14">
        <f t="shared" si="61"/>
        <v>3.9957754037879898</v>
      </c>
      <c r="AM56" s="14">
        <f t="shared" si="62"/>
        <v>0.90259668669322324</v>
      </c>
      <c r="AN56" s="11">
        <f t="shared" si="63"/>
        <v>0</v>
      </c>
      <c r="AP56">
        <f t="shared" si="64"/>
        <v>55.555999999999997</v>
      </c>
      <c r="AQ56">
        <f t="shared" si="65"/>
        <v>4.3999999999999997E-2</v>
      </c>
      <c r="AR56">
        <f t="shared" si="66"/>
        <v>3.8650000000000002</v>
      </c>
      <c r="AS56">
        <f t="shared" si="67"/>
        <v>0.13100000000000001</v>
      </c>
      <c r="AT56">
        <f t="shared" si="68"/>
        <v>0</v>
      </c>
      <c r="AU56">
        <f t="shared" si="69"/>
        <v>6.3310000000000004</v>
      </c>
      <c r="AV56">
        <f t="shared" si="85"/>
        <v>32.911999999999999</v>
      </c>
      <c r="AW56">
        <f t="shared" si="86"/>
        <v>0.55200000000000005</v>
      </c>
      <c r="AX56">
        <f t="shared" si="87"/>
        <v>0.185</v>
      </c>
      <c r="AY56">
        <f t="shared" si="88"/>
        <v>0.10100000000000001</v>
      </c>
      <c r="AZ56">
        <f t="shared" si="89"/>
        <v>0.01</v>
      </c>
      <c r="BA56">
        <f t="shared" si="90"/>
        <v>0</v>
      </c>
      <c r="BB56">
        <f t="shared" si="70"/>
        <v>99.687000000000012</v>
      </c>
      <c r="BD56">
        <f t="shared" si="71"/>
        <v>0.92470039946737681</v>
      </c>
      <c r="BE56">
        <f t="shared" si="72"/>
        <v>5.5092279568276861E-4</v>
      </c>
      <c r="BF56">
        <f t="shared" si="73"/>
        <v>7.5814044723420959E-2</v>
      </c>
      <c r="BG56">
        <f t="shared" si="74"/>
        <v>1.7237976182643594E-3</v>
      </c>
      <c r="BH56">
        <f t="shared" si="75"/>
        <v>8.8121485440677036E-2</v>
      </c>
      <c r="BI56">
        <f t="shared" si="76"/>
        <v>0</v>
      </c>
      <c r="BJ56">
        <f t="shared" si="77"/>
        <v>0.81658578219747713</v>
      </c>
      <c r="BK56">
        <f t="shared" si="78"/>
        <v>9.843537681846877E-3</v>
      </c>
      <c r="BL56">
        <f t="shared" si="79"/>
        <v>2.6079331918000942E-3</v>
      </c>
      <c r="BM56">
        <f t="shared" si="80"/>
        <v>1.3522052995737206E-3</v>
      </c>
      <c r="BN56">
        <f t="shared" si="81"/>
        <v>3.2269046401275274E-4</v>
      </c>
      <c r="BO56">
        <f t="shared" si="82"/>
        <v>0</v>
      </c>
      <c r="BP56">
        <f t="shared" si="83"/>
        <v>1.9216227988801329</v>
      </c>
      <c r="BQ56">
        <f t="shared" si="84"/>
        <v>2.0793755185027023</v>
      </c>
    </row>
    <row r="57" spans="1:69" x14ac:dyDescent="0.15">
      <c r="A57" t="s">
        <v>123</v>
      </c>
      <c r="B57">
        <v>1129</v>
      </c>
      <c r="C57">
        <f t="shared" si="46"/>
        <v>5.0000000000039799</v>
      </c>
      <c r="D57" s="1">
        <v>55.49</v>
      </c>
      <c r="E57" s="1">
        <v>4.1000000000000002E-2</v>
      </c>
      <c r="F57" s="1">
        <v>3.9529999999999998</v>
      </c>
      <c r="G57" s="1">
        <v>0.13600000000000001</v>
      </c>
      <c r="H57" s="1">
        <v>6.327</v>
      </c>
      <c r="I57" s="1">
        <v>32.898000000000003</v>
      </c>
      <c r="J57" s="1">
        <v>0.54900000000000004</v>
      </c>
      <c r="K57" s="1">
        <v>0.17599999999999999</v>
      </c>
      <c r="L57" s="1">
        <v>8.5999999999999993E-2</v>
      </c>
      <c r="M57" s="1">
        <v>1.4E-2</v>
      </c>
      <c r="O57">
        <f t="shared" si="48"/>
        <v>99.67</v>
      </c>
      <c r="Q57" s="1">
        <v>50.619</v>
      </c>
      <c r="R57" s="1">
        <v>80.855999999999995</v>
      </c>
      <c r="S57" s="1">
        <v>11.09</v>
      </c>
      <c r="V57" s="20">
        <v>12</v>
      </c>
      <c r="W57" s="20">
        <v>4</v>
      </c>
      <c r="X57" s="15">
        <v>0</v>
      </c>
      <c r="Z57" s="14">
        <f t="shared" si="49"/>
        <v>1.9207174239893052</v>
      </c>
      <c r="AA57" s="14">
        <f t="shared" si="50"/>
        <v>1.0675804156509766E-3</v>
      </c>
      <c r="AB57" s="14">
        <f t="shared" si="51"/>
        <v>0.16125220371649029</v>
      </c>
      <c r="AC57" s="14">
        <f t="shared" si="52"/>
        <v>3.7216246052092002E-3</v>
      </c>
      <c r="AD57" s="14">
        <f t="shared" si="53"/>
        <v>0</v>
      </c>
      <c r="AE57" s="14">
        <f t="shared" si="54"/>
        <v>0.18314117895449014</v>
      </c>
      <c r="AF57" s="14">
        <f t="shared" si="55"/>
        <v>1.6974449997821328</v>
      </c>
      <c r="AG57" s="14">
        <f t="shared" si="56"/>
        <v>2.0359314453852466E-2</v>
      </c>
      <c r="AH57" s="14">
        <f t="shared" si="57"/>
        <v>5.1596005037774072E-3</v>
      </c>
      <c r="AI57" s="14">
        <f t="shared" si="58"/>
        <v>2.3944092769736893E-3</v>
      </c>
      <c r="AJ57" s="14">
        <f t="shared" si="59"/>
        <v>9.3949147262456035E-4</v>
      </c>
      <c r="AK57" s="14">
        <f t="shared" si="60"/>
        <v>0</v>
      </c>
      <c r="AL57" s="14">
        <f t="shared" si="61"/>
        <v>3.9961978271705072</v>
      </c>
      <c r="AM57" s="14">
        <f t="shared" si="62"/>
        <v>0.90261484369861511</v>
      </c>
      <c r="AN57" s="11">
        <f t="shared" si="63"/>
        <v>0</v>
      </c>
      <c r="AP57">
        <f t="shared" si="64"/>
        <v>55.49</v>
      </c>
      <c r="AQ57">
        <f t="shared" si="65"/>
        <v>4.1000000000000002E-2</v>
      </c>
      <c r="AR57">
        <f t="shared" si="66"/>
        <v>3.9529999999999998</v>
      </c>
      <c r="AS57">
        <f t="shared" si="67"/>
        <v>0.13600000000000001</v>
      </c>
      <c r="AT57">
        <f t="shared" si="68"/>
        <v>0</v>
      </c>
      <c r="AU57">
        <f t="shared" si="69"/>
        <v>6.327</v>
      </c>
      <c r="AV57">
        <f t="shared" si="85"/>
        <v>32.898000000000003</v>
      </c>
      <c r="AW57">
        <f t="shared" si="86"/>
        <v>0.54900000000000004</v>
      </c>
      <c r="AX57">
        <f t="shared" si="87"/>
        <v>0.17599999999999999</v>
      </c>
      <c r="AY57">
        <f t="shared" si="88"/>
        <v>8.5999999999999993E-2</v>
      </c>
      <c r="AZ57">
        <f t="shared" si="89"/>
        <v>1.4E-2</v>
      </c>
      <c r="BA57">
        <f t="shared" si="90"/>
        <v>0</v>
      </c>
      <c r="BB57">
        <f t="shared" si="70"/>
        <v>99.67</v>
      </c>
      <c r="BD57">
        <f t="shared" si="71"/>
        <v>0.92360186418109191</v>
      </c>
      <c r="BE57">
        <f t="shared" si="72"/>
        <v>5.1335987779530716E-4</v>
      </c>
      <c r="BF57">
        <f t="shared" si="73"/>
        <v>7.7540211847783452E-2</v>
      </c>
      <c r="BG57">
        <f t="shared" si="74"/>
        <v>1.7895914204881899E-3</v>
      </c>
      <c r="BH57">
        <f t="shared" si="75"/>
        <v>8.8065809253382338E-2</v>
      </c>
      <c r="BI57">
        <f t="shared" si="76"/>
        <v>0</v>
      </c>
      <c r="BJ57">
        <f t="shared" si="77"/>
        <v>0.8162384255813262</v>
      </c>
      <c r="BK57">
        <f t="shared" si="78"/>
        <v>9.7900401944455359E-3</v>
      </c>
      <c r="BL57">
        <f t="shared" si="79"/>
        <v>2.4810607662530625E-3</v>
      </c>
      <c r="BM57">
        <f t="shared" si="80"/>
        <v>1.1513827303300985E-3</v>
      </c>
      <c r="BN57">
        <f t="shared" si="81"/>
        <v>4.517666496178538E-4</v>
      </c>
      <c r="BO57">
        <f t="shared" si="82"/>
        <v>0</v>
      </c>
      <c r="BP57">
        <f t="shared" si="83"/>
        <v>1.9216235125025138</v>
      </c>
      <c r="BQ57">
        <f t="shared" si="84"/>
        <v>2.0795945725946559</v>
      </c>
    </row>
    <row r="58" spans="1:69" x14ac:dyDescent="0.15">
      <c r="A58" t="s">
        <v>124</v>
      </c>
      <c r="B58">
        <v>1130</v>
      </c>
      <c r="C58">
        <f t="shared" si="46"/>
        <v>4.4721359549923347</v>
      </c>
      <c r="D58" s="1">
        <v>55.512</v>
      </c>
      <c r="E58" s="1">
        <v>4.5999999999999999E-2</v>
      </c>
      <c r="F58" s="1">
        <v>4.0670000000000002</v>
      </c>
      <c r="G58" s="1">
        <v>0.14000000000000001</v>
      </c>
      <c r="H58" s="1">
        <v>6.37</v>
      </c>
      <c r="I58" s="1">
        <v>32.869999999999997</v>
      </c>
      <c r="J58" s="1">
        <v>0.55300000000000005</v>
      </c>
      <c r="K58" s="1">
        <v>0.17100000000000001</v>
      </c>
      <c r="L58" s="1">
        <v>0.107</v>
      </c>
      <c r="M58" s="1">
        <v>0.02</v>
      </c>
      <c r="O58">
        <f t="shared" si="48"/>
        <v>99.855999999999995</v>
      </c>
      <c r="Q58" s="1">
        <v>50.616999999999997</v>
      </c>
      <c r="R58" s="1">
        <v>80.852000000000004</v>
      </c>
      <c r="S58" s="1">
        <v>11.09</v>
      </c>
      <c r="V58" s="20">
        <v>12</v>
      </c>
      <c r="W58" s="20">
        <v>4</v>
      </c>
      <c r="X58" s="15">
        <v>0</v>
      </c>
      <c r="Z58" s="14">
        <f t="shared" si="49"/>
        <v>1.9184379506383247</v>
      </c>
      <c r="AA58" s="14">
        <f t="shared" si="50"/>
        <v>1.19587752638053E-3</v>
      </c>
      <c r="AB58" s="14">
        <f t="shared" si="51"/>
        <v>0.16563997178799764</v>
      </c>
      <c r="AC58" s="14">
        <f t="shared" si="52"/>
        <v>3.8250209919608665E-3</v>
      </c>
      <c r="AD58" s="14">
        <f t="shared" si="53"/>
        <v>0</v>
      </c>
      <c r="AE58" s="14">
        <f t="shared" si="54"/>
        <v>0.18409404261907755</v>
      </c>
      <c r="AF58" s="14">
        <f t="shared" si="55"/>
        <v>1.6933161495018005</v>
      </c>
      <c r="AG58" s="14">
        <f t="shared" si="56"/>
        <v>2.0475196025886742E-2</v>
      </c>
      <c r="AH58" s="14">
        <f t="shared" si="57"/>
        <v>5.005087223642183E-3</v>
      </c>
      <c r="AI58" s="14">
        <f t="shared" si="58"/>
        <v>2.9743758358421872E-3</v>
      </c>
      <c r="AJ58" s="14">
        <f t="shared" si="59"/>
        <v>1.3400065888048355E-3</v>
      </c>
      <c r="AK58" s="14">
        <f t="shared" si="60"/>
        <v>0</v>
      </c>
      <c r="AL58" s="14">
        <f t="shared" si="61"/>
        <v>3.9963036787397179</v>
      </c>
      <c r="AM58" s="14">
        <f t="shared" si="62"/>
        <v>0.90194255715043836</v>
      </c>
      <c r="AN58" s="11">
        <f t="shared" si="63"/>
        <v>0</v>
      </c>
      <c r="AP58">
        <f t="shared" si="64"/>
        <v>55.512</v>
      </c>
      <c r="AQ58">
        <f t="shared" si="65"/>
        <v>4.5999999999999999E-2</v>
      </c>
      <c r="AR58">
        <f t="shared" si="66"/>
        <v>4.0670000000000002</v>
      </c>
      <c r="AS58">
        <f t="shared" si="67"/>
        <v>0.14000000000000001</v>
      </c>
      <c r="AT58">
        <f t="shared" si="68"/>
        <v>0</v>
      </c>
      <c r="AU58">
        <f t="shared" si="69"/>
        <v>6.370000000000001</v>
      </c>
      <c r="AV58">
        <f t="shared" si="85"/>
        <v>32.869999999999997</v>
      </c>
      <c r="AW58">
        <f t="shared" si="86"/>
        <v>0.55300000000000005</v>
      </c>
      <c r="AX58">
        <f t="shared" si="87"/>
        <v>0.17100000000000001</v>
      </c>
      <c r="AY58">
        <f t="shared" si="88"/>
        <v>0.107</v>
      </c>
      <c r="AZ58">
        <f t="shared" si="89"/>
        <v>0.02</v>
      </c>
      <c r="BA58">
        <f t="shared" si="90"/>
        <v>0</v>
      </c>
      <c r="BB58">
        <f t="shared" si="70"/>
        <v>99.855999999999995</v>
      </c>
      <c r="BD58">
        <f t="shared" si="71"/>
        <v>0.92396804260985355</v>
      </c>
      <c r="BE58">
        <f t="shared" si="72"/>
        <v>5.7596474094107628E-4</v>
      </c>
      <c r="BF58">
        <f t="shared" si="73"/>
        <v>7.9776382895253045E-2</v>
      </c>
      <c r="BG58">
        <f t="shared" si="74"/>
        <v>1.8422264622672544E-3</v>
      </c>
      <c r="BH58">
        <f t="shared" si="75"/>
        <v>8.8664328266800305E-2</v>
      </c>
      <c r="BI58">
        <f t="shared" si="76"/>
        <v>0</v>
      </c>
      <c r="BJ58">
        <f t="shared" si="77"/>
        <v>0.8155437123490239</v>
      </c>
      <c r="BK58">
        <f t="shared" si="78"/>
        <v>9.8613701776473252E-3</v>
      </c>
      <c r="BL58">
        <f t="shared" si="79"/>
        <v>2.4105760853936008E-3</v>
      </c>
      <c r="BM58">
        <f t="shared" si="80"/>
        <v>1.4325343272711692E-3</v>
      </c>
      <c r="BN58">
        <f t="shared" si="81"/>
        <v>6.4538092802550549E-4</v>
      </c>
      <c r="BO58">
        <f t="shared" si="82"/>
        <v>0</v>
      </c>
      <c r="BP58">
        <f t="shared" si="83"/>
        <v>1.924720518842477</v>
      </c>
      <c r="BQ58">
        <f t="shared" si="84"/>
        <v>2.0763033591719005</v>
      </c>
    </row>
    <row r="59" spans="1:69" x14ac:dyDescent="0.15">
      <c r="A59" t="s">
        <v>125</v>
      </c>
      <c r="B59">
        <v>1131</v>
      </c>
      <c r="C59">
        <f t="shared" si="46"/>
        <v>5.0000000000039799</v>
      </c>
      <c r="D59" s="1">
        <v>55.072000000000003</v>
      </c>
      <c r="E59" s="1">
        <v>3.9E-2</v>
      </c>
      <c r="F59" s="1">
        <v>4.1680000000000001</v>
      </c>
      <c r="G59" s="1">
        <v>0.13900000000000001</v>
      </c>
      <c r="H59" s="1">
        <v>6.3819999999999997</v>
      </c>
      <c r="I59" s="1">
        <v>32.576999999999998</v>
      </c>
      <c r="J59" s="1">
        <v>0.56000000000000005</v>
      </c>
      <c r="K59" s="1">
        <v>0.16900000000000001</v>
      </c>
      <c r="L59" s="1">
        <v>9.2999999999999999E-2</v>
      </c>
      <c r="M59" s="1">
        <v>1.0999999999999999E-2</v>
      </c>
      <c r="O59">
        <f t="shared" si="48"/>
        <v>99.210000000000008</v>
      </c>
      <c r="Q59" s="1">
        <v>50.613999999999997</v>
      </c>
      <c r="R59" s="1">
        <v>80.847999999999999</v>
      </c>
      <c r="S59" s="1">
        <v>11.09</v>
      </c>
      <c r="V59" s="20">
        <v>12</v>
      </c>
      <c r="W59" s="20">
        <v>4</v>
      </c>
      <c r="X59" s="15">
        <v>0</v>
      </c>
      <c r="Z59" s="14">
        <f t="shared" si="49"/>
        <v>1.9159680369637015</v>
      </c>
      <c r="AA59" s="14">
        <f t="shared" si="50"/>
        <v>1.0206809478696007E-3</v>
      </c>
      <c r="AB59" s="14">
        <f t="shared" si="51"/>
        <v>0.17088943512291552</v>
      </c>
      <c r="AC59" s="14">
        <f t="shared" si="52"/>
        <v>3.8231128353501463E-3</v>
      </c>
      <c r="AD59" s="14">
        <f t="shared" si="53"/>
        <v>0</v>
      </c>
      <c r="AE59" s="14">
        <f t="shared" si="54"/>
        <v>0.1856750847084126</v>
      </c>
      <c r="AF59" s="14">
        <f t="shared" si="55"/>
        <v>1.6894524095898455</v>
      </c>
      <c r="AG59" s="14">
        <f t="shared" si="56"/>
        <v>2.0873125892130036E-2</v>
      </c>
      <c r="AH59" s="14">
        <f t="shared" si="57"/>
        <v>4.9796494729775643E-3</v>
      </c>
      <c r="AI59" s="14">
        <f t="shared" si="58"/>
        <v>2.6025048259817433E-3</v>
      </c>
      <c r="AJ59" s="14">
        <f t="shared" si="59"/>
        <v>7.4193550022304006E-4</v>
      </c>
      <c r="AK59" s="14">
        <f t="shared" si="60"/>
        <v>0</v>
      </c>
      <c r="AL59" s="14">
        <f t="shared" si="61"/>
        <v>3.9960259758594079</v>
      </c>
      <c r="AM59" s="14">
        <f t="shared" si="62"/>
        <v>0.90098002121295806</v>
      </c>
      <c r="AN59" s="11">
        <f t="shared" si="63"/>
        <v>0</v>
      </c>
      <c r="AP59">
        <f t="shared" si="64"/>
        <v>55.072000000000003</v>
      </c>
      <c r="AQ59">
        <f t="shared" si="65"/>
        <v>3.9E-2</v>
      </c>
      <c r="AR59">
        <f t="shared" si="66"/>
        <v>4.1680000000000001</v>
      </c>
      <c r="AS59">
        <f t="shared" si="67"/>
        <v>0.13900000000000001</v>
      </c>
      <c r="AT59">
        <f t="shared" si="68"/>
        <v>0</v>
      </c>
      <c r="AU59">
        <f t="shared" si="69"/>
        <v>6.3819999999999997</v>
      </c>
      <c r="AV59">
        <f t="shared" si="85"/>
        <v>32.576999999999998</v>
      </c>
      <c r="AW59">
        <f t="shared" si="86"/>
        <v>0.56000000000000005</v>
      </c>
      <c r="AX59">
        <f t="shared" si="87"/>
        <v>0.16900000000000001</v>
      </c>
      <c r="AY59">
        <f t="shared" si="88"/>
        <v>9.2999999999999999E-2</v>
      </c>
      <c r="AZ59">
        <f t="shared" si="89"/>
        <v>1.0999999999999999E-2</v>
      </c>
      <c r="BA59">
        <f t="shared" si="90"/>
        <v>0</v>
      </c>
      <c r="BB59">
        <f t="shared" si="70"/>
        <v>99.210000000000008</v>
      </c>
      <c r="BD59">
        <f t="shared" si="71"/>
        <v>0.91664447403462057</v>
      </c>
      <c r="BE59">
        <f t="shared" si="72"/>
        <v>4.8831793253699949E-4</v>
      </c>
      <c r="BF59">
        <f t="shared" si="73"/>
        <v>8.1757551981169088E-2</v>
      </c>
      <c r="BG59">
        <f t="shared" si="74"/>
        <v>1.8290677018224883E-3</v>
      </c>
      <c r="BH59">
        <f t="shared" si="75"/>
        <v>8.8831356828684371E-2</v>
      </c>
      <c r="BI59">
        <f t="shared" si="76"/>
        <v>0</v>
      </c>
      <c r="BJ59">
        <f t="shared" si="77"/>
        <v>0.80827403459671887</v>
      </c>
      <c r="BK59">
        <f t="shared" si="78"/>
        <v>9.9861976482504555E-3</v>
      </c>
      <c r="BL59">
        <f t="shared" si="79"/>
        <v>2.3823822130498162E-3</v>
      </c>
      <c r="BM59">
        <f t="shared" si="80"/>
        <v>1.2450999293104556E-3</v>
      </c>
      <c r="BN59">
        <f t="shared" si="81"/>
        <v>3.5495951041402795E-4</v>
      </c>
      <c r="BO59">
        <f t="shared" si="82"/>
        <v>0</v>
      </c>
      <c r="BP59">
        <f t="shared" si="83"/>
        <v>1.911793442376577</v>
      </c>
      <c r="BQ59">
        <f t="shared" si="84"/>
        <v>2.0901975533988084</v>
      </c>
    </row>
    <row r="60" spans="1:69" x14ac:dyDescent="0.15">
      <c r="A60" t="s">
        <v>126</v>
      </c>
      <c r="B60">
        <v>1132</v>
      </c>
      <c r="C60">
        <f t="shared" si="46"/>
        <v>5.8309518948414594</v>
      </c>
      <c r="D60" s="1">
        <v>55.093000000000004</v>
      </c>
      <c r="E60" s="1">
        <v>4.2000000000000003E-2</v>
      </c>
      <c r="F60" s="1">
        <v>4.242</v>
      </c>
      <c r="G60" s="1">
        <v>0.15</v>
      </c>
      <c r="H60" s="1">
        <v>6.3570000000000002</v>
      </c>
      <c r="I60" s="1">
        <v>32.686999999999998</v>
      </c>
      <c r="J60" s="1">
        <v>0.57099999999999995</v>
      </c>
      <c r="K60" s="1">
        <v>0.17</v>
      </c>
      <c r="L60" s="1">
        <v>8.6999999999999994E-2</v>
      </c>
      <c r="M60" s="1">
        <v>1.6E-2</v>
      </c>
      <c r="O60">
        <f t="shared" si="48"/>
        <v>99.415000000000006</v>
      </c>
      <c r="Q60" s="1">
        <v>50.610999999999997</v>
      </c>
      <c r="R60" s="1">
        <v>80.843000000000004</v>
      </c>
      <c r="S60" s="1">
        <v>11.09</v>
      </c>
      <c r="V60" s="20">
        <v>12</v>
      </c>
      <c r="W60" s="20">
        <v>4</v>
      </c>
      <c r="X60" s="15">
        <v>0</v>
      </c>
      <c r="Z60" s="14">
        <f t="shared" si="49"/>
        <v>1.9128599803512043</v>
      </c>
      <c r="AA60" s="14">
        <f t="shared" si="50"/>
        <v>1.0969934639111566E-3</v>
      </c>
      <c r="AB60" s="14">
        <f t="shared" si="51"/>
        <v>0.17357513689410692</v>
      </c>
      <c r="AC60" s="14">
        <f t="shared" si="52"/>
        <v>4.1173987005126466E-3</v>
      </c>
      <c r="AD60" s="14">
        <f t="shared" si="53"/>
        <v>0</v>
      </c>
      <c r="AE60" s="14">
        <f t="shared" si="54"/>
        <v>0.18457734326767075</v>
      </c>
      <c r="AF60" s="14">
        <f t="shared" si="55"/>
        <v>1.6917620794985668</v>
      </c>
      <c r="AG60" s="14">
        <f t="shared" si="56"/>
        <v>2.1240509109927454E-2</v>
      </c>
      <c r="AH60" s="14">
        <f t="shared" si="57"/>
        <v>4.9990828929664718E-3</v>
      </c>
      <c r="AI60" s="14">
        <f t="shared" si="58"/>
        <v>2.4297254121195882E-3</v>
      </c>
      <c r="AJ60" s="14">
        <f t="shared" si="59"/>
        <v>1.0770175931760298E-3</v>
      </c>
      <c r="AK60" s="14">
        <f t="shared" si="60"/>
        <v>0</v>
      </c>
      <c r="AL60" s="14">
        <f t="shared" si="61"/>
        <v>3.9977352671841615</v>
      </c>
      <c r="AM60" s="14">
        <f t="shared" si="62"/>
        <v>0.90162902243158483</v>
      </c>
      <c r="AN60" s="11">
        <f t="shared" si="63"/>
        <v>0</v>
      </c>
      <c r="AP60">
        <f t="shared" si="64"/>
        <v>55.093000000000004</v>
      </c>
      <c r="AQ60">
        <f t="shared" si="65"/>
        <v>4.2000000000000003E-2</v>
      </c>
      <c r="AR60">
        <f t="shared" si="66"/>
        <v>4.242</v>
      </c>
      <c r="AS60">
        <f t="shared" si="67"/>
        <v>0.15</v>
      </c>
      <c r="AT60">
        <f t="shared" si="68"/>
        <v>0</v>
      </c>
      <c r="AU60">
        <f t="shared" si="69"/>
        <v>6.3570000000000002</v>
      </c>
      <c r="AV60">
        <f t="shared" si="85"/>
        <v>32.686999999999998</v>
      </c>
      <c r="AW60">
        <f t="shared" si="86"/>
        <v>0.57099999999999995</v>
      </c>
      <c r="AX60">
        <f t="shared" si="87"/>
        <v>0.17</v>
      </c>
      <c r="AY60">
        <f t="shared" si="88"/>
        <v>8.6999999999999994E-2</v>
      </c>
      <c r="AZ60">
        <f t="shared" si="89"/>
        <v>1.6E-2</v>
      </c>
      <c r="BA60">
        <f t="shared" si="90"/>
        <v>0</v>
      </c>
      <c r="BB60">
        <f t="shared" si="70"/>
        <v>99.415000000000006</v>
      </c>
      <c r="BD60">
        <f t="shared" si="71"/>
        <v>0.9169940079893476</v>
      </c>
      <c r="BE60">
        <f t="shared" si="72"/>
        <v>5.2588085042446105E-4</v>
      </c>
      <c r="BF60">
        <f t="shared" si="73"/>
        <v>8.3209101608473918E-2</v>
      </c>
      <c r="BG60">
        <f t="shared" si="74"/>
        <v>1.9738140667149152E-3</v>
      </c>
      <c r="BH60">
        <f t="shared" si="75"/>
        <v>8.8483380658092539E-2</v>
      </c>
      <c r="BI60">
        <f t="shared" si="76"/>
        <v>0</v>
      </c>
      <c r="BJ60">
        <f t="shared" si="77"/>
        <v>0.81100326515219179</v>
      </c>
      <c r="BK60">
        <f t="shared" si="78"/>
        <v>1.0182355102055373E-2</v>
      </c>
      <c r="BL60">
        <f t="shared" si="79"/>
        <v>2.3964791492217083E-3</v>
      </c>
      <c r="BM60">
        <f t="shared" si="80"/>
        <v>1.1647709016130068E-3</v>
      </c>
      <c r="BN60">
        <f t="shared" si="81"/>
        <v>5.1630474242040432E-4</v>
      </c>
      <c r="BO60">
        <f t="shared" si="82"/>
        <v>0</v>
      </c>
      <c r="BP60">
        <f t="shared" si="83"/>
        <v>1.9164493602205555</v>
      </c>
      <c r="BQ60">
        <f t="shared" si="84"/>
        <v>2.0860114283030575</v>
      </c>
    </row>
    <row r="61" spans="1:69" x14ac:dyDescent="0.15">
      <c r="A61" t="s">
        <v>127</v>
      </c>
      <c r="B61">
        <v>1133</v>
      </c>
      <c r="C61">
        <f t="shared" si="46"/>
        <v>4.4721359550018667</v>
      </c>
      <c r="D61" s="1">
        <v>55.173000000000002</v>
      </c>
      <c r="E61" s="1">
        <v>4.1000000000000002E-2</v>
      </c>
      <c r="F61" s="1">
        <v>4.2960000000000003</v>
      </c>
      <c r="G61" s="1">
        <v>0.153</v>
      </c>
      <c r="H61" s="1">
        <v>6.3979999999999997</v>
      </c>
      <c r="I61" s="1">
        <v>32.661000000000001</v>
      </c>
      <c r="J61" s="1">
        <v>0.58699999999999997</v>
      </c>
      <c r="K61" s="1">
        <v>0.17599999999999999</v>
      </c>
      <c r="L61" s="1">
        <v>9.7000000000000003E-2</v>
      </c>
      <c r="M61" s="1">
        <v>2.1000000000000001E-2</v>
      </c>
      <c r="O61">
        <f t="shared" si="48"/>
        <v>99.602999999999994</v>
      </c>
      <c r="Q61" s="1">
        <v>50.609000000000002</v>
      </c>
      <c r="R61" s="1">
        <v>80.838999999999999</v>
      </c>
      <c r="S61" s="1">
        <v>11.09</v>
      </c>
      <c r="V61" s="20">
        <v>12</v>
      </c>
      <c r="W61" s="20">
        <v>4</v>
      </c>
      <c r="X61" s="15">
        <v>0</v>
      </c>
      <c r="Z61" s="14">
        <f t="shared" si="49"/>
        <v>1.9124486451202212</v>
      </c>
      <c r="AA61" s="14">
        <f t="shared" si="50"/>
        <v>1.0690918767720251E-3</v>
      </c>
      <c r="AB61" s="14">
        <f t="shared" si="51"/>
        <v>0.17549209087392451</v>
      </c>
      <c r="AC61" s="14">
        <f t="shared" si="52"/>
        <v>4.1927553160692552E-3</v>
      </c>
      <c r="AD61" s="14">
        <f t="shared" si="53"/>
        <v>0</v>
      </c>
      <c r="AE61" s="14">
        <f t="shared" si="54"/>
        <v>0.18545854077129736</v>
      </c>
      <c r="AF61" s="14">
        <f t="shared" si="55"/>
        <v>1.6876023602268428</v>
      </c>
      <c r="AG61" s="14">
        <f t="shared" si="56"/>
        <v>2.1799339668931085E-2</v>
      </c>
      <c r="AH61" s="14">
        <f t="shared" si="57"/>
        <v>5.1669053732254352E-3</v>
      </c>
      <c r="AI61" s="14">
        <f t="shared" si="58"/>
        <v>2.7044944899304729E-3</v>
      </c>
      <c r="AJ61" s="14">
        <f t="shared" si="59"/>
        <v>1.411232381591206E-3</v>
      </c>
      <c r="AK61" s="14">
        <f t="shared" si="60"/>
        <v>0</v>
      </c>
      <c r="AL61" s="14">
        <f t="shared" si="61"/>
        <v>3.9973454560988051</v>
      </c>
      <c r="AM61" s="14">
        <f t="shared" si="62"/>
        <v>0.90098637974212803</v>
      </c>
      <c r="AN61" s="11">
        <f t="shared" si="63"/>
        <v>0</v>
      </c>
      <c r="AP61">
        <f t="shared" si="64"/>
        <v>55.173000000000002</v>
      </c>
      <c r="AQ61">
        <f t="shared" si="65"/>
        <v>4.1000000000000002E-2</v>
      </c>
      <c r="AR61">
        <f t="shared" si="66"/>
        <v>4.2960000000000003</v>
      </c>
      <c r="AS61">
        <f t="shared" si="67"/>
        <v>0.153</v>
      </c>
      <c r="AT61">
        <f t="shared" si="68"/>
        <v>0</v>
      </c>
      <c r="AU61">
        <f t="shared" si="69"/>
        <v>6.3979999999999997</v>
      </c>
      <c r="AV61">
        <f t="shared" si="85"/>
        <v>32.661000000000001</v>
      </c>
      <c r="AW61">
        <f t="shared" si="86"/>
        <v>0.58699999999999997</v>
      </c>
      <c r="AX61">
        <f t="shared" si="87"/>
        <v>0.17599999999999999</v>
      </c>
      <c r="AY61">
        <f t="shared" si="88"/>
        <v>9.7000000000000003E-2</v>
      </c>
      <c r="AZ61">
        <f t="shared" si="89"/>
        <v>2.1000000000000001E-2</v>
      </c>
      <c r="BA61">
        <f t="shared" si="90"/>
        <v>0</v>
      </c>
      <c r="BB61">
        <f t="shared" si="70"/>
        <v>99.602999999999994</v>
      </c>
      <c r="BD61">
        <f t="shared" si="71"/>
        <v>0.91832556591211723</v>
      </c>
      <c r="BE61">
        <f t="shared" si="72"/>
        <v>5.1335987779530716E-4</v>
      </c>
      <c r="BF61">
        <f t="shared" si="73"/>
        <v>8.4268340525696359E-2</v>
      </c>
      <c r="BG61">
        <f t="shared" si="74"/>
        <v>2.0132903480492136E-3</v>
      </c>
      <c r="BH61">
        <f t="shared" si="75"/>
        <v>8.905406157786315E-2</v>
      </c>
      <c r="BI61">
        <f t="shared" si="76"/>
        <v>0</v>
      </c>
      <c r="BJ61">
        <f t="shared" si="77"/>
        <v>0.81035817429362555</v>
      </c>
      <c r="BK61">
        <f t="shared" si="78"/>
        <v>1.0467675034862529E-2</v>
      </c>
      <c r="BL61">
        <f t="shared" si="79"/>
        <v>2.4810607662530625E-3</v>
      </c>
      <c r="BM61">
        <f t="shared" si="80"/>
        <v>1.2986526144420881E-3</v>
      </c>
      <c r="BN61">
        <f t="shared" si="81"/>
        <v>6.776499744267807E-4</v>
      </c>
      <c r="BO61">
        <f t="shared" si="82"/>
        <v>0</v>
      </c>
      <c r="BP61">
        <f t="shared" si="83"/>
        <v>1.9194578309251313</v>
      </c>
      <c r="BQ61">
        <f t="shared" si="84"/>
        <v>2.0825388251286476</v>
      </c>
    </row>
    <row r="62" spans="1:69" x14ac:dyDescent="0.15">
      <c r="A62" t="s">
        <v>128</v>
      </c>
      <c r="B62">
        <v>1134</v>
      </c>
      <c r="C62">
        <f t="shared" si="46"/>
        <v>5.0000000000039799</v>
      </c>
      <c r="D62" s="1">
        <v>55.165999999999997</v>
      </c>
      <c r="E62" s="1">
        <v>0.04</v>
      </c>
      <c r="F62" s="1">
        <v>4.3639999999999999</v>
      </c>
      <c r="G62" s="1">
        <v>0.155</v>
      </c>
      <c r="H62" s="1">
        <v>6.33</v>
      </c>
      <c r="I62" s="1">
        <v>32.584000000000003</v>
      </c>
      <c r="J62" s="1">
        <v>0.59299999999999997</v>
      </c>
      <c r="K62" s="1">
        <v>0.17100000000000001</v>
      </c>
      <c r="L62" s="1">
        <v>0.106</v>
      </c>
      <c r="M62" s="1">
        <v>2.8000000000000001E-2</v>
      </c>
      <c r="O62">
        <f t="shared" si="48"/>
        <v>99.537000000000006</v>
      </c>
      <c r="Q62" s="1">
        <v>50.606000000000002</v>
      </c>
      <c r="R62" s="1">
        <v>80.834999999999994</v>
      </c>
      <c r="S62" s="1">
        <v>11.09</v>
      </c>
      <c r="V62" s="20">
        <v>12</v>
      </c>
      <c r="W62" s="20">
        <v>4</v>
      </c>
      <c r="X62" s="15">
        <v>0</v>
      </c>
      <c r="Z62" s="14">
        <f t="shared" si="49"/>
        <v>1.9127403163857224</v>
      </c>
      <c r="AA62" s="14">
        <f t="shared" si="50"/>
        <v>1.0433079058989464E-3</v>
      </c>
      <c r="AB62" s="14">
        <f t="shared" si="51"/>
        <v>0.17831971100601227</v>
      </c>
      <c r="AC62" s="14">
        <f t="shared" si="52"/>
        <v>4.2487494334960893E-3</v>
      </c>
      <c r="AD62" s="14">
        <f t="shared" si="53"/>
        <v>0</v>
      </c>
      <c r="AE62" s="14">
        <f t="shared" si="54"/>
        <v>0.1835386980524765</v>
      </c>
      <c r="AF62" s="14">
        <f t="shared" si="55"/>
        <v>1.6840941901262163</v>
      </c>
      <c r="AG62" s="14">
        <f t="shared" si="56"/>
        <v>2.2028314313354166E-2</v>
      </c>
      <c r="AH62" s="14">
        <f t="shared" si="57"/>
        <v>5.0215210154804868E-3</v>
      </c>
      <c r="AI62" s="14">
        <f t="shared" si="58"/>
        <v>2.9562527768833397E-3</v>
      </c>
      <c r="AJ62" s="14">
        <f t="shared" si="59"/>
        <v>1.8821689461661203E-3</v>
      </c>
      <c r="AK62" s="14">
        <f t="shared" si="60"/>
        <v>0</v>
      </c>
      <c r="AL62" s="14">
        <f t="shared" si="61"/>
        <v>3.995873229961707</v>
      </c>
      <c r="AM62" s="14">
        <f t="shared" si="62"/>
        <v>0.90172656563600007</v>
      </c>
      <c r="AN62" s="11">
        <f t="shared" si="63"/>
        <v>0</v>
      </c>
      <c r="AP62">
        <f t="shared" si="64"/>
        <v>55.165999999999997</v>
      </c>
      <c r="AQ62">
        <f t="shared" si="65"/>
        <v>0.04</v>
      </c>
      <c r="AR62">
        <f t="shared" si="66"/>
        <v>4.3639999999999999</v>
      </c>
      <c r="AS62">
        <f t="shared" si="67"/>
        <v>0.155</v>
      </c>
      <c r="AT62">
        <f t="shared" si="68"/>
        <v>0</v>
      </c>
      <c r="AU62">
        <f t="shared" si="69"/>
        <v>6.33</v>
      </c>
      <c r="AV62">
        <f t="shared" si="85"/>
        <v>32.584000000000003</v>
      </c>
      <c r="AW62">
        <f t="shared" si="86"/>
        <v>0.59299999999999997</v>
      </c>
      <c r="AX62">
        <f t="shared" si="87"/>
        <v>0.17100000000000001</v>
      </c>
      <c r="AY62">
        <f t="shared" si="88"/>
        <v>0.106</v>
      </c>
      <c r="AZ62">
        <f t="shared" si="89"/>
        <v>2.8000000000000001E-2</v>
      </c>
      <c r="BA62">
        <f t="shared" si="90"/>
        <v>0</v>
      </c>
      <c r="BB62">
        <f t="shared" si="70"/>
        <v>99.537000000000006</v>
      </c>
      <c r="BD62">
        <f t="shared" si="71"/>
        <v>0.91820905459387481</v>
      </c>
      <c r="BE62">
        <f t="shared" si="72"/>
        <v>5.0083890516615327E-4</v>
      </c>
      <c r="BF62">
        <f t="shared" si="73"/>
        <v>8.5602196939976463E-2</v>
      </c>
      <c r="BG62">
        <f t="shared" si="74"/>
        <v>2.0396078689387457E-3</v>
      </c>
      <c r="BH62">
        <f t="shared" si="75"/>
        <v>8.8107566393853351E-2</v>
      </c>
      <c r="BI62">
        <f t="shared" si="76"/>
        <v>0</v>
      </c>
      <c r="BJ62">
        <f t="shared" si="77"/>
        <v>0.80844771290479456</v>
      </c>
      <c r="BK62">
        <f t="shared" si="78"/>
        <v>1.0574670009665213E-2</v>
      </c>
      <c r="BL62">
        <f t="shared" si="79"/>
        <v>2.4105760853936008E-3</v>
      </c>
      <c r="BM62">
        <f t="shared" si="80"/>
        <v>1.4191461559882612E-3</v>
      </c>
      <c r="BN62">
        <f t="shared" si="81"/>
        <v>9.0353329923570759E-4</v>
      </c>
      <c r="BO62">
        <f t="shared" si="82"/>
        <v>0</v>
      </c>
      <c r="BP62">
        <f t="shared" si="83"/>
        <v>1.9182149031568867</v>
      </c>
      <c r="BQ62">
        <f t="shared" si="84"/>
        <v>2.0831207303131314</v>
      </c>
    </row>
    <row r="63" spans="1:69" x14ac:dyDescent="0.15">
      <c r="A63" t="s">
        <v>129</v>
      </c>
      <c r="B63">
        <v>1135</v>
      </c>
      <c r="C63">
        <f t="shared" si="46"/>
        <v>5.3851648071311899</v>
      </c>
      <c r="D63" s="1">
        <v>55.863</v>
      </c>
      <c r="E63" s="1">
        <v>6.7000000000000004E-2</v>
      </c>
      <c r="F63" s="1">
        <v>4.9480000000000004</v>
      </c>
      <c r="G63" s="1">
        <v>0.14399999999999999</v>
      </c>
      <c r="H63" s="1">
        <v>6.3</v>
      </c>
      <c r="I63" s="1">
        <v>32.89</v>
      </c>
      <c r="J63" s="1">
        <v>0.60599999999999998</v>
      </c>
      <c r="K63" s="1">
        <v>0.17399999999999999</v>
      </c>
      <c r="L63" s="1">
        <v>0.1</v>
      </c>
      <c r="M63" s="1">
        <v>3.3000000000000002E-2</v>
      </c>
      <c r="O63">
        <f t="shared" si="48"/>
        <v>101.125</v>
      </c>
      <c r="Q63" s="1">
        <v>50.603999999999999</v>
      </c>
      <c r="R63" s="1">
        <v>80.83</v>
      </c>
      <c r="S63" s="1">
        <v>11.09</v>
      </c>
      <c r="V63" s="20">
        <v>12</v>
      </c>
      <c r="W63" s="20">
        <v>4</v>
      </c>
      <c r="X63" s="15">
        <v>0</v>
      </c>
      <c r="Z63" s="14">
        <f t="shared" si="49"/>
        <v>1.9049665455965077</v>
      </c>
      <c r="AA63" s="14">
        <f t="shared" si="50"/>
        <v>1.718723009668721E-3</v>
      </c>
      <c r="AB63" s="14">
        <f t="shared" si="51"/>
        <v>0.19884875771965588</v>
      </c>
      <c r="AC63" s="14">
        <f t="shared" si="52"/>
        <v>3.8821337602118547E-3</v>
      </c>
      <c r="AD63" s="14">
        <f t="shared" si="53"/>
        <v>0</v>
      </c>
      <c r="AE63" s="14">
        <f t="shared" si="54"/>
        <v>0.17965655497946068</v>
      </c>
      <c r="AF63" s="14">
        <f t="shared" si="55"/>
        <v>1.6718774320957608</v>
      </c>
      <c r="AG63" s="14">
        <f t="shared" si="56"/>
        <v>2.2140008174592388E-2</v>
      </c>
      <c r="AH63" s="14">
        <f t="shared" si="57"/>
        <v>5.0253579788375018E-3</v>
      </c>
      <c r="AI63" s="14">
        <f t="shared" si="58"/>
        <v>2.7429272067583258E-3</v>
      </c>
      <c r="AJ63" s="14">
        <f t="shared" si="59"/>
        <v>2.1816902648726013E-3</v>
      </c>
      <c r="AK63" s="14">
        <f t="shared" si="60"/>
        <v>0</v>
      </c>
      <c r="AL63" s="14">
        <f t="shared" si="61"/>
        <v>3.9930401307863264</v>
      </c>
      <c r="AM63" s="14">
        <f t="shared" si="62"/>
        <v>0.9029688051995981</v>
      </c>
      <c r="AN63" s="11">
        <f t="shared" si="63"/>
        <v>0</v>
      </c>
      <c r="AP63">
        <f t="shared" si="64"/>
        <v>55.863</v>
      </c>
      <c r="AQ63">
        <f t="shared" si="65"/>
        <v>6.7000000000000004E-2</v>
      </c>
      <c r="AR63">
        <f t="shared" si="66"/>
        <v>4.9480000000000004</v>
      </c>
      <c r="AS63">
        <f t="shared" si="67"/>
        <v>0.14399999999999999</v>
      </c>
      <c r="AT63">
        <f t="shared" si="68"/>
        <v>0</v>
      </c>
      <c r="AU63">
        <f t="shared" si="69"/>
        <v>6.3</v>
      </c>
      <c r="AV63">
        <f t="shared" si="85"/>
        <v>32.89</v>
      </c>
      <c r="AW63">
        <f t="shared" si="86"/>
        <v>0.60599999999999998</v>
      </c>
      <c r="AX63">
        <f t="shared" si="87"/>
        <v>0.17399999999999999</v>
      </c>
      <c r="AY63">
        <f t="shared" si="88"/>
        <v>0.1</v>
      </c>
      <c r="AZ63">
        <f t="shared" si="89"/>
        <v>3.3000000000000002E-2</v>
      </c>
      <c r="BA63">
        <f t="shared" si="90"/>
        <v>0</v>
      </c>
      <c r="BB63">
        <f t="shared" si="70"/>
        <v>101.125</v>
      </c>
      <c r="BD63">
        <f t="shared" si="71"/>
        <v>0.92981025299600539</v>
      </c>
      <c r="BE63">
        <f t="shared" si="72"/>
        <v>8.3890516615330686E-4</v>
      </c>
      <c r="BF63">
        <f t="shared" si="73"/>
        <v>9.7057669674382119E-2</v>
      </c>
      <c r="BG63">
        <f t="shared" si="74"/>
        <v>1.8948615040463186E-3</v>
      </c>
      <c r="BH63">
        <f t="shared" si="75"/>
        <v>8.768999498914315E-2</v>
      </c>
      <c r="BI63">
        <f t="shared" si="76"/>
        <v>0</v>
      </c>
      <c r="BJ63">
        <f t="shared" si="77"/>
        <v>0.81603993608638259</v>
      </c>
      <c r="BK63">
        <f t="shared" si="78"/>
        <v>1.0806492455071027E-2</v>
      </c>
      <c r="BL63">
        <f t="shared" si="79"/>
        <v>2.4528668939092775E-3</v>
      </c>
      <c r="BM63">
        <f t="shared" si="80"/>
        <v>1.3388171282908124E-3</v>
      </c>
      <c r="BN63">
        <f t="shared" si="81"/>
        <v>1.064878531242084E-3</v>
      </c>
      <c r="BO63">
        <f t="shared" si="82"/>
        <v>0</v>
      </c>
      <c r="BP63">
        <f t="shared" si="83"/>
        <v>1.9489946754246263</v>
      </c>
      <c r="BQ63">
        <f t="shared" si="84"/>
        <v>2.0487691326895829</v>
      </c>
    </row>
    <row r="64" spans="1:69" x14ac:dyDescent="0.15">
      <c r="A64" t="s">
        <v>130</v>
      </c>
      <c r="B64">
        <v>1136</v>
      </c>
      <c r="C64">
        <f t="shared" si="46"/>
        <v>5.6568542494942697</v>
      </c>
      <c r="D64" s="1">
        <v>55.186999999999998</v>
      </c>
      <c r="E64" s="1">
        <v>4.3999999999999997E-2</v>
      </c>
      <c r="F64" s="1">
        <v>4.4740000000000002</v>
      </c>
      <c r="G64" s="1">
        <v>0.14699999999999999</v>
      </c>
      <c r="H64" s="1">
        <v>6.4050000000000002</v>
      </c>
      <c r="I64" s="1">
        <v>32.78</v>
      </c>
      <c r="J64" s="1">
        <v>0.61699999999999999</v>
      </c>
      <c r="K64" s="1">
        <v>0.185</v>
      </c>
      <c r="L64" s="1">
        <v>0.10199999999999999</v>
      </c>
      <c r="M64" s="1">
        <v>5.0000000000000001E-3</v>
      </c>
      <c r="O64">
        <f t="shared" si="48"/>
        <v>99.945999999999998</v>
      </c>
      <c r="Q64" s="1">
        <v>50.6</v>
      </c>
      <c r="R64" s="1">
        <v>80.825999999999993</v>
      </c>
      <c r="S64" s="1">
        <v>11.09</v>
      </c>
      <c r="V64" s="20">
        <v>12</v>
      </c>
      <c r="W64" s="20">
        <v>4</v>
      </c>
      <c r="X64" s="15">
        <v>0</v>
      </c>
      <c r="Z64" s="14">
        <f t="shared" si="49"/>
        <v>1.9068576758671987</v>
      </c>
      <c r="AA64" s="14">
        <f t="shared" si="50"/>
        <v>1.143673767633951E-3</v>
      </c>
      <c r="AB64" s="14">
        <f t="shared" si="51"/>
        <v>0.18218288107148389</v>
      </c>
      <c r="AC64" s="14">
        <f t="shared" si="52"/>
        <v>4.0155379305756985E-3</v>
      </c>
      <c r="AD64" s="14">
        <f t="shared" si="53"/>
        <v>0</v>
      </c>
      <c r="AE64" s="14">
        <f t="shared" si="54"/>
        <v>0.18507171398228023</v>
      </c>
      <c r="AF64" s="14">
        <f t="shared" si="55"/>
        <v>1.6883710860045202</v>
      </c>
      <c r="AG64" s="14">
        <f t="shared" si="56"/>
        <v>2.2840663290482677E-2</v>
      </c>
      <c r="AH64" s="14">
        <f t="shared" si="57"/>
        <v>5.4138706958154238E-3</v>
      </c>
      <c r="AI64" s="14">
        <f t="shared" si="58"/>
        <v>2.8348680470470741E-3</v>
      </c>
      <c r="AJ64" s="14">
        <f t="shared" si="59"/>
        <v>3.3494041420054077E-4</v>
      </c>
      <c r="AK64" s="14">
        <f t="shared" si="60"/>
        <v>0</v>
      </c>
      <c r="AL64" s="14">
        <f t="shared" si="61"/>
        <v>3.999066911071238</v>
      </c>
      <c r="AM64" s="14">
        <f t="shared" si="62"/>
        <v>0.9012130426487619</v>
      </c>
      <c r="AN64" s="11">
        <f t="shared" si="63"/>
        <v>0</v>
      </c>
      <c r="AP64">
        <f t="shared" si="64"/>
        <v>55.186999999999998</v>
      </c>
      <c r="AQ64">
        <f t="shared" si="65"/>
        <v>4.3999999999999997E-2</v>
      </c>
      <c r="AR64">
        <f t="shared" si="66"/>
        <v>4.4740000000000002</v>
      </c>
      <c r="AS64">
        <f t="shared" si="67"/>
        <v>0.14699999999999999</v>
      </c>
      <c r="AT64">
        <f t="shared" si="68"/>
        <v>0</v>
      </c>
      <c r="AU64">
        <f t="shared" si="69"/>
        <v>6.4050000000000002</v>
      </c>
      <c r="AV64">
        <f t="shared" si="85"/>
        <v>32.78</v>
      </c>
      <c r="AW64">
        <f t="shared" si="86"/>
        <v>0.61699999999999999</v>
      </c>
      <c r="AX64">
        <f t="shared" si="87"/>
        <v>0.185</v>
      </c>
      <c r="AY64">
        <f t="shared" si="88"/>
        <v>0.10199999999999999</v>
      </c>
      <c r="AZ64">
        <f t="shared" si="89"/>
        <v>5.0000000000000001E-3</v>
      </c>
      <c r="BA64">
        <f t="shared" si="90"/>
        <v>0</v>
      </c>
      <c r="BB64">
        <f t="shared" si="70"/>
        <v>99.945999999999998</v>
      </c>
      <c r="BD64">
        <f t="shared" si="71"/>
        <v>0.91855858854860184</v>
      </c>
      <c r="BE64">
        <f t="shared" si="72"/>
        <v>5.5092279568276861E-4</v>
      </c>
      <c r="BF64">
        <f t="shared" si="73"/>
        <v>8.7759905845429587E-2</v>
      </c>
      <c r="BG64">
        <f t="shared" si="74"/>
        <v>1.9343377853806168E-3</v>
      </c>
      <c r="BH64">
        <f t="shared" si="75"/>
        <v>8.9151494905628875E-2</v>
      </c>
      <c r="BI64">
        <f t="shared" si="76"/>
        <v>0</v>
      </c>
      <c r="BJ64">
        <f t="shared" si="77"/>
        <v>0.81331070553090978</v>
      </c>
      <c r="BK64">
        <f t="shared" si="78"/>
        <v>1.1002649908875946E-2</v>
      </c>
      <c r="BL64">
        <f t="shared" si="79"/>
        <v>2.6079331918000942E-3</v>
      </c>
      <c r="BM64">
        <f t="shared" si="80"/>
        <v>1.3655934708566287E-3</v>
      </c>
      <c r="BN64">
        <f t="shared" si="81"/>
        <v>1.6134523200637637E-4</v>
      </c>
      <c r="BO64">
        <f t="shared" si="82"/>
        <v>0</v>
      </c>
      <c r="BP64">
        <f t="shared" si="83"/>
        <v>1.9264034772151726</v>
      </c>
      <c r="BQ64">
        <f t="shared" si="84"/>
        <v>2.0759238437693894</v>
      </c>
    </row>
    <row r="65" spans="1:69" x14ac:dyDescent="0.15">
      <c r="A65" t="s">
        <v>131</v>
      </c>
      <c r="B65">
        <v>1137</v>
      </c>
      <c r="C65">
        <f t="shared" si="46"/>
        <v>4.4721359549923347</v>
      </c>
      <c r="D65" s="1">
        <v>55.237000000000002</v>
      </c>
      <c r="E65" s="1">
        <v>4.4999999999999998E-2</v>
      </c>
      <c r="F65" s="1">
        <v>4.524</v>
      </c>
      <c r="G65" s="1">
        <v>0.159</v>
      </c>
      <c r="H65" s="1">
        <v>6.4189999999999996</v>
      </c>
      <c r="I65" s="1">
        <v>32.643000000000001</v>
      </c>
      <c r="J65" s="1">
        <v>0.63</v>
      </c>
      <c r="K65" s="1">
        <v>0.182</v>
      </c>
      <c r="L65" s="1">
        <v>7.6999999999999999E-2</v>
      </c>
      <c r="M65" s="1">
        <v>1.4999999999999999E-2</v>
      </c>
      <c r="O65">
        <f t="shared" ref="O65:O71" si="91">SUM(D65:N65)</f>
        <v>99.930999999999997</v>
      </c>
      <c r="Q65" s="1">
        <v>50.597999999999999</v>
      </c>
      <c r="R65" s="1">
        <v>80.822000000000003</v>
      </c>
      <c r="S65" s="1">
        <v>11.09</v>
      </c>
      <c r="V65" s="37">
        <v>12</v>
      </c>
      <c r="W65" s="37">
        <v>4</v>
      </c>
      <c r="X65" s="15">
        <v>0</v>
      </c>
      <c r="Z65" s="14">
        <f t="shared" ref="Z65:Z71" si="92">IFERROR(BD65*$BQ65,"NA")</f>
        <v>1.9084470299570773</v>
      </c>
      <c r="AA65" s="14">
        <f t="shared" ref="AA65:AA71" si="93">IFERROR(BE65*$BQ65,"NA")</f>
        <v>1.1695816097517487E-3</v>
      </c>
      <c r="AB65" s="14">
        <f t="shared" ref="AB65:AB71" si="94">IFERROR(BF65*$BQ65,"NA")</f>
        <v>0.18420555211900771</v>
      </c>
      <c r="AC65" s="14">
        <f t="shared" ref="AC65:AC71" si="95">IFERROR(BG65*$BQ65,"NA")</f>
        <v>4.3430222661622097E-3</v>
      </c>
      <c r="AD65" s="14">
        <f t="shared" ref="AD65:AD71" si="96">IFERROR(IF(OR($X65="spinel", $X65="Spinel", $X65="SPINEL"),((BH65+BI65)*BQ65-AE65),BI65*$BQ65),"NA")</f>
        <v>0</v>
      </c>
      <c r="AE65" s="14">
        <f t="shared" ref="AE65:AE71" si="97">IFERROR(IF(OR($X65="spinel", $X65="Spinel", $X65="SPINEL"),(1-AF65-AG65-AH65-AI65),BH65*$BQ65),"NA")</f>
        <v>0.18546280437751439</v>
      </c>
      <c r="AF65" s="14">
        <f t="shared" ref="AF65:AF71" si="98">IFERROR(BJ65*$BQ65,"NA")</f>
        <v>1.6811929326364321</v>
      </c>
      <c r="AG65" s="14">
        <f t="shared" ref="AG65:AG71" si="99">IFERROR(BK65*$BQ65,"NA")</f>
        <v>2.3320219336525304E-2</v>
      </c>
      <c r="AH65" s="14">
        <f t="shared" ref="AH65:AH71" si="100">IFERROR(BL65*$BQ65,"NA")</f>
        <v>5.3256923182934167E-3</v>
      </c>
      <c r="AI65" s="14">
        <f t="shared" ref="AI65:AI71" si="101">IFERROR(BM65*$BQ65,"NA")</f>
        <v>2.139892398678722E-3</v>
      </c>
      <c r="AJ65" s="14">
        <f t="shared" ref="AJ65:AJ71" si="102">IFERROR(BN65*$BQ65,"NA")</f>
        <v>1.0047484422863603E-3</v>
      </c>
      <c r="AK65" s="14">
        <f t="shared" ref="AK65:AK71" si="103">IFERROR(BO65*$BQ65,"NA")</f>
        <v>0</v>
      </c>
      <c r="AL65" s="14">
        <f t="shared" ref="AL65:AL71" si="104">IFERROR(SUM(Z65:AK65),"NA")</f>
        <v>3.9966114754617297</v>
      </c>
      <c r="AM65" s="14">
        <f t="shared" ref="AM65:AM71" si="105">IFERROR(AF65/(AF65+AE65),"NA")</f>
        <v>0.90064434448196873</v>
      </c>
      <c r="AN65" s="11">
        <f t="shared" ref="AN65:AN71" si="106">IFERROR(AD65/(AD65+AE65),"NA")</f>
        <v>0</v>
      </c>
      <c r="AP65">
        <f t="shared" ref="AP65:AP71" si="107">D65</f>
        <v>55.237000000000002</v>
      </c>
      <c r="AQ65">
        <f t="shared" ref="AQ65:AQ71" si="108">E65</f>
        <v>4.4999999999999998E-2</v>
      </c>
      <c r="AR65">
        <f t="shared" ref="AR65:AR71" si="109">F65</f>
        <v>4.524</v>
      </c>
      <c r="AS65">
        <f t="shared" ref="AS65:AS71" si="110">G65</f>
        <v>0.159</v>
      </c>
      <c r="AT65">
        <f t="shared" ref="AT65:AT71" si="111">BI65*AT$1/2</f>
        <v>0</v>
      </c>
      <c r="AU65">
        <f t="shared" ref="AU65:AU71" si="112">BH65*AU$1</f>
        <v>6.4189999999999996</v>
      </c>
      <c r="AV65">
        <f t="shared" ref="AV65:AV71" si="113">I65</f>
        <v>32.643000000000001</v>
      </c>
      <c r="AW65">
        <f t="shared" ref="AW65:AW71" si="114">J65</f>
        <v>0.63</v>
      </c>
      <c r="AX65">
        <f t="shared" ref="AX65:AX71" si="115">K65</f>
        <v>0.182</v>
      </c>
      <c r="AY65">
        <f t="shared" ref="AY65:AY71" si="116">L65</f>
        <v>7.6999999999999999E-2</v>
      </c>
      <c r="AZ65">
        <f t="shared" ref="AZ65:AZ71" si="117">M65</f>
        <v>1.4999999999999999E-2</v>
      </c>
      <c r="BA65">
        <f t="shared" ref="BA65:BA71" si="118">N65</f>
        <v>0</v>
      </c>
      <c r="BB65">
        <f t="shared" ref="BB65:BB71" si="119">SUM(AP65:BA65)</f>
        <v>99.930999999999997</v>
      </c>
      <c r="BD65">
        <f t="shared" ref="BD65:BD71" si="120">D65/AP$1</f>
        <v>0.91939081225033292</v>
      </c>
      <c r="BE65">
        <f t="shared" ref="BE65:BE71" si="121">E65/AQ$1</f>
        <v>5.634437683119225E-4</v>
      </c>
      <c r="BF65">
        <f t="shared" ref="BF65:BF71" si="122">F65/AR$1*2</f>
        <v>8.8740682620635544E-2</v>
      </c>
      <c r="BG65">
        <f t="shared" ref="BG65:BG71" si="123">G65/AS$1*2</f>
        <v>2.0922429107178104E-3</v>
      </c>
      <c r="BH65">
        <f t="shared" ref="BH65:BH71" si="124">IF(OR($X65="spinel", $X65="Spinel", $X65="SPINEL"),H65/AU$1,H65/AU$1*(1-$X65))</f>
        <v>8.9346361561160298E-2</v>
      </c>
      <c r="BI65">
        <f t="shared" ref="BI65:BI71" si="125">IF(OR($X65="spinel", $X65="Spinel", $X65="SPINEL"),0,H65/AU$1*$X65)</f>
        <v>0</v>
      </c>
      <c r="BJ65">
        <f t="shared" ref="BJ65:BJ71" si="126">I65/AV$1</f>
        <v>0.80991157293000271</v>
      </c>
      <c r="BK65">
        <f t="shared" ref="BK65:BK71" si="127">J65/AW$1</f>
        <v>1.1234472354281761E-2</v>
      </c>
      <c r="BL65">
        <f t="shared" ref="BL65:BL71" si="128">K65/AX$1</f>
        <v>2.5656423832844171E-3</v>
      </c>
      <c r="BM65">
        <f t="shared" ref="BM65:BM71" si="129">L65/AY$1</f>
        <v>1.0308891887839255E-3</v>
      </c>
      <c r="BN65">
        <f t="shared" ref="BN65:BN71" si="130">M65/AZ$1*2</f>
        <v>4.8403569601912906E-4</v>
      </c>
      <c r="BO65">
        <f t="shared" ref="BO65:BO71" si="131">N65/BA$1*2</f>
        <v>0</v>
      </c>
      <c r="BP65">
        <f t="shared" ref="BP65:BP71" si="132">SUM(BD65:BO65)</f>
        <v>1.9253601556635307</v>
      </c>
      <c r="BQ65">
        <f t="shared" ref="BQ65:BQ71" si="133">IFERROR(IF(OR($U65="Total",$U65="total", $U65="TOTAL"),$W65/$BP65,V65/(BD65*4+BE65*4+BF65*3+BG65*3+BH65*2+BI65*3+BJ65*2+BK65*2+BL65*2+BM65*2+BN65+BO65)),"NA")</f>
        <v>2.0757734409874034</v>
      </c>
    </row>
    <row r="66" spans="1:69" x14ac:dyDescent="0.15">
      <c r="A66" t="s">
        <v>132</v>
      </c>
      <c r="B66">
        <v>1138</v>
      </c>
      <c r="C66">
        <f t="shared" si="46"/>
        <v>5.3851648071443838</v>
      </c>
      <c r="D66" s="1">
        <v>55.168999999999997</v>
      </c>
      <c r="E66" s="1">
        <v>4.2999999999999997E-2</v>
      </c>
      <c r="F66" s="1">
        <v>4.55</v>
      </c>
      <c r="G66" s="1">
        <v>0.154</v>
      </c>
      <c r="H66" s="1">
        <v>6.4329999999999998</v>
      </c>
      <c r="I66" s="1">
        <v>32.545999999999999</v>
      </c>
      <c r="J66" s="1">
        <v>0.63900000000000001</v>
      </c>
      <c r="K66" s="1">
        <v>0.189</v>
      </c>
      <c r="L66" s="1">
        <v>9.5000000000000001E-2</v>
      </c>
      <c r="M66" s="1">
        <v>1.2999999999999999E-2</v>
      </c>
      <c r="O66">
        <f t="shared" si="91"/>
        <v>99.830999999999975</v>
      </c>
      <c r="Q66" s="1">
        <v>50.595999999999997</v>
      </c>
      <c r="R66" s="1">
        <v>80.816999999999993</v>
      </c>
      <c r="S66" s="1">
        <v>11.089</v>
      </c>
      <c r="V66" s="37">
        <v>12</v>
      </c>
      <c r="W66" s="37">
        <v>4</v>
      </c>
      <c r="X66" s="15">
        <v>0</v>
      </c>
      <c r="Z66" s="14">
        <f t="shared" si="92"/>
        <v>1.9083366283979155</v>
      </c>
      <c r="AA66" s="14">
        <f t="shared" si="93"/>
        <v>1.118913000731279E-3</v>
      </c>
      <c r="AB66" s="14">
        <f t="shared" si="94"/>
        <v>0.18548182643884045</v>
      </c>
      <c r="AC66" s="14">
        <f t="shared" si="95"/>
        <v>4.211390370029322E-3</v>
      </c>
      <c r="AD66" s="14">
        <f t="shared" si="96"/>
        <v>0</v>
      </c>
      <c r="AE66" s="14">
        <f t="shared" si="97"/>
        <v>0.18608563356057928</v>
      </c>
      <c r="AF66" s="14">
        <f t="shared" si="98"/>
        <v>1.6781661547750082</v>
      </c>
      <c r="AG66" s="14">
        <f t="shared" si="99"/>
        <v>2.3681149896054122E-2</v>
      </c>
      <c r="AH66" s="14">
        <f t="shared" si="100"/>
        <v>5.5370231048785237E-3</v>
      </c>
      <c r="AI66" s="14">
        <f t="shared" si="101"/>
        <v>2.6432282265550118E-3</v>
      </c>
      <c r="AJ66" s="14">
        <f t="shared" si="102"/>
        <v>8.7180485265165913E-4</v>
      </c>
      <c r="AK66" s="14">
        <f t="shared" si="103"/>
        <v>0</v>
      </c>
      <c r="AL66" s="14">
        <f t="shared" si="104"/>
        <v>3.9961337526232432</v>
      </c>
      <c r="AM66" s="14">
        <f t="shared" si="105"/>
        <v>0.90018213487850951</v>
      </c>
      <c r="AN66" s="11">
        <f t="shared" si="106"/>
        <v>0</v>
      </c>
      <c r="AP66">
        <f t="shared" si="107"/>
        <v>55.168999999999997</v>
      </c>
      <c r="AQ66">
        <f t="shared" si="108"/>
        <v>4.2999999999999997E-2</v>
      </c>
      <c r="AR66">
        <f t="shared" si="109"/>
        <v>4.55</v>
      </c>
      <c r="AS66">
        <f t="shared" si="110"/>
        <v>0.154</v>
      </c>
      <c r="AT66">
        <f t="shared" si="111"/>
        <v>0</v>
      </c>
      <c r="AU66">
        <f t="shared" si="112"/>
        <v>6.4329999999999998</v>
      </c>
      <c r="AV66">
        <f t="shared" si="113"/>
        <v>32.545999999999999</v>
      </c>
      <c r="AW66">
        <f t="shared" si="114"/>
        <v>0.63900000000000001</v>
      </c>
      <c r="AX66">
        <f t="shared" si="115"/>
        <v>0.189</v>
      </c>
      <c r="AY66">
        <f t="shared" si="116"/>
        <v>9.5000000000000001E-2</v>
      </c>
      <c r="AZ66">
        <f t="shared" si="117"/>
        <v>1.2999999999999999E-2</v>
      </c>
      <c r="BA66">
        <f t="shared" si="118"/>
        <v>0</v>
      </c>
      <c r="BB66">
        <f t="shared" si="119"/>
        <v>99.830999999999975</v>
      </c>
      <c r="BD66">
        <f t="shared" si="120"/>
        <v>0.91825898801597872</v>
      </c>
      <c r="BE66">
        <f t="shared" si="121"/>
        <v>5.3840182305361472E-4</v>
      </c>
      <c r="BF66">
        <f t="shared" si="122"/>
        <v>8.9250686543742644E-2</v>
      </c>
      <c r="BG66">
        <f t="shared" si="123"/>
        <v>2.0264491084939799E-3</v>
      </c>
      <c r="BH66">
        <f t="shared" si="124"/>
        <v>8.9541228216691721E-2</v>
      </c>
      <c r="BI66">
        <f t="shared" si="125"/>
        <v>0</v>
      </c>
      <c r="BJ66">
        <f t="shared" si="126"/>
        <v>0.80750488780381291</v>
      </c>
      <c r="BK66">
        <f t="shared" si="127"/>
        <v>1.1394964816485786E-2</v>
      </c>
      <c r="BL66">
        <f t="shared" si="128"/>
        <v>2.6643209364876639E-3</v>
      </c>
      <c r="BM66">
        <f t="shared" si="129"/>
        <v>1.2718762718762718E-3</v>
      </c>
      <c r="BN66">
        <f t="shared" si="130"/>
        <v>4.1949760321657848E-4</v>
      </c>
      <c r="BO66">
        <f t="shared" si="131"/>
        <v>0</v>
      </c>
      <c r="BP66">
        <f t="shared" si="132"/>
        <v>1.9228713011398397</v>
      </c>
      <c r="BQ66">
        <f t="shared" si="133"/>
        <v>2.0782117608466124</v>
      </c>
    </row>
    <row r="67" spans="1:69" x14ac:dyDescent="0.15">
      <c r="A67" t="s">
        <v>133</v>
      </c>
      <c r="B67">
        <v>1139</v>
      </c>
      <c r="C67">
        <f t="shared" si="46"/>
        <v>5.6568542494842209</v>
      </c>
      <c r="D67" s="1">
        <v>55.116</v>
      </c>
      <c r="E67" s="1">
        <v>5.0999999999999997E-2</v>
      </c>
      <c r="F67" s="1">
        <v>4.6159999999999997</v>
      </c>
      <c r="G67" s="1">
        <v>0.156</v>
      </c>
      <c r="H67" s="1">
        <v>6.4619999999999997</v>
      </c>
      <c r="I67" s="1">
        <v>32.497999999999998</v>
      </c>
      <c r="J67" s="1">
        <v>0.66</v>
      </c>
      <c r="K67" s="1">
        <v>0.18099999999999999</v>
      </c>
      <c r="L67" s="1">
        <v>0.1</v>
      </c>
      <c r="M67" s="1">
        <v>1.9E-2</v>
      </c>
      <c r="O67">
        <f t="shared" si="91"/>
        <v>99.858999999999995</v>
      </c>
      <c r="Q67" s="1">
        <v>50.591999999999999</v>
      </c>
      <c r="R67" s="1">
        <v>80.813000000000002</v>
      </c>
      <c r="S67" s="1">
        <v>11.089</v>
      </c>
      <c r="V67" s="37">
        <v>12</v>
      </c>
      <c r="W67" s="37">
        <v>4</v>
      </c>
      <c r="X67" s="15">
        <v>0</v>
      </c>
      <c r="Z67" s="14">
        <f t="shared" si="92"/>
        <v>1.9064666002649269</v>
      </c>
      <c r="AA67" s="14">
        <f t="shared" si="93"/>
        <v>1.3270573020162746E-3</v>
      </c>
      <c r="AB67" s="14">
        <f t="shared" si="94"/>
        <v>0.18816870789650367</v>
      </c>
      <c r="AC67" s="14">
        <f t="shared" si="95"/>
        <v>4.266001587648764E-3</v>
      </c>
      <c r="AD67" s="14">
        <f t="shared" si="96"/>
        <v>0</v>
      </c>
      <c r="AE67" s="14">
        <f t="shared" si="97"/>
        <v>0.18692090851421519</v>
      </c>
      <c r="AF67" s="14">
        <f t="shared" si="98"/>
        <v>1.6756588621254349</v>
      </c>
      <c r="AG67" s="14">
        <f t="shared" si="99"/>
        <v>2.4458932565916768E-2</v>
      </c>
      <c r="AH67" s="14">
        <f t="shared" si="100"/>
        <v>5.3025496286487105E-3</v>
      </c>
      <c r="AI67" s="14">
        <f t="shared" si="101"/>
        <v>2.782291914290917E-3</v>
      </c>
      <c r="AJ67" s="14">
        <f t="shared" si="102"/>
        <v>1.2741517827580752E-3</v>
      </c>
      <c r="AK67" s="14">
        <f t="shared" si="103"/>
        <v>0</v>
      </c>
      <c r="AL67" s="14">
        <f t="shared" si="104"/>
        <v>3.9966260635823594</v>
      </c>
      <c r="AM67" s="14">
        <f t="shared" si="105"/>
        <v>0.89964407889492837</v>
      </c>
      <c r="AN67" s="11">
        <f t="shared" si="106"/>
        <v>0</v>
      </c>
      <c r="AP67">
        <f t="shared" si="107"/>
        <v>55.116</v>
      </c>
      <c r="AQ67">
        <f t="shared" si="108"/>
        <v>5.0999999999999997E-2</v>
      </c>
      <c r="AR67">
        <f t="shared" si="109"/>
        <v>4.6159999999999997</v>
      </c>
      <c r="AS67">
        <f t="shared" si="110"/>
        <v>0.156</v>
      </c>
      <c r="AT67">
        <f t="shared" si="111"/>
        <v>0</v>
      </c>
      <c r="AU67">
        <f t="shared" si="112"/>
        <v>6.4619999999999997</v>
      </c>
      <c r="AV67">
        <f t="shared" si="113"/>
        <v>32.497999999999998</v>
      </c>
      <c r="AW67">
        <f t="shared" si="114"/>
        <v>0.66</v>
      </c>
      <c r="AX67">
        <f t="shared" si="115"/>
        <v>0.18099999999999999</v>
      </c>
      <c r="AY67">
        <f t="shared" si="116"/>
        <v>0.1</v>
      </c>
      <c r="AZ67">
        <f t="shared" si="117"/>
        <v>1.9E-2</v>
      </c>
      <c r="BA67">
        <f t="shared" si="118"/>
        <v>0</v>
      </c>
      <c r="BB67">
        <f t="shared" si="119"/>
        <v>99.858999999999995</v>
      </c>
      <c r="BD67">
        <f t="shared" si="120"/>
        <v>0.91737683089214384</v>
      </c>
      <c r="BE67">
        <f t="shared" si="121"/>
        <v>6.385696040868454E-4</v>
      </c>
      <c r="BF67">
        <f t="shared" si="122"/>
        <v>9.0545311887014521E-2</v>
      </c>
      <c r="BG67">
        <f t="shared" si="123"/>
        <v>2.052766629383512E-3</v>
      </c>
      <c r="BH67">
        <f t="shared" si="124"/>
        <v>8.9944880574578251E-2</v>
      </c>
      <c r="BI67">
        <f t="shared" si="125"/>
        <v>0</v>
      </c>
      <c r="BJ67">
        <f t="shared" si="126"/>
        <v>0.80631395083415203</v>
      </c>
      <c r="BK67">
        <f t="shared" si="127"/>
        <v>1.1769447228295178E-2</v>
      </c>
      <c r="BL67">
        <f t="shared" si="128"/>
        <v>2.5515454471125246E-3</v>
      </c>
      <c r="BM67">
        <f t="shared" si="129"/>
        <v>1.3388171282908124E-3</v>
      </c>
      <c r="BN67">
        <f t="shared" si="130"/>
        <v>6.1311188162423017E-4</v>
      </c>
      <c r="BO67">
        <f t="shared" si="131"/>
        <v>0</v>
      </c>
      <c r="BP67">
        <f t="shared" si="132"/>
        <v>1.9231452321066815</v>
      </c>
      <c r="BQ67">
        <f t="shared" si="133"/>
        <v>2.0781717349574862</v>
      </c>
    </row>
    <row r="68" spans="1:69" x14ac:dyDescent="0.15">
      <c r="A68" t="s">
        <v>134</v>
      </c>
      <c r="B68">
        <v>1140</v>
      </c>
      <c r="C68">
        <f t="shared" si="46"/>
        <v>4.4721359550018667</v>
      </c>
      <c r="D68" s="1">
        <v>55.180999999999997</v>
      </c>
      <c r="E68" s="1">
        <v>4.3999999999999997E-2</v>
      </c>
      <c r="F68" s="1">
        <v>4.625</v>
      </c>
      <c r="G68" s="1">
        <v>0.161</v>
      </c>
      <c r="H68" s="1">
        <v>6.4630000000000001</v>
      </c>
      <c r="I68" s="1">
        <v>32.497</v>
      </c>
      <c r="J68" s="1">
        <v>0.66500000000000004</v>
      </c>
      <c r="K68" s="1">
        <v>0.183</v>
      </c>
      <c r="L68" s="1">
        <v>0.10100000000000001</v>
      </c>
      <c r="M68" s="1">
        <v>2.7E-2</v>
      </c>
      <c r="O68">
        <f t="shared" si="91"/>
        <v>99.947000000000003</v>
      </c>
      <c r="Q68" s="1">
        <v>50.59</v>
      </c>
      <c r="R68" s="1">
        <v>80.808999999999997</v>
      </c>
      <c r="S68" s="1">
        <v>11.089</v>
      </c>
      <c r="V68" s="37">
        <v>12</v>
      </c>
      <c r="W68" s="37">
        <v>4</v>
      </c>
      <c r="X68" s="15">
        <v>0</v>
      </c>
      <c r="Z68" s="14">
        <f t="shared" si="92"/>
        <v>1.9069970203107938</v>
      </c>
      <c r="AA68" s="14">
        <f t="shared" si="93"/>
        <v>1.1438817063424546E-3</v>
      </c>
      <c r="AB68" s="14">
        <f t="shared" si="94"/>
        <v>0.18836589690217309</v>
      </c>
      <c r="AC68" s="14">
        <f t="shared" si="95"/>
        <v>4.3987697377692861E-3</v>
      </c>
      <c r="AD68" s="14">
        <f t="shared" si="96"/>
        <v>0</v>
      </c>
      <c r="AE68" s="14">
        <f t="shared" si="97"/>
        <v>0.18678157088039823</v>
      </c>
      <c r="AF68" s="14">
        <f t="shared" si="98"/>
        <v>1.6740991734097743</v>
      </c>
      <c r="AG68" s="14">
        <f t="shared" si="99"/>
        <v>2.4622046524724765E-2</v>
      </c>
      <c r="AH68" s="14">
        <f t="shared" si="100"/>
        <v>5.356316053325187E-3</v>
      </c>
      <c r="AI68" s="14">
        <f t="shared" si="101"/>
        <v>2.807585595518454E-3</v>
      </c>
      <c r="AJ68" s="14">
        <f t="shared" si="102"/>
        <v>1.8090070841456122E-3</v>
      </c>
      <c r="AK68" s="14">
        <f t="shared" si="103"/>
        <v>0</v>
      </c>
      <c r="AL68" s="14">
        <f t="shared" si="104"/>
        <v>3.9963812682049653</v>
      </c>
      <c r="AM68" s="14">
        <f t="shared" si="105"/>
        <v>0.8996273289121246</v>
      </c>
      <c r="AN68" s="11">
        <f t="shared" si="106"/>
        <v>0</v>
      </c>
      <c r="AP68">
        <f t="shared" si="107"/>
        <v>55.180999999999997</v>
      </c>
      <c r="AQ68">
        <f t="shared" si="108"/>
        <v>4.3999999999999997E-2</v>
      </c>
      <c r="AR68">
        <f t="shared" si="109"/>
        <v>4.625</v>
      </c>
      <c r="AS68">
        <f t="shared" si="110"/>
        <v>0.161</v>
      </c>
      <c r="AT68">
        <f t="shared" si="111"/>
        <v>0</v>
      </c>
      <c r="AU68">
        <f t="shared" si="112"/>
        <v>6.4630000000000001</v>
      </c>
      <c r="AV68">
        <f t="shared" si="113"/>
        <v>32.497</v>
      </c>
      <c r="AW68">
        <f t="shared" si="114"/>
        <v>0.66500000000000004</v>
      </c>
      <c r="AX68">
        <f t="shared" si="115"/>
        <v>0.183</v>
      </c>
      <c r="AY68">
        <f t="shared" si="116"/>
        <v>0.10100000000000001</v>
      </c>
      <c r="AZ68">
        <f t="shared" si="117"/>
        <v>2.7E-2</v>
      </c>
      <c r="BA68">
        <f t="shared" si="118"/>
        <v>0</v>
      </c>
      <c r="BB68">
        <f t="shared" si="119"/>
        <v>99.947000000000003</v>
      </c>
      <c r="BD68">
        <f t="shared" si="120"/>
        <v>0.91845872170439413</v>
      </c>
      <c r="BE68">
        <f t="shared" si="121"/>
        <v>5.5092279568276861E-4</v>
      </c>
      <c r="BF68">
        <f t="shared" si="122"/>
        <v>9.0721851706551601E-2</v>
      </c>
      <c r="BG68">
        <f t="shared" si="123"/>
        <v>2.1185604316073425E-3</v>
      </c>
      <c r="BH68">
        <f t="shared" si="124"/>
        <v>8.9958799621401936E-2</v>
      </c>
      <c r="BI68">
        <f t="shared" si="125"/>
        <v>0</v>
      </c>
      <c r="BJ68">
        <f t="shared" si="126"/>
        <v>0.8062891396472841</v>
      </c>
      <c r="BK68">
        <f t="shared" si="127"/>
        <v>1.1858609707297416E-2</v>
      </c>
      <c r="BL68">
        <f t="shared" si="128"/>
        <v>2.5797393194563092E-3</v>
      </c>
      <c r="BM68">
        <f t="shared" si="129"/>
        <v>1.3522052995737206E-3</v>
      </c>
      <c r="BN68">
        <f t="shared" si="130"/>
        <v>8.7126425283443228E-4</v>
      </c>
      <c r="BO68">
        <f t="shared" si="131"/>
        <v>0</v>
      </c>
      <c r="BP68">
        <f t="shared" si="132"/>
        <v>1.9247598144860838</v>
      </c>
      <c r="BQ68">
        <f t="shared" si="133"/>
        <v>2.0763012808806018</v>
      </c>
    </row>
    <row r="69" spans="1:69" x14ac:dyDescent="0.15">
      <c r="A69" t="s">
        <v>135</v>
      </c>
      <c r="B69">
        <v>1141</v>
      </c>
      <c r="C69">
        <f t="shared" si="46"/>
        <v>5.8309518948414594</v>
      </c>
      <c r="D69" s="1">
        <v>55.198</v>
      </c>
      <c r="E69" s="1">
        <v>5.0999999999999997E-2</v>
      </c>
      <c r="F69" s="1">
        <v>4.6109999999999998</v>
      </c>
      <c r="G69" s="1">
        <v>0.16700000000000001</v>
      </c>
      <c r="H69" s="1">
        <v>6.4560000000000004</v>
      </c>
      <c r="I69" s="1">
        <v>32.466000000000001</v>
      </c>
      <c r="J69" s="1">
        <v>0.69899999999999995</v>
      </c>
      <c r="K69" s="1">
        <v>0.17599999999999999</v>
      </c>
      <c r="L69" s="1">
        <v>9.9000000000000005E-2</v>
      </c>
      <c r="M69" s="1">
        <v>1.2E-2</v>
      </c>
      <c r="O69">
        <f t="shared" si="91"/>
        <v>99.935000000000016</v>
      </c>
      <c r="Q69" s="1">
        <v>50.587000000000003</v>
      </c>
      <c r="R69" s="1">
        <v>80.804000000000002</v>
      </c>
      <c r="S69" s="1">
        <v>11.089</v>
      </c>
      <c r="V69" s="37">
        <v>12</v>
      </c>
      <c r="W69" s="37">
        <v>4</v>
      </c>
      <c r="X69" s="15">
        <v>0</v>
      </c>
      <c r="Z69" s="14">
        <f t="shared" si="92"/>
        <v>1.9077033775384484</v>
      </c>
      <c r="AA69" s="14">
        <f t="shared" si="93"/>
        <v>1.3259454969714968E-3</v>
      </c>
      <c r="AB69" s="14">
        <f t="shared" si="94"/>
        <v>0.18780740916270511</v>
      </c>
      <c r="AC69" s="14">
        <f t="shared" si="95"/>
        <v>4.5629833312583702E-3</v>
      </c>
      <c r="AD69" s="14">
        <f t="shared" si="96"/>
        <v>0</v>
      </c>
      <c r="AE69" s="14">
        <f t="shared" si="97"/>
        <v>0.18659089506638751</v>
      </c>
      <c r="AF69" s="14">
        <f t="shared" si="98"/>
        <v>1.6726064009468837</v>
      </c>
      <c r="AG69" s="14">
        <f t="shared" si="99"/>
        <v>2.5882530629663596E-2</v>
      </c>
      <c r="AH69" s="14">
        <f t="shared" si="100"/>
        <v>5.1517506152367592E-3</v>
      </c>
      <c r="AI69" s="14">
        <f t="shared" si="101"/>
        <v>2.7521613084190047E-3</v>
      </c>
      <c r="AJ69" s="14">
        <f t="shared" si="102"/>
        <v>8.0405324325176367E-4</v>
      </c>
      <c r="AK69" s="14">
        <f t="shared" si="103"/>
        <v>0</v>
      </c>
      <c r="AL69" s="14">
        <f t="shared" si="104"/>
        <v>3.9951875073392253</v>
      </c>
      <c r="AM69" s="14">
        <f t="shared" si="105"/>
        <v>0.8996390025595995</v>
      </c>
      <c r="AN69" s="11">
        <f t="shared" si="106"/>
        <v>0</v>
      </c>
      <c r="AP69">
        <f t="shared" si="107"/>
        <v>55.198</v>
      </c>
      <c r="AQ69">
        <f t="shared" si="108"/>
        <v>5.0999999999999997E-2</v>
      </c>
      <c r="AR69">
        <f t="shared" si="109"/>
        <v>4.6109999999999998</v>
      </c>
      <c r="AS69">
        <f t="shared" si="110"/>
        <v>0.16700000000000001</v>
      </c>
      <c r="AT69">
        <f t="shared" si="111"/>
        <v>0</v>
      </c>
      <c r="AU69">
        <f t="shared" si="112"/>
        <v>6.4560000000000004</v>
      </c>
      <c r="AV69">
        <f t="shared" si="113"/>
        <v>32.466000000000001</v>
      </c>
      <c r="AW69">
        <f t="shared" si="114"/>
        <v>0.69899999999999995</v>
      </c>
      <c r="AX69">
        <f t="shared" si="115"/>
        <v>0.17599999999999999</v>
      </c>
      <c r="AY69">
        <f t="shared" si="116"/>
        <v>9.9000000000000005E-2</v>
      </c>
      <c r="AZ69">
        <f t="shared" si="117"/>
        <v>1.2E-2</v>
      </c>
      <c r="BA69">
        <f t="shared" si="118"/>
        <v>0</v>
      </c>
      <c r="BB69">
        <f t="shared" si="119"/>
        <v>99.935000000000016</v>
      </c>
      <c r="BD69">
        <f t="shared" si="120"/>
        <v>0.91874167776298277</v>
      </c>
      <c r="BE69">
        <f t="shared" si="121"/>
        <v>6.385696040868454E-4</v>
      </c>
      <c r="BF69">
        <f t="shared" si="122"/>
        <v>9.0447234209493924E-2</v>
      </c>
      <c r="BG69">
        <f t="shared" si="123"/>
        <v>2.1975129942759393E-3</v>
      </c>
      <c r="BH69">
        <f t="shared" si="124"/>
        <v>8.9861366293636225E-2</v>
      </c>
      <c r="BI69">
        <f t="shared" si="125"/>
        <v>0</v>
      </c>
      <c r="BJ69">
        <f t="shared" si="126"/>
        <v>0.80551999285437814</v>
      </c>
      <c r="BK69">
        <f t="shared" si="127"/>
        <v>1.2464914564512619E-2</v>
      </c>
      <c r="BL69">
        <f t="shared" si="128"/>
        <v>2.4810607662530625E-3</v>
      </c>
      <c r="BM69">
        <f t="shared" si="129"/>
        <v>1.3254289570079044E-3</v>
      </c>
      <c r="BN69">
        <f t="shared" si="130"/>
        <v>3.8722855681530327E-4</v>
      </c>
      <c r="BO69">
        <f t="shared" si="131"/>
        <v>0</v>
      </c>
      <c r="BP69">
        <f t="shared" si="132"/>
        <v>1.9240649865634429</v>
      </c>
      <c r="BQ69">
        <f t="shared" si="133"/>
        <v>2.076430648257364</v>
      </c>
    </row>
    <row r="70" spans="1:69" x14ac:dyDescent="0.15">
      <c r="A70" t="s">
        <v>136</v>
      </c>
      <c r="B70">
        <v>1142</v>
      </c>
      <c r="C70">
        <f t="shared" ref="C70:C84" si="134">SQRT((Q69-Q70)^2 + (R69-R70)^2)*1000</f>
        <v>5.0000000000039799</v>
      </c>
      <c r="D70" s="1">
        <v>55.161999999999999</v>
      </c>
      <c r="E70" s="1">
        <v>4.7E-2</v>
      </c>
      <c r="F70" s="1">
        <v>4.55</v>
      </c>
      <c r="G70" s="1">
        <v>0.16600000000000001</v>
      </c>
      <c r="H70" s="1">
        <v>6.4710000000000001</v>
      </c>
      <c r="I70" s="1">
        <v>32.46</v>
      </c>
      <c r="J70" s="1">
        <v>0.73199999999999998</v>
      </c>
      <c r="K70" s="1">
        <v>0.17399999999999999</v>
      </c>
      <c r="L70" s="1">
        <v>8.5000000000000006E-2</v>
      </c>
      <c r="M70" s="1">
        <v>1.7999999999999999E-2</v>
      </c>
      <c r="O70">
        <f t="shared" si="91"/>
        <v>99.864999999999995</v>
      </c>
      <c r="Q70" s="1">
        <v>50.584000000000003</v>
      </c>
      <c r="R70" s="1">
        <v>80.8</v>
      </c>
      <c r="S70" s="1">
        <v>11.089</v>
      </c>
      <c r="V70" s="37">
        <v>12</v>
      </c>
      <c r="W70" s="37">
        <v>4</v>
      </c>
      <c r="X70" s="15">
        <v>0</v>
      </c>
      <c r="Z70" s="14">
        <f t="shared" si="92"/>
        <v>1.9081652631179382</v>
      </c>
      <c r="AA70" s="14">
        <f t="shared" si="93"/>
        <v>1.2230432911836267E-3</v>
      </c>
      <c r="AB70" s="14">
        <f t="shared" si="94"/>
        <v>0.18548870583216007</v>
      </c>
      <c r="AC70" s="14">
        <f t="shared" si="95"/>
        <v>4.5397190274134702E-3</v>
      </c>
      <c r="AD70" s="14">
        <f t="shared" si="96"/>
        <v>0</v>
      </c>
      <c r="AE70" s="14">
        <f t="shared" si="97"/>
        <v>0.18719179173657241</v>
      </c>
      <c r="AF70" s="14">
        <f t="shared" si="98"/>
        <v>1.6737938229037546</v>
      </c>
      <c r="AG70" s="14">
        <f t="shared" si="99"/>
        <v>2.7128708376153797E-2</v>
      </c>
      <c r="AH70" s="14">
        <f t="shared" si="100"/>
        <v>5.0977658923306145E-3</v>
      </c>
      <c r="AI70" s="14">
        <f t="shared" si="101"/>
        <v>2.3650813923795215E-3</v>
      </c>
      <c r="AJ70" s="14">
        <f t="shared" si="102"/>
        <v>1.2071591824067837E-3</v>
      </c>
      <c r="AK70" s="14">
        <f t="shared" si="103"/>
        <v>0</v>
      </c>
      <c r="AL70" s="14">
        <f t="shared" si="104"/>
        <v>3.9962010607522935</v>
      </c>
      <c r="AM70" s="14">
        <f t="shared" si="105"/>
        <v>0.89941255307728374</v>
      </c>
      <c r="AN70" s="11">
        <f t="shared" si="106"/>
        <v>0</v>
      </c>
      <c r="AP70">
        <f t="shared" si="107"/>
        <v>55.161999999999999</v>
      </c>
      <c r="AQ70">
        <f t="shared" si="108"/>
        <v>4.7E-2</v>
      </c>
      <c r="AR70">
        <f t="shared" si="109"/>
        <v>4.55</v>
      </c>
      <c r="AS70">
        <f t="shared" si="110"/>
        <v>0.16600000000000001</v>
      </c>
      <c r="AT70">
        <f t="shared" si="111"/>
        <v>0</v>
      </c>
      <c r="AU70">
        <f t="shared" si="112"/>
        <v>6.4710000000000001</v>
      </c>
      <c r="AV70">
        <f t="shared" si="113"/>
        <v>32.46</v>
      </c>
      <c r="AW70">
        <f t="shared" si="114"/>
        <v>0.73199999999999998</v>
      </c>
      <c r="AX70">
        <f t="shared" si="115"/>
        <v>0.17399999999999999</v>
      </c>
      <c r="AY70">
        <f t="shared" si="116"/>
        <v>8.5000000000000006E-2</v>
      </c>
      <c r="AZ70">
        <f t="shared" si="117"/>
        <v>1.7999999999999999E-2</v>
      </c>
      <c r="BA70">
        <f t="shared" si="118"/>
        <v>0</v>
      </c>
      <c r="BB70">
        <f t="shared" si="119"/>
        <v>99.864999999999995</v>
      </c>
      <c r="BD70">
        <f t="shared" si="120"/>
        <v>0.91814247669773641</v>
      </c>
      <c r="BE70">
        <f t="shared" si="121"/>
        <v>5.8848571357023017E-4</v>
      </c>
      <c r="BF70">
        <f t="shared" si="122"/>
        <v>8.9250686543742644E-2</v>
      </c>
      <c r="BG70">
        <f t="shared" si="123"/>
        <v>2.1843542338311731E-3</v>
      </c>
      <c r="BH70">
        <f t="shared" si="124"/>
        <v>9.0070151995991318E-2</v>
      </c>
      <c r="BI70">
        <f t="shared" si="125"/>
        <v>0</v>
      </c>
      <c r="BJ70">
        <f t="shared" si="126"/>
        <v>0.8053711257331706</v>
      </c>
      <c r="BK70">
        <f t="shared" si="127"/>
        <v>1.305338692592738E-2</v>
      </c>
      <c r="BL70">
        <f t="shared" si="128"/>
        <v>2.4528668939092775E-3</v>
      </c>
      <c r="BM70">
        <f t="shared" si="129"/>
        <v>1.1379945590471907E-3</v>
      </c>
      <c r="BN70">
        <f t="shared" si="130"/>
        <v>5.8084283522295485E-4</v>
      </c>
      <c r="BO70">
        <f t="shared" si="131"/>
        <v>0</v>
      </c>
      <c r="BP70">
        <f t="shared" si="132"/>
        <v>1.922832372132149</v>
      </c>
      <c r="BQ70">
        <f t="shared" si="133"/>
        <v>2.0782888402908837</v>
      </c>
    </row>
    <row r="71" spans="1:69" x14ac:dyDescent="0.15">
      <c r="A71" t="s">
        <v>137</v>
      </c>
      <c r="B71">
        <v>1143</v>
      </c>
      <c r="C71">
        <f t="shared" si="134"/>
        <v>4.4721359549923347</v>
      </c>
      <c r="D71" s="1">
        <v>55.268999999999998</v>
      </c>
      <c r="E71" s="1">
        <v>4.7E-2</v>
      </c>
      <c r="F71" s="1">
        <v>4.4660000000000002</v>
      </c>
      <c r="G71" s="1">
        <v>0.17399999999999999</v>
      </c>
      <c r="H71" s="1">
        <v>6.4550000000000001</v>
      </c>
      <c r="I71" s="1">
        <v>32.529000000000003</v>
      </c>
      <c r="J71" s="1">
        <v>0.77400000000000002</v>
      </c>
      <c r="K71" s="1">
        <v>0.17899999999999999</v>
      </c>
      <c r="L71" s="1">
        <v>0.108</v>
      </c>
      <c r="M71" s="1">
        <v>1.9E-2</v>
      </c>
      <c r="O71">
        <f t="shared" si="91"/>
        <v>100.02000000000001</v>
      </c>
      <c r="Q71" s="1">
        <v>50.582000000000001</v>
      </c>
      <c r="R71" s="1">
        <v>80.796000000000006</v>
      </c>
      <c r="S71" s="1">
        <v>11.089</v>
      </c>
      <c r="V71" s="37">
        <v>12</v>
      </c>
      <c r="W71" s="37">
        <v>4</v>
      </c>
      <c r="X71" s="15">
        <v>0</v>
      </c>
      <c r="Z71" s="14">
        <f t="shared" si="92"/>
        <v>1.9092998962605225</v>
      </c>
      <c r="AA71" s="14">
        <f t="shared" si="93"/>
        <v>1.2214013347297045E-3</v>
      </c>
      <c r="AB71" s="14">
        <f t="shared" si="94"/>
        <v>0.18181987453230214</v>
      </c>
      <c r="AC71" s="14">
        <f t="shared" si="95"/>
        <v>4.7521122990781661E-3</v>
      </c>
      <c r="AD71" s="14">
        <f t="shared" si="96"/>
        <v>0</v>
      </c>
      <c r="AE71" s="14">
        <f t="shared" si="97"/>
        <v>0.18647826014933014</v>
      </c>
      <c r="AF71" s="14">
        <f t="shared" si="98"/>
        <v>1.6750999216259319</v>
      </c>
      <c r="AG71" s="14">
        <f t="shared" si="99"/>
        <v>2.8646763142352288E-2</v>
      </c>
      <c r="AH71" s="14">
        <f t="shared" si="100"/>
        <v>5.2372129184186725E-3</v>
      </c>
      <c r="AI71" s="14">
        <f t="shared" si="101"/>
        <v>3.0010102691114828E-3</v>
      </c>
      <c r="AJ71" s="14">
        <f t="shared" si="102"/>
        <v>1.2725129145639089E-3</v>
      </c>
      <c r="AK71" s="14">
        <f t="shared" si="103"/>
        <v>0</v>
      </c>
      <c r="AL71" s="14">
        <f t="shared" si="104"/>
        <v>3.9968289654463414</v>
      </c>
      <c r="AM71" s="14">
        <f t="shared" si="105"/>
        <v>0.89982786542357385</v>
      </c>
      <c r="AN71" s="11">
        <f t="shared" si="106"/>
        <v>0</v>
      </c>
      <c r="AP71">
        <f t="shared" si="107"/>
        <v>55.268999999999998</v>
      </c>
      <c r="AQ71">
        <f t="shared" si="108"/>
        <v>4.7E-2</v>
      </c>
      <c r="AR71">
        <f t="shared" si="109"/>
        <v>4.4660000000000002</v>
      </c>
      <c r="AS71">
        <f t="shared" si="110"/>
        <v>0.17399999999999999</v>
      </c>
      <c r="AT71">
        <f t="shared" si="111"/>
        <v>0</v>
      </c>
      <c r="AU71">
        <f t="shared" si="112"/>
        <v>6.455000000000001</v>
      </c>
      <c r="AV71">
        <f t="shared" si="113"/>
        <v>32.529000000000003</v>
      </c>
      <c r="AW71">
        <f t="shared" si="114"/>
        <v>0.77400000000000002</v>
      </c>
      <c r="AX71">
        <f t="shared" si="115"/>
        <v>0.17899999999999999</v>
      </c>
      <c r="AY71">
        <f t="shared" si="116"/>
        <v>0.108</v>
      </c>
      <c r="AZ71">
        <f t="shared" si="117"/>
        <v>1.9E-2</v>
      </c>
      <c r="BA71">
        <f t="shared" si="118"/>
        <v>0</v>
      </c>
      <c r="BB71">
        <f t="shared" si="119"/>
        <v>100.02000000000001</v>
      </c>
      <c r="BD71">
        <f t="shared" si="120"/>
        <v>0.91992343541944077</v>
      </c>
      <c r="BE71">
        <f t="shared" si="121"/>
        <v>5.8848571357023017E-4</v>
      </c>
      <c r="BF71">
        <f t="shared" si="122"/>
        <v>8.7602981561396634E-2</v>
      </c>
      <c r="BG71">
        <f t="shared" si="123"/>
        <v>2.2896243173893016E-3</v>
      </c>
      <c r="BH71">
        <f t="shared" si="124"/>
        <v>8.9847447246812553E-2</v>
      </c>
      <c r="BI71">
        <f t="shared" si="125"/>
        <v>0</v>
      </c>
      <c r="BJ71">
        <f t="shared" si="126"/>
        <v>0.8070830976270581</v>
      </c>
      <c r="BK71">
        <f t="shared" si="127"/>
        <v>1.3802351749546164E-2</v>
      </c>
      <c r="BL71">
        <f t="shared" si="128"/>
        <v>2.5233515747687396E-3</v>
      </c>
      <c r="BM71">
        <f t="shared" si="129"/>
        <v>1.4459224985540775E-3</v>
      </c>
      <c r="BN71">
        <f t="shared" si="130"/>
        <v>6.1311188162423017E-4</v>
      </c>
      <c r="BO71">
        <f t="shared" si="131"/>
        <v>0</v>
      </c>
      <c r="BP71">
        <f t="shared" si="132"/>
        <v>1.9257198095901606</v>
      </c>
      <c r="BQ71">
        <f t="shared" si="133"/>
        <v>2.0754987021175015</v>
      </c>
    </row>
    <row r="72" spans="1:69" x14ac:dyDescent="0.15">
      <c r="A72" t="s">
        <v>138</v>
      </c>
      <c r="B72">
        <v>1144</v>
      </c>
      <c r="C72">
        <f t="shared" si="134"/>
        <v>5.0000000000039799</v>
      </c>
      <c r="D72" s="1">
        <v>55.283999999999999</v>
      </c>
      <c r="E72" s="1">
        <v>6.6000000000000003E-2</v>
      </c>
      <c r="F72" s="1">
        <v>4.4450000000000003</v>
      </c>
      <c r="G72" s="1">
        <v>0.187</v>
      </c>
      <c r="H72" s="1">
        <v>6.476</v>
      </c>
      <c r="I72" s="1">
        <v>32.545999999999999</v>
      </c>
      <c r="J72" s="1">
        <v>0.82599999999999996</v>
      </c>
      <c r="K72" s="1">
        <v>0.186</v>
      </c>
      <c r="L72" s="1">
        <v>0.09</v>
      </c>
      <c r="M72" s="1">
        <v>1.9E-2</v>
      </c>
      <c r="O72">
        <f t="shared" ref="O72:O100" si="135">SUM(D72:N72)</f>
        <v>100.125</v>
      </c>
      <c r="Q72" s="1">
        <v>50.579000000000001</v>
      </c>
      <c r="R72" s="1">
        <v>80.792000000000002</v>
      </c>
      <c r="S72" s="1">
        <v>11.089</v>
      </c>
      <c r="V72" s="37">
        <v>12</v>
      </c>
      <c r="W72" s="37">
        <v>4</v>
      </c>
      <c r="X72" s="15">
        <v>0</v>
      </c>
      <c r="Z72" s="14">
        <f t="shared" ref="Z72:Z100" si="136">IFERROR(BD72*$BQ72,"NA")</f>
        <v>1.90842323256879</v>
      </c>
      <c r="AA72" s="14">
        <f t="shared" ref="AA72:AA100" si="137">IFERROR(BE72*$BQ72,"NA")</f>
        <v>1.7139066438836357E-3</v>
      </c>
      <c r="AB72" s="14">
        <f t="shared" ref="AB72:AB100" si="138">IFERROR(BF72*$BQ72,"NA")</f>
        <v>0.18083275329324766</v>
      </c>
      <c r="AC72" s="14">
        <f t="shared" ref="AC72:AC100" si="139">IFERROR(BG72*$BQ72,"NA")</f>
        <v>5.1034251296071609E-3</v>
      </c>
      <c r="AD72" s="14">
        <f t="shared" ref="AD72:AD100" si="140">IFERROR(IF(OR($X72="spinel", $X72="Spinel", $X72="SPINEL"),((BH72+BI72)*BQ72-AE72),BI72*$BQ72),"NA")</f>
        <v>0</v>
      </c>
      <c r="AE72" s="14">
        <f t="shared" ref="AE72:AE100" si="141">IFERROR(IF(OR($X72="spinel", $X72="Spinel", $X72="SPINEL"),(1-AF72-AG72-AH72-AI72),BH72*$BQ72),"NA")</f>
        <v>0.18694828974988276</v>
      </c>
      <c r="AF72" s="14">
        <f t="shared" ref="AF72:AF100" si="142">IFERROR(BJ72*$BQ72,"NA")</f>
        <v>1.6747512876225101</v>
      </c>
      <c r="AG72" s="14">
        <f t="shared" ref="AG72:AG100" si="143">IFERROR(BK72*$BQ72,"NA")</f>
        <v>3.0549023904530608E-2</v>
      </c>
      <c r="AH72" s="14">
        <f t="shared" ref="AH72:AH100" si="144">IFERROR(BL72*$BQ72,"NA")</f>
        <v>5.4380455144352937E-3</v>
      </c>
      <c r="AI72" s="14">
        <f t="shared" ref="AI72:AI100" si="145">IFERROR(BM72*$BQ72,"NA")</f>
        <v>2.4990153855722207E-3</v>
      </c>
      <c r="AJ72" s="14">
        <f t="shared" ref="AJ72:AJ100" si="146">IFERROR(BN72*$BQ72,"NA")</f>
        <v>1.2715835268805305E-3</v>
      </c>
      <c r="AK72" s="14">
        <f t="shared" ref="AK72:AK100" si="147">IFERROR(BO72*$BQ72,"NA")</f>
        <v>0</v>
      </c>
      <c r="AL72" s="14">
        <f t="shared" ref="AL72:AL100" si="148">IFERROR(SUM(Z72:AK72),"NA")</f>
        <v>3.9975305633393399</v>
      </c>
      <c r="AM72" s="14">
        <f t="shared" ref="AM72:AM100" si="149">IFERROR(AF72/(AF72+AE72),"NA")</f>
        <v>0.89958192394621372</v>
      </c>
      <c r="AN72" s="11">
        <f t="shared" ref="AN72:AN100" si="150">IFERROR(AD72/(AD72+AE72),"NA")</f>
        <v>0</v>
      </c>
      <c r="AP72">
        <f t="shared" ref="AP72:AP100" si="151">D72</f>
        <v>55.283999999999999</v>
      </c>
      <c r="AQ72">
        <f t="shared" ref="AQ72:AQ100" si="152">E72</f>
        <v>6.6000000000000003E-2</v>
      </c>
      <c r="AR72">
        <f t="shared" ref="AR72:AR100" si="153">F72</f>
        <v>4.4450000000000003</v>
      </c>
      <c r="AS72">
        <f t="shared" ref="AS72:AS100" si="154">G72</f>
        <v>0.187</v>
      </c>
      <c r="AT72">
        <f t="shared" ref="AT72:AT100" si="155">BI72*AT$1/2</f>
        <v>0</v>
      </c>
      <c r="AU72">
        <f t="shared" ref="AU72:AU100" si="156">BH72*AU$1</f>
        <v>6.476</v>
      </c>
      <c r="AV72">
        <f t="shared" ref="AV72:AV100" si="157">I72</f>
        <v>32.545999999999999</v>
      </c>
      <c r="AW72">
        <f t="shared" ref="AW72:AW100" si="158">J72</f>
        <v>0.82599999999999996</v>
      </c>
      <c r="AX72">
        <f t="shared" ref="AX72:AX100" si="159">K72</f>
        <v>0.186</v>
      </c>
      <c r="AY72">
        <f t="shared" ref="AY72:AY100" si="160">L72</f>
        <v>0.09</v>
      </c>
      <c r="AZ72">
        <f t="shared" ref="AZ72:AZ100" si="161">M72</f>
        <v>1.9E-2</v>
      </c>
      <c r="BA72">
        <f t="shared" ref="BA72:BA100" si="162">N72</f>
        <v>0</v>
      </c>
      <c r="BB72">
        <f t="shared" ref="BB72:BB100" si="163">SUM(AP72:BA72)</f>
        <v>100.125</v>
      </c>
      <c r="BD72">
        <f t="shared" ref="BD72:BD100" si="164">D72/AP$1</f>
        <v>0.9201731025299601</v>
      </c>
      <c r="BE72">
        <f t="shared" ref="BE72:BE100" si="165">E72/AQ$1</f>
        <v>8.2638419352415297E-4</v>
      </c>
      <c r="BF72">
        <f t="shared" ref="BF72:BF100" si="166">F72/AR$1*2</f>
        <v>8.7191055315810131E-2</v>
      </c>
      <c r="BG72">
        <f t="shared" ref="BG72:BG100" si="167">G72/AS$1*2</f>
        <v>2.460688203171261E-3</v>
      </c>
      <c r="BH72">
        <f t="shared" ref="BH72:BH100" si="168">IF(OR($X72="spinel", $X72="Spinel", $X72="SPINEL"),H72/AU$1,H72/AU$1*(1-$X72))</f>
        <v>9.0139747230109687E-2</v>
      </c>
      <c r="BI72">
        <f t="shared" ref="BI72:BI100" si="169">IF(OR($X72="spinel", $X72="Spinel", $X72="SPINEL"),0,H72/AU$1*$X72)</f>
        <v>0</v>
      </c>
      <c r="BJ72">
        <f t="shared" ref="BJ72:BJ100" si="170">I72/AV$1</f>
        <v>0.80750488780381291</v>
      </c>
      <c r="BK72">
        <f t="shared" ref="BK72:BK100" si="171">J72/AW$1</f>
        <v>1.4729641531169419E-2</v>
      </c>
      <c r="BL72">
        <f t="shared" ref="BL72:BL100" si="172">K72/AX$1</f>
        <v>2.6220301279719868E-3</v>
      </c>
      <c r="BM72">
        <f t="shared" ref="BM72:BM100" si="173">L72/AY$1</f>
        <v>1.2049354154617311E-3</v>
      </c>
      <c r="BN72">
        <f t="shared" ref="BN72:BN100" si="174">M72/AZ$1*2</f>
        <v>6.1311188162423017E-4</v>
      </c>
      <c r="BO72">
        <f t="shared" ref="BO72:BO100" si="175">N72/BA$1*2</f>
        <v>0</v>
      </c>
      <c r="BP72">
        <f t="shared" ref="BP72:BP100" si="176">SUM(BD72:BO72)</f>
        <v>1.9274655842326156</v>
      </c>
      <c r="BQ72">
        <f t="shared" ref="BQ72:BQ100" si="177">IFERROR(IF(OR($U72="Total",$U72="total", $U72="TOTAL"),$W72/$BP72,V72/(BD72*4+BE72*4+BF72*3+BG72*3+BH72*2+BI72*3+BJ72*2+BK72*2+BL72*2+BM72*2+BN72+BO72)),"NA")</f>
        <v>2.0739828487940977</v>
      </c>
    </row>
    <row r="73" spans="1:69" x14ac:dyDescent="0.15">
      <c r="A73" t="s">
        <v>139</v>
      </c>
      <c r="B73">
        <v>1145</v>
      </c>
      <c r="C73">
        <f t="shared" si="134"/>
        <v>5.8309518948414594</v>
      </c>
      <c r="D73" s="1">
        <v>55.24</v>
      </c>
      <c r="E73" s="1">
        <v>8.4000000000000005E-2</v>
      </c>
      <c r="F73" s="1">
        <v>4.4889999999999999</v>
      </c>
      <c r="G73" s="1">
        <v>0.22800000000000001</v>
      </c>
      <c r="H73" s="1">
        <v>6.5129999999999999</v>
      </c>
      <c r="I73" s="1">
        <v>32.442</v>
      </c>
      <c r="J73" s="1">
        <v>0.86799999999999999</v>
      </c>
      <c r="K73" s="1">
        <v>0.184</v>
      </c>
      <c r="L73" s="1">
        <v>8.8999999999999996E-2</v>
      </c>
      <c r="M73" s="1">
        <v>2.1000000000000001E-2</v>
      </c>
      <c r="O73">
        <f t="shared" si="135"/>
        <v>100.158</v>
      </c>
      <c r="Q73" s="1">
        <v>50.576000000000001</v>
      </c>
      <c r="R73" s="1">
        <v>80.787000000000006</v>
      </c>
      <c r="S73" s="1">
        <v>11.089</v>
      </c>
      <c r="V73" s="37">
        <v>12</v>
      </c>
      <c r="W73" s="37">
        <v>4</v>
      </c>
      <c r="X73" s="15">
        <v>0</v>
      </c>
      <c r="Z73" s="14">
        <f t="shared" si="136"/>
        <v>1.9070597612158824</v>
      </c>
      <c r="AA73" s="14">
        <f t="shared" si="137"/>
        <v>2.1815135206021629E-3</v>
      </c>
      <c r="AB73" s="14">
        <f t="shared" si="138"/>
        <v>0.18263765865620854</v>
      </c>
      <c r="AC73" s="14">
        <f t="shared" si="139"/>
        <v>6.2228650717468898E-3</v>
      </c>
      <c r="AD73" s="14">
        <f t="shared" si="140"/>
        <v>0</v>
      </c>
      <c r="AE73" s="14">
        <f t="shared" si="141"/>
        <v>0.18803172520314412</v>
      </c>
      <c r="AF73" s="14">
        <f t="shared" si="142"/>
        <v>1.6695357242606648</v>
      </c>
      <c r="AG73" s="14">
        <f t="shared" si="143"/>
        <v>3.2104980639430396E-2</v>
      </c>
      <c r="AH73" s="14">
        <f t="shared" si="144"/>
        <v>5.3800103743212946E-3</v>
      </c>
      <c r="AI73" s="14">
        <f t="shared" si="145"/>
        <v>2.4714499696217129E-3</v>
      </c>
      <c r="AJ73" s="14">
        <f t="shared" si="146"/>
        <v>1.4055489758321971E-3</v>
      </c>
      <c r="AK73" s="14">
        <f t="shared" si="147"/>
        <v>0</v>
      </c>
      <c r="AL73" s="14">
        <f t="shared" si="148"/>
        <v>3.9970312378874544</v>
      </c>
      <c r="AM73" s="14">
        <f t="shared" si="149"/>
        <v>0.89877529063215456</v>
      </c>
      <c r="AN73" s="11">
        <f t="shared" si="150"/>
        <v>0</v>
      </c>
      <c r="AP73">
        <f t="shared" si="151"/>
        <v>55.24</v>
      </c>
      <c r="AQ73">
        <f t="shared" si="152"/>
        <v>8.4000000000000005E-2</v>
      </c>
      <c r="AR73">
        <f t="shared" si="153"/>
        <v>4.4889999999999999</v>
      </c>
      <c r="AS73">
        <f t="shared" si="154"/>
        <v>0.22800000000000001</v>
      </c>
      <c r="AT73">
        <f t="shared" si="155"/>
        <v>0</v>
      </c>
      <c r="AU73">
        <f t="shared" si="156"/>
        <v>6.5129999999999999</v>
      </c>
      <c r="AV73">
        <f t="shared" si="157"/>
        <v>32.442</v>
      </c>
      <c r="AW73">
        <f t="shared" si="158"/>
        <v>0.86799999999999999</v>
      </c>
      <c r="AX73">
        <f t="shared" si="159"/>
        <v>0.184</v>
      </c>
      <c r="AY73">
        <f t="shared" si="160"/>
        <v>8.8999999999999996E-2</v>
      </c>
      <c r="AZ73">
        <f t="shared" si="161"/>
        <v>2.1000000000000001E-2</v>
      </c>
      <c r="BA73">
        <f t="shared" si="162"/>
        <v>0</v>
      </c>
      <c r="BB73">
        <f t="shared" si="163"/>
        <v>100.158</v>
      </c>
      <c r="BD73">
        <f t="shared" si="164"/>
        <v>0.91944074567243683</v>
      </c>
      <c r="BE73">
        <f t="shared" si="165"/>
        <v>1.0517617008489221E-3</v>
      </c>
      <c r="BF73">
        <f t="shared" si="166"/>
        <v>8.8054138877991378E-2</v>
      </c>
      <c r="BG73">
        <f t="shared" si="167"/>
        <v>3.0001973814066715E-3</v>
      </c>
      <c r="BH73">
        <f t="shared" si="168"/>
        <v>9.0654751962585614E-2</v>
      </c>
      <c r="BI73">
        <f t="shared" si="169"/>
        <v>0</v>
      </c>
      <c r="BJ73">
        <f t="shared" si="170"/>
        <v>0.80492452436954776</v>
      </c>
      <c r="BK73">
        <f t="shared" si="171"/>
        <v>1.5478606354788205E-2</v>
      </c>
      <c r="BL73">
        <f t="shared" si="172"/>
        <v>2.5938362556282017E-3</v>
      </c>
      <c r="BM73">
        <f t="shared" si="173"/>
        <v>1.191547244178823E-3</v>
      </c>
      <c r="BN73">
        <f t="shared" si="174"/>
        <v>6.776499744267807E-4</v>
      </c>
      <c r="BO73">
        <f t="shared" si="175"/>
        <v>0</v>
      </c>
      <c r="BP73">
        <f t="shared" si="176"/>
        <v>1.927067759793839</v>
      </c>
      <c r="BQ73">
        <f t="shared" si="177"/>
        <v>2.0741518909096706</v>
      </c>
    </row>
    <row r="74" spans="1:69" x14ac:dyDescent="0.15">
      <c r="A74" t="s">
        <v>140</v>
      </c>
      <c r="B74">
        <v>1146</v>
      </c>
      <c r="C74">
        <f t="shared" si="134"/>
        <v>3.60555127546544</v>
      </c>
      <c r="D74" s="1">
        <v>55.253</v>
      </c>
      <c r="E74" s="1">
        <v>0.10299999999999999</v>
      </c>
      <c r="F74" s="1">
        <v>4.6100000000000003</v>
      </c>
      <c r="G74" s="1">
        <v>0.26300000000000001</v>
      </c>
      <c r="H74" s="1">
        <v>6.5650000000000004</v>
      </c>
      <c r="I74" s="1">
        <v>32.473999999999997</v>
      </c>
      <c r="J74" s="1">
        <v>0.91400000000000003</v>
      </c>
      <c r="K74" s="1">
        <v>0.187</v>
      </c>
      <c r="L74" s="1">
        <v>9.8000000000000004E-2</v>
      </c>
      <c r="M74" s="1">
        <v>3.3000000000000002E-2</v>
      </c>
      <c r="O74">
        <f t="shared" si="135"/>
        <v>100.5</v>
      </c>
      <c r="Q74" s="1">
        <v>50.573999999999998</v>
      </c>
      <c r="R74" s="1">
        <v>80.784000000000006</v>
      </c>
      <c r="S74" s="1">
        <v>11.089</v>
      </c>
      <c r="V74" s="37">
        <v>12</v>
      </c>
      <c r="W74" s="37">
        <v>4</v>
      </c>
      <c r="X74" s="15">
        <v>0</v>
      </c>
      <c r="Z74" s="14">
        <f t="shared" si="136"/>
        <v>1.9023435436317293</v>
      </c>
      <c r="AA74" s="14">
        <f t="shared" si="137"/>
        <v>2.6677080564535419E-3</v>
      </c>
      <c r="AB74" s="14">
        <f t="shared" si="138"/>
        <v>0.18705275269671198</v>
      </c>
      <c r="AC74" s="14">
        <f t="shared" si="139"/>
        <v>7.15869300809353E-3</v>
      </c>
      <c r="AD74" s="14">
        <f t="shared" si="140"/>
        <v>0</v>
      </c>
      <c r="AE74" s="14">
        <f t="shared" si="141"/>
        <v>0.1890197723161588</v>
      </c>
      <c r="AF74" s="14">
        <f t="shared" si="142"/>
        <v>1.6666574021528204</v>
      </c>
      <c r="AG74" s="14">
        <f t="shared" si="143"/>
        <v>3.3714858059039968E-2</v>
      </c>
      <c r="AH74" s="14">
        <f t="shared" si="144"/>
        <v>5.4529228020934939E-3</v>
      </c>
      <c r="AI74" s="14">
        <f t="shared" si="145"/>
        <v>2.7140031355355056E-3</v>
      </c>
      <c r="AJ74" s="14">
        <f t="shared" si="146"/>
        <v>2.2027392015549897E-3</v>
      </c>
      <c r="AK74" s="14">
        <f t="shared" si="147"/>
        <v>0</v>
      </c>
      <c r="AL74" s="14">
        <f t="shared" si="148"/>
        <v>3.9989843950601918</v>
      </c>
      <c r="AM74" s="14">
        <f t="shared" si="149"/>
        <v>0.89813973307601369</v>
      </c>
      <c r="AN74" s="11">
        <f t="shared" si="150"/>
        <v>0</v>
      </c>
      <c r="AP74">
        <f t="shared" si="151"/>
        <v>55.253</v>
      </c>
      <c r="AQ74">
        <f t="shared" si="152"/>
        <v>0.10299999999999999</v>
      </c>
      <c r="AR74">
        <f t="shared" si="153"/>
        <v>4.6100000000000003</v>
      </c>
      <c r="AS74">
        <f t="shared" si="154"/>
        <v>0.26300000000000001</v>
      </c>
      <c r="AT74">
        <f t="shared" si="155"/>
        <v>0</v>
      </c>
      <c r="AU74">
        <f t="shared" si="156"/>
        <v>6.5650000000000004</v>
      </c>
      <c r="AV74">
        <f t="shared" si="157"/>
        <v>32.473999999999997</v>
      </c>
      <c r="AW74">
        <f t="shared" si="158"/>
        <v>0.91400000000000003</v>
      </c>
      <c r="AX74">
        <f t="shared" si="159"/>
        <v>0.187</v>
      </c>
      <c r="AY74">
        <f t="shared" si="160"/>
        <v>9.8000000000000004E-2</v>
      </c>
      <c r="AZ74">
        <f t="shared" si="161"/>
        <v>3.3000000000000002E-2</v>
      </c>
      <c r="BA74">
        <f t="shared" si="162"/>
        <v>0</v>
      </c>
      <c r="BB74">
        <f t="shared" si="163"/>
        <v>100.5</v>
      </c>
      <c r="BD74">
        <f t="shared" si="164"/>
        <v>0.91965712383488685</v>
      </c>
      <c r="BE74">
        <f t="shared" si="165"/>
        <v>1.2896601808028447E-3</v>
      </c>
      <c r="BF74">
        <f t="shared" si="166"/>
        <v>9.042761867398981E-2</v>
      </c>
      <c r="BG74">
        <f t="shared" si="167"/>
        <v>3.4607539969734851E-3</v>
      </c>
      <c r="BH74">
        <f t="shared" si="168"/>
        <v>9.1378542397416634E-2</v>
      </c>
      <c r="BI74">
        <f t="shared" si="169"/>
        <v>0</v>
      </c>
      <c r="BJ74">
        <f t="shared" si="170"/>
        <v>0.80571848234932153</v>
      </c>
      <c r="BK74">
        <f t="shared" si="171"/>
        <v>1.6298901161608779E-2</v>
      </c>
      <c r="BL74">
        <f t="shared" si="172"/>
        <v>2.6361270641438793E-3</v>
      </c>
      <c r="BM74">
        <f t="shared" si="173"/>
        <v>1.3120407857249961E-3</v>
      </c>
      <c r="BN74">
        <f t="shared" si="174"/>
        <v>1.064878531242084E-3</v>
      </c>
      <c r="BO74">
        <f t="shared" si="175"/>
        <v>0</v>
      </c>
      <c r="BP74">
        <f t="shared" si="176"/>
        <v>1.9332441289761113</v>
      </c>
      <c r="BQ74">
        <f t="shared" si="177"/>
        <v>2.0685356469584328</v>
      </c>
    </row>
    <row r="75" spans="1:69" x14ac:dyDescent="0.15">
      <c r="A75" t="s">
        <v>141</v>
      </c>
      <c r="B75">
        <v>1147</v>
      </c>
      <c r="C75">
        <f t="shared" si="134"/>
        <v>5.8309518948536461</v>
      </c>
      <c r="D75" s="1">
        <v>55.463999999999999</v>
      </c>
      <c r="E75" s="1">
        <v>0.124</v>
      </c>
      <c r="F75" s="1">
        <v>4.4889999999999999</v>
      </c>
      <c r="G75" s="1">
        <v>0.24299999999999999</v>
      </c>
      <c r="H75" s="1">
        <v>6.54</v>
      </c>
      <c r="I75" s="1">
        <v>32.595999999999997</v>
      </c>
      <c r="J75" s="1">
        <v>0.94199999999999995</v>
      </c>
      <c r="K75" s="1">
        <v>0.183</v>
      </c>
      <c r="L75" s="1">
        <v>0.106</v>
      </c>
      <c r="M75" s="1">
        <v>2.3E-2</v>
      </c>
      <c r="O75">
        <f t="shared" si="135"/>
        <v>100.70999999999998</v>
      </c>
      <c r="Q75" s="1">
        <v>50.570999999999998</v>
      </c>
      <c r="R75" s="1">
        <v>80.778999999999996</v>
      </c>
      <c r="S75" s="1">
        <v>11.089</v>
      </c>
      <c r="V75" s="37">
        <v>12</v>
      </c>
      <c r="W75" s="37">
        <v>4</v>
      </c>
      <c r="X75" s="15">
        <v>0</v>
      </c>
      <c r="Z75" s="14">
        <f t="shared" si="136"/>
        <v>1.9052319864678358</v>
      </c>
      <c r="AA75" s="14">
        <f t="shared" si="137"/>
        <v>3.2042496998827921E-3</v>
      </c>
      <c r="AB75" s="14">
        <f t="shared" si="138"/>
        <v>0.1817257103856251</v>
      </c>
      <c r="AC75" s="14">
        <f t="shared" si="139"/>
        <v>6.5991477990905477E-3</v>
      </c>
      <c r="AD75" s="14">
        <f t="shared" si="140"/>
        <v>0</v>
      </c>
      <c r="AE75" s="14">
        <f t="shared" si="141"/>
        <v>0.18786844690284232</v>
      </c>
      <c r="AF75" s="14">
        <f t="shared" si="142"/>
        <v>1.669084983133041</v>
      </c>
      <c r="AG75" s="14">
        <f t="shared" si="143"/>
        <v>3.4668067555713951E-2</v>
      </c>
      <c r="AH75" s="14">
        <f t="shared" si="144"/>
        <v>5.3240536607541784E-3</v>
      </c>
      <c r="AI75" s="14">
        <f t="shared" si="145"/>
        <v>2.9288270446360056E-3</v>
      </c>
      <c r="AJ75" s="14">
        <f t="shared" si="146"/>
        <v>1.5317241810049139E-3</v>
      </c>
      <c r="AK75" s="14">
        <f t="shared" si="147"/>
        <v>0</v>
      </c>
      <c r="AL75" s="14">
        <f t="shared" si="148"/>
        <v>3.9981671968304267</v>
      </c>
      <c r="AM75" s="14">
        <f t="shared" si="149"/>
        <v>0.89882974776636593</v>
      </c>
      <c r="AN75" s="11">
        <f t="shared" si="150"/>
        <v>0</v>
      </c>
      <c r="AP75">
        <f t="shared" si="151"/>
        <v>55.463999999999999</v>
      </c>
      <c r="AQ75">
        <f t="shared" si="152"/>
        <v>0.124</v>
      </c>
      <c r="AR75">
        <f t="shared" si="153"/>
        <v>4.4889999999999999</v>
      </c>
      <c r="AS75">
        <f t="shared" si="154"/>
        <v>0.24299999999999999</v>
      </c>
      <c r="AT75">
        <f t="shared" si="155"/>
        <v>0</v>
      </c>
      <c r="AU75">
        <f t="shared" si="156"/>
        <v>6.5399999999999991</v>
      </c>
      <c r="AV75">
        <f t="shared" si="157"/>
        <v>32.595999999999997</v>
      </c>
      <c r="AW75">
        <f t="shared" si="158"/>
        <v>0.94199999999999995</v>
      </c>
      <c r="AX75">
        <f t="shared" si="159"/>
        <v>0.183</v>
      </c>
      <c r="AY75">
        <f t="shared" si="160"/>
        <v>0.106</v>
      </c>
      <c r="AZ75">
        <f t="shared" si="161"/>
        <v>2.3E-2</v>
      </c>
      <c r="BA75">
        <f t="shared" si="162"/>
        <v>0</v>
      </c>
      <c r="BB75">
        <f t="shared" si="163"/>
        <v>100.70999999999998</v>
      </c>
      <c r="BD75">
        <f t="shared" si="164"/>
        <v>0.92316910785619177</v>
      </c>
      <c r="BE75">
        <f t="shared" si="165"/>
        <v>1.5526006060150753E-3</v>
      </c>
      <c r="BF75">
        <f t="shared" si="166"/>
        <v>8.8054138877991378E-2</v>
      </c>
      <c r="BG75">
        <f t="shared" si="167"/>
        <v>3.1975787880781626E-3</v>
      </c>
      <c r="BH75">
        <f t="shared" si="168"/>
        <v>9.1030566226824788E-2</v>
      </c>
      <c r="BI75">
        <f t="shared" si="169"/>
        <v>0</v>
      </c>
      <c r="BJ75">
        <f t="shared" si="170"/>
        <v>0.80874544714720964</v>
      </c>
      <c r="BK75">
        <f t="shared" si="171"/>
        <v>1.6798211044021297E-2</v>
      </c>
      <c r="BL75">
        <f t="shared" si="172"/>
        <v>2.5797393194563092E-3</v>
      </c>
      <c r="BM75">
        <f t="shared" si="173"/>
        <v>1.4191461559882612E-3</v>
      </c>
      <c r="BN75">
        <f t="shared" si="174"/>
        <v>7.4218806722933122E-4</v>
      </c>
      <c r="BO75">
        <f t="shared" si="175"/>
        <v>0</v>
      </c>
      <c r="BP75">
        <f t="shared" si="176"/>
        <v>1.937288724089006</v>
      </c>
      <c r="BQ75">
        <f t="shared" si="177"/>
        <v>2.0637952139583797</v>
      </c>
    </row>
    <row r="76" spans="1:69" s="3" customFormat="1" x14ac:dyDescent="0.15">
      <c r="A76" s="3" t="s">
        <v>142</v>
      </c>
      <c r="B76" s="3">
        <v>1148</v>
      </c>
      <c r="C76" s="3">
        <f t="shared" si="134"/>
        <v>5.3851648071285512</v>
      </c>
      <c r="D76" s="4">
        <v>55.81</v>
      </c>
      <c r="E76" s="4">
        <v>0.13500000000000001</v>
      </c>
      <c r="F76" s="4">
        <v>4.5720000000000001</v>
      </c>
      <c r="G76" s="4">
        <v>0.29599999999999999</v>
      </c>
      <c r="H76" s="4">
        <v>6.6050000000000004</v>
      </c>
      <c r="I76" s="4">
        <v>32.686999999999998</v>
      </c>
      <c r="J76" s="4">
        <v>0.95899999999999996</v>
      </c>
      <c r="K76" s="4">
        <v>0.184</v>
      </c>
      <c r="L76" s="4">
        <v>0.10199999999999999</v>
      </c>
      <c r="M76" s="4">
        <v>0.02</v>
      </c>
      <c r="N76" s="4"/>
      <c r="O76" s="3">
        <f t="shared" si="135"/>
        <v>101.37</v>
      </c>
      <c r="Q76" s="4">
        <v>50.569000000000003</v>
      </c>
      <c r="R76" s="4">
        <v>80.774000000000001</v>
      </c>
      <c r="S76" s="4">
        <v>11.089</v>
      </c>
      <c r="U76" s="4"/>
      <c r="V76" s="32">
        <v>12</v>
      </c>
      <c r="W76" s="32">
        <v>4</v>
      </c>
      <c r="X76" s="33">
        <v>0</v>
      </c>
      <c r="Z76" s="34">
        <f t="shared" si="136"/>
        <v>1.9048912980797905</v>
      </c>
      <c r="AA76" s="34">
        <f t="shared" si="137"/>
        <v>3.4662504105022673E-3</v>
      </c>
      <c r="AB76" s="34">
        <f t="shared" si="138"/>
        <v>0.18390540353716284</v>
      </c>
      <c r="AC76" s="34">
        <f t="shared" si="139"/>
        <v>7.9872042619189391E-3</v>
      </c>
      <c r="AD76" s="34">
        <f t="shared" si="140"/>
        <v>0</v>
      </c>
      <c r="AE76" s="34">
        <f t="shared" si="141"/>
        <v>0.18852563709627804</v>
      </c>
      <c r="AF76" s="34">
        <f t="shared" si="142"/>
        <v>1.6630706610851576</v>
      </c>
      <c r="AG76" s="34">
        <f t="shared" si="143"/>
        <v>3.5068632985768997E-2</v>
      </c>
      <c r="AH76" s="34">
        <f t="shared" si="144"/>
        <v>5.3190081492270362E-3</v>
      </c>
      <c r="AI76" s="34">
        <f t="shared" si="145"/>
        <v>2.8003320503585402E-3</v>
      </c>
      <c r="AJ76" s="34">
        <f t="shared" si="146"/>
        <v>1.323439908002976E-3</v>
      </c>
      <c r="AK76" s="34">
        <f t="shared" si="147"/>
        <v>0</v>
      </c>
      <c r="AL76" s="34">
        <f t="shared" si="148"/>
        <v>3.9963578675641682</v>
      </c>
      <c r="AM76" s="34">
        <f t="shared" si="149"/>
        <v>0.8981821052021759</v>
      </c>
      <c r="AN76" s="35">
        <f t="shared" si="150"/>
        <v>0</v>
      </c>
      <c r="AP76" s="3">
        <f t="shared" si="151"/>
        <v>55.81</v>
      </c>
      <c r="AQ76" s="3">
        <f t="shared" si="152"/>
        <v>0.13500000000000001</v>
      </c>
      <c r="AR76" s="3">
        <f t="shared" si="153"/>
        <v>4.5720000000000001</v>
      </c>
      <c r="AS76" s="3">
        <f t="shared" si="154"/>
        <v>0.29599999999999999</v>
      </c>
      <c r="AT76" s="3">
        <f t="shared" si="155"/>
        <v>0</v>
      </c>
      <c r="AU76" s="3">
        <f t="shared" si="156"/>
        <v>6.6050000000000004</v>
      </c>
      <c r="AV76" s="3">
        <f t="shared" si="157"/>
        <v>32.686999999999998</v>
      </c>
      <c r="AW76" s="3">
        <f t="shared" si="158"/>
        <v>0.95899999999999996</v>
      </c>
      <c r="AX76" s="3">
        <f t="shared" si="159"/>
        <v>0.184</v>
      </c>
      <c r="AY76" s="3">
        <f t="shared" si="160"/>
        <v>0.10199999999999999</v>
      </c>
      <c r="AZ76" s="3">
        <f t="shared" si="161"/>
        <v>0.02</v>
      </c>
      <c r="BA76" s="3">
        <f t="shared" si="162"/>
        <v>0</v>
      </c>
      <c r="BB76" s="3">
        <f t="shared" si="163"/>
        <v>101.37</v>
      </c>
      <c r="BD76" s="3">
        <f t="shared" si="164"/>
        <v>0.92892809587217051</v>
      </c>
      <c r="BE76" s="3">
        <f t="shared" si="165"/>
        <v>1.6903313049357676E-3</v>
      </c>
      <c r="BF76" s="3">
        <f t="shared" si="166"/>
        <v>8.9682228324833274E-2</v>
      </c>
      <c r="BG76" s="3">
        <f t="shared" si="167"/>
        <v>3.8949930916507662E-3</v>
      </c>
      <c r="BH76" s="3">
        <f t="shared" si="168"/>
        <v>9.1935304270363574E-2</v>
      </c>
      <c r="BI76" s="3">
        <f t="shared" si="169"/>
        <v>0</v>
      </c>
      <c r="BJ76" s="3">
        <f t="shared" si="170"/>
        <v>0.81100326515219179</v>
      </c>
      <c r="BK76" s="3">
        <f t="shared" si="171"/>
        <v>1.7101363472628903E-2</v>
      </c>
      <c r="BL76" s="3">
        <f t="shared" si="172"/>
        <v>2.5938362556282017E-3</v>
      </c>
      <c r="BM76" s="3">
        <f t="shared" si="173"/>
        <v>1.3655934708566287E-3</v>
      </c>
      <c r="BN76" s="3">
        <f t="shared" si="174"/>
        <v>6.4538092802550549E-4</v>
      </c>
      <c r="BO76" s="3">
        <f t="shared" si="175"/>
        <v>0</v>
      </c>
      <c r="BP76" s="3">
        <f t="shared" si="176"/>
        <v>1.9488403921432849</v>
      </c>
      <c r="BQ76" s="3">
        <f t="shared" si="177"/>
        <v>2.0506337428531412</v>
      </c>
    </row>
    <row r="77" spans="1:69" x14ac:dyDescent="0.15">
      <c r="A77" t="s">
        <v>143</v>
      </c>
      <c r="B77">
        <v>1149</v>
      </c>
      <c r="C77">
        <f t="shared" si="134"/>
        <v>4.2426406871194464</v>
      </c>
      <c r="D77" s="1">
        <v>56.149000000000001</v>
      </c>
      <c r="E77" s="1">
        <v>0.17299999999999999</v>
      </c>
      <c r="F77" s="1">
        <v>6.5330000000000004</v>
      </c>
      <c r="G77" s="1">
        <v>0.28799999999999998</v>
      </c>
      <c r="H77" s="1">
        <v>6.6449999999999996</v>
      </c>
      <c r="I77" s="1">
        <v>30.491</v>
      </c>
      <c r="J77" s="1">
        <v>1.4339999999999999</v>
      </c>
      <c r="K77" s="1">
        <v>0.189</v>
      </c>
      <c r="L77" s="1">
        <v>8.6999999999999994E-2</v>
      </c>
      <c r="M77" s="1">
        <v>0.23799999999999999</v>
      </c>
      <c r="O77">
        <f t="shared" si="135"/>
        <v>102.22699999999999</v>
      </c>
      <c r="Q77" s="1">
        <v>50.566000000000003</v>
      </c>
      <c r="R77" s="1">
        <v>80.771000000000001</v>
      </c>
      <c r="S77" s="1">
        <v>11.087999999999999</v>
      </c>
      <c r="V77" s="37">
        <v>12</v>
      </c>
      <c r="W77" s="37">
        <v>4</v>
      </c>
      <c r="X77" s="15">
        <v>0</v>
      </c>
      <c r="Z77" s="14">
        <f t="shared" si="136"/>
        <v>1.8984845664484151</v>
      </c>
      <c r="AA77" s="14">
        <f t="shared" si="137"/>
        <v>4.4002681022204731E-3</v>
      </c>
      <c r="AB77" s="14">
        <f t="shared" si="138"/>
        <v>0.26032015608999182</v>
      </c>
      <c r="AC77" s="14">
        <f t="shared" si="139"/>
        <v>7.6984348246639887E-3</v>
      </c>
      <c r="AD77" s="14">
        <f t="shared" si="140"/>
        <v>0</v>
      </c>
      <c r="AE77" s="14">
        <f t="shared" si="141"/>
        <v>0.18788817585936385</v>
      </c>
      <c r="AF77" s="14">
        <f t="shared" si="142"/>
        <v>1.5367887640050417</v>
      </c>
      <c r="AG77" s="14">
        <f t="shared" si="143"/>
        <v>5.1946495129046803E-2</v>
      </c>
      <c r="AH77" s="14">
        <f t="shared" si="144"/>
        <v>5.4122955787898634E-3</v>
      </c>
      <c r="AI77" s="14">
        <f t="shared" si="145"/>
        <v>2.3661129989143667E-3</v>
      </c>
      <c r="AJ77" s="14">
        <f t="shared" si="146"/>
        <v>1.5601201911174709E-2</v>
      </c>
      <c r="AK77" s="14">
        <f t="shared" si="147"/>
        <v>0</v>
      </c>
      <c r="AL77" s="14">
        <f t="shared" si="148"/>
        <v>3.9709064709476229</v>
      </c>
      <c r="AM77" s="14">
        <f t="shared" si="149"/>
        <v>0.89105891572126217</v>
      </c>
      <c r="AN77" s="11">
        <f t="shared" si="150"/>
        <v>0</v>
      </c>
      <c r="AP77">
        <f t="shared" si="151"/>
        <v>56.149000000000001</v>
      </c>
      <c r="AQ77">
        <f t="shared" si="152"/>
        <v>0.17299999999999999</v>
      </c>
      <c r="AR77">
        <f t="shared" si="153"/>
        <v>6.5330000000000004</v>
      </c>
      <c r="AS77">
        <f t="shared" si="154"/>
        <v>0.28799999999999998</v>
      </c>
      <c r="AT77">
        <f t="shared" si="155"/>
        <v>0</v>
      </c>
      <c r="AU77">
        <f t="shared" si="156"/>
        <v>6.6450000000000005</v>
      </c>
      <c r="AV77">
        <f t="shared" si="157"/>
        <v>30.491</v>
      </c>
      <c r="AW77">
        <f t="shared" si="158"/>
        <v>1.4339999999999999</v>
      </c>
      <c r="AX77">
        <f t="shared" si="159"/>
        <v>0.189</v>
      </c>
      <c r="AY77">
        <f t="shared" si="160"/>
        <v>8.6999999999999994E-2</v>
      </c>
      <c r="AZ77">
        <f t="shared" si="161"/>
        <v>0.23799999999999999</v>
      </c>
      <c r="BA77">
        <f t="shared" si="162"/>
        <v>0</v>
      </c>
      <c r="BB77">
        <f t="shared" si="163"/>
        <v>102.22699999999999</v>
      </c>
      <c r="BD77">
        <f t="shared" si="164"/>
        <v>0.93457057256990683</v>
      </c>
      <c r="BE77">
        <f t="shared" si="165"/>
        <v>2.166128264843613E-3</v>
      </c>
      <c r="BF77">
        <f t="shared" si="166"/>
        <v>0.12814829344841117</v>
      </c>
      <c r="BG77">
        <f t="shared" si="167"/>
        <v>3.7897230080926373E-3</v>
      </c>
      <c r="BH77">
        <f t="shared" si="168"/>
        <v>9.2492066143310514E-2</v>
      </c>
      <c r="BI77">
        <f t="shared" si="169"/>
        <v>0</v>
      </c>
      <c r="BJ77">
        <f t="shared" si="170"/>
        <v>0.75651789879020648</v>
      </c>
      <c r="BK77">
        <f t="shared" si="171"/>
        <v>2.5571798977841342E-2</v>
      </c>
      <c r="BL77">
        <f t="shared" si="172"/>
        <v>2.6643209364876639E-3</v>
      </c>
      <c r="BM77">
        <f t="shared" si="173"/>
        <v>1.1647709016130068E-3</v>
      </c>
      <c r="BN77">
        <f t="shared" si="174"/>
        <v>7.6800330435035143E-3</v>
      </c>
      <c r="BO77">
        <f t="shared" si="175"/>
        <v>0</v>
      </c>
      <c r="BP77">
        <f t="shared" si="176"/>
        <v>1.9547656060842169</v>
      </c>
      <c r="BQ77">
        <f t="shared" si="177"/>
        <v>2.0313977586817358</v>
      </c>
    </row>
    <row r="78" spans="1:69" x14ac:dyDescent="0.15">
      <c r="A78" t="s">
        <v>144</v>
      </c>
      <c r="B78">
        <v>1150</v>
      </c>
      <c r="C78">
        <f t="shared" si="134"/>
        <v>5.8309518948414594</v>
      </c>
      <c r="D78" s="1">
        <v>44.756</v>
      </c>
      <c r="E78" s="1">
        <v>4.8000000000000001E-2</v>
      </c>
      <c r="F78" s="1">
        <v>1.532</v>
      </c>
      <c r="G78" s="1">
        <v>0.02</v>
      </c>
      <c r="H78" s="1">
        <v>9.8620000000000001</v>
      </c>
      <c r="I78" s="1">
        <v>47.853000000000002</v>
      </c>
      <c r="J78" s="1">
        <v>0.53900000000000003</v>
      </c>
      <c r="K78" s="1">
        <v>0.20200000000000001</v>
      </c>
      <c r="L78" s="1">
        <v>0.28199999999999997</v>
      </c>
      <c r="M78" s="1">
        <v>9.5000000000000001E-2</v>
      </c>
      <c r="O78">
        <f t="shared" si="135"/>
        <v>105.18899999999999</v>
      </c>
      <c r="Q78" s="1">
        <v>50.563000000000002</v>
      </c>
      <c r="R78" s="1">
        <v>80.766000000000005</v>
      </c>
      <c r="S78" s="1">
        <v>11.087999999999999</v>
      </c>
      <c r="V78" s="37">
        <v>12</v>
      </c>
      <c r="W78" s="37">
        <v>4</v>
      </c>
      <c r="X78" s="15">
        <v>0</v>
      </c>
      <c r="Z78" s="14">
        <f t="shared" si="136"/>
        <v>1.5525620896238537</v>
      </c>
      <c r="AA78" s="14">
        <f t="shared" si="137"/>
        <v>1.2525842303142748E-3</v>
      </c>
      <c r="AB78" s="14">
        <f t="shared" si="138"/>
        <v>6.2630599726953701E-2</v>
      </c>
      <c r="AC78" s="14">
        <f t="shared" si="139"/>
        <v>5.4849492366975826E-4</v>
      </c>
      <c r="AD78" s="14">
        <f t="shared" si="140"/>
        <v>0</v>
      </c>
      <c r="AE78" s="14">
        <f t="shared" si="141"/>
        <v>0.28608963931913711</v>
      </c>
      <c r="AF78" s="14">
        <f t="shared" si="142"/>
        <v>2.4744822657354129</v>
      </c>
      <c r="AG78" s="14">
        <f t="shared" si="143"/>
        <v>2.0032194662545598E-2</v>
      </c>
      <c r="AH78" s="14">
        <f t="shared" si="144"/>
        <v>5.9347678997998402E-3</v>
      </c>
      <c r="AI78" s="14">
        <f t="shared" si="145"/>
        <v>7.8686097095355123E-3</v>
      </c>
      <c r="AJ78" s="14">
        <f t="shared" si="146"/>
        <v>6.389065978594185E-3</v>
      </c>
      <c r="AK78" s="14">
        <f t="shared" si="147"/>
        <v>0</v>
      </c>
      <c r="AL78" s="14">
        <f t="shared" si="148"/>
        <v>4.4177903118098163</v>
      </c>
      <c r="AM78" s="14">
        <f t="shared" si="149"/>
        <v>0.896365807825794</v>
      </c>
      <c r="AN78" s="11">
        <f t="shared" si="150"/>
        <v>0</v>
      </c>
      <c r="AP78">
        <f t="shared" si="151"/>
        <v>44.756</v>
      </c>
      <c r="AQ78">
        <f t="shared" si="152"/>
        <v>4.8000000000000001E-2</v>
      </c>
      <c r="AR78">
        <f t="shared" si="153"/>
        <v>1.532</v>
      </c>
      <c r="AS78">
        <f t="shared" si="154"/>
        <v>0.02</v>
      </c>
      <c r="AT78">
        <f t="shared" si="155"/>
        <v>0</v>
      </c>
      <c r="AU78">
        <f t="shared" si="156"/>
        <v>9.8619999999999983</v>
      </c>
      <c r="AV78">
        <f t="shared" si="157"/>
        <v>47.853000000000002</v>
      </c>
      <c r="AW78">
        <f t="shared" si="158"/>
        <v>0.53900000000000003</v>
      </c>
      <c r="AX78">
        <f t="shared" si="159"/>
        <v>0.20200000000000001</v>
      </c>
      <c r="AY78">
        <f t="shared" si="160"/>
        <v>0.28199999999999997</v>
      </c>
      <c r="AZ78">
        <f t="shared" si="161"/>
        <v>9.5000000000000001E-2</v>
      </c>
      <c r="BA78">
        <f t="shared" si="162"/>
        <v>0</v>
      </c>
      <c r="BB78">
        <f t="shared" si="163"/>
        <v>105.18899999999999</v>
      </c>
      <c r="BD78">
        <f t="shared" si="164"/>
        <v>0.74494007989347544</v>
      </c>
      <c r="BE78">
        <f t="shared" si="165"/>
        <v>6.0100668619938395E-4</v>
      </c>
      <c r="BF78">
        <f t="shared" si="166"/>
        <v>3.0051000392310713E-2</v>
      </c>
      <c r="BG78">
        <f t="shared" si="167"/>
        <v>2.6317520889532203E-4</v>
      </c>
      <c r="BH78">
        <f t="shared" si="168"/>
        <v>0.1372696397750682</v>
      </c>
      <c r="BI78">
        <f t="shared" si="169"/>
        <v>0</v>
      </c>
      <c r="BJ78">
        <f t="shared" si="170"/>
        <v>1.1872897251912942</v>
      </c>
      <c r="BK78">
        <f t="shared" si="171"/>
        <v>9.6117152364410628E-3</v>
      </c>
      <c r="BL78">
        <f t="shared" si="172"/>
        <v>2.8475811067222652E-3</v>
      </c>
      <c r="BM78">
        <f t="shared" si="173"/>
        <v>3.7754643017800906E-3</v>
      </c>
      <c r="BN78">
        <f t="shared" si="174"/>
        <v>3.0655594081211508E-3</v>
      </c>
      <c r="BO78">
        <f t="shared" si="175"/>
        <v>0</v>
      </c>
      <c r="BP78">
        <f t="shared" si="176"/>
        <v>2.1197149472003081</v>
      </c>
      <c r="BQ78">
        <f t="shared" si="177"/>
        <v>2.084143586214164</v>
      </c>
    </row>
    <row r="79" spans="1:69" x14ac:dyDescent="0.15">
      <c r="A79" t="s">
        <v>145</v>
      </c>
      <c r="B79">
        <v>1151</v>
      </c>
      <c r="C79">
        <f t="shared" si="134"/>
        <v>4.4721359550050446</v>
      </c>
      <c r="D79" s="1">
        <v>41.238</v>
      </c>
      <c r="E79" s="1">
        <v>0</v>
      </c>
      <c r="F79" s="1">
        <v>0.01</v>
      </c>
      <c r="G79" s="1">
        <v>1.7000000000000001E-2</v>
      </c>
      <c r="H79" s="1">
        <v>10.084</v>
      </c>
      <c r="I79" s="1">
        <v>49.39</v>
      </c>
      <c r="J79" s="1">
        <v>9.5000000000000001E-2</v>
      </c>
      <c r="K79" s="1">
        <v>0.19400000000000001</v>
      </c>
      <c r="L79" s="1">
        <v>0.35899999999999999</v>
      </c>
      <c r="M79" s="1">
        <v>0</v>
      </c>
      <c r="O79">
        <f t="shared" si="135"/>
        <v>101.387</v>
      </c>
      <c r="Q79" s="1">
        <v>50.561</v>
      </c>
      <c r="R79" s="1">
        <v>80.762</v>
      </c>
      <c r="S79" s="1">
        <v>11.087999999999999</v>
      </c>
      <c r="V79" s="37">
        <v>12</v>
      </c>
      <c r="W79" s="37">
        <v>4</v>
      </c>
      <c r="X79" s="15">
        <v>0</v>
      </c>
      <c r="Z79" s="14">
        <f t="shared" si="136"/>
        <v>1.4984284192756305</v>
      </c>
      <c r="AA79" s="14">
        <f t="shared" si="137"/>
        <v>0</v>
      </c>
      <c r="AB79" s="14">
        <f t="shared" si="138"/>
        <v>4.2822153101257116E-4</v>
      </c>
      <c r="AC79" s="14">
        <f t="shared" si="139"/>
        <v>4.8835117056037218E-4</v>
      </c>
      <c r="AD79" s="14">
        <f t="shared" si="140"/>
        <v>0</v>
      </c>
      <c r="AE79" s="14">
        <f t="shared" si="141"/>
        <v>0.30641545311632779</v>
      </c>
      <c r="AF79" s="14">
        <f t="shared" si="142"/>
        <v>2.6751916292611253</v>
      </c>
      <c r="AG79" s="14">
        <f t="shared" si="143"/>
        <v>3.6983164284488642E-3</v>
      </c>
      <c r="AH79" s="14">
        <f t="shared" si="144"/>
        <v>5.9702813019620821E-3</v>
      </c>
      <c r="AI79" s="14">
        <f t="shared" si="145"/>
        <v>1.0492622288515753E-2</v>
      </c>
      <c r="AJ79" s="14">
        <f t="shared" si="146"/>
        <v>0</v>
      </c>
      <c r="AK79" s="14">
        <f t="shared" si="147"/>
        <v>0</v>
      </c>
      <c r="AL79" s="14">
        <f t="shared" si="148"/>
        <v>4.5011132943735825</v>
      </c>
      <c r="AM79" s="14">
        <f t="shared" si="149"/>
        <v>0.89723144443566305</v>
      </c>
      <c r="AN79" s="11">
        <f t="shared" si="150"/>
        <v>0</v>
      </c>
      <c r="AP79">
        <f t="shared" si="151"/>
        <v>41.238</v>
      </c>
      <c r="AQ79">
        <f t="shared" si="152"/>
        <v>0</v>
      </c>
      <c r="AR79">
        <f t="shared" si="153"/>
        <v>0.01</v>
      </c>
      <c r="AS79">
        <f t="shared" si="154"/>
        <v>1.7000000000000001E-2</v>
      </c>
      <c r="AT79">
        <f t="shared" si="155"/>
        <v>0</v>
      </c>
      <c r="AU79">
        <f t="shared" si="156"/>
        <v>10.084</v>
      </c>
      <c r="AV79">
        <f t="shared" si="157"/>
        <v>49.39</v>
      </c>
      <c r="AW79">
        <f t="shared" si="158"/>
        <v>9.5000000000000001E-2</v>
      </c>
      <c r="AX79">
        <f t="shared" si="159"/>
        <v>0.19400000000000001</v>
      </c>
      <c r="AY79">
        <f t="shared" si="160"/>
        <v>0.35899999999999999</v>
      </c>
      <c r="AZ79">
        <f t="shared" si="161"/>
        <v>0</v>
      </c>
      <c r="BA79">
        <f t="shared" si="162"/>
        <v>0</v>
      </c>
      <c r="BB79">
        <f t="shared" si="163"/>
        <v>101.387</v>
      </c>
      <c r="BD79">
        <f t="shared" si="164"/>
        <v>0.68638482023968039</v>
      </c>
      <c r="BE79">
        <f t="shared" si="165"/>
        <v>0</v>
      </c>
      <c r="BF79">
        <f t="shared" si="166"/>
        <v>1.9615535504119265E-4</v>
      </c>
      <c r="BG79">
        <f t="shared" si="167"/>
        <v>2.2369892756102374E-4</v>
      </c>
      <c r="BH79">
        <f t="shared" si="168"/>
        <v>0.14035966816992373</v>
      </c>
      <c r="BI79">
        <f t="shared" si="169"/>
        <v>0</v>
      </c>
      <c r="BJ79">
        <f t="shared" si="170"/>
        <v>1.2254245194073103</v>
      </c>
      <c r="BK79">
        <f t="shared" si="171"/>
        <v>1.6940871010424879E-3</v>
      </c>
      <c r="BL79">
        <f t="shared" si="172"/>
        <v>2.734805617347126E-3</v>
      </c>
      <c r="BM79">
        <f t="shared" si="173"/>
        <v>4.8063534905640167E-3</v>
      </c>
      <c r="BN79">
        <f t="shared" si="174"/>
        <v>0</v>
      </c>
      <c r="BO79">
        <f t="shared" si="175"/>
        <v>0</v>
      </c>
      <c r="BP79">
        <f t="shared" si="176"/>
        <v>2.0618241083084703</v>
      </c>
      <c r="BQ79">
        <f t="shared" si="177"/>
        <v>2.1830733651020875</v>
      </c>
    </row>
    <row r="80" spans="1:69" x14ac:dyDescent="0.15">
      <c r="A80" t="s">
        <v>146</v>
      </c>
      <c r="B80">
        <v>1152</v>
      </c>
      <c r="C80">
        <f t="shared" si="134"/>
        <v>6.4031242374279129</v>
      </c>
      <c r="D80" s="1">
        <v>40.89</v>
      </c>
      <c r="E80" s="1">
        <v>1.2E-2</v>
      </c>
      <c r="F80" s="1">
        <v>0.01</v>
      </c>
      <c r="G80" s="1">
        <v>1.0999999999999999E-2</v>
      </c>
      <c r="H80" s="1">
        <v>10.106</v>
      </c>
      <c r="I80" s="1">
        <v>48.884999999999998</v>
      </c>
      <c r="J80" s="1">
        <v>9.4E-2</v>
      </c>
      <c r="K80" s="1">
        <v>0.189</v>
      </c>
      <c r="L80" s="1">
        <v>0.35299999999999998</v>
      </c>
      <c r="M80" s="1">
        <v>0</v>
      </c>
      <c r="O80">
        <f t="shared" si="135"/>
        <v>100.54999999999998</v>
      </c>
      <c r="Q80" s="1">
        <v>50.557000000000002</v>
      </c>
      <c r="R80" s="1">
        <v>80.757000000000005</v>
      </c>
      <c r="S80" s="1">
        <v>11.087999999999999</v>
      </c>
      <c r="V80" s="37">
        <v>12</v>
      </c>
      <c r="W80" s="37">
        <v>4</v>
      </c>
      <c r="X80" s="15">
        <v>0</v>
      </c>
      <c r="Z80" s="14">
        <f t="shared" si="136"/>
        <v>1.4987590252632561</v>
      </c>
      <c r="AA80" s="14">
        <f t="shared" si="137"/>
        <v>3.308749868348501E-4</v>
      </c>
      <c r="AB80" s="14">
        <f t="shared" si="138"/>
        <v>4.319612543898284E-4</v>
      </c>
      <c r="AC80" s="14">
        <f t="shared" si="139"/>
        <v>3.187515392285386E-4</v>
      </c>
      <c r="AD80" s="14">
        <f t="shared" si="140"/>
        <v>0</v>
      </c>
      <c r="AE80" s="14">
        <f t="shared" si="141"/>
        <v>0.30976576230625608</v>
      </c>
      <c r="AF80" s="14">
        <f t="shared" si="142"/>
        <v>2.6709624592966716</v>
      </c>
      <c r="AG80" s="14">
        <f t="shared" si="143"/>
        <v>3.6913447598971856E-3</v>
      </c>
      <c r="AH80" s="14">
        <f t="shared" si="144"/>
        <v>5.8672036436660524E-3</v>
      </c>
      <c r="AI80" s="14">
        <f t="shared" si="145"/>
        <v>1.0407360302899458E-2</v>
      </c>
      <c r="AJ80" s="14">
        <f t="shared" si="146"/>
        <v>0</v>
      </c>
      <c r="AK80" s="14">
        <f t="shared" si="147"/>
        <v>0</v>
      </c>
      <c r="AL80" s="14">
        <f t="shared" si="148"/>
        <v>4.5005347433530991</v>
      </c>
      <c r="AM80" s="14">
        <f t="shared" si="149"/>
        <v>0.89607715320664993</v>
      </c>
      <c r="AN80" s="11">
        <f t="shared" si="150"/>
        <v>0</v>
      </c>
      <c r="AP80">
        <f t="shared" si="151"/>
        <v>40.89</v>
      </c>
      <c r="AQ80">
        <f t="shared" si="152"/>
        <v>1.2E-2</v>
      </c>
      <c r="AR80">
        <f t="shared" si="153"/>
        <v>0.01</v>
      </c>
      <c r="AS80">
        <f t="shared" si="154"/>
        <v>1.0999999999999999E-2</v>
      </c>
      <c r="AT80">
        <f t="shared" si="155"/>
        <v>0</v>
      </c>
      <c r="AU80">
        <f t="shared" si="156"/>
        <v>10.106</v>
      </c>
      <c r="AV80">
        <f t="shared" si="157"/>
        <v>48.884999999999998</v>
      </c>
      <c r="AW80">
        <f t="shared" si="158"/>
        <v>9.4E-2</v>
      </c>
      <c r="AX80">
        <f t="shared" si="159"/>
        <v>0.189</v>
      </c>
      <c r="AY80">
        <f t="shared" si="160"/>
        <v>0.35299999999999998</v>
      </c>
      <c r="AZ80">
        <f t="shared" si="161"/>
        <v>0</v>
      </c>
      <c r="BA80">
        <f t="shared" si="162"/>
        <v>0</v>
      </c>
      <c r="BB80">
        <f t="shared" si="163"/>
        <v>100.54999999999998</v>
      </c>
      <c r="BD80">
        <f t="shared" si="164"/>
        <v>0.68059254327563257</v>
      </c>
      <c r="BE80">
        <f t="shared" si="165"/>
        <v>1.5025167154984599E-4</v>
      </c>
      <c r="BF80">
        <f t="shared" si="166"/>
        <v>1.9615535504119265E-4</v>
      </c>
      <c r="BG80">
        <f t="shared" si="167"/>
        <v>1.4474636489242711E-4</v>
      </c>
      <c r="BH80">
        <f t="shared" si="168"/>
        <v>0.14066588720004455</v>
      </c>
      <c r="BI80">
        <f t="shared" si="169"/>
        <v>0</v>
      </c>
      <c r="BJ80">
        <f t="shared" si="170"/>
        <v>1.2128948700390032</v>
      </c>
      <c r="BK80">
        <f t="shared" si="171"/>
        <v>1.6762546052420406E-3</v>
      </c>
      <c r="BL80">
        <f t="shared" si="172"/>
        <v>2.6643209364876639E-3</v>
      </c>
      <c r="BM80">
        <f t="shared" si="173"/>
        <v>4.7260244628665677E-3</v>
      </c>
      <c r="BN80">
        <f t="shared" si="174"/>
        <v>0</v>
      </c>
      <c r="BO80">
        <f t="shared" si="175"/>
        <v>0</v>
      </c>
      <c r="BP80">
        <f t="shared" si="176"/>
        <v>2.0437110539107604</v>
      </c>
      <c r="BQ80">
        <f t="shared" si="177"/>
        <v>2.2021384748793449</v>
      </c>
    </row>
    <row r="81" spans="1:69" x14ac:dyDescent="0.15">
      <c r="A81" t="s">
        <v>147</v>
      </c>
      <c r="B81">
        <v>1153</v>
      </c>
      <c r="C81">
        <f t="shared" si="134"/>
        <v>3.60555127546544</v>
      </c>
      <c r="D81" s="1">
        <v>40.676000000000002</v>
      </c>
      <c r="E81" s="1">
        <v>8.0000000000000002E-3</v>
      </c>
      <c r="F81" s="1">
        <v>8.0000000000000002E-3</v>
      </c>
      <c r="G81" s="1">
        <v>0.01</v>
      </c>
      <c r="H81" s="1">
        <v>10.098000000000001</v>
      </c>
      <c r="I81" s="1">
        <v>48.57</v>
      </c>
      <c r="J81" s="1">
        <v>9.0999999999999998E-2</v>
      </c>
      <c r="K81" s="1">
        <v>0.19500000000000001</v>
      </c>
      <c r="L81" s="1">
        <v>0.34799999999999998</v>
      </c>
      <c r="M81" s="1">
        <v>0</v>
      </c>
      <c r="O81">
        <f t="shared" si="135"/>
        <v>100.00399999999999</v>
      </c>
      <c r="Q81" s="1">
        <v>50.555</v>
      </c>
      <c r="R81" s="1">
        <v>80.754000000000005</v>
      </c>
      <c r="S81" s="1">
        <v>11.087999999999999</v>
      </c>
      <c r="V81" s="37">
        <v>12</v>
      </c>
      <c r="W81" s="37">
        <v>4</v>
      </c>
      <c r="X81" s="15">
        <v>0</v>
      </c>
      <c r="Z81" s="14">
        <f t="shared" si="136"/>
        <v>1.4993154417602244</v>
      </c>
      <c r="AA81" s="14">
        <f t="shared" si="137"/>
        <v>2.2182615547911241E-4</v>
      </c>
      <c r="AB81" s="14">
        <f t="shared" si="138"/>
        <v>3.4751604028040003E-4</v>
      </c>
      <c r="AC81" s="14">
        <f t="shared" si="139"/>
        <v>2.9140679869555215E-4</v>
      </c>
      <c r="AD81" s="14">
        <f t="shared" si="140"/>
        <v>0</v>
      </c>
      <c r="AE81" s="14">
        <f t="shared" si="141"/>
        <v>0.31126447819725805</v>
      </c>
      <c r="AF81" s="14">
        <f t="shared" si="142"/>
        <v>2.668703605610808</v>
      </c>
      <c r="AG81" s="14">
        <f t="shared" si="143"/>
        <v>3.5936702302264952E-3</v>
      </c>
      <c r="AH81" s="14">
        <f t="shared" si="144"/>
        <v>6.0875710627107229E-3</v>
      </c>
      <c r="AI81" s="14">
        <f t="shared" si="145"/>
        <v>1.0317754809125156E-2</v>
      </c>
      <c r="AJ81" s="14">
        <f t="shared" si="146"/>
        <v>0</v>
      </c>
      <c r="AK81" s="14">
        <f t="shared" si="147"/>
        <v>0</v>
      </c>
      <c r="AL81" s="14">
        <f t="shared" si="148"/>
        <v>4.5001432706648075</v>
      </c>
      <c r="AM81" s="14">
        <f t="shared" si="149"/>
        <v>0.89554771412199252</v>
      </c>
      <c r="AN81" s="11">
        <f t="shared" si="150"/>
        <v>0</v>
      </c>
      <c r="AP81">
        <f t="shared" si="151"/>
        <v>40.676000000000002</v>
      </c>
      <c r="AQ81">
        <f t="shared" si="152"/>
        <v>8.0000000000000002E-3</v>
      </c>
      <c r="AR81">
        <f t="shared" si="153"/>
        <v>8.0000000000000002E-3</v>
      </c>
      <c r="AS81">
        <f t="shared" si="154"/>
        <v>0.01</v>
      </c>
      <c r="AT81">
        <f t="shared" si="155"/>
        <v>0</v>
      </c>
      <c r="AU81">
        <f t="shared" si="156"/>
        <v>10.098000000000001</v>
      </c>
      <c r="AV81">
        <f t="shared" si="157"/>
        <v>48.57</v>
      </c>
      <c r="AW81">
        <f t="shared" si="158"/>
        <v>9.0999999999999998E-2</v>
      </c>
      <c r="AX81">
        <f t="shared" si="159"/>
        <v>0.19500000000000001</v>
      </c>
      <c r="AY81">
        <f t="shared" si="160"/>
        <v>0.34799999999999998</v>
      </c>
      <c r="AZ81">
        <f t="shared" si="161"/>
        <v>0</v>
      </c>
      <c r="BA81">
        <f t="shared" si="162"/>
        <v>0</v>
      </c>
      <c r="BB81">
        <f t="shared" si="163"/>
        <v>100.00399999999999</v>
      </c>
      <c r="BD81">
        <f t="shared" si="164"/>
        <v>0.67703062583222373</v>
      </c>
      <c r="BE81">
        <f t="shared" si="165"/>
        <v>1.0016778103323066E-4</v>
      </c>
      <c r="BF81">
        <f t="shared" si="166"/>
        <v>1.569242840329541E-4</v>
      </c>
      <c r="BG81">
        <f t="shared" si="167"/>
        <v>1.3158760444766102E-4</v>
      </c>
      <c r="BH81">
        <f t="shared" si="168"/>
        <v>0.14055453482545519</v>
      </c>
      <c r="BI81">
        <f t="shared" si="169"/>
        <v>0</v>
      </c>
      <c r="BJ81">
        <f t="shared" si="170"/>
        <v>1.2050793461756035</v>
      </c>
      <c r="BK81">
        <f t="shared" si="171"/>
        <v>1.6227571178406988E-3</v>
      </c>
      <c r="BL81">
        <f t="shared" si="172"/>
        <v>2.7489025535190185E-3</v>
      </c>
      <c r="BM81">
        <f t="shared" si="173"/>
        <v>4.6590836064520271E-3</v>
      </c>
      <c r="BN81">
        <f t="shared" si="174"/>
        <v>0</v>
      </c>
      <c r="BO81">
        <f t="shared" si="175"/>
        <v>0</v>
      </c>
      <c r="BP81">
        <f t="shared" si="176"/>
        <v>2.0320839297806081</v>
      </c>
      <c r="BQ81">
        <f t="shared" si="177"/>
        <v>2.214545966686849</v>
      </c>
    </row>
    <row r="82" spans="1:69" x14ac:dyDescent="0.15">
      <c r="A82" t="s">
        <v>148</v>
      </c>
      <c r="B82">
        <v>1154</v>
      </c>
      <c r="C82">
        <f t="shared" si="134"/>
        <v>5.3851648071443838</v>
      </c>
      <c r="D82" s="1">
        <v>40.4</v>
      </c>
      <c r="E82" s="1">
        <v>1.2999999999999999E-2</v>
      </c>
      <c r="F82" s="1">
        <v>8.0000000000000002E-3</v>
      </c>
      <c r="G82" s="1">
        <v>1.0999999999999999E-2</v>
      </c>
      <c r="H82" s="1">
        <v>10.118</v>
      </c>
      <c r="I82" s="1">
        <v>48.323</v>
      </c>
      <c r="J82" s="1">
        <v>9.0999999999999998E-2</v>
      </c>
      <c r="K82" s="1">
        <v>0.20200000000000001</v>
      </c>
      <c r="L82" s="1">
        <v>0.376</v>
      </c>
      <c r="M82" s="1">
        <v>0</v>
      </c>
      <c r="O82">
        <f t="shared" si="135"/>
        <v>99.542000000000002</v>
      </c>
      <c r="Q82" s="1">
        <v>50.552999999999997</v>
      </c>
      <c r="R82" s="1">
        <v>80.748999999999995</v>
      </c>
      <c r="S82" s="1">
        <v>11.087</v>
      </c>
      <c r="V82" s="37">
        <v>12</v>
      </c>
      <c r="W82" s="37">
        <v>4</v>
      </c>
      <c r="X82" s="15">
        <v>0</v>
      </c>
      <c r="Z82" s="14">
        <f t="shared" si="136"/>
        <v>1.4971097283232619</v>
      </c>
      <c r="AA82" s="14">
        <f t="shared" si="137"/>
        <v>3.6239617888726006E-4</v>
      </c>
      <c r="AB82" s="14">
        <f t="shared" si="138"/>
        <v>3.49375419899326E-4</v>
      </c>
      <c r="AC82" s="14">
        <f t="shared" si="139"/>
        <v>3.2226256327907098E-4</v>
      </c>
      <c r="AD82" s="14">
        <f t="shared" si="140"/>
        <v>0</v>
      </c>
      <c r="AE82" s="14">
        <f t="shared" si="141"/>
        <v>0.31354968023711027</v>
      </c>
      <c r="AF82" s="14">
        <f t="shared" si="142"/>
        <v>2.6693383099526224</v>
      </c>
      <c r="AG82" s="14">
        <f t="shared" si="143"/>
        <v>3.612898111557765E-3</v>
      </c>
      <c r="AH82" s="14">
        <f t="shared" si="144"/>
        <v>6.3398399488606566E-3</v>
      </c>
      <c r="AI82" s="14">
        <f t="shared" si="145"/>
        <v>1.1207565770783516E-2</v>
      </c>
      <c r="AJ82" s="14">
        <f t="shared" si="146"/>
        <v>0</v>
      </c>
      <c r="AK82" s="14">
        <f t="shared" si="147"/>
        <v>0</v>
      </c>
      <c r="AL82" s="14">
        <f t="shared" si="148"/>
        <v>4.5021920565062619</v>
      </c>
      <c r="AM82" s="14">
        <f t="shared" si="149"/>
        <v>0.89488385709811169</v>
      </c>
      <c r="AN82" s="11">
        <f t="shared" si="150"/>
        <v>0</v>
      </c>
      <c r="AP82">
        <f t="shared" si="151"/>
        <v>40.4</v>
      </c>
      <c r="AQ82">
        <f t="shared" si="152"/>
        <v>1.2999999999999999E-2</v>
      </c>
      <c r="AR82">
        <f t="shared" si="153"/>
        <v>8.0000000000000002E-3</v>
      </c>
      <c r="AS82">
        <f t="shared" si="154"/>
        <v>1.0999999999999999E-2</v>
      </c>
      <c r="AT82">
        <f t="shared" si="155"/>
        <v>0</v>
      </c>
      <c r="AU82">
        <f t="shared" si="156"/>
        <v>10.118</v>
      </c>
      <c r="AV82">
        <f t="shared" si="157"/>
        <v>48.323</v>
      </c>
      <c r="AW82">
        <f t="shared" si="158"/>
        <v>9.0999999999999998E-2</v>
      </c>
      <c r="AX82">
        <f t="shared" si="159"/>
        <v>0.20200000000000001</v>
      </c>
      <c r="AY82">
        <f t="shared" si="160"/>
        <v>0.376</v>
      </c>
      <c r="AZ82">
        <f t="shared" si="161"/>
        <v>0</v>
      </c>
      <c r="BA82">
        <f t="shared" si="162"/>
        <v>0</v>
      </c>
      <c r="BB82">
        <f t="shared" si="163"/>
        <v>99.542000000000002</v>
      </c>
      <c r="BD82">
        <f t="shared" si="164"/>
        <v>0.6724367509986684</v>
      </c>
      <c r="BE82">
        <f t="shared" si="165"/>
        <v>1.6277264417899982E-4</v>
      </c>
      <c r="BF82">
        <f t="shared" si="166"/>
        <v>1.569242840329541E-4</v>
      </c>
      <c r="BG82">
        <f t="shared" si="167"/>
        <v>1.4474636489242711E-4</v>
      </c>
      <c r="BH82">
        <f t="shared" si="168"/>
        <v>0.14083291576192863</v>
      </c>
      <c r="BI82">
        <f t="shared" si="169"/>
        <v>0</v>
      </c>
      <c r="BJ82">
        <f t="shared" si="170"/>
        <v>1.1989509830192238</v>
      </c>
      <c r="BK82">
        <f t="shared" si="171"/>
        <v>1.6227571178406988E-3</v>
      </c>
      <c r="BL82">
        <f t="shared" si="172"/>
        <v>2.8475811067222652E-3</v>
      </c>
      <c r="BM82">
        <f t="shared" si="173"/>
        <v>5.0339524023734544E-3</v>
      </c>
      <c r="BN82">
        <f t="shared" si="174"/>
        <v>0</v>
      </c>
      <c r="BO82">
        <f t="shared" si="175"/>
        <v>0</v>
      </c>
      <c r="BP82">
        <f t="shared" si="176"/>
        <v>2.0221893836998617</v>
      </c>
      <c r="BQ82">
        <f t="shared" si="177"/>
        <v>2.2263948633084549</v>
      </c>
    </row>
    <row r="83" spans="1:69" x14ac:dyDescent="0.15">
      <c r="A83" t="s">
        <v>149</v>
      </c>
      <c r="B83">
        <v>1155</v>
      </c>
      <c r="C83">
        <f t="shared" si="134"/>
        <v>5.6568542494842209</v>
      </c>
      <c r="D83" s="1">
        <v>40.378999999999998</v>
      </c>
      <c r="E83" s="1">
        <v>0</v>
      </c>
      <c r="F83" s="1">
        <v>8.9999999999999993E-3</v>
      </c>
      <c r="G83" s="1">
        <v>0.01</v>
      </c>
      <c r="H83" s="1">
        <v>10.109</v>
      </c>
      <c r="I83" s="1">
        <v>48.286999999999999</v>
      </c>
      <c r="J83" s="1">
        <v>9.0999999999999998E-2</v>
      </c>
      <c r="K83" s="1">
        <v>0.19400000000000001</v>
      </c>
      <c r="L83" s="1">
        <v>0.377</v>
      </c>
      <c r="M83" s="1">
        <v>0</v>
      </c>
      <c r="O83">
        <f t="shared" si="135"/>
        <v>99.455999999999989</v>
      </c>
      <c r="Q83" s="1">
        <v>50.548999999999999</v>
      </c>
      <c r="R83" s="1">
        <v>80.745000000000005</v>
      </c>
      <c r="S83" s="1">
        <v>11.087</v>
      </c>
      <c r="V83" s="37">
        <v>12</v>
      </c>
      <c r="W83" s="37">
        <v>4</v>
      </c>
      <c r="X83" s="15">
        <v>0</v>
      </c>
      <c r="Z83" s="14">
        <f t="shared" si="136"/>
        <v>1.4975166702996334</v>
      </c>
      <c r="AA83" s="14">
        <f t="shared" si="137"/>
        <v>0</v>
      </c>
      <c r="AB83" s="14">
        <f t="shared" si="138"/>
        <v>3.9335865349626422E-4</v>
      </c>
      <c r="AC83" s="14">
        <f t="shared" si="139"/>
        <v>2.9319800506231476E-4</v>
      </c>
      <c r="AD83" s="14">
        <f t="shared" si="140"/>
        <v>0</v>
      </c>
      <c r="AE83" s="14">
        <f t="shared" si="141"/>
        <v>0.31351889709388342</v>
      </c>
      <c r="AF83" s="14">
        <f t="shared" si="142"/>
        <v>2.6694623145199814</v>
      </c>
      <c r="AG83" s="14">
        <f t="shared" si="143"/>
        <v>3.6157596427770652E-3</v>
      </c>
      <c r="AH83" s="14">
        <f t="shared" si="144"/>
        <v>6.0935796696437415E-3</v>
      </c>
      <c r="AI83" s="14">
        <f t="shared" si="145"/>
        <v>1.1246273486609018E-2</v>
      </c>
      <c r="AJ83" s="14">
        <f t="shared" si="146"/>
        <v>0</v>
      </c>
      <c r="AK83" s="14">
        <f t="shared" si="147"/>
        <v>0</v>
      </c>
      <c r="AL83" s="14">
        <f t="shared" si="148"/>
        <v>4.5021400513710867</v>
      </c>
      <c r="AM83" s="14">
        <f t="shared" si="149"/>
        <v>0.8948974616825488</v>
      </c>
      <c r="AN83" s="11">
        <f t="shared" si="150"/>
        <v>0</v>
      </c>
      <c r="AP83">
        <f t="shared" si="151"/>
        <v>40.378999999999998</v>
      </c>
      <c r="AQ83">
        <f t="shared" si="152"/>
        <v>0</v>
      </c>
      <c r="AR83">
        <f t="shared" si="153"/>
        <v>8.9999999999999993E-3</v>
      </c>
      <c r="AS83">
        <f t="shared" si="154"/>
        <v>0.01</v>
      </c>
      <c r="AT83">
        <f t="shared" si="155"/>
        <v>0</v>
      </c>
      <c r="AU83">
        <f t="shared" si="156"/>
        <v>10.109</v>
      </c>
      <c r="AV83">
        <f t="shared" si="157"/>
        <v>48.286999999999999</v>
      </c>
      <c r="AW83">
        <f t="shared" si="158"/>
        <v>9.0999999999999998E-2</v>
      </c>
      <c r="AX83">
        <f t="shared" si="159"/>
        <v>0.19400000000000001</v>
      </c>
      <c r="AY83">
        <f t="shared" si="160"/>
        <v>0.377</v>
      </c>
      <c r="AZ83">
        <f t="shared" si="161"/>
        <v>0</v>
      </c>
      <c r="BA83">
        <f t="shared" si="162"/>
        <v>0</v>
      </c>
      <c r="BB83">
        <f t="shared" si="163"/>
        <v>99.455999999999989</v>
      </c>
      <c r="BD83">
        <f t="shared" si="164"/>
        <v>0.67208721704394137</v>
      </c>
      <c r="BE83">
        <f t="shared" si="165"/>
        <v>0</v>
      </c>
      <c r="BF83">
        <f t="shared" si="166"/>
        <v>1.7653981953707335E-4</v>
      </c>
      <c r="BG83">
        <f t="shared" si="167"/>
        <v>1.3158760444766102E-4</v>
      </c>
      <c r="BH83">
        <f t="shared" si="168"/>
        <v>0.14070764434051558</v>
      </c>
      <c r="BI83">
        <f t="shared" si="169"/>
        <v>0</v>
      </c>
      <c r="BJ83">
        <f t="shared" si="170"/>
        <v>1.1980577802919781</v>
      </c>
      <c r="BK83">
        <f t="shared" si="171"/>
        <v>1.6227571178406988E-3</v>
      </c>
      <c r="BL83">
        <f t="shared" si="172"/>
        <v>2.734805617347126E-3</v>
      </c>
      <c r="BM83">
        <f t="shared" si="173"/>
        <v>5.0473405736563628E-3</v>
      </c>
      <c r="BN83">
        <f t="shared" si="174"/>
        <v>0</v>
      </c>
      <c r="BO83">
        <f t="shared" si="175"/>
        <v>0</v>
      </c>
      <c r="BP83">
        <f t="shared" si="176"/>
        <v>2.0205656724092638</v>
      </c>
      <c r="BQ83">
        <f t="shared" si="177"/>
        <v>2.2281582394710613</v>
      </c>
    </row>
    <row r="84" spans="1:69" x14ac:dyDescent="0.15">
      <c r="A84" t="s">
        <v>150</v>
      </c>
      <c r="B84">
        <v>1156</v>
      </c>
      <c r="C84">
        <f t="shared" si="134"/>
        <v>4.4721359550050446</v>
      </c>
      <c r="D84" s="1">
        <v>40.261000000000003</v>
      </c>
      <c r="E84" s="1">
        <v>2E-3</v>
      </c>
      <c r="F84" s="1">
        <v>1.2E-2</v>
      </c>
      <c r="G84" s="1">
        <v>1.2E-2</v>
      </c>
      <c r="H84" s="1">
        <v>10.087</v>
      </c>
      <c r="I84" s="1">
        <v>48.183999999999997</v>
      </c>
      <c r="J84" s="1">
        <v>9.0999999999999998E-2</v>
      </c>
      <c r="K84" s="1">
        <v>0.19600000000000001</v>
      </c>
      <c r="L84" s="1">
        <v>0.36599999999999999</v>
      </c>
      <c r="M84" s="1">
        <v>6.0000000000000001E-3</v>
      </c>
      <c r="O84">
        <f t="shared" si="135"/>
        <v>99.216999999999999</v>
      </c>
      <c r="Q84" s="1">
        <v>50.546999999999997</v>
      </c>
      <c r="R84" s="1">
        <v>80.741</v>
      </c>
      <c r="S84" s="1">
        <v>11.087</v>
      </c>
      <c r="V84" s="37">
        <v>12</v>
      </c>
      <c r="W84" s="37">
        <v>4</v>
      </c>
      <c r="X84" s="15">
        <v>0</v>
      </c>
      <c r="Z84" s="14">
        <f t="shared" si="136"/>
        <v>1.4968282172039418</v>
      </c>
      <c r="AA84" s="14">
        <f t="shared" si="137"/>
        <v>5.5935225051558253E-5</v>
      </c>
      <c r="AB84" s="14">
        <f t="shared" si="138"/>
        <v>5.2577356029436071E-4</v>
      </c>
      <c r="AC84" s="14">
        <f t="shared" si="139"/>
        <v>3.5270657416680708E-4</v>
      </c>
      <c r="AD84" s="14">
        <f t="shared" si="140"/>
        <v>0</v>
      </c>
      <c r="AE84" s="14">
        <f t="shared" si="141"/>
        <v>0.31360923607526525</v>
      </c>
      <c r="AF84" s="14">
        <f t="shared" si="142"/>
        <v>2.6703471110387711</v>
      </c>
      <c r="AG84" s="14">
        <f t="shared" si="143"/>
        <v>3.6246898415499417E-3</v>
      </c>
      <c r="AH84" s="14">
        <f t="shared" si="144"/>
        <v>6.171605148043764E-3</v>
      </c>
      <c r="AI84" s="14">
        <f t="shared" si="145"/>
        <v>1.094509847222354E-2</v>
      </c>
      <c r="AJ84" s="14">
        <f t="shared" si="146"/>
        <v>4.3246872893527486E-4</v>
      </c>
      <c r="AK84" s="14">
        <f t="shared" si="147"/>
        <v>0</v>
      </c>
      <c r="AL84" s="14">
        <f t="shared" si="148"/>
        <v>4.5028928418682437</v>
      </c>
      <c r="AM84" s="14">
        <f t="shared" si="149"/>
        <v>0.89490153353664992</v>
      </c>
      <c r="AN84" s="11">
        <f t="shared" si="150"/>
        <v>0</v>
      </c>
      <c r="AP84">
        <f t="shared" si="151"/>
        <v>40.261000000000003</v>
      </c>
      <c r="AQ84">
        <f t="shared" si="152"/>
        <v>2E-3</v>
      </c>
      <c r="AR84">
        <f t="shared" si="153"/>
        <v>1.2E-2</v>
      </c>
      <c r="AS84">
        <f t="shared" si="154"/>
        <v>1.2E-2</v>
      </c>
      <c r="AT84">
        <f t="shared" si="155"/>
        <v>0</v>
      </c>
      <c r="AU84">
        <f t="shared" si="156"/>
        <v>10.087</v>
      </c>
      <c r="AV84">
        <f t="shared" si="157"/>
        <v>48.183999999999997</v>
      </c>
      <c r="AW84">
        <f t="shared" si="158"/>
        <v>9.0999999999999998E-2</v>
      </c>
      <c r="AX84">
        <f t="shared" si="159"/>
        <v>0.19600000000000001</v>
      </c>
      <c r="AY84">
        <f t="shared" si="160"/>
        <v>0.36599999999999999</v>
      </c>
      <c r="AZ84">
        <f t="shared" si="161"/>
        <v>6.0000000000000001E-3</v>
      </c>
      <c r="BA84">
        <f t="shared" si="162"/>
        <v>0</v>
      </c>
      <c r="BB84">
        <f t="shared" si="163"/>
        <v>99.216999999999999</v>
      </c>
      <c r="BD84">
        <f t="shared" si="164"/>
        <v>0.6701231691078563</v>
      </c>
      <c r="BE84">
        <f t="shared" si="165"/>
        <v>2.5041945258307666E-5</v>
      </c>
      <c r="BF84">
        <f t="shared" si="166"/>
        <v>2.3538642604943117E-4</v>
      </c>
      <c r="BG84">
        <f t="shared" si="167"/>
        <v>1.5790512533719322E-4</v>
      </c>
      <c r="BH84">
        <f t="shared" si="168"/>
        <v>0.14040142531039476</v>
      </c>
      <c r="BI84">
        <f t="shared" si="169"/>
        <v>0</v>
      </c>
      <c r="BJ84">
        <f t="shared" si="170"/>
        <v>1.1955022280445806</v>
      </c>
      <c r="BK84">
        <f t="shared" si="171"/>
        <v>1.6227571178406988E-3</v>
      </c>
      <c r="BL84">
        <f t="shared" si="172"/>
        <v>2.762999489690911E-3</v>
      </c>
      <c r="BM84">
        <f t="shared" si="173"/>
        <v>4.9000706895443733E-3</v>
      </c>
      <c r="BN84">
        <f t="shared" si="174"/>
        <v>1.9361427840765164E-4</v>
      </c>
      <c r="BO84">
        <f t="shared" si="175"/>
        <v>0</v>
      </c>
      <c r="BP84">
        <f t="shared" si="176"/>
        <v>2.0159245975349602</v>
      </c>
      <c r="BQ84">
        <f t="shared" si="177"/>
        <v>2.2336613419838756</v>
      </c>
    </row>
    <row r="85" spans="1:69" x14ac:dyDescent="0.15">
      <c r="O85">
        <f t="shared" si="135"/>
        <v>0</v>
      </c>
      <c r="V85" s="37">
        <v>12</v>
      </c>
      <c r="W85" s="37">
        <v>4</v>
      </c>
      <c r="X85" s="15">
        <v>0</v>
      </c>
      <c r="Z85" s="14" t="str">
        <f t="shared" si="136"/>
        <v>NA</v>
      </c>
      <c r="AA85" s="14" t="str">
        <f t="shared" si="137"/>
        <v>NA</v>
      </c>
      <c r="AB85" s="14" t="str">
        <f t="shared" si="138"/>
        <v>NA</v>
      </c>
      <c r="AC85" s="14" t="str">
        <f t="shared" si="139"/>
        <v>NA</v>
      </c>
      <c r="AD85" s="14" t="str">
        <f t="shared" si="140"/>
        <v>NA</v>
      </c>
      <c r="AE85" s="14" t="str">
        <f t="shared" si="141"/>
        <v>NA</v>
      </c>
      <c r="AF85" s="14" t="str">
        <f t="shared" si="142"/>
        <v>NA</v>
      </c>
      <c r="AG85" s="14" t="str">
        <f t="shared" si="143"/>
        <v>NA</v>
      </c>
      <c r="AH85" s="14" t="str">
        <f t="shared" si="144"/>
        <v>NA</v>
      </c>
      <c r="AI85" s="14" t="str">
        <f t="shared" si="145"/>
        <v>NA</v>
      </c>
      <c r="AJ85" s="14" t="str">
        <f t="shared" si="146"/>
        <v>NA</v>
      </c>
      <c r="AK85" s="14" t="str">
        <f t="shared" si="147"/>
        <v>NA</v>
      </c>
      <c r="AL85" s="14">
        <f t="shared" si="148"/>
        <v>0</v>
      </c>
      <c r="AM85" s="14" t="str">
        <f t="shared" si="149"/>
        <v>NA</v>
      </c>
      <c r="AN85" s="11" t="str">
        <f t="shared" si="150"/>
        <v>NA</v>
      </c>
      <c r="AP85">
        <f t="shared" si="151"/>
        <v>0</v>
      </c>
      <c r="AQ85">
        <f t="shared" si="152"/>
        <v>0</v>
      </c>
      <c r="AR85">
        <f t="shared" si="153"/>
        <v>0</v>
      </c>
      <c r="AS85">
        <f t="shared" si="154"/>
        <v>0</v>
      </c>
      <c r="AT85">
        <f t="shared" si="155"/>
        <v>0</v>
      </c>
      <c r="AU85">
        <f t="shared" si="156"/>
        <v>0</v>
      </c>
      <c r="AV85">
        <f t="shared" si="157"/>
        <v>0</v>
      </c>
      <c r="AW85">
        <f t="shared" si="158"/>
        <v>0</v>
      </c>
      <c r="AX85">
        <f t="shared" si="159"/>
        <v>0</v>
      </c>
      <c r="AY85">
        <f t="shared" si="160"/>
        <v>0</v>
      </c>
      <c r="AZ85">
        <f t="shared" si="161"/>
        <v>0</v>
      </c>
      <c r="BA85">
        <f t="shared" si="162"/>
        <v>0</v>
      </c>
      <c r="BB85">
        <f t="shared" si="163"/>
        <v>0</v>
      </c>
      <c r="BD85">
        <f t="shared" si="164"/>
        <v>0</v>
      </c>
      <c r="BE85">
        <f t="shared" si="165"/>
        <v>0</v>
      </c>
      <c r="BF85">
        <f t="shared" si="166"/>
        <v>0</v>
      </c>
      <c r="BG85">
        <f t="shared" si="167"/>
        <v>0</v>
      </c>
      <c r="BH85">
        <f t="shared" si="168"/>
        <v>0</v>
      </c>
      <c r="BI85">
        <f t="shared" si="169"/>
        <v>0</v>
      </c>
      <c r="BJ85">
        <f t="shared" si="170"/>
        <v>0</v>
      </c>
      <c r="BK85">
        <f t="shared" si="171"/>
        <v>0</v>
      </c>
      <c r="BL85">
        <f t="shared" si="172"/>
        <v>0</v>
      </c>
      <c r="BM85">
        <f t="shared" si="173"/>
        <v>0</v>
      </c>
      <c r="BN85">
        <f t="shared" si="174"/>
        <v>0</v>
      </c>
      <c r="BO85">
        <f t="shared" si="175"/>
        <v>0</v>
      </c>
      <c r="BP85">
        <f t="shared" si="176"/>
        <v>0</v>
      </c>
      <c r="BQ85" t="str">
        <f t="shared" si="177"/>
        <v>NA</v>
      </c>
    </row>
    <row r="86" spans="1:69" x14ac:dyDescent="0.15">
      <c r="O86">
        <f t="shared" si="135"/>
        <v>0</v>
      </c>
      <c r="V86" s="37">
        <v>12</v>
      </c>
      <c r="W86" s="37">
        <v>4</v>
      </c>
      <c r="X86" s="15">
        <v>0</v>
      </c>
      <c r="Z86" s="14" t="str">
        <f t="shared" si="136"/>
        <v>NA</v>
      </c>
      <c r="AA86" s="14" t="str">
        <f t="shared" si="137"/>
        <v>NA</v>
      </c>
      <c r="AB86" s="14" t="str">
        <f t="shared" si="138"/>
        <v>NA</v>
      </c>
      <c r="AC86" s="14" t="str">
        <f t="shared" si="139"/>
        <v>NA</v>
      </c>
      <c r="AD86" s="14" t="str">
        <f t="shared" si="140"/>
        <v>NA</v>
      </c>
      <c r="AE86" s="14" t="str">
        <f t="shared" si="141"/>
        <v>NA</v>
      </c>
      <c r="AF86" s="14" t="str">
        <f t="shared" si="142"/>
        <v>NA</v>
      </c>
      <c r="AG86" s="14" t="str">
        <f t="shared" si="143"/>
        <v>NA</v>
      </c>
      <c r="AH86" s="14" t="str">
        <f t="shared" si="144"/>
        <v>NA</v>
      </c>
      <c r="AI86" s="14" t="str">
        <f t="shared" si="145"/>
        <v>NA</v>
      </c>
      <c r="AJ86" s="14" t="str">
        <f t="shared" si="146"/>
        <v>NA</v>
      </c>
      <c r="AK86" s="14" t="str">
        <f t="shared" si="147"/>
        <v>NA</v>
      </c>
      <c r="AL86" s="14">
        <f t="shared" si="148"/>
        <v>0</v>
      </c>
      <c r="AM86" s="14" t="str">
        <f t="shared" si="149"/>
        <v>NA</v>
      </c>
      <c r="AN86" s="11" t="str">
        <f t="shared" si="150"/>
        <v>NA</v>
      </c>
      <c r="AP86">
        <f t="shared" si="151"/>
        <v>0</v>
      </c>
      <c r="AQ86">
        <f t="shared" si="152"/>
        <v>0</v>
      </c>
      <c r="AR86">
        <f t="shared" si="153"/>
        <v>0</v>
      </c>
      <c r="AS86">
        <f t="shared" si="154"/>
        <v>0</v>
      </c>
      <c r="AT86">
        <f t="shared" si="155"/>
        <v>0</v>
      </c>
      <c r="AU86">
        <f t="shared" si="156"/>
        <v>0</v>
      </c>
      <c r="AV86">
        <f t="shared" si="157"/>
        <v>0</v>
      </c>
      <c r="AW86">
        <f t="shared" si="158"/>
        <v>0</v>
      </c>
      <c r="AX86">
        <f t="shared" si="159"/>
        <v>0</v>
      </c>
      <c r="AY86">
        <f t="shared" si="160"/>
        <v>0</v>
      </c>
      <c r="AZ86">
        <f t="shared" si="161"/>
        <v>0</v>
      </c>
      <c r="BA86">
        <f t="shared" si="162"/>
        <v>0</v>
      </c>
      <c r="BB86">
        <f t="shared" si="163"/>
        <v>0</v>
      </c>
      <c r="BD86">
        <f t="shared" si="164"/>
        <v>0</v>
      </c>
      <c r="BE86">
        <f t="shared" si="165"/>
        <v>0</v>
      </c>
      <c r="BF86">
        <f t="shared" si="166"/>
        <v>0</v>
      </c>
      <c r="BG86">
        <f t="shared" si="167"/>
        <v>0</v>
      </c>
      <c r="BH86">
        <f t="shared" si="168"/>
        <v>0</v>
      </c>
      <c r="BI86">
        <f t="shared" si="169"/>
        <v>0</v>
      </c>
      <c r="BJ86">
        <f t="shared" si="170"/>
        <v>0</v>
      </c>
      <c r="BK86">
        <f t="shared" si="171"/>
        <v>0</v>
      </c>
      <c r="BL86">
        <f t="shared" si="172"/>
        <v>0</v>
      </c>
      <c r="BM86">
        <f t="shared" si="173"/>
        <v>0</v>
      </c>
      <c r="BN86">
        <f t="shared" si="174"/>
        <v>0</v>
      </c>
      <c r="BO86">
        <f t="shared" si="175"/>
        <v>0</v>
      </c>
      <c r="BP86">
        <f t="shared" si="176"/>
        <v>0</v>
      </c>
      <c r="BQ86" t="str">
        <f t="shared" si="177"/>
        <v>NA</v>
      </c>
    </row>
    <row r="87" spans="1:69" x14ac:dyDescent="0.15">
      <c r="O87">
        <f t="shared" si="135"/>
        <v>0</v>
      </c>
      <c r="V87" s="37">
        <v>12</v>
      </c>
      <c r="W87" s="37">
        <v>4</v>
      </c>
      <c r="X87" s="15">
        <v>0</v>
      </c>
      <c r="Z87" s="14" t="str">
        <f t="shared" si="136"/>
        <v>NA</v>
      </c>
      <c r="AA87" s="14" t="str">
        <f t="shared" si="137"/>
        <v>NA</v>
      </c>
      <c r="AB87" s="14" t="str">
        <f t="shared" si="138"/>
        <v>NA</v>
      </c>
      <c r="AC87" s="14" t="str">
        <f t="shared" si="139"/>
        <v>NA</v>
      </c>
      <c r="AD87" s="14" t="str">
        <f t="shared" si="140"/>
        <v>NA</v>
      </c>
      <c r="AE87" s="14" t="str">
        <f t="shared" si="141"/>
        <v>NA</v>
      </c>
      <c r="AF87" s="14" t="str">
        <f t="shared" si="142"/>
        <v>NA</v>
      </c>
      <c r="AG87" s="14" t="str">
        <f t="shared" si="143"/>
        <v>NA</v>
      </c>
      <c r="AH87" s="14" t="str">
        <f t="shared" si="144"/>
        <v>NA</v>
      </c>
      <c r="AI87" s="14" t="str">
        <f t="shared" si="145"/>
        <v>NA</v>
      </c>
      <c r="AJ87" s="14" t="str">
        <f t="shared" si="146"/>
        <v>NA</v>
      </c>
      <c r="AK87" s="14" t="str">
        <f t="shared" si="147"/>
        <v>NA</v>
      </c>
      <c r="AL87" s="14">
        <f t="shared" si="148"/>
        <v>0</v>
      </c>
      <c r="AM87" s="14" t="str">
        <f t="shared" si="149"/>
        <v>NA</v>
      </c>
      <c r="AN87" s="11" t="str">
        <f t="shared" si="150"/>
        <v>NA</v>
      </c>
      <c r="AP87">
        <f t="shared" si="151"/>
        <v>0</v>
      </c>
      <c r="AQ87">
        <f t="shared" si="152"/>
        <v>0</v>
      </c>
      <c r="AR87">
        <f t="shared" si="153"/>
        <v>0</v>
      </c>
      <c r="AS87">
        <f t="shared" si="154"/>
        <v>0</v>
      </c>
      <c r="AT87">
        <f t="shared" si="155"/>
        <v>0</v>
      </c>
      <c r="AU87">
        <f t="shared" si="156"/>
        <v>0</v>
      </c>
      <c r="AV87">
        <f t="shared" si="157"/>
        <v>0</v>
      </c>
      <c r="AW87">
        <f t="shared" si="158"/>
        <v>0</v>
      </c>
      <c r="AX87">
        <f t="shared" si="159"/>
        <v>0</v>
      </c>
      <c r="AY87">
        <f t="shared" si="160"/>
        <v>0</v>
      </c>
      <c r="AZ87">
        <f t="shared" si="161"/>
        <v>0</v>
      </c>
      <c r="BA87">
        <f t="shared" si="162"/>
        <v>0</v>
      </c>
      <c r="BB87">
        <f t="shared" si="163"/>
        <v>0</v>
      </c>
      <c r="BD87">
        <f t="shared" si="164"/>
        <v>0</v>
      </c>
      <c r="BE87">
        <f t="shared" si="165"/>
        <v>0</v>
      </c>
      <c r="BF87">
        <f t="shared" si="166"/>
        <v>0</v>
      </c>
      <c r="BG87">
        <f t="shared" si="167"/>
        <v>0</v>
      </c>
      <c r="BH87">
        <f t="shared" si="168"/>
        <v>0</v>
      </c>
      <c r="BI87">
        <f t="shared" si="169"/>
        <v>0</v>
      </c>
      <c r="BJ87">
        <f t="shared" si="170"/>
        <v>0</v>
      </c>
      <c r="BK87">
        <f t="shared" si="171"/>
        <v>0</v>
      </c>
      <c r="BL87">
        <f t="shared" si="172"/>
        <v>0</v>
      </c>
      <c r="BM87">
        <f t="shared" si="173"/>
        <v>0</v>
      </c>
      <c r="BN87">
        <f t="shared" si="174"/>
        <v>0</v>
      </c>
      <c r="BO87">
        <f t="shared" si="175"/>
        <v>0</v>
      </c>
      <c r="BP87">
        <f t="shared" si="176"/>
        <v>0</v>
      </c>
      <c r="BQ87" t="str">
        <f t="shared" si="177"/>
        <v>NA</v>
      </c>
    </row>
    <row r="88" spans="1:69" x14ac:dyDescent="0.15">
      <c r="O88">
        <f t="shared" si="135"/>
        <v>0</v>
      </c>
      <c r="V88" s="37">
        <v>12</v>
      </c>
      <c r="W88" s="37">
        <v>4</v>
      </c>
      <c r="X88" s="15">
        <v>0</v>
      </c>
      <c r="Z88" s="14" t="str">
        <f t="shared" si="136"/>
        <v>NA</v>
      </c>
      <c r="AA88" s="14" t="str">
        <f t="shared" si="137"/>
        <v>NA</v>
      </c>
      <c r="AB88" s="14" t="str">
        <f t="shared" si="138"/>
        <v>NA</v>
      </c>
      <c r="AC88" s="14" t="str">
        <f t="shared" si="139"/>
        <v>NA</v>
      </c>
      <c r="AD88" s="14" t="str">
        <f t="shared" si="140"/>
        <v>NA</v>
      </c>
      <c r="AE88" s="14" t="str">
        <f t="shared" si="141"/>
        <v>NA</v>
      </c>
      <c r="AF88" s="14" t="str">
        <f t="shared" si="142"/>
        <v>NA</v>
      </c>
      <c r="AG88" s="14" t="str">
        <f t="shared" si="143"/>
        <v>NA</v>
      </c>
      <c r="AH88" s="14" t="str">
        <f t="shared" si="144"/>
        <v>NA</v>
      </c>
      <c r="AI88" s="14" t="str">
        <f t="shared" si="145"/>
        <v>NA</v>
      </c>
      <c r="AJ88" s="14" t="str">
        <f t="shared" si="146"/>
        <v>NA</v>
      </c>
      <c r="AK88" s="14" t="str">
        <f t="shared" si="147"/>
        <v>NA</v>
      </c>
      <c r="AL88" s="14">
        <f t="shared" si="148"/>
        <v>0</v>
      </c>
      <c r="AM88" s="14" t="str">
        <f t="shared" si="149"/>
        <v>NA</v>
      </c>
      <c r="AN88" s="11" t="str">
        <f t="shared" si="150"/>
        <v>NA</v>
      </c>
      <c r="AP88">
        <f t="shared" si="151"/>
        <v>0</v>
      </c>
      <c r="AQ88">
        <f t="shared" si="152"/>
        <v>0</v>
      </c>
      <c r="AR88">
        <f t="shared" si="153"/>
        <v>0</v>
      </c>
      <c r="AS88">
        <f t="shared" si="154"/>
        <v>0</v>
      </c>
      <c r="AT88">
        <f t="shared" si="155"/>
        <v>0</v>
      </c>
      <c r="AU88">
        <f t="shared" si="156"/>
        <v>0</v>
      </c>
      <c r="AV88">
        <f t="shared" si="157"/>
        <v>0</v>
      </c>
      <c r="AW88">
        <f t="shared" si="158"/>
        <v>0</v>
      </c>
      <c r="AX88">
        <f t="shared" si="159"/>
        <v>0</v>
      </c>
      <c r="AY88">
        <f t="shared" si="160"/>
        <v>0</v>
      </c>
      <c r="AZ88">
        <f t="shared" si="161"/>
        <v>0</v>
      </c>
      <c r="BA88">
        <f t="shared" si="162"/>
        <v>0</v>
      </c>
      <c r="BB88">
        <f t="shared" si="163"/>
        <v>0</v>
      </c>
      <c r="BD88">
        <f t="shared" si="164"/>
        <v>0</v>
      </c>
      <c r="BE88">
        <f t="shared" si="165"/>
        <v>0</v>
      </c>
      <c r="BF88">
        <f t="shared" si="166"/>
        <v>0</v>
      </c>
      <c r="BG88">
        <f t="shared" si="167"/>
        <v>0</v>
      </c>
      <c r="BH88">
        <f t="shared" si="168"/>
        <v>0</v>
      </c>
      <c r="BI88">
        <f t="shared" si="169"/>
        <v>0</v>
      </c>
      <c r="BJ88">
        <f t="shared" si="170"/>
        <v>0</v>
      </c>
      <c r="BK88">
        <f t="shared" si="171"/>
        <v>0</v>
      </c>
      <c r="BL88">
        <f t="shared" si="172"/>
        <v>0</v>
      </c>
      <c r="BM88">
        <f t="shared" si="173"/>
        <v>0</v>
      </c>
      <c r="BN88">
        <f t="shared" si="174"/>
        <v>0</v>
      </c>
      <c r="BO88">
        <f t="shared" si="175"/>
        <v>0</v>
      </c>
      <c r="BP88">
        <f t="shared" si="176"/>
        <v>0</v>
      </c>
      <c r="BQ88" t="str">
        <f t="shared" si="177"/>
        <v>NA</v>
      </c>
    </row>
    <row r="89" spans="1:69" x14ac:dyDescent="0.15">
      <c r="O89">
        <f t="shared" si="135"/>
        <v>0</v>
      </c>
      <c r="V89" s="37">
        <v>12</v>
      </c>
      <c r="W89" s="37">
        <v>4</v>
      </c>
      <c r="X89" s="15">
        <v>0</v>
      </c>
      <c r="Z89" s="14" t="str">
        <f t="shared" si="136"/>
        <v>NA</v>
      </c>
      <c r="AA89" s="14" t="str">
        <f t="shared" si="137"/>
        <v>NA</v>
      </c>
      <c r="AB89" s="14" t="str">
        <f t="shared" si="138"/>
        <v>NA</v>
      </c>
      <c r="AC89" s="14" t="str">
        <f t="shared" si="139"/>
        <v>NA</v>
      </c>
      <c r="AD89" s="14" t="str">
        <f t="shared" si="140"/>
        <v>NA</v>
      </c>
      <c r="AE89" s="14" t="str">
        <f t="shared" si="141"/>
        <v>NA</v>
      </c>
      <c r="AF89" s="14" t="str">
        <f t="shared" si="142"/>
        <v>NA</v>
      </c>
      <c r="AG89" s="14" t="str">
        <f t="shared" si="143"/>
        <v>NA</v>
      </c>
      <c r="AH89" s="14" t="str">
        <f t="shared" si="144"/>
        <v>NA</v>
      </c>
      <c r="AI89" s="14" t="str">
        <f t="shared" si="145"/>
        <v>NA</v>
      </c>
      <c r="AJ89" s="14" t="str">
        <f t="shared" si="146"/>
        <v>NA</v>
      </c>
      <c r="AK89" s="14" t="str">
        <f t="shared" si="147"/>
        <v>NA</v>
      </c>
      <c r="AL89" s="14">
        <f t="shared" si="148"/>
        <v>0</v>
      </c>
      <c r="AM89" s="14" t="str">
        <f t="shared" si="149"/>
        <v>NA</v>
      </c>
      <c r="AN89" s="11" t="str">
        <f t="shared" si="150"/>
        <v>NA</v>
      </c>
      <c r="AP89">
        <f t="shared" si="151"/>
        <v>0</v>
      </c>
      <c r="AQ89">
        <f t="shared" si="152"/>
        <v>0</v>
      </c>
      <c r="AR89">
        <f t="shared" si="153"/>
        <v>0</v>
      </c>
      <c r="AS89">
        <f t="shared" si="154"/>
        <v>0</v>
      </c>
      <c r="AT89">
        <f t="shared" si="155"/>
        <v>0</v>
      </c>
      <c r="AU89">
        <f t="shared" si="156"/>
        <v>0</v>
      </c>
      <c r="AV89">
        <f t="shared" si="157"/>
        <v>0</v>
      </c>
      <c r="AW89">
        <f t="shared" si="158"/>
        <v>0</v>
      </c>
      <c r="AX89">
        <f t="shared" si="159"/>
        <v>0</v>
      </c>
      <c r="AY89">
        <f t="shared" si="160"/>
        <v>0</v>
      </c>
      <c r="AZ89">
        <f t="shared" si="161"/>
        <v>0</v>
      </c>
      <c r="BA89">
        <f t="shared" si="162"/>
        <v>0</v>
      </c>
      <c r="BB89">
        <f t="shared" si="163"/>
        <v>0</v>
      </c>
      <c r="BD89">
        <f t="shared" si="164"/>
        <v>0</v>
      </c>
      <c r="BE89">
        <f t="shared" si="165"/>
        <v>0</v>
      </c>
      <c r="BF89">
        <f t="shared" si="166"/>
        <v>0</v>
      </c>
      <c r="BG89">
        <f t="shared" si="167"/>
        <v>0</v>
      </c>
      <c r="BH89">
        <f t="shared" si="168"/>
        <v>0</v>
      </c>
      <c r="BI89">
        <f t="shared" si="169"/>
        <v>0</v>
      </c>
      <c r="BJ89">
        <f t="shared" si="170"/>
        <v>0</v>
      </c>
      <c r="BK89">
        <f t="shared" si="171"/>
        <v>0</v>
      </c>
      <c r="BL89">
        <f t="shared" si="172"/>
        <v>0</v>
      </c>
      <c r="BM89">
        <f t="shared" si="173"/>
        <v>0</v>
      </c>
      <c r="BN89">
        <f t="shared" si="174"/>
        <v>0</v>
      </c>
      <c r="BO89">
        <f t="shared" si="175"/>
        <v>0</v>
      </c>
      <c r="BP89">
        <f t="shared" si="176"/>
        <v>0</v>
      </c>
      <c r="BQ89" t="str">
        <f t="shared" si="177"/>
        <v>NA</v>
      </c>
    </row>
    <row r="90" spans="1:69" x14ac:dyDescent="0.15">
      <c r="O90">
        <f t="shared" si="135"/>
        <v>0</v>
      </c>
      <c r="V90" s="37">
        <v>12</v>
      </c>
      <c r="W90" s="37">
        <v>4</v>
      </c>
      <c r="X90" s="15">
        <v>0</v>
      </c>
      <c r="Z90" s="14" t="str">
        <f t="shared" si="136"/>
        <v>NA</v>
      </c>
      <c r="AA90" s="14" t="str">
        <f t="shared" si="137"/>
        <v>NA</v>
      </c>
      <c r="AB90" s="14" t="str">
        <f t="shared" si="138"/>
        <v>NA</v>
      </c>
      <c r="AC90" s="14" t="str">
        <f t="shared" si="139"/>
        <v>NA</v>
      </c>
      <c r="AD90" s="14" t="str">
        <f t="shared" si="140"/>
        <v>NA</v>
      </c>
      <c r="AE90" s="14" t="str">
        <f t="shared" si="141"/>
        <v>NA</v>
      </c>
      <c r="AF90" s="14" t="str">
        <f t="shared" si="142"/>
        <v>NA</v>
      </c>
      <c r="AG90" s="14" t="str">
        <f t="shared" si="143"/>
        <v>NA</v>
      </c>
      <c r="AH90" s="14" t="str">
        <f t="shared" si="144"/>
        <v>NA</v>
      </c>
      <c r="AI90" s="14" t="str">
        <f t="shared" si="145"/>
        <v>NA</v>
      </c>
      <c r="AJ90" s="14" t="str">
        <f t="shared" si="146"/>
        <v>NA</v>
      </c>
      <c r="AK90" s="14" t="str">
        <f t="shared" si="147"/>
        <v>NA</v>
      </c>
      <c r="AL90" s="14">
        <f t="shared" si="148"/>
        <v>0</v>
      </c>
      <c r="AM90" s="14" t="str">
        <f t="shared" si="149"/>
        <v>NA</v>
      </c>
      <c r="AN90" s="11" t="str">
        <f t="shared" si="150"/>
        <v>NA</v>
      </c>
      <c r="AP90">
        <f t="shared" si="151"/>
        <v>0</v>
      </c>
      <c r="AQ90">
        <f t="shared" si="152"/>
        <v>0</v>
      </c>
      <c r="AR90">
        <f t="shared" si="153"/>
        <v>0</v>
      </c>
      <c r="AS90">
        <f t="shared" si="154"/>
        <v>0</v>
      </c>
      <c r="AT90">
        <f t="shared" si="155"/>
        <v>0</v>
      </c>
      <c r="AU90">
        <f t="shared" si="156"/>
        <v>0</v>
      </c>
      <c r="AV90">
        <f t="shared" si="157"/>
        <v>0</v>
      </c>
      <c r="AW90">
        <f t="shared" si="158"/>
        <v>0</v>
      </c>
      <c r="AX90">
        <f t="shared" si="159"/>
        <v>0</v>
      </c>
      <c r="AY90">
        <f t="shared" si="160"/>
        <v>0</v>
      </c>
      <c r="AZ90">
        <f t="shared" si="161"/>
        <v>0</v>
      </c>
      <c r="BA90">
        <f t="shared" si="162"/>
        <v>0</v>
      </c>
      <c r="BB90">
        <f t="shared" si="163"/>
        <v>0</v>
      </c>
      <c r="BD90">
        <f t="shared" si="164"/>
        <v>0</v>
      </c>
      <c r="BE90">
        <f t="shared" si="165"/>
        <v>0</v>
      </c>
      <c r="BF90">
        <f t="shared" si="166"/>
        <v>0</v>
      </c>
      <c r="BG90">
        <f t="shared" si="167"/>
        <v>0</v>
      </c>
      <c r="BH90">
        <f t="shared" si="168"/>
        <v>0</v>
      </c>
      <c r="BI90">
        <f t="shared" si="169"/>
        <v>0</v>
      </c>
      <c r="BJ90">
        <f t="shared" si="170"/>
        <v>0</v>
      </c>
      <c r="BK90">
        <f t="shared" si="171"/>
        <v>0</v>
      </c>
      <c r="BL90">
        <f t="shared" si="172"/>
        <v>0</v>
      </c>
      <c r="BM90">
        <f t="shared" si="173"/>
        <v>0</v>
      </c>
      <c r="BN90">
        <f t="shared" si="174"/>
        <v>0</v>
      </c>
      <c r="BO90">
        <f t="shared" si="175"/>
        <v>0</v>
      </c>
      <c r="BP90">
        <f t="shared" si="176"/>
        <v>0</v>
      </c>
      <c r="BQ90" t="str">
        <f t="shared" si="177"/>
        <v>NA</v>
      </c>
    </row>
    <row r="91" spans="1:69" x14ac:dyDescent="0.15">
      <c r="O91">
        <f t="shared" si="135"/>
        <v>0</v>
      </c>
      <c r="V91" s="37">
        <v>12</v>
      </c>
      <c r="W91" s="37">
        <v>4</v>
      </c>
      <c r="X91" s="15">
        <v>0</v>
      </c>
      <c r="Z91" s="14" t="str">
        <f t="shared" si="136"/>
        <v>NA</v>
      </c>
      <c r="AA91" s="14" t="str">
        <f t="shared" si="137"/>
        <v>NA</v>
      </c>
      <c r="AB91" s="14" t="str">
        <f t="shared" si="138"/>
        <v>NA</v>
      </c>
      <c r="AC91" s="14" t="str">
        <f t="shared" si="139"/>
        <v>NA</v>
      </c>
      <c r="AD91" s="14" t="str">
        <f t="shared" si="140"/>
        <v>NA</v>
      </c>
      <c r="AE91" s="14" t="str">
        <f t="shared" si="141"/>
        <v>NA</v>
      </c>
      <c r="AF91" s="14" t="str">
        <f t="shared" si="142"/>
        <v>NA</v>
      </c>
      <c r="AG91" s="14" t="str">
        <f t="shared" si="143"/>
        <v>NA</v>
      </c>
      <c r="AH91" s="14" t="str">
        <f t="shared" si="144"/>
        <v>NA</v>
      </c>
      <c r="AI91" s="14" t="str">
        <f t="shared" si="145"/>
        <v>NA</v>
      </c>
      <c r="AJ91" s="14" t="str">
        <f t="shared" si="146"/>
        <v>NA</v>
      </c>
      <c r="AK91" s="14" t="str">
        <f t="shared" si="147"/>
        <v>NA</v>
      </c>
      <c r="AL91" s="14">
        <f t="shared" si="148"/>
        <v>0</v>
      </c>
      <c r="AM91" s="14" t="str">
        <f t="shared" si="149"/>
        <v>NA</v>
      </c>
      <c r="AN91" s="11" t="str">
        <f t="shared" si="150"/>
        <v>NA</v>
      </c>
      <c r="AP91">
        <f t="shared" si="151"/>
        <v>0</v>
      </c>
      <c r="AQ91">
        <f t="shared" si="152"/>
        <v>0</v>
      </c>
      <c r="AR91">
        <f t="shared" si="153"/>
        <v>0</v>
      </c>
      <c r="AS91">
        <f t="shared" si="154"/>
        <v>0</v>
      </c>
      <c r="AT91">
        <f t="shared" si="155"/>
        <v>0</v>
      </c>
      <c r="AU91">
        <f t="shared" si="156"/>
        <v>0</v>
      </c>
      <c r="AV91">
        <f t="shared" si="157"/>
        <v>0</v>
      </c>
      <c r="AW91">
        <f t="shared" si="158"/>
        <v>0</v>
      </c>
      <c r="AX91">
        <f t="shared" si="159"/>
        <v>0</v>
      </c>
      <c r="AY91">
        <f t="shared" si="160"/>
        <v>0</v>
      </c>
      <c r="AZ91">
        <f t="shared" si="161"/>
        <v>0</v>
      </c>
      <c r="BA91">
        <f t="shared" si="162"/>
        <v>0</v>
      </c>
      <c r="BB91">
        <f t="shared" si="163"/>
        <v>0</v>
      </c>
      <c r="BD91">
        <f t="shared" si="164"/>
        <v>0</v>
      </c>
      <c r="BE91">
        <f t="shared" si="165"/>
        <v>0</v>
      </c>
      <c r="BF91">
        <f t="shared" si="166"/>
        <v>0</v>
      </c>
      <c r="BG91">
        <f t="shared" si="167"/>
        <v>0</v>
      </c>
      <c r="BH91">
        <f t="shared" si="168"/>
        <v>0</v>
      </c>
      <c r="BI91">
        <f t="shared" si="169"/>
        <v>0</v>
      </c>
      <c r="BJ91">
        <f t="shared" si="170"/>
        <v>0</v>
      </c>
      <c r="BK91">
        <f t="shared" si="171"/>
        <v>0</v>
      </c>
      <c r="BL91">
        <f t="shared" si="172"/>
        <v>0</v>
      </c>
      <c r="BM91">
        <f t="shared" si="173"/>
        <v>0</v>
      </c>
      <c r="BN91">
        <f t="shared" si="174"/>
        <v>0</v>
      </c>
      <c r="BO91">
        <f t="shared" si="175"/>
        <v>0</v>
      </c>
      <c r="BP91">
        <f t="shared" si="176"/>
        <v>0</v>
      </c>
      <c r="BQ91" t="str">
        <f t="shared" si="177"/>
        <v>NA</v>
      </c>
    </row>
    <row r="92" spans="1:69" x14ac:dyDescent="0.15">
      <c r="O92">
        <f t="shared" si="135"/>
        <v>0</v>
      </c>
      <c r="V92" s="37">
        <v>12</v>
      </c>
      <c r="W92" s="37">
        <v>4</v>
      </c>
      <c r="X92" s="15">
        <v>0</v>
      </c>
      <c r="Z92" s="14" t="str">
        <f t="shared" si="136"/>
        <v>NA</v>
      </c>
      <c r="AA92" s="14" t="str">
        <f t="shared" si="137"/>
        <v>NA</v>
      </c>
      <c r="AB92" s="14" t="str">
        <f t="shared" si="138"/>
        <v>NA</v>
      </c>
      <c r="AC92" s="14" t="str">
        <f t="shared" si="139"/>
        <v>NA</v>
      </c>
      <c r="AD92" s="14" t="str">
        <f t="shared" si="140"/>
        <v>NA</v>
      </c>
      <c r="AE92" s="14" t="str">
        <f t="shared" si="141"/>
        <v>NA</v>
      </c>
      <c r="AF92" s="14" t="str">
        <f t="shared" si="142"/>
        <v>NA</v>
      </c>
      <c r="AG92" s="14" t="str">
        <f t="shared" si="143"/>
        <v>NA</v>
      </c>
      <c r="AH92" s="14" t="str">
        <f t="shared" si="144"/>
        <v>NA</v>
      </c>
      <c r="AI92" s="14" t="str">
        <f t="shared" si="145"/>
        <v>NA</v>
      </c>
      <c r="AJ92" s="14" t="str">
        <f t="shared" si="146"/>
        <v>NA</v>
      </c>
      <c r="AK92" s="14" t="str">
        <f t="shared" si="147"/>
        <v>NA</v>
      </c>
      <c r="AL92" s="14">
        <f t="shared" si="148"/>
        <v>0</v>
      </c>
      <c r="AM92" s="14" t="str">
        <f t="shared" si="149"/>
        <v>NA</v>
      </c>
      <c r="AN92" s="11" t="str">
        <f t="shared" si="150"/>
        <v>NA</v>
      </c>
      <c r="AP92">
        <f t="shared" si="151"/>
        <v>0</v>
      </c>
      <c r="AQ92">
        <f t="shared" si="152"/>
        <v>0</v>
      </c>
      <c r="AR92">
        <f t="shared" si="153"/>
        <v>0</v>
      </c>
      <c r="AS92">
        <f t="shared" si="154"/>
        <v>0</v>
      </c>
      <c r="AT92">
        <f t="shared" si="155"/>
        <v>0</v>
      </c>
      <c r="AU92">
        <f t="shared" si="156"/>
        <v>0</v>
      </c>
      <c r="AV92">
        <f t="shared" si="157"/>
        <v>0</v>
      </c>
      <c r="AW92">
        <f t="shared" si="158"/>
        <v>0</v>
      </c>
      <c r="AX92">
        <f t="shared" si="159"/>
        <v>0</v>
      </c>
      <c r="AY92">
        <f t="shared" si="160"/>
        <v>0</v>
      </c>
      <c r="AZ92">
        <f t="shared" si="161"/>
        <v>0</v>
      </c>
      <c r="BA92">
        <f t="shared" si="162"/>
        <v>0</v>
      </c>
      <c r="BB92">
        <f t="shared" si="163"/>
        <v>0</v>
      </c>
      <c r="BD92">
        <f t="shared" si="164"/>
        <v>0</v>
      </c>
      <c r="BE92">
        <f t="shared" si="165"/>
        <v>0</v>
      </c>
      <c r="BF92">
        <f t="shared" si="166"/>
        <v>0</v>
      </c>
      <c r="BG92">
        <f t="shared" si="167"/>
        <v>0</v>
      </c>
      <c r="BH92">
        <f t="shared" si="168"/>
        <v>0</v>
      </c>
      <c r="BI92">
        <f t="shared" si="169"/>
        <v>0</v>
      </c>
      <c r="BJ92">
        <f t="shared" si="170"/>
        <v>0</v>
      </c>
      <c r="BK92">
        <f t="shared" si="171"/>
        <v>0</v>
      </c>
      <c r="BL92">
        <f t="shared" si="172"/>
        <v>0</v>
      </c>
      <c r="BM92">
        <f t="shared" si="173"/>
        <v>0</v>
      </c>
      <c r="BN92">
        <f t="shared" si="174"/>
        <v>0</v>
      </c>
      <c r="BO92">
        <f t="shared" si="175"/>
        <v>0</v>
      </c>
      <c r="BP92">
        <f t="shared" si="176"/>
        <v>0</v>
      </c>
      <c r="BQ92" t="str">
        <f t="shared" si="177"/>
        <v>NA</v>
      </c>
    </row>
    <row r="93" spans="1:69" x14ac:dyDescent="0.15">
      <c r="O93">
        <f t="shared" si="135"/>
        <v>0</v>
      </c>
      <c r="V93" s="37">
        <v>12</v>
      </c>
      <c r="W93" s="37">
        <v>4</v>
      </c>
      <c r="X93" s="15">
        <v>0</v>
      </c>
      <c r="Z93" s="14" t="str">
        <f t="shared" si="136"/>
        <v>NA</v>
      </c>
      <c r="AA93" s="14" t="str">
        <f t="shared" si="137"/>
        <v>NA</v>
      </c>
      <c r="AB93" s="14" t="str">
        <f t="shared" si="138"/>
        <v>NA</v>
      </c>
      <c r="AC93" s="14" t="str">
        <f t="shared" si="139"/>
        <v>NA</v>
      </c>
      <c r="AD93" s="14" t="str">
        <f t="shared" si="140"/>
        <v>NA</v>
      </c>
      <c r="AE93" s="14" t="str">
        <f t="shared" si="141"/>
        <v>NA</v>
      </c>
      <c r="AF93" s="14" t="str">
        <f t="shared" si="142"/>
        <v>NA</v>
      </c>
      <c r="AG93" s="14" t="str">
        <f t="shared" si="143"/>
        <v>NA</v>
      </c>
      <c r="AH93" s="14" t="str">
        <f t="shared" si="144"/>
        <v>NA</v>
      </c>
      <c r="AI93" s="14" t="str">
        <f t="shared" si="145"/>
        <v>NA</v>
      </c>
      <c r="AJ93" s="14" t="str">
        <f t="shared" si="146"/>
        <v>NA</v>
      </c>
      <c r="AK93" s="14" t="str">
        <f t="shared" si="147"/>
        <v>NA</v>
      </c>
      <c r="AL93" s="14">
        <f t="shared" si="148"/>
        <v>0</v>
      </c>
      <c r="AM93" s="14" t="str">
        <f t="shared" si="149"/>
        <v>NA</v>
      </c>
      <c r="AN93" s="11" t="str">
        <f t="shared" si="150"/>
        <v>NA</v>
      </c>
      <c r="AP93">
        <f t="shared" si="151"/>
        <v>0</v>
      </c>
      <c r="AQ93">
        <f t="shared" si="152"/>
        <v>0</v>
      </c>
      <c r="AR93">
        <f t="shared" si="153"/>
        <v>0</v>
      </c>
      <c r="AS93">
        <f t="shared" si="154"/>
        <v>0</v>
      </c>
      <c r="AT93">
        <f t="shared" si="155"/>
        <v>0</v>
      </c>
      <c r="AU93">
        <f t="shared" si="156"/>
        <v>0</v>
      </c>
      <c r="AV93">
        <f t="shared" si="157"/>
        <v>0</v>
      </c>
      <c r="AW93">
        <f t="shared" si="158"/>
        <v>0</v>
      </c>
      <c r="AX93">
        <f t="shared" si="159"/>
        <v>0</v>
      </c>
      <c r="AY93">
        <f t="shared" si="160"/>
        <v>0</v>
      </c>
      <c r="AZ93">
        <f t="shared" si="161"/>
        <v>0</v>
      </c>
      <c r="BA93">
        <f t="shared" si="162"/>
        <v>0</v>
      </c>
      <c r="BB93">
        <f t="shared" si="163"/>
        <v>0</v>
      </c>
      <c r="BD93">
        <f t="shared" si="164"/>
        <v>0</v>
      </c>
      <c r="BE93">
        <f t="shared" si="165"/>
        <v>0</v>
      </c>
      <c r="BF93">
        <f t="shared" si="166"/>
        <v>0</v>
      </c>
      <c r="BG93">
        <f t="shared" si="167"/>
        <v>0</v>
      </c>
      <c r="BH93">
        <f t="shared" si="168"/>
        <v>0</v>
      </c>
      <c r="BI93">
        <f t="shared" si="169"/>
        <v>0</v>
      </c>
      <c r="BJ93">
        <f t="shared" si="170"/>
        <v>0</v>
      </c>
      <c r="BK93">
        <f t="shared" si="171"/>
        <v>0</v>
      </c>
      <c r="BL93">
        <f t="shared" si="172"/>
        <v>0</v>
      </c>
      <c r="BM93">
        <f t="shared" si="173"/>
        <v>0</v>
      </c>
      <c r="BN93">
        <f t="shared" si="174"/>
        <v>0</v>
      </c>
      <c r="BO93">
        <f t="shared" si="175"/>
        <v>0</v>
      </c>
      <c r="BP93">
        <f t="shared" si="176"/>
        <v>0</v>
      </c>
      <c r="BQ93" t="str">
        <f t="shared" si="177"/>
        <v>NA</v>
      </c>
    </row>
    <row r="94" spans="1:69" x14ac:dyDescent="0.15">
      <c r="O94">
        <f t="shared" si="135"/>
        <v>0</v>
      </c>
      <c r="V94" s="37">
        <v>12</v>
      </c>
      <c r="W94" s="37">
        <v>4</v>
      </c>
      <c r="X94" s="15">
        <v>0</v>
      </c>
      <c r="Z94" s="14" t="str">
        <f t="shared" si="136"/>
        <v>NA</v>
      </c>
      <c r="AA94" s="14" t="str">
        <f t="shared" si="137"/>
        <v>NA</v>
      </c>
      <c r="AB94" s="14" t="str">
        <f t="shared" si="138"/>
        <v>NA</v>
      </c>
      <c r="AC94" s="14" t="str">
        <f t="shared" si="139"/>
        <v>NA</v>
      </c>
      <c r="AD94" s="14" t="str">
        <f t="shared" si="140"/>
        <v>NA</v>
      </c>
      <c r="AE94" s="14" t="str">
        <f t="shared" si="141"/>
        <v>NA</v>
      </c>
      <c r="AF94" s="14" t="str">
        <f t="shared" si="142"/>
        <v>NA</v>
      </c>
      <c r="AG94" s="14" t="str">
        <f t="shared" si="143"/>
        <v>NA</v>
      </c>
      <c r="AH94" s="14" t="str">
        <f t="shared" si="144"/>
        <v>NA</v>
      </c>
      <c r="AI94" s="14" t="str">
        <f t="shared" si="145"/>
        <v>NA</v>
      </c>
      <c r="AJ94" s="14" t="str">
        <f t="shared" si="146"/>
        <v>NA</v>
      </c>
      <c r="AK94" s="14" t="str">
        <f t="shared" si="147"/>
        <v>NA</v>
      </c>
      <c r="AL94" s="14">
        <f t="shared" si="148"/>
        <v>0</v>
      </c>
      <c r="AM94" s="14" t="str">
        <f t="shared" si="149"/>
        <v>NA</v>
      </c>
      <c r="AN94" s="11" t="str">
        <f t="shared" si="150"/>
        <v>NA</v>
      </c>
      <c r="AP94">
        <f t="shared" si="151"/>
        <v>0</v>
      </c>
      <c r="AQ94">
        <f t="shared" si="152"/>
        <v>0</v>
      </c>
      <c r="AR94">
        <f t="shared" si="153"/>
        <v>0</v>
      </c>
      <c r="AS94">
        <f t="shared" si="154"/>
        <v>0</v>
      </c>
      <c r="AT94">
        <f t="shared" si="155"/>
        <v>0</v>
      </c>
      <c r="AU94">
        <f t="shared" si="156"/>
        <v>0</v>
      </c>
      <c r="AV94">
        <f t="shared" si="157"/>
        <v>0</v>
      </c>
      <c r="AW94">
        <f t="shared" si="158"/>
        <v>0</v>
      </c>
      <c r="AX94">
        <f t="shared" si="159"/>
        <v>0</v>
      </c>
      <c r="AY94">
        <f t="shared" si="160"/>
        <v>0</v>
      </c>
      <c r="AZ94">
        <f t="shared" si="161"/>
        <v>0</v>
      </c>
      <c r="BA94">
        <f t="shared" si="162"/>
        <v>0</v>
      </c>
      <c r="BB94">
        <f t="shared" si="163"/>
        <v>0</v>
      </c>
      <c r="BD94">
        <f t="shared" si="164"/>
        <v>0</v>
      </c>
      <c r="BE94">
        <f t="shared" si="165"/>
        <v>0</v>
      </c>
      <c r="BF94">
        <f t="shared" si="166"/>
        <v>0</v>
      </c>
      <c r="BG94">
        <f t="shared" si="167"/>
        <v>0</v>
      </c>
      <c r="BH94">
        <f t="shared" si="168"/>
        <v>0</v>
      </c>
      <c r="BI94">
        <f t="shared" si="169"/>
        <v>0</v>
      </c>
      <c r="BJ94">
        <f t="shared" si="170"/>
        <v>0</v>
      </c>
      <c r="BK94">
        <f t="shared" si="171"/>
        <v>0</v>
      </c>
      <c r="BL94">
        <f t="shared" si="172"/>
        <v>0</v>
      </c>
      <c r="BM94">
        <f t="shared" si="173"/>
        <v>0</v>
      </c>
      <c r="BN94">
        <f t="shared" si="174"/>
        <v>0</v>
      </c>
      <c r="BO94">
        <f t="shared" si="175"/>
        <v>0</v>
      </c>
      <c r="BP94">
        <f t="shared" si="176"/>
        <v>0</v>
      </c>
      <c r="BQ94" t="str">
        <f t="shared" si="177"/>
        <v>NA</v>
      </c>
    </row>
    <row r="95" spans="1:69" x14ac:dyDescent="0.15">
      <c r="O95">
        <f t="shared" si="135"/>
        <v>0</v>
      </c>
      <c r="V95" s="37">
        <v>12</v>
      </c>
      <c r="W95" s="37">
        <v>4</v>
      </c>
      <c r="X95" s="15">
        <v>0</v>
      </c>
      <c r="Z95" s="14" t="str">
        <f t="shared" si="136"/>
        <v>NA</v>
      </c>
      <c r="AA95" s="14" t="str">
        <f t="shared" si="137"/>
        <v>NA</v>
      </c>
      <c r="AB95" s="14" t="str">
        <f t="shared" si="138"/>
        <v>NA</v>
      </c>
      <c r="AC95" s="14" t="str">
        <f t="shared" si="139"/>
        <v>NA</v>
      </c>
      <c r="AD95" s="14" t="str">
        <f t="shared" si="140"/>
        <v>NA</v>
      </c>
      <c r="AE95" s="14" t="str">
        <f t="shared" si="141"/>
        <v>NA</v>
      </c>
      <c r="AF95" s="14" t="str">
        <f t="shared" si="142"/>
        <v>NA</v>
      </c>
      <c r="AG95" s="14" t="str">
        <f t="shared" si="143"/>
        <v>NA</v>
      </c>
      <c r="AH95" s="14" t="str">
        <f t="shared" si="144"/>
        <v>NA</v>
      </c>
      <c r="AI95" s="14" t="str">
        <f t="shared" si="145"/>
        <v>NA</v>
      </c>
      <c r="AJ95" s="14" t="str">
        <f t="shared" si="146"/>
        <v>NA</v>
      </c>
      <c r="AK95" s="14" t="str">
        <f t="shared" si="147"/>
        <v>NA</v>
      </c>
      <c r="AL95" s="14">
        <f t="shared" si="148"/>
        <v>0</v>
      </c>
      <c r="AM95" s="14" t="str">
        <f t="shared" si="149"/>
        <v>NA</v>
      </c>
      <c r="AN95" s="11" t="str">
        <f t="shared" si="150"/>
        <v>NA</v>
      </c>
      <c r="AP95">
        <f t="shared" si="151"/>
        <v>0</v>
      </c>
      <c r="AQ95">
        <f t="shared" si="152"/>
        <v>0</v>
      </c>
      <c r="AR95">
        <f t="shared" si="153"/>
        <v>0</v>
      </c>
      <c r="AS95">
        <f t="shared" si="154"/>
        <v>0</v>
      </c>
      <c r="AT95">
        <f t="shared" si="155"/>
        <v>0</v>
      </c>
      <c r="AU95">
        <f t="shared" si="156"/>
        <v>0</v>
      </c>
      <c r="AV95">
        <f t="shared" si="157"/>
        <v>0</v>
      </c>
      <c r="AW95">
        <f t="shared" si="158"/>
        <v>0</v>
      </c>
      <c r="AX95">
        <f t="shared" si="159"/>
        <v>0</v>
      </c>
      <c r="AY95">
        <f t="shared" si="160"/>
        <v>0</v>
      </c>
      <c r="AZ95">
        <f t="shared" si="161"/>
        <v>0</v>
      </c>
      <c r="BA95">
        <f t="shared" si="162"/>
        <v>0</v>
      </c>
      <c r="BB95">
        <f t="shared" si="163"/>
        <v>0</v>
      </c>
      <c r="BD95">
        <f t="shared" si="164"/>
        <v>0</v>
      </c>
      <c r="BE95">
        <f t="shared" si="165"/>
        <v>0</v>
      </c>
      <c r="BF95">
        <f t="shared" si="166"/>
        <v>0</v>
      </c>
      <c r="BG95">
        <f t="shared" si="167"/>
        <v>0</v>
      </c>
      <c r="BH95">
        <f t="shared" si="168"/>
        <v>0</v>
      </c>
      <c r="BI95">
        <f t="shared" si="169"/>
        <v>0</v>
      </c>
      <c r="BJ95">
        <f t="shared" si="170"/>
        <v>0</v>
      </c>
      <c r="BK95">
        <f t="shared" si="171"/>
        <v>0</v>
      </c>
      <c r="BL95">
        <f t="shared" si="172"/>
        <v>0</v>
      </c>
      <c r="BM95">
        <f t="shared" si="173"/>
        <v>0</v>
      </c>
      <c r="BN95">
        <f t="shared" si="174"/>
        <v>0</v>
      </c>
      <c r="BO95">
        <f t="shared" si="175"/>
        <v>0</v>
      </c>
      <c r="BP95">
        <f t="shared" si="176"/>
        <v>0</v>
      </c>
      <c r="BQ95" t="str">
        <f t="shared" si="177"/>
        <v>NA</v>
      </c>
    </row>
    <row r="96" spans="1:69" x14ac:dyDescent="0.15">
      <c r="O96">
        <f t="shared" si="135"/>
        <v>0</v>
      </c>
      <c r="V96" s="37">
        <v>12</v>
      </c>
      <c r="W96" s="37">
        <v>4</v>
      </c>
      <c r="X96" s="15">
        <v>0</v>
      </c>
      <c r="Z96" s="14" t="str">
        <f t="shared" si="136"/>
        <v>NA</v>
      </c>
      <c r="AA96" s="14" t="str">
        <f t="shared" si="137"/>
        <v>NA</v>
      </c>
      <c r="AB96" s="14" t="str">
        <f t="shared" si="138"/>
        <v>NA</v>
      </c>
      <c r="AC96" s="14" t="str">
        <f t="shared" si="139"/>
        <v>NA</v>
      </c>
      <c r="AD96" s="14" t="str">
        <f t="shared" si="140"/>
        <v>NA</v>
      </c>
      <c r="AE96" s="14" t="str">
        <f t="shared" si="141"/>
        <v>NA</v>
      </c>
      <c r="AF96" s="14" t="str">
        <f t="shared" si="142"/>
        <v>NA</v>
      </c>
      <c r="AG96" s="14" t="str">
        <f t="shared" si="143"/>
        <v>NA</v>
      </c>
      <c r="AH96" s="14" t="str">
        <f t="shared" si="144"/>
        <v>NA</v>
      </c>
      <c r="AI96" s="14" t="str">
        <f t="shared" si="145"/>
        <v>NA</v>
      </c>
      <c r="AJ96" s="14" t="str">
        <f t="shared" si="146"/>
        <v>NA</v>
      </c>
      <c r="AK96" s="14" t="str">
        <f t="shared" si="147"/>
        <v>NA</v>
      </c>
      <c r="AL96" s="14">
        <f t="shared" si="148"/>
        <v>0</v>
      </c>
      <c r="AM96" s="14" t="str">
        <f t="shared" si="149"/>
        <v>NA</v>
      </c>
      <c r="AN96" s="11" t="str">
        <f t="shared" si="150"/>
        <v>NA</v>
      </c>
      <c r="AP96">
        <f t="shared" si="151"/>
        <v>0</v>
      </c>
      <c r="AQ96">
        <f t="shared" si="152"/>
        <v>0</v>
      </c>
      <c r="AR96">
        <f t="shared" si="153"/>
        <v>0</v>
      </c>
      <c r="AS96">
        <f t="shared" si="154"/>
        <v>0</v>
      </c>
      <c r="AT96">
        <f t="shared" si="155"/>
        <v>0</v>
      </c>
      <c r="AU96">
        <f t="shared" si="156"/>
        <v>0</v>
      </c>
      <c r="AV96">
        <f t="shared" si="157"/>
        <v>0</v>
      </c>
      <c r="AW96">
        <f t="shared" si="158"/>
        <v>0</v>
      </c>
      <c r="AX96">
        <f t="shared" si="159"/>
        <v>0</v>
      </c>
      <c r="AY96">
        <f t="shared" si="160"/>
        <v>0</v>
      </c>
      <c r="AZ96">
        <f t="shared" si="161"/>
        <v>0</v>
      </c>
      <c r="BA96">
        <f t="shared" si="162"/>
        <v>0</v>
      </c>
      <c r="BB96">
        <f t="shared" si="163"/>
        <v>0</v>
      </c>
      <c r="BD96">
        <f t="shared" si="164"/>
        <v>0</v>
      </c>
      <c r="BE96">
        <f t="shared" si="165"/>
        <v>0</v>
      </c>
      <c r="BF96">
        <f t="shared" si="166"/>
        <v>0</v>
      </c>
      <c r="BG96">
        <f t="shared" si="167"/>
        <v>0</v>
      </c>
      <c r="BH96">
        <f t="shared" si="168"/>
        <v>0</v>
      </c>
      <c r="BI96">
        <f t="shared" si="169"/>
        <v>0</v>
      </c>
      <c r="BJ96">
        <f t="shared" si="170"/>
        <v>0</v>
      </c>
      <c r="BK96">
        <f t="shared" si="171"/>
        <v>0</v>
      </c>
      <c r="BL96">
        <f t="shared" si="172"/>
        <v>0</v>
      </c>
      <c r="BM96">
        <f t="shared" si="173"/>
        <v>0</v>
      </c>
      <c r="BN96">
        <f t="shared" si="174"/>
        <v>0</v>
      </c>
      <c r="BO96">
        <f t="shared" si="175"/>
        <v>0</v>
      </c>
      <c r="BP96">
        <f t="shared" si="176"/>
        <v>0</v>
      </c>
      <c r="BQ96" t="str">
        <f t="shared" si="177"/>
        <v>NA</v>
      </c>
    </row>
    <row r="97" spans="15:69" x14ac:dyDescent="0.15">
      <c r="O97">
        <f t="shared" si="135"/>
        <v>0</v>
      </c>
      <c r="V97" s="37">
        <v>12</v>
      </c>
      <c r="W97" s="37">
        <v>4</v>
      </c>
      <c r="X97" s="15">
        <v>0</v>
      </c>
      <c r="Z97" s="14" t="str">
        <f t="shared" si="136"/>
        <v>NA</v>
      </c>
      <c r="AA97" s="14" t="str">
        <f t="shared" si="137"/>
        <v>NA</v>
      </c>
      <c r="AB97" s="14" t="str">
        <f t="shared" si="138"/>
        <v>NA</v>
      </c>
      <c r="AC97" s="14" t="str">
        <f t="shared" si="139"/>
        <v>NA</v>
      </c>
      <c r="AD97" s="14" t="str">
        <f t="shared" si="140"/>
        <v>NA</v>
      </c>
      <c r="AE97" s="14" t="str">
        <f t="shared" si="141"/>
        <v>NA</v>
      </c>
      <c r="AF97" s="14" t="str">
        <f t="shared" si="142"/>
        <v>NA</v>
      </c>
      <c r="AG97" s="14" t="str">
        <f t="shared" si="143"/>
        <v>NA</v>
      </c>
      <c r="AH97" s="14" t="str">
        <f t="shared" si="144"/>
        <v>NA</v>
      </c>
      <c r="AI97" s="14" t="str">
        <f t="shared" si="145"/>
        <v>NA</v>
      </c>
      <c r="AJ97" s="14" t="str">
        <f t="shared" si="146"/>
        <v>NA</v>
      </c>
      <c r="AK97" s="14" t="str">
        <f t="shared" si="147"/>
        <v>NA</v>
      </c>
      <c r="AL97" s="14">
        <f t="shared" si="148"/>
        <v>0</v>
      </c>
      <c r="AM97" s="14" t="str">
        <f t="shared" si="149"/>
        <v>NA</v>
      </c>
      <c r="AN97" s="11" t="str">
        <f t="shared" si="150"/>
        <v>NA</v>
      </c>
      <c r="AP97">
        <f t="shared" si="151"/>
        <v>0</v>
      </c>
      <c r="AQ97">
        <f t="shared" si="152"/>
        <v>0</v>
      </c>
      <c r="AR97">
        <f t="shared" si="153"/>
        <v>0</v>
      </c>
      <c r="AS97">
        <f t="shared" si="154"/>
        <v>0</v>
      </c>
      <c r="AT97">
        <f t="shared" si="155"/>
        <v>0</v>
      </c>
      <c r="AU97">
        <f t="shared" si="156"/>
        <v>0</v>
      </c>
      <c r="AV97">
        <f t="shared" si="157"/>
        <v>0</v>
      </c>
      <c r="AW97">
        <f t="shared" si="158"/>
        <v>0</v>
      </c>
      <c r="AX97">
        <f t="shared" si="159"/>
        <v>0</v>
      </c>
      <c r="AY97">
        <f t="shared" si="160"/>
        <v>0</v>
      </c>
      <c r="AZ97">
        <f t="shared" si="161"/>
        <v>0</v>
      </c>
      <c r="BA97">
        <f t="shared" si="162"/>
        <v>0</v>
      </c>
      <c r="BB97">
        <f t="shared" si="163"/>
        <v>0</v>
      </c>
      <c r="BD97">
        <f t="shared" si="164"/>
        <v>0</v>
      </c>
      <c r="BE97">
        <f t="shared" si="165"/>
        <v>0</v>
      </c>
      <c r="BF97">
        <f t="shared" si="166"/>
        <v>0</v>
      </c>
      <c r="BG97">
        <f t="shared" si="167"/>
        <v>0</v>
      </c>
      <c r="BH97">
        <f t="shared" si="168"/>
        <v>0</v>
      </c>
      <c r="BI97">
        <f t="shared" si="169"/>
        <v>0</v>
      </c>
      <c r="BJ97">
        <f t="shared" si="170"/>
        <v>0</v>
      </c>
      <c r="BK97">
        <f t="shared" si="171"/>
        <v>0</v>
      </c>
      <c r="BL97">
        <f t="shared" si="172"/>
        <v>0</v>
      </c>
      <c r="BM97">
        <f t="shared" si="173"/>
        <v>0</v>
      </c>
      <c r="BN97">
        <f t="shared" si="174"/>
        <v>0</v>
      </c>
      <c r="BO97">
        <f t="shared" si="175"/>
        <v>0</v>
      </c>
      <c r="BP97">
        <f t="shared" si="176"/>
        <v>0</v>
      </c>
      <c r="BQ97" t="str">
        <f t="shared" si="177"/>
        <v>NA</v>
      </c>
    </row>
    <row r="98" spans="15:69" x14ac:dyDescent="0.15">
      <c r="O98">
        <f t="shared" si="135"/>
        <v>0</v>
      </c>
      <c r="V98" s="37">
        <v>12</v>
      </c>
      <c r="W98" s="37">
        <v>4</v>
      </c>
      <c r="X98" s="15">
        <v>0</v>
      </c>
      <c r="Z98" s="14" t="str">
        <f t="shared" si="136"/>
        <v>NA</v>
      </c>
      <c r="AA98" s="14" t="str">
        <f t="shared" si="137"/>
        <v>NA</v>
      </c>
      <c r="AB98" s="14" t="str">
        <f t="shared" si="138"/>
        <v>NA</v>
      </c>
      <c r="AC98" s="14" t="str">
        <f t="shared" si="139"/>
        <v>NA</v>
      </c>
      <c r="AD98" s="14" t="str">
        <f t="shared" si="140"/>
        <v>NA</v>
      </c>
      <c r="AE98" s="14" t="str">
        <f t="shared" si="141"/>
        <v>NA</v>
      </c>
      <c r="AF98" s="14" t="str">
        <f t="shared" si="142"/>
        <v>NA</v>
      </c>
      <c r="AG98" s="14" t="str">
        <f t="shared" si="143"/>
        <v>NA</v>
      </c>
      <c r="AH98" s="14" t="str">
        <f t="shared" si="144"/>
        <v>NA</v>
      </c>
      <c r="AI98" s="14" t="str">
        <f t="shared" si="145"/>
        <v>NA</v>
      </c>
      <c r="AJ98" s="14" t="str">
        <f t="shared" si="146"/>
        <v>NA</v>
      </c>
      <c r="AK98" s="14" t="str">
        <f t="shared" si="147"/>
        <v>NA</v>
      </c>
      <c r="AL98" s="14">
        <f t="shared" si="148"/>
        <v>0</v>
      </c>
      <c r="AM98" s="14" t="str">
        <f t="shared" si="149"/>
        <v>NA</v>
      </c>
      <c r="AN98" s="11" t="str">
        <f t="shared" si="150"/>
        <v>NA</v>
      </c>
      <c r="AP98">
        <f t="shared" si="151"/>
        <v>0</v>
      </c>
      <c r="AQ98">
        <f t="shared" si="152"/>
        <v>0</v>
      </c>
      <c r="AR98">
        <f t="shared" si="153"/>
        <v>0</v>
      </c>
      <c r="AS98">
        <f t="shared" si="154"/>
        <v>0</v>
      </c>
      <c r="AT98">
        <f t="shared" si="155"/>
        <v>0</v>
      </c>
      <c r="AU98">
        <f t="shared" si="156"/>
        <v>0</v>
      </c>
      <c r="AV98">
        <f t="shared" si="157"/>
        <v>0</v>
      </c>
      <c r="AW98">
        <f t="shared" si="158"/>
        <v>0</v>
      </c>
      <c r="AX98">
        <f t="shared" si="159"/>
        <v>0</v>
      </c>
      <c r="AY98">
        <f t="shared" si="160"/>
        <v>0</v>
      </c>
      <c r="AZ98">
        <f t="shared" si="161"/>
        <v>0</v>
      </c>
      <c r="BA98">
        <f t="shared" si="162"/>
        <v>0</v>
      </c>
      <c r="BB98">
        <f t="shared" si="163"/>
        <v>0</v>
      </c>
      <c r="BD98">
        <f t="shared" si="164"/>
        <v>0</v>
      </c>
      <c r="BE98">
        <f t="shared" si="165"/>
        <v>0</v>
      </c>
      <c r="BF98">
        <f t="shared" si="166"/>
        <v>0</v>
      </c>
      <c r="BG98">
        <f t="shared" si="167"/>
        <v>0</v>
      </c>
      <c r="BH98">
        <f t="shared" si="168"/>
        <v>0</v>
      </c>
      <c r="BI98">
        <f t="shared" si="169"/>
        <v>0</v>
      </c>
      <c r="BJ98">
        <f t="shared" si="170"/>
        <v>0</v>
      </c>
      <c r="BK98">
        <f t="shared" si="171"/>
        <v>0</v>
      </c>
      <c r="BL98">
        <f t="shared" si="172"/>
        <v>0</v>
      </c>
      <c r="BM98">
        <f t="shared" si="173"/>
        <v>0</v>
      </c>
      <c r="BN98">
        <f t="shared" si="174"/>
        <v>0</v>
      </c>
      <c r="BO98">
        <f t="shared" si="175"/>
        <v>0</v>
      </c>
      <c r="BP98">
        <f t="shared" si="176"/>
        <v>0</v>
      </c>
      <c r="BQ98" t="str">
        <f t="shared" si="177"/>
        <v>NA</v>
      </c>
    </row>
    <row r="99" spans="15:69" x14ac:dyDescent="0.15">
      <c r="O99">
        <f t="shared" si="135"/>
        <v>0</v>
      </c>
      <c r="V99" s="37">
        <v>12</v>
      </c>
      <c r="W99" s="37">
        <v>4</v>
      </c>
      <c r="X99" s="15">
        <v>0</v>
      </c>
      <c r="Z99" s="14" t="str">
        <f t="shared" si="136"/>
        <v>NA</v>
      </c>
      <c r="AA99" s="14" t="str">
        <f t="shared" si="137"/>
        <v>NA</v>
      </c>
      <c r="AB99" s="14" t="str">
        <f t="shared" si="138"/>
        <v>NA</v>
      </c>
      <c r="AC99" s="14" t="str">
        <f t="shared" si="139"/>
        <v>NA</v>
      </c>
      <c r="AD99" s="14" t="str">
        <f t="shared" si="140"/>
        <v>NA</v>
      </c>
      <c r="AE99" s="14" t="str">
        <f t="shared" si="141"/>
        <v>NA</v>
      </c>
      <c r="AF99" s="14" t="str">
        <f t="shared" si="142"/>
        <v>NA</v>
      </c>
      <c r="AG99" s="14" t="str">
        <f t="shared" si="143"/>
        <v>NA</v>
      </c>
      <c r="AH99" s="14" t="str">
        <f t="shared" si="144"/>
        <v>NA</v>
      </c>
      <c r="AI99" s="14" t="str">
        <f t="shared" si="145"/>
        <v>NA</v>
      </c>
      <c r="AJ99" s="14" t="str">
        <f t="shared" si="146"/>
        <v>NA</v>
      </c>
      <c r="AK99" s="14" t="str">
        <f t="shared" si="147"/>
        <v>NA</v>
      </c>
      <c r="AL99" s="14">
        <f t="shared" si="148"/>
        <v>0</v>
      </c>
      <c r="AM99" s="14" t="str">
        <f t="shared" si="149"/>
        <v>NA</v>
      </c>
      <c r="AN99" s="11" t="str">
        <f t="shared" si="150"/>
        <v>NA</v>
      </c>
      <c r="AP99">
        <f t="shared" si="151"/>
        <v>0</v>
      </c>
      <c r="AQ99">
        <f t="shared" si="152"/>
        <v>0</v>
      </c>
      <c r="AR99">
        <f t="shared" si="153"/>
        <v>0</v>
      </c>
      <c r="AS99">
        <f t="shared" si="154"/>
        <v>0</v>
      </c>
      <c r="AT99">
        <f t="shared" si="155"/>
        <v>0</v>
      </c>
      <c r="AU99">
        <f t="shared" si="156"/>
        <v>0</v>
      </c>
      <c r="AV99">
        <f t="shared" si="157"/>
        <v>0</v>
      </c>
      <c r="AW99">
        <f t="shared" si="158"/>
        <v>0</v>
      </c>
      <c r="AX99">
        <f t="shared" si="159"/>
        <v>0</v>
      </c>
      <c r="AY99">
        <f t="shared" si="160"/>
        <v>0</v>
      </c>
      <c r="AZ99">
        <f t="shared" si="161"/>
        <v>0</v>
      </c>
      <c r="BA99">
        <f t="shared" si="162"/>
        <v>0</v>
      </c>
      <c r="BB99">
        <f t="shared" si="163"/>
        <v>0</v>
      </c>
      <c r="BD99">
        <f t="shared" si="164"/>
        <v>0</v>
      </c>
      <c r="BE99">
        <f t="shared" si="165"/>
        <v>0</v>
      </c>
      <c r="BF99">
        <f t="shared" si="166"/>
        <v>0</v>
      </c>
      <c r="BG99">
        <f t="shared" si="167"/>
        <v>0</v>
      </c>
      <c r="BH99">
        <f t="shared" si="168"/>
        <v>0</v>
      </c>
      <c r="BI99">
        <f t="shared" si="169"/>
        <v>0</v>
      </c>
      <c r="BJ99">
        <f t="shared" si="170"/>
        <v>0</v>
      </c>
      <c r="BK99">
        <f t="shared" si="171"/>
        <v>0</v>
      </c>
      <c r="BL99">
        <f t="shared" si="172"/>
        <v>0</v>
      </c>
      <c r="BM99">
        <f t="shared" si="173"/>
        <v>0</v>
      </c>
      <c r="BN99">
        <f t="shared" si="174"/>
        <v>0</v>
      </c>
      <c r="BO99">
        <f t="shared" si="175"/>
        <v>0</v>
      </c>
      <c r="BP99">
        <f t="shared" si="176"/>
        <v>0</v>
      </c>
      <c r="BQ99" t="str">
        <f t="shared" si="177"/>
        <v>NA</v>
      </c>
    </row>
    <row r="100" spans="15:69" x14ac:dyDescent="0.15">
      <c r="O100">
        <f t="shared" si="135"/>
        <v>0</v>
      </c>
      <c r="V100" s="37">
        <v>12</v>
      </c>
      <c r="W100" s="37">
        <v>4</v>
      </c>
      <c r="X100" s="15">
        <v>0</v>
      </c>
      <c r="Z100" s="14" t="str">
        <f t="shared" si="136"/>
        <v>NA</v>
      </c>
      <c r="AA100" s="14" t="str">
        <f t="shared" si="137"/>
        <v>NA</v>
      </c>
      <c r="AB100" s="14" t="str">
        <f t="shared" si="138"/>
        <v>NA</v>
      </c>
      <c r="AC100" s="14" t="str">
        <f t="shared" si="139"/>
        <v>NA</v>
      </c>
      <c r="AD100" s="14" t="str">
        <f t="shared" si="140"/>
        <v>NA</v>
      </c>
      <c r="AE100" s="14" t="str">
        <f t="shared" si="141"/>
        <v>NA</v>
      </c>
      <c r="AF100" s="14" t="str">
        <f t="shared" si="142"/>
        <v>NA</v>
      </c>
      <c r="AG100" s="14" t="str">
        <f t="shared" si="143"/>
        <v>NA</v>
      </c>
      <c r="AH100" s="14" t="str">
        <f t="shared" si="144"/>
        <v>NA</v>
      </c>
      <c r="AI100" s="14" t="str">
        <f t="shared" si="145"/>
        <v>NA</v>
      </c>
      <c r="AJ100" s="14" t="str">
        <f t="shared" si="146"/>
        <v>NA</v>
      </c>
      <c r="AK100" s="14" t="str">
        <f t="shared" si="147"/>
        <v>NA</v>
      </c>
      <c r="AL100" s="14">
        <f t="shared" si="148"/>
        <v>0</v>
      </c>
      <c r="AM100" s="14" t="str">
        <f t="shared" si="149"/>
        <v>NA</v>
      </c>
      <c r="AN100" s="11" t="str">
        <f t="shared" si="150"/>
        <v>NA</v>
      </c>
      <c r="AP100">
        <f t="shared" si="151"/>
        <v>0</v>
      </c>
      <c r="AQ100">
        <f t="shared" si="152"/>
        <v>0</v>
      </c>
      <c r="AR100">
        <f t="shared" si="153"/>
        <v>0</v>
      </c>
      <c r="AS100">
        <f t="shared" si="154"/>
        <v>0</v>
      </c>
      <c r="AT100">
        <f t="shared" si="155"/>
        <v>0</v>
      </c>
      <c r="AU100">
        <f t="shared" si="156"/>
        <v>0</v>
      </c>
      <c r="AV100">
        <f t="shared" si="157"/>
        <v>0</v>
      </c>
      <c r="AW100">
        <f t="shared" si="158"/>
        <v>0</v>
      </c>
      <c r="AX100">
        <f t="shared" si="159"/>
        <v>0</v>
      </c>
      <c r="AY100">
        <f t="shared" si="160"/>
        <v>0</v>
      </c>
      <c r="AZ100">
        <f t="shared" si="161"/>
        <v>0</v>
      </c>
      <c r="BA100">
        <f t="shared" si="162"/>
        <v>0</v>
      </c>
      <c r="BB100">
        <f t="shared" si="163"/>
        <v>0</v>
      </c>
      <c r="BD100">
        <f t="shared" si="164"/>
        <v>0</v>
      </c>
      <c r="BE100">
        <f t="shared" si="165"/>
        <v>0</v>
      </c>
      <c r="BF100">
        <f t="shared" si="166"/>
        <v>0</v>
      </c>
      <c r="BG100">
        <f t="shared" si="167"/>
        <v>0</v>
      </c>
      <c r="BH100">
        <f t="shared" si="168"/>
        <v>0</v>
      </c>
      <c r="BI100">
        <f t="shared" si="169"/>
        <v>0</v>
      </c>
      <c r="BJ100">
        <f t="shared" si="170"/>
        <v>0</v>
      </c>
      <c r="BK100">
        <f t="shared" si="171"/>
        <v>0</v>
      </c>
      <c r="BL100">
        <f t="shared" si="172"/>
        <v>0</v>
      </c>
      <c r="BM100">
        <f t="shared" si="173"/>
        <v>0</v>
      </c>
      <c r="BN100">
        <f t="shared" si="174"/>
        <v>0</v>
      </c>
      <c r="BO100">
        <f t="shared" si="175"/>
        <v>0</v>
      </c>
      <c r="BP100">
        <f t="shared" si="176"/>
        <v>0</v>
      </c>
      <c r="BQ100" t="str">
        <f t="shared" si="177"/>
        <v>NA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77"/>
  <sheetViews>
    <sheetView tabSelected="1" topLeftCell="C1" workbookViewId="0">
      <selection activeCell="S11" sqref="S11"/>
    </sheetView>
  </sheetViews>
  <sheetFormatPr defaultRowHeight="13.5" x14ac:dyDescent="0.15"/>
  <cols>
    <col min="2" max="2" width="27.375" customWidth="1"/>
  </cols>
  <sheetData>
    <row r="1" spans="2:27" x14ac:dyDescent="0.15">
      <c r="B1" t="s">
        <v>68</v>
      </c>
      <c r="C1">
        <v>1.2885279999999999</v>
      </c>
    </row>
    <row r="2" spans="2:27" x14ac:dyDescent="0.15">
      <c r="B2" t="s">
        <v>69</v>
      </c>
      <c r="C2">
        <v>1049.586</v>
      </c>
    </row>
    <row r="3" spans="2:27" x14ac:dyDescent="0.15">
      <c r="E3" t="s">
        <v>67</v>
      </c>
      <c r="L3" s="41" t="s">
        <v>159</v>
      </c>
      <c r="M3" s="41"/>
      <c r="N3" s="42" t="s">
        <v>160</v>
      </c>
      <c r="O3" s="42"/>
      <c r="P3" s="41" t="s">
        <v>159</v>
      </c>
      <c r="Q3" s="41"/>
      <c r="R3" s="41" t="s">
        <v>159</v>
      </c>
      <c r="S3" s="41"/>
      <c r="T3" s="41" t="s">
        <v>159</v>
      </c>
      <c r="U3" s="41"/>
      <c r="V3" s="43"/>
      <c r="W3" s="43"/>
      <c r="X3" s="41" t="s">
        <v>159</v>
      </c>
      <c r="Y3" s="41"/>
      <c r="Z3" s="42" t="s">
        <v>160</v>
      </c>
      <c r="AA3" s="42"/>
    </row>
    <row r="4" spans="2:27" x14ac:dyDescent="0.15">
      <c r="D4" t="s">
        <v>66</v>
      </c>
      <c r="E4">
        <v>0</v>
      </c>
      <c r="F4" t="s">
        <v>62</v>
      </c>
      <c r="G4" t="s">
        <v>63</v>
      </c>
      <c r="H4" t="s">
        <v>64</v>
      </c>
      <c r="I4" t="s">
        <v>65</v>
      </c>
      <c r="L4" t="s">
        <v>151</v>
      </c>
      <c r="N4" t="s">
        <v>152</v>
      </c>
      <c r="P4" t="s">
        <v>153</v>
      </c>
      <c r="R4" t="s">
        <v>154</v>
      </c>
      <c r="T4" t="s">
        <v>155</v>
      </c>
      <c r="V4" t="s">
        <v>156</v>
      </c>
      <c r="X4" t="s">
        <v>157</v>
      </c>
      <c r="Z4" t="s">
        <v>158</v>
      </c>
    </row>
    <row r="5" spans="2:27" x14ac:dyDescent="0.15">
      <c r="B5" t="s">
        <v>70</v>
      </c>
      <c r="C5">
        <v>1076</v>
      </c>
      <c r="D5">
        <v>0</v>
      </c>
      <c r="E5" s="36">
        <f>E4</f>
        <v>0</v>
      </c>
      <c r="F5">
        <v>3.2074588905470743E-3</v>
      </c>
      <c r="G5">
        <v>0.2033195970450104</v>
      </c>
      <c r="H5">
        <v>9.9453680342843822E-3</v>
      </c>
      <c r="I5">
        <v>3.7413078674681355E-2</v>
      </c>
      <c r="L5">
        <v>4.9999999999926104</v>
      </c>
      <c r="M5">
        <v>3.4679529452720272E-3</v>
      </c>
      <c r="N5">
        <v>0</v>
      </c>
      <c r="O5">
        <v>3.4662504105022673E-3</v>
      </c>
      <c r="P5">
        <v>0</v>
      </c>
      <c r="Q5">
        <v>0.2033195970450104</v>
      </c>
      <c r="R5">
        <v>0</v>
      </c>
      <c r="S5">
        <v>0.18390540353716284</v>
      </c>
      <c r="T5">
        <v>25.303087849835702</v>
      </c>
      <c r="U5">
        <v>6.7922194878492449E-3</v>
      </c>
      <c r="V5">
        <v>0</v>
      </c>
      <c r="W5">
        <v>7.9872042619189391E-3</v>
      </c>
      <c r="X5">
        <v>0</v>
      </c>
      <c r="Y5">
        <v>3.7413078674681355E-2</v>
      </c>
      <c r="Z5">
        <v>0</v>
      </c>
      <c r="AA5">
        <v>3.5068632985768997E-2</v>
      </c>
    </row>
    <row r="6" spans="2:27" x14ac:dyDescent="0.15">
      <c r="B6" t="s">
        <v>71</v>
      </c>
      <c r="C6">
        <v>1077</v>
      </c>
      <c r="D6">
        <v>4.9999999999926104</v>
      </c>
      <c r="E6" s="36">
        <f>E5+D6</f>
        <v>4.9999999999926104</v>
      </c>
      <c r="F6">
        <v>3.4679529452720272E-3</v>
      </c>
      <c r="G6">
        <v>0.20122475388648714</v>
      </c>
      <c r="H6">
        <v>9.8569918060770704E-3</v>
      </c>
      <c r="I6">
        <v>3.6818698075455208E-2</v>
      </c>
      <c r="L6">
        <v>9.9999999999965894</v>
      </c>
      <c r="M6">
        <v>3.4962161639698081E-3</v>
      </c>
      <c r="N6">
        <v>5.3851648071285467</v>
      </c>
      <c r="O6">
        <v>3.2042496998827921E-3</v>
      </c>
      <c r="P6">
        <v>4.9999999999926104</v>
      </c>
      <c r="Q6">
        <v>0.20122475388648714</v>
      </c>
      <c r="R6">
        <v>5.3851648071285467</v>
      </c>
      <c r="S6">
        <v>0.1817257103856251</v>
      </c>
      <c r="T6">
        <v>30.303087849839681</v>
      </c>
      <c r="U6">
        <v>7.433991772064075E-3</v>
      </c>
      <c r="V6">
        <v>5.3851648071285467</v>
      </c>
      <c r="W6">
        <v>6.5991477990905477E-3</v>
      </c>
      <c r="X6">
        <v>4.9999999999926104</v>
      </c>
      <c r="Y6">
        <v>3.6818698075455208E-2</v>
      </c>
      <c r="Z6">
        <v>5.3851648071285467</v>
      </c>
      <c r="AA6">
        <v>3.4668067555713951E-2</v>
      </c>
    </row>
    <row r="7" spans="2:27" x14ac:dyDescent="0.15">
      <c r="B7" t="s">
        <v>72</v>
      </c>
      <c r="C7">
        <v>1078</v>
      </c>
      <c r="D7">
        <v>5.0000000000039799</v>
      </c>
      <c r="E7" s="36">
        <f t="shared" ref="E7:E70" si="0">E6+D7</f>
        <v>9.9999999999965894</v>
      </c>
      <c r="F7">
        <v>3.4962161639698081E-3</v>
      </c>
      <c r="G7">
        <v>0.20059812421478948</v>
      </c>
      <c r="H7">
        <v>9.4482125755059598E-3</v>
      </c>
      <c r="I7">
        <v>3.706430783463819E-2</v>
      </c>
      <c r="L7">
        <v>14.472135955001633</v>
      </c>
      <c r="M7">
        <v>3.4257234659434911E-3</v>
      </c>
      <c r="N7">
        <v>11.216116701982173</v>
      </c>
      <c r="O7">
        <v>2.6677080564535419E-3</v>
      </c>
      <c r="P7">
        <v>9.9999999999965894</v>
      </c>
      <c r="Q7">
        <v>0.20059812421478948</v>
      </c>
      <c r="R7">
        <v>11.216116701982173</v>
      </c>
      <c r="S7">
        <v>0.18705275269671198</v>
      </c>
      <c r="T7">
        <v>35.688252656968231</v>
      </c>
      <c r="U7">
        <v>6.9890752417584006E-3</v>
      </c>
      <c r="V7">
        <v>11.216116701982173</v>
      </c>
      <c r="W7">
        <v>7.15869300809353E-3</v>
      </c>
      <c r="X7">
        <v>9.9999999999965894</v>
      </c>
      <c r="Y7">
        <v>3.706430783463819E-2</v>
      </c>
      <c r="Z7">
        <v>11.216116701982173</v>
      </c>
      <c r="AA7">
        <v>3.3714858059039968E-2</v>
      </c>
    </row>
    <row r="8" spans="2:27" x14ac:dyDescent="0.15">
      <c r="B8" t="s">
        <v>73</v>
      </c>
      <c r="C8">
        <v>1079</v>
      </c>
      <c r="D8">
        <v>4.4721359550050446</v>
      </c>
      <c r="E8" s="36">
        <f t="shared" si="0"/>
        <v>14.472135955001633</v>
      </c>
      <c r="F8">
        <v>3.4257234659434911E-3</v>
      </c>
      <c r="G8">
        <v>0.1988188379868881</v>
      </c>
      <c r="H8">
        <v>9.9144560379491892E-3</v>
      </c>
      <c r="I8">
        <v>3.7830627637143718E-2</v>
      </c>
      <c r="L8">
        <v>20.303087849843092</v>
      </c>
      <c r="M8">
        <v>3.2781031518854973E-3</v>
      </c>
      <c r="N8">
        <v>14.821667977447589</v>
      </c>
      <c r="O8">
        <v>2.1815135206021629E-3</v>
      </c>
      <c r="P8">
        <v>14.472135955001633</v>
      </c>
      <c r="Q8">
        <v>0.1988188379868881</v>
      </c>
      <c r="R8">
        <v>14.821667977447589</v>
      </c>
      <c r="S8">
        <v>0.18263765865620854</v>
      </c>
      <c r="T8">
        <v>39.930893344087679</v>
      </c>
      <c r="U8">
        <v>6.5317700869257627E-3</v>
      </c>
      <c r="V8">
        <v>14.821667977447589</v>
      </c>
      <c r="W8">
        <v>6.2228650717468898E-3</v>
      </c>
      <c r="X8">
        <v>14.472135955001633</v>
      </c>
      <c r="Y8">
        <v>3.7830627637143718E-2</v>
      </c>
      <c r="Z8">
        <v>14.821667977447589</v>
      </c>
      <c r="AA8">
        <v>3.2104980639430396E-2</v>
      </c>
    </row>
    <row r="9" spans="2:27" x14ac:dyDescent="0.15">
      <c r="B9" t="s">
        <v>74</v>
      </c>
      <c r="C9">
        <v>1080</v>
      </c>
      <c r="D9">
        <v>5.8309518948414594</v>
      </c>
      <c r="E9" s="36">
        <f t="shared" si="0"/>
        <v>20.303087849843092</v>
      </c>
      <c r="F9">
        <v>3.2781031518854973E-3</v>
      </c>
      <c r="G9">
        <v>0.19842171716609008</v>
      </c>
      <c r="H9">
        <v>1.0001850193694338E-2</v>
      </c>
      <c r="I9">
        <v>3.836623463352673E-2</v>
      </c>
      <c r="L9">
        <v>30.303087849839681</v>
      </c>
      <c r="M9">
        <v>2.226897989365094E-3</v>
      </c>
      <c r="N9">
        <v>20.652619872289051</v>
      </c>
      <c r="O9">
        <v>1.7139066438836357E-3</v>
      </c>
      <c r="P9">
        <v>20.303087849843092</v>
      </c>
      <c r="Q9">
        <v>0.19842171716609008</v>
      </c>
      <c r="R9">
        <v>20.652619872289051</v>
      </c>
      <c r="S9">
        <v>0.18083275329324766</v>
      </c>
      <c r="T9">
        <v>45.761845238941326</v>
      </c>
      <c r="U9">
        <v>6.3634461050023289E-3</v>
      </c>
      <c r="V9">
        <v>20.652619872289051</v>
      </c>
      <c r="W9">
        <v>5.1034251296071609E-3</v>
      </c>
      <c r="X9">
        <v>20.303087849843092</v>
      </c>
      <c r="Y9">
        <v>3.836623463352673E-2</v>
      </c>
      <c r="Z9">
        <v>20.652619872289051</v>
      </c>
      <c r="AA9">
        <v>3.0549023904530608E-2</v>
      </c>
    </row>
    <row r="10" spans="2:27" x14ac:dyDescent="0.15">
      <c r="B10" t="s">
        <v>75</v>
      </c>
      <c r="C10">
        <v>1081</v>
      </c>
      <c r="D10">
        <v>4.9999999999926104</v>
      </c>
      <c r="E10" s="36">
        <f t="shared" si="0"/>
        <v>25.303087849835702</v>
      </c>
      <c r="F10">
        <v>5.2901854155696275E-3</v>
      </c>
      <c r="G10">
        <v>0.29002972227165835</v>
      </c>
      <c r="H10">
        <v>6.7922194878492449E-3</v>
      </c>
      <c r="I10">
        <v>6.4432784684270744E-2</v>
      </c>
      <c r="L10">
        <v>35.688252656968231</v>
      </c>
      <c r="M10">
        <v>1.9113135776447382E-3</v>
      </c>
      <c r="N10">
        <v>25.65261987229303</v>
      </c>
      <c r="O10">
        <v>1.2214013347297045E-3</v>
      </c>
      <c r="P10">
        <v>30.303087849839681</v>
      </c>
      <c r="Q10">
        <v>0.18531102351697923</v>
      </c>
      <c r="R10">
        <v>25.65261987229303</v>
      </c>
      <c r="S10">
        <v>0.18181987453230214</v>
      </c>
      <c r="T10">
        <v>50.233981193933658</v>
      </c>
      <c r="U10">
        <v>6.1451681936440699E-3</v>
      </c>
      <c r="V10">
        <v>25.65261987229303</v>
      </c>
      <c r="W10">
        <v>4.7521122990781661E-3</v>
      </c>
      <c r="X10">
        <v>30.303087849839681</v>
      </c>
      <c r="Y10">
        <v>3.481265173319989E-2</v>
      </c>
      <c r="Z10">
        <v>25.65261987229303</v>
      </c>
      <c r="AA10">
        <v>2.8646763142352288E-2</v>
      </c>
    </row>
    <row r="11" spans="2:27" x14ac:dyDescent="0.15">
      <c r="B11" t="s">
        <v>76</v>
      </c>
      <c r="C11">
        <v>1082</v>
      </c>
      <c r="D11">
        <v>5.0000000000039799</v>
      </c>
      <c r="E11" s="36">
        <f t="shared" si="0"/>
        <v>30.303087849839681</v>
      </c>
      <c r="F11">
        <v>2.226897989365094E-3</v>
      </c>
      <c r="G11">
        <v>0.18531102351697923</v>
      </c>
      <c r="H11">
        <v>7.433991772064075E-3</v>
      </c>
      <c r="I11">
        <v>3.481265173319989E-2</v>
      </c>
      <c r="L11">
        <v>39.930893344087679</v>
      </c>
      <c r="M11">
        <v>1.5668530537260945E-3</v>
      </c>
      <c r="N11">
        <v>30.124755827285355</v>
      </c>
      <c r="O11">
        <v>1.2230432911836267E-3</v>
      </c>
      <c r="P11">
        <v>35.688252656968231</v>
      </c>
      <c r="Q11">
        <v>0.18158530904968298</v>
      </c>
      <c r="R11">
        <v>30.124755827285355</v>
      </c>
      <c r="S11">
        <v>0.18548870583216007</v>
      </c>
      <c r="T11">
        <v>56.064933088787306</v>
      </c>
      <c r="U11">
        <v>5.8675590421006204E-3</v>
      </c>
      <c r="V11">
        <v>30.124755827285355</v>
      </c>
      <c r="W11">
        <v>4.5397190274134702E-3</v>
      </c>
      <c r="X11">
        <v>35.688252656968231</v>
      </c>
      <c r="Y11">
        <v>3.4455227380583084E-2</v>
      </c>
      <c r="Z11">
        <v>30.124755827285355</v>
      </c>
      <c r="AA11">
        <v>2.7128708376153797E-2</v>
      </c>
    </row>
    <row r="12" spans="2:27" x14ac:dyDescent="0.15">
      <c r="B12" t="s">
        <v>77</v>
      </c>
      <c r="C12">
        <v>1083</v>
      </c>
      <c r="D12">
        <v>5.3851648071285512</v>
      </c>
      <c r="E12" s="36">
        <f t="shared" si="0"/>
        <v>35.688252656968231</v>
      </c>
      <c r="F12">
        <v>1.9113135776447382E-3</v>
      </c>
      <c r="G12">
        <v>0.18158530904968298</v>
      </c>
      <c r="H12">
        <v>6.9890752417584006E-3</v>
      </c>
      <c r="I12">
        <v>3.4455227380583084E-2</v>
      </c>
      <c r="L12">
        <v>45.761845238941326</v>
      </c>
      <c r="M12">
        <v>1.8008459420459221E-3</v>
      </c>
      <c r="N12">
        <v>35.124755827289334</v>
      </c>
      <c r="O12">
        <v>1.3259454969714968E-3</v>
      </c>
      <c r="P12">
        <v>39.930893344087679</v>
      </c>
      <c r="Q12">
        <v>0.17853520336586517</v>
      </c>
      <c r="R12">
        <v>35.124755827289334</v>
      </c>
      <c r="S12">
        <v>0.18780740916270511</v>
      </c>
      <c r="T12">
        <v>61.064933088779917</v>
      </c>
      <c r="U12">
        <v>5.6701656292141422E-3</v>
      </c>
      <c r="V12">
        <v>35.124755827289334</v>
      </c>
      <c r="W12">
        <v>4.5629833312583702E-3</v>
      </c>
      <c r="X12">
        <v>39.930893344087679</v>
      </c>
      <c r="Y12">
        <v>3.3361342992611634E-2</v>
      </c>
      <c r="Z12">
        <v>35.124755827289334</v>
      </c>
      <c r="AA12">
        <v>2.5882530629663596E-2</v>
      </c>
    </row>
    <row r="13" spans="2:27" x14ac:dyDescent="0.15">
      <c r="B13" t="s">
        <v>78</v>
      </c>
      <c r="C13">
        <v>1084</v>
      </c>
      <c r="D13">
        <v>4.2426406871194464</v>
      </c>
      <c r="E13" s="36">
        <f t="shared" si="0"/>
        <v>39.930893344087679</v>
      </c>
      <c r="F13">
        <v>1.5668530537260945E-3</v>
      </c>
      <c r="G13">
        <v>0.17853520336586517</v>
      </c>
      <c r="H13">
        <v>6.5317700869257627E-3</v>
      </c>
      <c r="I13">
        <v>3.3361342992611634E-2</v>
      </c>
      <c r="L13">
        <v>50.233981193933658</v>
      </c>
      <c r="M13">
        <v>1.4357258859582526E-3</v>
      </c>
      <c r="N13">
        <v>40.955707722130796</v>
      </c>
      <c r="O13">
        <v>1.1438817063424546E-3</v>
      </c>
      <c r="P13">
        <v>45.761845238941326</v>
      </c>
      <c r="Q13">
        <v>0.17536609032525075</v>
      </c>
      <c r="R13">
        <v>40.955707722130796</v>
      </c>
      <c r="S13">
        <v>0.18836589690217309</v>
      </c>
      <c r="T13">
        <v>65.537069043784967</v>
      </c>
      <c r="U13">
        <v>5.691236027679584E-3</v>
      </c>
      <c r="V13">
        <v>40.955707722130796</v>
      </c>
      <c r="W13">
        <v>4.3987697377692861E-3</v>
      </c>
      <c r="X13">
        <v>45.761845238941326</v>
      </c>
      <c r="Y13">
        <v>3.2635934361149796E-2</v>
      </c>
      <c r="Z13">
        <v>40.955707722130796</v>
      </c>
      <c r="AA13">
        <v>2.4622046524724765E-2</v>
      </c>
    </row>
    <row r="14" spans="2:27" x14ac:dyDescent="0.15">
      <c r="B14" t="s">
        <v>79</v>
      </c>
      <c r="C14">
        <v>1085</v>
      </c>
      <c r="D14">
        <v>5.8309518948536461</v>
      </c>
      <c r="E14" s="36">
        <f t="shared" si="0"/>
        <v>45.761845238941326</v>
      </c>
      <c r="F14">
        <v>1.8008459420459221E-3</v>
      </c>
      <c r="G14">
        <v>0.17536609032525075</v>
      </c>
      <c r="H14">
        <v>6.3634461050023289E-3</v>
      </c>
      <c r="I14">
        <v>3.2635934361149796E-2</v>
      </c>
      <c r="L14">
        <v>56.064933088787306</v>
      </c>
      <c r="M14">
        <v>1.2783885157649226E-3</v>
      </c>
      <c r="N14">
        <v>45.427843677132671</v>
      </c>
      <c r="O14">
        <v>1.3270573020162746E-3</v>
      </c>
      <c r="P14">
        <v>50.233981193933658</v>
      </c>
      <c r="Q14">
        <v>0.17368135749596234</v>
      </c>
      <c r="R14">
        <v>45.427843677132671</v>
      </c>
      <c r="S14">
        <v>0.18816870789650367</v>
      </c>
      <c r="T14">
        <v>71.368020938626429</v>
      </c>
      <c r="U14">
        <v>5.4550052656061037E-3</v>
      </c>
      <c r="V14">
        <v>45.427843677132671</v>
      </c>
      <c r="W14">
        <v>4.266001587648764E-3</v>
      </c>
      <c r="X14">
        <v>50.233981193933658</v>
      </c>
      <c r="Y14">
        <v>3.2307450078025733E-2</v>
      </c>
      <c r="Z14">
        <v>45.427843677132671</v>
      </c>
      <c r="AA14">
        <v>2.4458932565916768E-2</v>
      </c>
    </row>
    <row r="15" spans="2:27" x14ac:dyDescent="0.15">
      <c r="B15" t="s">
        <v>80</v>
      </c>
      <c r="C15">
        <v>1086</v>
      </c>
      <c r="D15">
        <v>4.4721359549923347</v>
      </c>
      <c r="E15" s="36">
        <f t="shared" si="0"/>
        <v>50.233981193933658</v>
      </c>
      <c r="F15">
        <v>1.4357258859582526E-3</v>
      </c>
      <c r="G15">
        <v>0.17368135749596234</v>
      </c>
      <c r="H15">
        <v>6.1451681936440699E-3</v>
      </c>
      <c r="I15">
        <v>3.2307450078025733E-2</v>
      </c>
      <c r="L15">
        <v>61.064933088779917</v>
      </c>
      <c r="M15">
        <v>1.3814155957958337E-3</v>
      </c>
      <c r="N15">
        <v>51.084697926616911</v>
      </c>
      <c r="O15">
        <v>1.118913000731279E-3</v>
      </c>
      <c r="P15">
        <v>56.064933088787306</v>
      </c>
      <c r="Q15">
        <v>0.17166358325407383</v>
      </c>
      <c r="R15">
        <v>51.084697926616911</v>
      </c>
      <c r="S15">
        <v>0.18548182643884045</v>
      </c>
      <c r="T15">
        <v>74.973572214087923</v>
      </c>
      <c r="U15">
        <v>5.0479141052213426E-3</v>
      </c>
      <c r="V15">
        <v>51.084697926616911</v>
      </c>
      <c r="W15">
        <v>4.211390370029322E-3</v>
      </c>
      <c r="X15">
        <v>56.064933088787306</v>
      </c>
      <c r="Y15">
        <v>3.1620621730064052E-2</v>
      </c>
      <c r="Z15">
        <v>51.084697926616911</v>
      </c>
      <c r="AA15">
        <v>2.3681149896054122E-2</v>
      </c>
    </row>
    <row r="16" spans="2:27" x14ac:dyDescent="0.15">
      <c r="B16" t="s">
        <v>81</v>
      </c>
      <c r="C16">
        <v>1087</v>
      </c>
      <c r="D16">
        <v>5.8309518948536461</v>
      </c>
      <c r="E16" s="36">
        <f t="shared" si="0"/>
        <v>56.064933088787306</v>
      </c>
      <c r="F16">
        <v>1.2783885157649226E-3</v>
      </c>
      <c r="G16">
        <v>0.17166358325407383</v>
      </c>
      <c r="H16">
        <v>5.8675590421006204E-3</v>
      </c>
      <c r="I16">
        <v>3.1620621730064052E-2</v>
      </c>
      <c r="L16">
        <v>65.537069043784967</v>
      </c>
      <c r="M16">
        <v>1.4319539017393231E-3</v>
      </c>
      <c r="N16">
        <v>56.469862733761317</v>
      </c>
      <c r="O16">
        <v>1.1695816097517487E-3</v>
      </c>
      <c r="P16">
        <v>61.064933088779917</v>
      </c>
      <c r="Q16">
        <v>0.16925251186241205</v>
      </c>
      <c r="R16">
        <v>56.469862733761317</v>
      </c>
      <c r="S16">
        <v>0.18420555211900771</v>
      </c>
      <c r="T16">
        <v>81.376696451526925</v>
      </c>
      <c r="U16">
        <v>4.7099382358569359E-3</v>
      </c>
      <c r="V16">
        <v>56.469862733761317</v>
      </c>
      <c r="W16">
        <v>4.3430222661622097E-3</v>
      </c>
      <c r="X16">
        <v>61.064933088779917</v>
      </c>
      <c r="Y16">
        <v>3.1293210681630913E-2</v>
      </c>
      <c r="Z16">
        <v>56.469862733761317</v>
      </c>
      <c r="AA16">
        <v>2.3320219336525304E-2</v>
      </c>
    </row>
    <row r="17" spans="2:27" x14ac:dyDescent="0.15">
      <c r="B17" t="s">
        <v>82</v>
      </c>
      <c r="C17">
        <v>1088</v>
      </c>
      <c r="D17">
        <v>4.9999999999926104</v>
      </c>
      <c r="E17" s="36">
        <f t="shared" si="0"/>
        <v>61.064933088779917</v>
      </c>
      <c r="F17">
        <v>1.3814155957958337E-3</v>
      </c>
      <c r="G17">
        <v>0.16925251186241205</v>
      </c>
      <c r="H17">
        <v>5.6701656292141422E-3</v>
      </c>
      <c r="I17">
        <v>3.1293210681630913E-2</v>
      </c>
      <c r="L17">
        <v>71.368020938626429</v>
      </c>
      <c r="M17">
        <v>1.1476721943318108E-3</v>
      </c>
      <c r="N17">
        <v>60.941998688753642</v>
      </c>
      <c r="O17">
        <v>1.143673767633951E-3</v>
      </c>
      <c r="P17">
        <v>65.537069043784967</v>
      </c>
      <c r="Q17">
        <v>0.1666174606234665</v>
      </c>
      <c r="R17">
        <v>60.941998688753642</v>
      </c>
      <c r="S17">
        <v>0.18218288107148389</v>
      </c>
      <c r="T17">
        <v>85.848832406519264</v>
      </c>
      <c r="U17">
        <v>4.6577327774667797E-3</v>
      </c>
      <c r="V17">
        <v>60.941998688753642</v>
      </c>
      <c r="W17">
        <v>4.0155379305756985E-3</v>
      </c>
      <c r="X17">
        <v>65.537069043784967</v>
      </c>
      <c r="Y17">
        <v>3.0591048350042824E-2</v>
      </c>
      <c r="Z17">
        <v>60.941998688753642</v>
      </c>
      <c r="AA17">
        <v>2.2840663290482677E-2</v>
      </c>
    </row>
    <row r="18" spans="2:27" x14ac:dyDescent="0.15">
      <c r="B18" t="s">
        <v>83</v>
      </c>
      <c r="C18">
        <v>1089</v>
      </c>
      <c r="D18">
        <v>4.4721359550050446</v>
      </c>
      <c r="E18" s="36">
        <f t="shared" si="0"/>
        <v>65.537069043784967</v>
      </c>
      <c r="F18">
        <v>1.4319539017393231E-3</v>
      </c>
      <c r="G18">
        <v>0.1666174606234665</v>
      </c>
      <c r="H18">
        <v>5.691236027679584E-3</v>
      </c>
      <c r="I18">
        <v>3.0591048350042824E-2</v>
      </c>
      <c r="L18">
        <v>74.973572214087923</v>
      </c>
      <c r="M18">
        <v>1.2008120865771917E-3</v>
      </c>
      <c r="N18">
        <v>71.984017745379106</v>
      </c>
      <c r="O18">
        <v>1.0433079058989464E-3</v>
      </c>
      <c r="P18">
        <v>71.368020938626429</v>
      </c>
      <c r="Q18">
        <v>0.16251104273429423</v>
      </c>
      <c r="R18">
        <v>71.984017745379106</v>
      </c>
      <c r="S18">
        <v>0.17831971100601227</v>
      </c>
      <c r="T18">
        <v>90.848832406523243</v>
      </c>
      <c r="U18">
        <v>4.1485933405367307E-3</v>
      </c>
      <c r="V18">
        <v>66.598852938247887</v>
      </c>
      <c r="W18">
        <v>3.8821337602118547E-3</v>
      </c>
      <c r="X18">
        <v>71.368020938626429</v>
      </c>
      <c r="Y18">
        <v>3.0127292343099604E-2</v>
      </c>
      <c r="Z18">
        <v>66.598852938247887</v>
      </c>
      <c r="AA18">
        <v>2.2140008174592388E-2</v>
      </c>
    </row>
    <row r="19" spans="2:27" x14ac:dyDescent="0.15">
      <c r="B19" t="s">
        <v>84</v>
      </c>
      <c r="C19">
        <v>1090</v>
      </c>
      <c r="D19">
        <v>5.8309518948414594</v>
      </c>
      <c r="E19" s="36">
        <f t="shared" si="0"/>
        <v>71.368020938626429</v>
      </c>
      <c r="F19">
        <v>1.1476721943318108E-3</v>
      </c>
      <c r="G19">
        <v>0.16251104273429423</v>
      </c>
      <c r="H19">
        <v>5.4550052656061037E-3</v>
      </c>
      <c r="I19">
        <v>3.0127292343099604E-2</v>
      </c>
      <c r="L19">
        <v>81.376696451526925</v>
      </c>
      <c r="M19">
        <v>1.3028063147994835E-3</v>
      </c>
      <c r="N19">
        <v>76.984017745383085</v>
      </c>
      <c r="O19">
        <v>1.0690918767720251E-3</v>
      </c>
      <c r="P19">
        <v>74.973572214087923</v>
      </c>
      <c r="Q19">
        <v>0.15928936595984175</v>
      </c>
      <c r="R19">
        <v>76.984017745383085</v>
      </c>
      <c r="S19">
        <v>0.17549209087392451</v>
      </c>
      <c r="T19">
        <v>95.848832406527222</v>
      </c>
      <c r="U19">
        <v>3.773899625320203E-3</v>
      </c>
      <c r="V19">
        <v>71.984017745379106</v>
      </c>
      <c r="W19">
        <v>4.2487494334960893E-3</v>
      </c>
      <c r="X19">
        <v>74.973572214087923</v>
      </c>
      <c r="Y19">
        <v>2.9556867982128403E-2</v>
      </c>
      <c r="Z19">
        <v>71.984017745379106</v>
      </c>
      <c r="AA19">
        <v>2.2028314313354166E-2</v>
      </c>
    </row>
    <row r="20" spans="2:27" x14ac:dyDescent="0.15">
      <c r="B20" t="s">
        <v>85</v>
      </c>
      <c r="C20">
        <v>1091</v>
      </c>
      <c r="D20">
        <v>3.6055512754614987</v>
      </c>
      <c r="E20" s="36">
        <f t="shared" si="0"/>
        <v>74.973572214087923</v>
      </c>
      <c r="F20">
        <v>1.2008120865771917E-3</v>
      </c>
      <c r="G20">
        <v>0.15928936595984175</v>
      </c>
      <c r="H20">
        <v>5.0479141052213426E-3</v>
      </c>
      <c r="I20">
        <v>2.9556867982128403E-2</v>
      </c>
      <c r="L20">
        <v>85.848832406519264</v>
      </c>
      <c r="M20">
        <v>1.2774526536916842E-3</v>
      </c>
      <c r="N20">
        <v>81.456153700384959</v>
      </c>
      <c r="O20">
        <v>1.0969934639111566E-3</v>
      </c>
      <c r="P20">
        <v>81.376696451526925</v>
      </c>
      <c r="Q20">
        <v>0.15646268277171194</v>
      </c>
      <c r="R20">
        <v>81.456153700384959</v>
      </c>
      <c r="S20">
        <v>0.17357513689410692</v>
      </c>
      <c r="T20">
        <v>101.23399721365841</v>
      </c>
      <c r="U20">
        <v>3.363630882616841E-3</v>
      </c>
      <c r="V20">
        <v>76.984017745383085</v>
      </c>
      <c r="W20">
        <v>4.1927553160692552E-3</v>
      </c>
      <c r="X20">
        <v>81.376696451526925</v>
      </c>
      <c r="Y20">
        <v>2.8500018038572269E-2</v>
      </c>
      <c r="Z20">
        <v>76.984017745383085</v>
      </c>
      <c r="AA20">
        <v>2.1799339668931085E-2</v>
      </c>
    </row>
    <row r="21" spans="2:27" x14ac:dyDescent="0.15">
      <c r="B21" t="s">
        <v>86</v>
      </c>
      <c r="C21">
        <v>1092</v>
      </c>
      <c r="D21">
        <v>6.4031242374390089</v>
      </c>
      <c r="E21" s="36">
        <f t="shared" si="0"/>
        <v>81.376696451526925</v>
      </c>
      <c r="F21">
        <v>1.3028063147994835E-3</v>
      </c>
      <c r="G21">
        <v>0.15646268277171194</v>
      </c>
      <c r="H21">
        <v>4.7099382358569359E-3</v>
      </c>
      <c r="I21">
        <v>2.8500018038572269E-2</v>
      </c>
      <c r="L21">
        <v>90.848832406523243</v>
      </c>
      <c r="M21">
        <v>1.4306435552504137E-3</v>
      </c>
      <c r="N21">
        <v>87.287105595226421</v>
      </c>
      <c r="O21">
        <v>1.0206809478696007E-3</v>
      </c>
      <c r="P21">
        <v>85.848832406519264</v>
      </c>
      <c r="Q21">
        <v>0.15062662591306766</v>
      </c>
      <c r="R21">
        <v>87.287105595226421</v>
      </c>
      <c r="S21">
        <v>0.17088943512291552</v>
      </c>
      <c r="T21">
        <v>106.23399721366239</v>
      </c>
      <c r="U21">
        <v>2.5478252228251382E-3</v>
      </c>
      <c r="V21">
        <v>81.456153700384959</v>
      </c>
      <c r="W21">
        <v>4.1173987005126466E-3</v>
      </c>
      <c r="X21">
        <v>85.848832406519264</v>
      </c>
      <c r="Y21">
        <v>2.8330049606772236E-2</v>
      </c>
      <c r="Z21">
        <v>81.456153700384959</v>
      </c>
      <c r="AA21">
        <v>2.1240509109927454E-2</v>
      </c>
    </row>
    <row r="22" spans="2:27" x14ac:dyDescent="0.15">
      <c r="B22" t="s">
        <v>87</v>
      </c>
      <c r="C22">
        <v>1093</v>
      </c>
      <c r="D22">
        <v>4.4721359549923347</v>
      </c>
      <c r="E22" s="36">
        <f t="shared" si="0"/>
        <v>85.848832406519264</v>
      </c>
      <c r="F22">
        <v>1.2774526536916842E-3</v>
      </c>
      <c r="G22">
        <v>0.15062662591306766</v>
      </c>
      <c r="H22">
        <v>4.6577327774667797E-3</v>
      </c>
      <c r="I22">
        <v>2.8330049606772236E-2</v>
      </c>
      <c r="L22">
        <v>95.848832406527222</v>
      </c>
      <c r="M22">
        <v>1.0746739459282768E-3</v>
      </c>
      <c r="N22">
        <v>92.2871055952304</v>
      </c>
      <c r="O22">
        <v>1.19587752638053E-3</v>
      </c>
      <c r="P22">
        <v>95.848832406527222</v>
      </c>
      <c r="Q22">
        <v>0.14080641821007092</v>
      </c>
      <c r="R22">
        <v>92.2871055952304</v>
      </c>
      <c r="S22">
        <v>0.16563997178799764</v>
      </c>
      <c r="T22">
        <v>111.233997213655</v>
      </c>
      <c r="U22">
        <v>2.3275251783896585E-3</v>
      </c>
      <c r="V22">
        <v>87.287105595226421</v>
      </c>
      <c r="W22">
        <v>3.8231128353501463E-3</v>
      </c>
      <c r="X22">
        <v>90.848832406523243</v>
      </c>
      <c r="Y22">
        <v>2.8714179039361496E-2</v>
      </c>
      <c r="Z22">
        <v>87.287105595226421</v>
      </c>
      <c r="AA22">
        <v>2.0873125892130036E-2</v>
      </c>
    </row>
    <row r="23" spans="2:27" x14ac:dyDescent="0.15">
      <c r="B23" t="s">
        <v>88</v>
      </c>
      <c r="C23">
        <v>1094</v>
      </c>
      <c r="D23">
        <v>5.0000000000039799</v>
      </c>
      <c r="E23" s="36">
        <f t="shared" si="0"/>
        <v>90.848832406523243</v>
      </c>
      <c r="F23">
        <v>1.4306435552504137E-3</v>
      </c>
      <c r="G23">
        <v>0.17905230921500728</v>
      </c>
      <c r="H23">
        <v>4.1485933405367307E-3</v>
      </c>
      <c r="I23">
        <v>2.8714179039361496E-2</v>
      </c>
      <c r="L23">
        <v>101.23399721365841</v>
      </c>
      <c r="M23">
        <v>9.6278214894147626E-4</v>
      </c>
      <c r="N23">
        <v>96.759241550222725</v>
      </c>
      <c r="O23">
        <v>1.0675804156509766E-3</v>
      </c>
      <c r="P23">
        <v>101.23399721365841</v>
      </c>
      <c r="Q23">
        <v>0.13701146828106242</v>
      </c>
      <c r="R23">
        <v>96.759241550222725</v>
      </c>
      <c r="S23">
        <v>0.16125220371649029</v>
      </c>
      <c r="T23">
        <v>116.61916202079675</v>
      </c>
      <c r="U23">
        <v>1.9973436928991564E-3</v>
      </c>
      <c r="V23">
        <v>92.2871055952304</v>
      </c>
      <c r="W23">
        <v>3.8250209919608665E-3</v>
      </c>
      <c r="X23">
        <v>95.848832406527222</v>
      </c>
      <c r="Y23">
        <v>2.7923414652152725E-2</v>
      </c>
      <c r="Z23">
        <v>92.2871055952304</v>
      </c>
      <c r="AA23">
        <v>2.0475196025886742E-2</v>
      </c>
    </row>
    <row r="24" spans="2:27" x14ac:dyDescent="0.15">
      <c r="B24" t="s">
        <v>89</v>
      </c>
      <c r="C24">
        <v>1095</v>
      </c>
      <c r="D24">
        <v>5.0000000000039799</v>
      </c>
      <c r="E24" s="36">
        <f t="shared" si="0"/>
        <v>95.848832406527222</v>
      </c>
      <c r="F24">
        <v>1.0746739459282768E-3</v>
      </c>
      <c r="G24">
        <v>0.14080641821007092</v>
      </c>
      <c r="H24">
        <v>3.773899625320203E-3</v>
      </c>
      <c r="I24">
        <v>2.7923414652152725E-2</v>
      </c>
      <c r="L24">
        <v>106.23399721366239</v>
      </c>
      <c r="M24">
        <v>9.1238432214024007E-4</v>
      </c>
      <c r="N24">
        <v>101.7592415502267</v>
      </c>
      <c r="O24">
        <v>1.1455753739278154E-3</v>
      </c>
      <c r="P24">
        <v>106.23399721366239</v>
      </c>
      <c r="Q24">
        <v>0.13215402206824056</v>
      </c>
      <c r="R24">
        <v>101.7592415502267</v>
      </c>
      <c r="S24">
        <v>0.15764586855655052</v>
      </c>
      <c r="T24">
        <v>121.61916202078936</v>
      </c>
      <c r="U24">
        <v>1.9976703391028851E-3</v>
      </c>
      <c r="V24">
        <v>96.759241550222725</v>
      </c>
      <c r="W24">
        <v>3.7216246052092002E-3</v>
      </c>
      <c r="X24">
        <v>101.23399721365841</v>
      </c>
      <c r="Y24">
        <v>2.683112828597646E-2</v>
      </c>
      <c r="Z24">
        <v>96.759241550222725</v>
      </c>
      <c r="AA24">
        <v>2.0359314453852466E-2</v>
      </c>
    </row>
    <row r="25" spans="2:27" x14ac:dyDescent="0.15">
      <c r="B25" t="s">
        <v>90</v>
      </c>
      <c r="C25">
        <v>1096</v>
      </c>
      <c r="D25">
        <v>5.3851648071311899</v>
      </c>
      <c r="E25" s="36">
        <f t="shared" si="0"/>
        <v>101.23399721365841</v>
      </c>
      <c r="F25">
        <v>9.6278214894147626E-4</v>
      </c>
      <c r="G25">
        <v>0.13701146828106242</v>
      </c>
      <c r="H25">
        <v>3.363630882616841E-3</v>
      </c>
      <c r="I25">
        <v>2.683112828597646E-2</v>
      </c>
      <c r="L25">
        <v>111.233997213655</v>
      </c>
      <c r="M25">
        <v>8.858852374313079E-4</v>
      </c>
      <c r="N25">
        <v>107.59019344506817</v>
      </c>
      <c r="O25">
        <v>1.1195736009223698E-3</v>
      </c>
      <c r="P25">
        <v>111.233997213655</v>
      </c>
      <c r="Q25">
        <v>0.13098765501232229</v>
      </c>
      <c r="R25">
        <v>107.59019344506817</v>
      </c>
      <c r="S25">
        <v>0.15320462640776369</v>
      </c>
      <c r="T25">
        <v>126.61916202079334</v>
      </c>
      <c r="U25">
        <v>1.9417322740038724E-3</v>
      </c>
      <c r="V25">
        <v>101.7592415502267</v>
      </c>
      <c r="W25">
        <v>3.5844225662721757E-3</v>
      </c>
      <c r="X25">
        <v>106.23399721366239</v>
      </c>
      <c r="Y25">
        <v>2.19788791272955E-2</v>
      </c>
      <c r="Z25">
        <v>101.7592415502267</v>
      </c>
      <c r="AA25">
        <v>2.0468411271091239E-2</v>
      </c>
    </row>
    <row r="26" spans="2:27" x14ac:dyDescent="0.15">
      <c r="B26" t="s">
        <v>91</v>
      </c>
      <c r="C26">
        <v>1097</v>
      </c>
      <c r="D26">
        <v>5.0000000000039799</v>
      </c>
      <c r="E26" s="36">
        <f t="shared" si="0"/>
        <v>106.23399721366239</v>
      </c>
      <c r="F26">
        <v>9.1238432214024007E-4</v>
      </c>
      <c r="G26">
        <v>0.13215402206824056</v>
      </c>
      <c r="H26">
        <v>2.5478252228251382E-3</v>
      </c>
      <c r="I26">
        <v>2.19788791272955E-2</v>
      </c>
      <c r="L26">
        <v>116.61916202079675</v>
      </c>
      <c r="M26">
        <v>9.6328489875494223E-4</v>
      </c>
      <c r="N26">
        <v>112.06232940007322</v>
      </c>
      <c r="O26">
        <v>1.2840872924078611E-3</v>
      </c>
      <c r="P26">
        <v>116.61916202079675</v>
      </c>
      <c r="Q26">
        <v>0.13039404768245483</v>
      </c>
      <c r="R26">
        <v>112.06232940007322</v>
      </c>
      <c r="S26">
        <v>0.15079311028309383</v>
      </c>
      <c r="T26">
        <v>132.00432682792453</v>
      </c>
      <c r="U26">
        <v>1.8044311367306455E-3</v>
      </c>
      <c r="V26">
        <v>107.59019344506817</v>
      </c>
      <c r="W26">
        <v>3.5024430147766903E-3</v>
      </c>
      <c r="X26">
        <v>111.233997213655</v>
      </c>
      <c r="Y26">
        <v>2.0075662079462368E-2</v>
      </c>
      <c r="Z26">
        <v>107.59019344506817</v>
      </c>
      <c r="AA26">
        <v>1.9430749149246206E-2</v>
      </c>
    </row>
    <row r="27" spans="2:27" x14ac:dyDescent="0.15">
      <c r="B27" t="s">
        <v>92</v>
      </c>
      <c r="C27">
        <v>1098</v>
      </c>
      <c r="D27">
        <v>4.9999999999926104</v>
      </c>
      <c r="E27" s="36">
        <f t="shared" si="0"/>
        <v>111.233997213655</v>
      </c>
      <c r="F27">
        <v>8.858852374313079E-4</v>
      </c>
      <c r="G27">
        <v>0.13098765501232229</v>
      </c>
      <c r="H27">
        <v>2.3275251783896585E-3</v>
      </c>
      <c r="I27">
        <v>2.0075662079462368E-2</v>
      </c>
      <c r="L27">
        <v>121.61916202078936</v>
      </c>
      <c r="M27">
        <v>8.5928649578181893E-4</v>
      </c>
      <c r="N27">
        <v>117.0623294000772</v>
      </c>
      <c r="O27">
        <v>8.1237270046823898E-4</v>
      </c>
      <c r="P27">
        <v>121.61916202078936</v>
      </c>
      <c r="Q27">
        <v>0.12951792532362758</v>
      </c>
      <c r="R27">
        <v>117.0623294000772</v>
      </c>
      <c r="S27">
        <v>0.14791764766602572</v>
      </c>
      <c r="T27">
        <v>137.00432682792851</v>
      </c>
      <c r="U27">
        <v>1.7838965206443016E-3</v>
      </c>
      <c r="V27">
        <v>112.06232940007322</v>
      </c>
      <c r="W27">
        <v>3.4150500089923565E-3</v>
      </c>
      <c r="X27">
        <v>116.61916202079675</v>
      </c>
      <c r="Y27">
        <v>1.9392275884148272E-2</v>
      </c>
      <c r="Z27">
        <v>112.06232940007322</v>
      </c>
      <c r="AA27">
        <v>1.9482426000063811E-2</v>
      </c>
    </row>
    <row r="28" spans="2:27" x14ac:dyDescent="0.15">
      <c r="B28" t="s">
        <v>93</v>
      </c>
      <c r="C28">
        <v>1099</v>
      </c>
      <c r="D28">
        <v>5.3851648071417451</v>
      </c>
      <c r="E28" s="36">
        <f t="shared" si="0"/>
        <v>116.61916202079675</v>
      </c>
      <c r="F28">
        <v>9.6328489875494223E-4</v>
      </c>
      <c r="G28">
        <v>0.13039404768245483</v>
      </c>
      <c r="H28">
        <v>1.9973436928991564E-3</v>
      </c>
      <c r="I28">
        <v>1.9392275884148272E-2</v>
      </c>
      <c r="L28">
        <v>126.61916202079334</v>
      </c>
      <c r="M28">
        <v>9.6284373756115409E-4</v>
      </c>
      <c r="N28">
        <v>122.89328129491867</v>
      </c>
      <c r="O28">
        <v>7.6011672526191544E-4</v>
      </c>
      <c r="P28">
        <v>126.61916202079334</v>
      </c>
      <c r="Q28">
        <v>0.12902976402667035</v>
      </c>
      <c r="R28">
        <v>122.89328129491867</v>
      </c>
      <c r="S28">
        <v>0.14367735883362559</v>
      </c>
      <c r="T28">
        <v>141.47646278293357</v>
      </c>
      <c r="U28">
        <v>1.7257630956143048E-3</v>
      </c>
      <c r="V28">
        <v>117.0623294000772</v>
      </c>
      <c r="W28">
        <v>3.1946885890579298E-3</v>
      </c>
      <c r="X28">
        <v>121.61916202078936</v>
      </c>
      <c r="Y28">
        <v>1.9951722082171702E-2</v>
      </c>
      <c r="Z28">
        <v>117.0623294000772</v>
      </c>
      <c r="AA28">
        <v>1.8959697473758308E-2</v>
      </c>
    </row>
    <row r="29" spans="2:27" x14ac:dyDescent="0.15">
      <c r="B29" t="s">
        <v>94</v>
      </c>
      <c r="C29">
        <v>1100</v>
      </c>
      <c r="D29">
        <v>4.9999999999926104</v>
      </c>
      <c r="E29" s="36">
        <f t="shared" si="0"/>
        <v>121.61916202078936</v>
      </c>
      <c r="F29">
        <v>8.5928649578181893E-4</v>
      </c>
      <c r="G29">
        <v>0.12951792532362758</v>
      </c>
      <c r="H29">
        <v>1.9976703391028851E-3</v>
      </c>
      <c r="I29">
        <v>1.9951722082171702E-2</v>
      </c>
      <c r="L29">
        <v>132.00432682792453</v>
      </c>
      <c r="M29">
        <v>7.804421510339217E-4</v>
      </c>
      <c r="N29">
        <v>127.89328129492264</v>
      </c>
      <c r="O29">
        <v>9.1619899017445427E-4</v>
      </c>
      <c r="P29">
        <v>132.00432682792453</v>
      </c>
      <c r="Q29">
        <v>0.12866373282230822</v>
      </c>
      <c r="R29">
        <v>127.89328129492264</v>
      </c>
      <c r="S29">
        <v>0.14049835057434804</v>
      </c>
      <c r="T29">
        <v>147.13331703241778</v>
      </c>
      <c r="U29">
        <v>1.8081899943581071E-3</v>
      </c>
      <c r="V29">
        <v>122.89328129491867</v>
      </c>
      <c r="W29">
        <v>3.1402487873719315E-3</v>
      </c>
      <c r="X29">
        <v>126.61916202079334</v>
      </c>
      <c r="Y29">
        <v>1.8160350666192634E-2</v>
      </c>
      <c r="Z29">
        <v>122.89328129491867</v>
      </c>
      <c r="AA29">
        <v>1.8478280437017429E-2</v>
      </c>
    </row>
    <row r="30" spans="2:27" x14ac:dyDescent="0.15">
      <c r="B30" t="s">
        <v>95</v>
      </c>
      <c r="C30">
        <v>1101</v>
      </c>
      <c r="D30">
        <v>5.0000000000039799</v>
      </c>
      <c r="E30" s="36">
        <f t="shared" si="0"/>
        <v>126.61916202079334</v>
      </c>
      <c r="F30">
        <v>9.6284373756115409E-4</v>
      </c>
      <c r="G30">
        <v>0.12902976402667035</v>
      </c>
      <c r="H30">
        <v>1.9417322740038724E-3</v>
      </c>
      <c r="I30">
        <v>1.8160350666192634E-2</v>
      </c>
      <c r="L30">
        <v>137.00432682792851</v>
      </c>
      <c r="M30">
        <v>7.8343080093597379E-4</v>
      </c>
      <c r="N30">
        <v>132.36541724991181</v>
      </c>
      <c r="O30">
        <v>7.842025010412236E-4</v>
      </c>
      <c r="P30">
        <v>137.00432682792851</v>
      </c>
      <c r="Q30">
        <v>0.12719270749087269</v>
      </c>
      <c r="R30">
        <v>132.36541724991181</v>
      </c>
      <c r="S30">
        <v>0.1372282417243878</v>
      </c>
      <c r="V30">
        <v>127.89328129492264</v>
      </c>
      <c r="W30">
        <v>2.9161143106117629E-3</v>
      </c>
      <c r="X30">
        <v>132.00432682792453</v>
      </c>
      <c r="Y30">
        <v>1.7450763542911411E-2</v>
      </c>
      <c r="Z30">
        <v>127.89328129492264</v>
      </c>
      <c r="AA30">
        <v>1.7895220994885653E-2</v>
      </c>
    </row>
    <row r="31" spans="2:27" x14ac:dyDescent="0.15">
      <c r="B31" t="s">
        <v>96</v>
      </c>
      <c r="C31">
        <v>1102</v>
      </c>
      <c r="D31">
        <v>5.3851648071311899</v>
      </c>
      <c r="E31" s="36">
        <f t="shared" si="0"/>
        <v>132.00432682792453</v>
      </c>
      <c r="F31">
        <v>7.804421510339217E-4</v>
      </c>
      <c r="G31">
        <v>0.12866373282230822</v>
      </c>
      <c r="H31">
        <v>1.8044311367306455E-3</v>
      </c>
      <c r="I31">
        <v>1.7450763542911411E-2</v>
      </c>
      <c r="L31">
        <v>141.47646278293357</v>
      </c>
      <c r="M31">
        <v>9.1228757092580849E-4</v>
      </c>
      <c r="N31">
        <v>137.36541724991579</v>
      </c>
      <c r="O31">
        <v>9.6707650526191779E-4</v>
      </c>
      <c r="P31">
        <v>141.47646278293357</v>
      </c>
      <c r="Q31">
        <v>0.12670903749933118</v>
      </c>
      <c r="R31">
        <v>137.36541724991579</v>
      </c>
      <c r="S31">
        <v>0.1360256591701266</v>
      </c>
      <c r="V31">
        <v>132.36541724991181</v>
      </c>
      <c r="W31">
        <v>2.9119891205582763E-3</v>
      </c>
      <c r="X31">
        <v>137.00432682792851</v>
      </c>
      <c r="Y31">
        <v>1.7108474358579477E-2</v>
      </c>
      <c r="Z31">
        <v>132.36541724991181</v>
      </c>
      <c r="AA31">
        <v>1.7646532253294593E-2</v>
      </c>
    </row>
    <row r="32" spans="2:27" x14ac:dyDescent="0.15">
      <c r="B32" t="s">
        <v>97</v>
      </c>
      <c r="C32">
        <v>1103</v>
      </c>
      <c r="D32">
        <v>5.0000000000039799</v>
      </c>
      <c r="E32" s="36">
        <f t="shared" si="0"/>
        <v>137.00432682792851</v>
      </c>
      <c r="F32">
        <v>7.8343080093597379E-4</v>
      </c>
      <c r="G32">
        <v>0.12719270749087269</v>
      </c>
      <c r="H32">
        <v>1.7838965206443016E-3</v>
      </c>
      <c r="I32">
        <v>1.7108474358579477E-2</v>
      </c>
      <c r="L32">
        <v>147.13331703241778</v>
      </c>
      <c r="M32">
        <v>7.0386111941547508E-4</v>
      </c>
      <c r="N32">
        <v>143.19636914475726</v>
      </c>
      <c r="O32">
        <v>8.3685466888089224E-4</v>
      </c>
      <c r="P32">
        <v>147.13331703241778</v>
      </c>
      <c r="Q32">
        <v>0.12615463828388548</v>
      </c>
      <c r="R32">
        <v>143.19636914475726</v>
      </c>
      <c r="S32">
        <v>0.13409363788825626</v>
      </c>
      <c r="V32">
        <v>137.36541724991579</v>
      </c>
      <c r="W32">
        <v>2.8017939591556801E-3</v>
      </c>
      <c r="X32">
        <v>141.47646278293357</v>
      </c>
      <c r="Y32">
        <v>1.6630901521582239E-2</v>
      </c>
      <c r="Z32">
        <v>137.36541724991579</v>
      </c>
      <c r="AA32">
        <v>1.786793689361162E-2</v>
      </c>
    </row>
    <row r="33" spans="2:27" x14ac:dyDescent="0.15">
      <c r="B33" t="s">
        <v>98</v>
      </c>
      <c r="C33">
        <v>1104</v>
      </c>
      <c r="D33">
        <v>4.4721359550050446</v>
      </c>
      <c r="E33" s="36">
        <f t="shared" si="0"/>
        <v>141.47646278293357</v>
      </c>
      <c r="F33">
        <v>9.1228757092580849E-4</v>
      </c>
      <c r="G33">
        <v>0.12670903749933118</v>
      </c>
      <c r="H33">
        <v>1.7257630956143048E-3</v>
      </c>
      <c r="I33">
        <v>1.6630901521582239E-2</v>
      </c>
      <c r="L33">
        <v>152.51848183956216</v>
      </c>
      <c r="M33">
        <v>5.9875581395982421E-4</v>
      </c>
      <c r="N33">
        <v>146.8019204202227</v>
      </c>
      <c r="O33">
        <v>8.6277779995052337E-4</v>
      </c>
      <c r="P33">
        <v>152.51848183956216</v>
      </c>
      <c r="Q33">
        <v>0.1269588941194397</v>
      </c>
      <c r="R33">
        <v>146.8019204202227</v>
      </c>
      <c r="S33">
        <v>0.133238945807964</v>
      </c>
      <c r="V33">
        <v>143.19636914475726</v>
      </c>
      <c r="W33">
        <v>2.7483812662363206E-3</v>
      </c>
      <c r="X33">
        <v>147.13331703241778</v>
      </c>
      <c r="Y33">
        <v>1.6336159025590151E-2</v>
      </c>
      <c r="Z33">
        <v>143.19636914475726</v>
      </c>
      <c r="AA33">
        <v>1.6909469480529349E-2</v>
      </c>
    </row>
    <row r="34" spans="2:27" x14ac:dyDescent="0.15">
      <c r="B34" t="s">
        <v>99</v>
      </c>
      <c r="C34">
        <v>1105</v>
      </c>
      <c r="D34">
        <v>5.6568542494842209</v>
      </c>
      <c r="E34" s="36">
        <f t="shared" si="0"/>
        <v>147.13331703241778</v>
      </c>
      <c r="F34">
        <v>7.0386111941547508E-4</v>
      </c>
      <c r="G34">
        <v>0.12615463828388548</v>
      </c>
      <c r="H34">
        <v>1.8081899943581071E-3</v>
      </c>
      <c r="I34">
        <v>1.6336159025590151E-2</v>
      </c>
      <c r="L34">
        <v>156.99061779455133</v>
      </c>
      <c r="M34">
        <v>9.6500070702216991E-4</v>
      </c>
      <c r="N34">
        <v>152.63287231507636</v>
      </c>
      <c r="O34">
        <v>7.8509328971209638E-4</v>
      </c>
      <c r="P34">
        <v>156.99061779455133</v>
      </c>
      <c r="Q34">
        <v>0.12662212171245435</v>
      </c>
      <c r="R34">
        <v>152.63287231507636</v>
      </c>
      <c r="S34">
        <v>0.13250536583320571</v>
      </c>
      <c r="V34">
        <v>146.8019204202227</v>
      </c>
      <c r="W34">
        <v>2.6102706590467903E-3</v>
      </c>
      <c r="X34">
        <v>152.51848183956216</v>
      </c>
      <c r="Y34">
        <v>1.6165251320530337E-2</v>
      </c>
      <c r="Z34">
        <v>146.8019204202227</v>
      </c>
      <c r="AA34">
        <v>1.6309220208536254E-2</v>
      </c>
    </row>
    <row r="35" spans="2:27" x14ac:dyDescent="0.15">
      <c r="B35" t="s">
        <v>100</v>
      </c>
      <c r="C35">
        <v>1106</v>
      </c>
      <c r="D35">
        <v>5.3851648071443838</v>
      </c>
      <c r="E35" s="36">
        <f t="shared" si="0"/>
        <v>152.51848183956216</v>
      </c>
      <c r="F35">
        <v>5.9875581395982421E-4</v>
      </c>
      <c r="G35">
        <v>0.1269588941194397</v>
      </c>
      <c r="H35">
        <v>1.8877649254970192E-3</v>
      </c>
      <c r="I35">
        <v>1.6165251320530337E-2</v>
      </c>
      <c r="L35">
        <v>162.64747204405063</v>
      </c>
      <c r="M35">
        <v>7.5543645785174052E-4</v>
      </c>
      <c r="N35">
        <v>157.63287231506897</v>
      </c>
      <c r="O35">
        <v>8.0857716567784253E-4</v>
      </c>
      <c r="P35">
        <v>162.64747204405063</v>
      </c>
      <c r="Q35">
        <v>0.12634643639159976</v>
      </c>
      <c r="R35">
        <v>157.63287231506897</v>
      </c>
      <c r="S35">
        <v>0.1316989119546613</v>
      </c>
      <c r="V35">
        <v>152.63287231507636</v>
      </c>
      <c r="W35">
        <v>2.7502800919422896E-3</v>
      </c>
      <c r="X35">
        <v>156.99061779455133</v>
      </c>
      <c r="Y35">
        <v>1.6083770520371087E-2</v>
      </c>
      <c r="Z35">
        <v>152.63287231507636</v>
      </c>
      <c r="AA35">
        <v>1.6287540622708332E-2</v>
      </c>
    </row>
    <row r="36" spans="2:27" x14ac:dyDescent="0.15">
      <c r="B36" t="s">
        <v>101</v>
      </c>
      <c r="C36">
        <v>1107</v>
      </c>
      <c r="D36">
        <v>4.4721359549891568</v>
      </c>
      <c r="E36" s="36">
        <f t="shared" si="0"/>
        <v>156.99061779455133</v>
      </c>
      <c r="F36">
        <v>9.6500070702216991E-4</v>
      </c>
      <c r="G36">
        <v>0.12662212171245435</v>
      </c>
      <c r="H36">
        <v>1.6993956860447872E-3</v>
      </c>
      <c r="I36">
        <v>1.6083770520371087E-2</v>
      </c>
      <c r="L36">
        <v>168.03263685117918</v>
      </c>
      <c r="M36">
        <v>7.8144316450165074E-4</v>
      </c>
      <c r="N36">
        <v>162.10500827007402</v>
      </c>
      <c r="O36">
        <v>8.0961829051154853E-4</v>
      </c>
      <c r="P36">
        <v>168.03263685117918</v>
      </c>
      <c r="Q36">
        <v>0.12768615454386165</v>
      </c>
      <c r="R36">
        <v>162.10500827007402</v>
      </c>
      <c r="S36">
        <v>0.13178665796211986</v>
      </c>
      <c r="V36">
        <v>157.63287231506897</v>
      </c>
      <c r="W36">
        <v>2.5492923447868899E-3</v>
      </c>
      <c r="X36">
        <v>162.64747204405063</v>
      </c>
      <c r="Y36">
        <v>1.584170354015017E-2</v>
      </c>
      <c r="Z36">
        <v>157.63287231506897</v>
      </c>
      <c r="AA36">
        <v>1.5973581377807324E-2</v>
      </c>
    </row>
    <row r="37" spans="2:27" x14ac:dyDescent="0.15">
      <c r="B37" t="s">
        <v>102</v>
      </c>
      <c r="C37">
        <v>1108</v>
      </c>
      <c r="D37">
        <v>5.6568542494992942</v>
      </c>
      <c r="E37" s="36">
        <f t="shared" si="0"/>
        <v>162.64747204405063</v>
      </c>
      <c r="F37">
        <v>7.5543645785174052E-4</v>
      </c>
      <c r="G37">
        <v>0.12634643639159976</v>
      </c>
      <c r="H37">
        <v>1.8342209925638195E-3</v>
      </c>
      <c r="I37">
        <v>1.584170354015017E-2</v>
      </c>
      <c r="L37">
        <v>172.50477280618423</v>
      </c>
      <c r="M37">
        <v>7.8205477514839948E-4</v>
      </c>
      <c r="N37">
        <v>167.93596016491182</v>
      </c>
      <c r="O37">
        <v>9.6595587713154264E-4</v>
      </c>
      <c r="P37">
        <v>172.50477280618423</v>
      </c>
      <c r="Q37">
        <v>0.12831700099609686</v>
      </c>
      <c r="R37">
        <v>167.93596016491182</v>
      </c>
      <c r="S37">
        <v>0.13173718911459908</v>
      </c>
      <c r="V37">
        <v>162.10500827007402</v>
      </c>
      <c r="W37">
        <v>2.497680734296855E-3</v>
      </c>
      <c r="X37">
        <v>168.03263685117918</v>
      </c>
      <c r="Y37">
        <v>1.587793337076138E-2</v>
      </c>
      <c r="Z37">
        <v>162.10500827007402</v>
      </c>
      <c r="AA37">
        <v>1.5919757587881129E-2</v>
      </c>
    </row>
    <row r="38" spans="2:27" x14ac:dyDescent="0.15">
      <c r="B38" t="s">
        <v>103</v>
      </c>
      <c r="C38">
        <v>1109</v>
      </c>
      <c r="D38">
        <v>5.3851648071285512</v>
      </c>
      <c r="E38" s="36">
        <f t="shared" si="0"/>
        <v>168.03263685117918</v>
      </c>
      <c r="F38">
        <v>7.8144316450165074E-4</v>
      </c>
      <c r="G38">
        <v>0.12768615454386165</v>
      </c>
      <c r="H38">
        <v>1.9436202048829119E-3</v>
      </c>
      <c r="I38">
        <v>1.587793337076138E-2</v>
      </c>
      <c r="N38">
        <v>172.9359601649158</v>
      </c>
      <c r="O38">
        <v>6.5335559390568428E-4</v>
      </c>
      <c r="P38">
        <v>178.16162705566845</v>
      </c>
      <c r="Q38">
        <v>0.12935982618877492</v>
      </c>
      <c r="R38">
        <v>172.9359601649158</v>
      </c>
      <c r="S38">
        <v>0.13142462309911113</v>
      </c>
      <c r="V38">
        <v>167.93596016491182</v>
      </c>
      <c r="W38">
        <v>2.3321227488486843E-3</v>
      </c>
      <c r="X38">
        <v>172.50477280618423</v>
      </c>
      <c r="Y38">
        <v>1.5741852480636215E-2</v>
      </c>
      <c r="Z38">
        <v>167.93596016491182</v>
      </c>
      <c r="AA38">
        <v>1.5839418311386414E-2</v>
      </c>
    </row>
    <row r="39" spans="2:27" x14ac:dyDescent="0.15">
      <c r="B39" t="s">
        <v>104</v>
      </c>
      <c r="C39">
        <v>1110</v>
      </c>
      <c r="D39">
        <v>4.4721359550050446</v>
      </c>
      <c r="E39" s="36">
        <f t="shared" si="0"/>
        <v>172.50477280618423</v>
      </c>
      <c r="F39">
        <v>7.8205477514839948E-4</v>
      </c>
      <c r="G39">
        <v>0.12831700099609686</v>
      </c>
      <c r="H39">
        <v>2.1095195621396844E-3</v>
      </c>
      <c r="I39">
        <v>1.5741852480636215E-2</v>
      </c>
      <c r="N39">
        <v>177.40809611992086</v>
      </c>
      <c r="O39">
        <v>6.2433745268628135E-4</v>
      </c>
      <c r="R39">
        <v>177.40809611992086</v>
      </c>
      <c r="S39">
        <v>0.13090185040533142</v>
      </c>
      <c r="V39">
        <v>172.9359601649158</v>
      </c>
      <c r="W39">
        <v>2.3070967408283152E-3</v>
      </c>
      <c r="X39">
        <v>178.16162705566845</v>
      </c>
      <c r="Y39">
        <v>1.5962270551475262E-2</v>
      </c>
      <c r="Z39">
        <v>172.9359601649158</v>
      </c>
      <c r="AA39">
        <v>1.5893207165415001E-2</v>
      </c>
    </row>
    <row r="40" spans="2:27" x14ac:dyDescent="0.15">
      <c r="B40" t="s">
        <v>105</v>
      </c>
      <c r="C40">
        <v>1111</v>
      </c>
      <c r="D40">
        <v>5.6568542494842209</v>
      </c>
      <c r="E40" s="36">
        <f t="shared" si="0"/>
        <v>178.16162705566845</v>
      </c>
      <c r="F40">
        <v>6.2555196043370231E-4</v>
      </c>
      <c r="G40">
        <v>0.12935982618877492</v>
      </c>
      <c r="H40">
        <v>1.999640491510329E-3</v>
      </c>
      <c r="I40">
        <v>1.5962270551475262E-2</v>
      </c>
      <c r="N40">
        <v>182.40809611991347</v>
      </c>
      <c r="O40">
        <v>7.5642955216158325E-4</v>
      </c>
      <c r="R40">
        <v>187.79326092705784</v>
      </c>
      <c r="S40">
        <v>0.12935982618877492</v>
      </c>
      <c r="V40">
        <v>177.40809611992086</v>
      </c>
      <c r="W40">
        <v>2.1871322673089259E-3</v>
      </c>
      <c r="X40">
        <v>183.54679186281282</v>
      </c>
      <c r="Y40">
        <v>1.6011124111450302E-2</v>
      </c>
      <c r="Z40">
        <v>177.40809611992086</v>
      </c>
      <c r="AA40">
        <v>1.5857180862516074E-2</v>
      </c>
    </row>
    <row r="41" spans="2:27" x14ac:dyDescent="0.15">
      <c r="B41" t="s">
        <v>106</v>
      </c>
      <c r="C41">
        <v>1112</v>
      </c>
      <c r="D41">
        <v>5.3851648071443838</v>
      </c>
      <c r="E41" s="36">
        <f t="shared" si="0"/>
        <v>183.54679186281282</v>
      </c>
      <c r="F41">
        <v>7.5642955216158325E-4</v>
      </c>
      <c r="G41">
        <v>0.13480776478949094</v>
      </c>
      <c r="H41">
        <v>2.1929937355383909E-3</v>
      </c>
      <c r="I41">
        <v>1.6011124111450302E-2</v>
      </c>
      <c r="N41">
        <v>187.79326092705784</v>
      </c>
      <c r="O41">
        <v>6.2555196043370231E-4</v>
      </c>
      <c r="R41">
        <v>193.45011517654206</v>
      </c>
      <c r="S41">
        <v>0.12831700099609686</v>
      </c>
      <c r="V41">
        <v>182.40809611991347</v>
      </c>
      <c r="W41">
        <v>2.1929937355383909E-3</v>
      </c>
      <c r="Z41">
        <v>182.40809611991347</v>
      </c>
      <c r="AA41">
        <v>1.6011124111450302E-2</v>
      </c>
    </row>
    <row r="42" spans="2:27" x14ac:dyDescent="0.15">
      <c r="B42" t="s">
        <v>107</v>
      </c>
      <c r="C42">
        <v>1113</v>
      </c>
      <c r="D42">
        <v>4.9999999999926104</v>
      </c>
      <c r="E42" s="36">
        <f t="shared" si="0"/>
        <v>188.54679186280543</v>
      </c>
      <c r="F42">
        <v>6.2433745268628135E-4</v>
      </c>
      <c r="G42">
        <v>0.13090185040533142</v>
      </c>
      <c r="H42">
        <v>2.1871322673089259E-3</v>
      </c>
      <c r="I42">
        <v>1.5857180862516074E-2</v>
      </c>
      <c r="N42">
        <v>193.45011517654206</v>
      </c>
      <c r="O42">
        <v>7.8205477514839948E-4</v>
      </c>
      <c r="R42">
        <v>197.92225113154711</v>
      </c>
      <c r="S42">
        <v>0.12768615454386165</v>
      </c>
      <c r="V42">
        <v>187.79326092705784</v>
      </c>
      <c r="W42">
        <v>1.999640491510329E-3</v>
      </c>
      <c r="Z42">
        <v>187.79326092705784</v>
      </c>
      <c r="AA42">
        <v>1.5962270551475262E-2</v>
      </c>
    </row>
    <row r="43" spans="2:27" x14ac:dyDescent="0.15">
      <c r="B43" t="s">
        <v>108</v>
      </c>
      <c r="C43">
        <v>1114</v>
      </c>
      <c r="D43">
        <v>4.4721359550050446</v>
      </c>
      <c r="E43" s="36">
        <f t="shared" si="0"/>
        <v>193.01892781781049</v>
      </c>
      <c r="F43">
        <v>6.5335559390568428E-4</v>
      </c>
      <c r="G43">
        <v>0.13142462309911113</v>
      </c>
      <c r="H43">
        <v>2.3070967408283152E-3</v>
      </c>
      <c r="I43">
        <v>1.5893207165415001E-2</v>
      </c>
      <c r="N43">
        <v>197.92225113154711</v>
      </c>
      <c r="O43">
        <v>7.8144316450165074E-4</v>
      </c>
      <c r="R43">
        <v>203.30741593867566</v>
      </c>
      <c r="S43">
        <v>0.12634643639159976</v>
      </c>
      <c r="V43">
        <v>193.45011517654206</v>
      </c>
      <c r="W43">
        <v>2.1095195621396844E-3</v>
      </c>
      <c r="Z43">
        <v>193.45011517654206</v>
      </c>
      <c r="AA43">
        <v>1.5741852480636215E-2</v>
      </c>
    </row>
    <row r="44" spans="2:27" x14ac:dyDescent="0.15">
      <c r="B44" t="s">
        <v>109</v>
      </c>
      <c r="C44">
        <v>1115</v>
      </c>
      <c r="D44">
        <v>5.0000000000039799</v>
      </c>
      <c r="E44" s="36">
        <f t="shared" si="0"/>
        <v>198.01892781781447</v>
      </c>
      <c r="F44">
        <v>9.6595587713154264E-4</v>
      </c>
      <c r="G44">
        <v>0.13173718911459908</v>
      </c>
      <c r="H44">
        <v>2.3321227488486843E-3</v>
      </c>
      <c r="I44">
        <v>1.5839418311386414E-2</v>
      </c>
      <c r="N44">
        <v>203.30741593867566</v>
      </c>
      <c r="O44">
        <v>7.5543645785174052E-4</v>
      </c>
      <c r="R44">
        <v>208.96427018817496</v>
      </c>
      <c r="S44">
        <v>0.12662212171245435</v>
      </c>
      <c r="V44">
        <v>197.92225113154711</v>
      </c>
      <c r="W44">
        <v>1.9436202048829119E-3</v>
      </c>
      <c r="Z44">
        <v>197.92225113154711</v>
      </c>
      <c r="AA44">
        <v>1.587793337076138E-2</v>
      </c>
    </row>
    <row r="45" spans="2:27" x14ac:dyDescent="0.15">
      <c r="B45" t="s">
        <v>110</v>
      </c>
      <c r="C45">
        <v>1116</v>
      </c>
      <c r="D45">
        <v>5.8309518948378036</v>
      </c>
      <c r="E45" s="36">
        <f t="shared" si="0"/>
        <v>203.84987971265227</v>
      </c>
      <c r="F45">
        <v>8.0961829051154853E-4</v>
      </c>
      <c r="G45">
        <v>0.13178665796211986</v>
      </c>
      <c r="H45">
        <v>2.497680734296855E-3</v>
      </c>
      <c r="I45">
        <v>1.5919757587881129E-2</v>
      </c>
      <c r="N45">
        <v>208.96427018817496</v>
      </c>
      <c r="O45">
        <v>9.6500070702216991E-4</v>
      </c>
      <c r="R45">
        <v>213.43640614316413</v>
      </c>
      <c r="S45">
        <v>0.1269588941194397</v>
      </c>
      <c r="V45">
        <v>203.30741593867566</v>
      </c>
      <c r="W45">
        <v>1.8342209925638195E-3</v>
      </c>
      <c r="Z45">
        <v>203.30741593867566</v>
      </c>
      <c r="AA45">
        <v>1.584170354015017E-2</v>
      </c>
    </row>
    <row r="46" spans="2:27" x14ac:dyDescent="0.15">
      <c r="B46" t="s">
        <v>111</v>
      </c>
      <c r="C46">
        <v>1117</v>
      </c>
      <c r="D46">
        <v>4.4721359550050446</v>
      </c>
      <c r="E46" s="36">
        <f t="shared" si="0"/>
        <v>208.32201566765733</v>
      </c>
      <c r="F46">
        <v>8.0857716567784253E-4</v>
      </c>
      <c r="G46">
        <v>0.1316989119546613</v>
      </c>
      <c r="H46">
        <v>2.5492923447868899E-3</v>
      </c>
      <c r="I46">
        <v>1.5973581377807324E-2</v>
      </c>
      <c r="N46">
        <v>213.43640614316413</v>
      </c>
      <c r="O46">
        <v>5.9875581395982421E-4</v>
      </c>
      <c r="R46">
        <v>218.82157095030851</v>
      </c>
      <c r="S46">
        <v>0.12615463828388548</v>
      </c>
      <c r="V46">
        <v>208.96427018817496</v>
      </c>
      <c r="W46">
        <v>1.6993956860447872E-3</v>
      </c>
      <c r="Z46">
        <v>208.96427018817496</v>
      </c>
      <c r="AA46">
        <v>1.6083770520371087E-2</v>
      </c>
    </row>
    <row r="47" spans="2:27" x14ac:dyDescent="0.15">
      <c r="B47" t="s">
        <v>112</v>
      </c>
      <c r="C47">
        <v>1118</v>
      </c>
      <c r="D47">
        <v>4.9999999999926104</v>
      </c>
      <c r="E47" s="36">
        <f t="shared" si="0"/>
        <v>213.32201566764994</v>
      </c>
      <c r="F47">
        <v>7.8509328971209638E-4</v>
      </c>
      <c r="G47">
        <v>0.13250536583320571</v>
      </c>
      <c r="H47">
        <v>2.7502800919422896E-3</v>
      </c>
      <c r="I47">
        <v>1.6287540622708332E-2</v>
      </c>
      <c r="R47">
        <v>224.47842519979272</v>
      </c>
      <c r="S47">
        <v>0.12670903749933118</v>
      </c>
      <c r="V47">
        <v>213.43640614316413</v>
      </c>
      <c r="W47">
        <v>1.8877649254970192E-3</v>
      </c>
    </row>
    <row r="48" spans="2:27" x14ac:dyDescent="0.15">
      <c r="B48" t="s">
        <v>113</v>
      </c>
      <c r="C48">
        <v>1119</v>
      </c>
      <c r="D48">
        <v>5.8309518948536461</v>
      </c>
      <c r="E48" s="36">
        <f t="shared" si="0"/>
        <v>219.15296756250359</v>
      </c>
      <c r="F48">
        <v>8.6277779995052337E-4</v>
      </c>
      <c r="G48">
        <v>0.133238945807964</v>
      </c>
      <c r="H48">
        <v>2.6102706590467903E-3</v>
      </c>
      <c r="I48">
        <v>1.6309220208536254E-2</v>
      </c>
      <c r="R48">
        <v>228.95056115479778</v>
      </c>
      <c r="S48">
        <v>0.12719270749087269</v>
      </c>
      <c r="V48">
        <v>218.82157095030851</v>
      </c>
      <c r="W48">
        <v>1.8081899943581071E-3</v>
      </c>
    </row>
    <row r="49" spans="2:23" x14ac:dyDescent="0.15">
      <c r="B49" t="s">
        <v>114</v>
      </c>
      <c r="C49">
        <v>1120</v>
      </c>
      <c r="D49">
        <v>3.60555127546544</v>
      </c>
      <c r="E49" s="36">
        <f t="shared" si="0"/>
        <v>222.75851883796904</v>
      </c>
      <c r="F49">
        <v>8.3685466888089224E-4</v>
      </c>
      <c r="G49">
        <v>0.13409363788825626</v>
      </c>
      <c r="H49">
        <v>2.7483812662363206E-3</v>
      </c>
      <c r="I49">
        <v>1.6909469480529349E-2</v>
      </c>
      <c r="V49">
        <v>224.47842519979272</v>
      </c>
      <c r="W49">
        <v>1.7257630956143048E-3</v>
      </c>
    </row>
    <row r="50" spans="2:23" x14ac:dyDescent="0.15">
      <c r="B50" t="s">
        <v>115</v>
      </c>
      <c r="C50">
        <v>1121</v>
      </c>
      <c r="D50">
        <v>5.8309518948414594</v>
      </c>
      <c r="E50" s="36">
        <f t="shared" si="0"/>
        <v>228.5894707328105</v>
      </c>
      <c r="F50">
        <v>9.6707650526191779E-4</v>
      </c>
      <c r="G50">
        <v>0.1360256591701266</v>
      </c>
      <c r="H50">
        <v>2.8017939591556801E-3</v>
      </c>
      <c r="I50">
        <v>1.786793689361162E-2</v>
      </c>
      <c r="V50">
        <v>228.95056115479778</v>
      </c>
      <c r="W50">
        <v>1.7838965206443016E-3</v>
      </c>
    </row>
    <row r="51" spans="2:23" x14ac:dyDescent="0.15">
      <c r="B51" t="s">
        <v>116</v>
      </c>
      <c r="C51">
        <v>1122</v>
      </c>
      <c r="D51">
        <v>5.0000000000039799</v>
      </c>
      <c r="E51" s="36">
        <f t="shared" si="0"/>
        <v>233.58947073281448</v>
      </c>
      <c r="F51">
        <v>7.842025010412236E-4</v>
      </c>
      <c r="G51">
        <v>0.1372282417243878</v>
      </c>
      <c r="H51">
        <v>2.9119891205582763E-3</v>
      </c>
      <c r="I51">
        <v>1.7646532253294593E-2</v>
      </c>
      <c r="V51">
        <v>233.95056115480176</v>
      </c>
      <c r="W51">
        <v>1.8044311367306455E-3</v>
      </c>
    </row>
    <row r="52" spans="2:23" x14ac:dyDescent="0.15">
      <c r="B52" t="s">
        <v>117</v>
      </c>
      <c r="C52">
        <v>1123</v>
      </c>
      <c r="D52">
        <v>4.4721359549891568</v>
      </c>
      <c r="E52" s="36">
        <f t="shared" si="0"/>
        <v>238.06160668780365</v>
      </c>
      <c r="F52">
        <v>9.1619899017445427E-4</v>
      </c>
      <c r="G52">
        <v>0.14049835057434804</v>
      </c>
      <c r="H52">
        <v>2.9161143106117629E-3</v>
      </c>
      <c r="I52">
        <v>1.7895220994885653E-2</v>
      </c>
    </row>
    <row r="53" spans="2:23" x14ac:dyDescent="0.15">
      <c r="B53" t="s">
        <v>118</v>
      </c>
      <c r="C53">
        <v>1124</v>
      </c>
      <c r="D53">
        <v>5.0000000000039799</v>
      </c>
      <c r="E53" s="36">
        <f t="shared" si="0"/>
        <v>243.06160668780763</v>
      </c>
      <c r="F53">
        <v>7.6011672526191544E-4</v>
      </c>
      <c r="G53">
        <v>0.14367735883362559</v>
      </c>
      <c r="H53">
        <v>3.1402487873719315E-3</v>
      </c>
      <c r="I53">
        <v>1.8478280437017429E-2</v>
      </c>
    </row>
    <row r="54" spans="2:23" x14ac:dyDescent="0.15">
      <c r="B54" t="s">
        <v>119</v>
      </c>
      <c r="C54">
        <v>1125</v>
      </c>
      <c r="D54">
        <v>5.8309518948414594</v>
      </c>
      <c r="E54" s="36">
        <f t="shared" si="0"/>
        <v>248.89255858264909</v>
      </c>
      <c r="F54">
        <v>8.1237270046823898E-4</v>
      </c>
      <c r="G54">
        <v>0.14791764766602572</v>
      </c>
      <c r="H54">
        <v>3.1946885890579298E-3</v>
      </c>
      <c r="I54">
        <v>1.8959697473758308E-2</v>
      </c>
    </row>
    <row r="55" spans="2:23" x14ac:dyDescent="0.15">
      <c r="B55" t="s">
        <v>120</v>
      </c>
      <c r="C55">
        <v>1126</v>
      </c>
      <c r="D55">
        <v>5.0000000000039799</v>
      </c>
      <c r="E55" s="36">
        <f t="shared" si="0"/>
        <v>253.89255858265307</v>
      </c>
      <c r="F55">
        <v>1.2840872924078611E-3</v>
      </c>
      <c r="G55">
        <v>0.15079311028309383</v>
      </c>
      <c r="H55">
        <v>3.4150500089923565E-3</v>
      </c>
      <c r="I55">
        <v>1.9482426000063811E-2</v>
      </c>
    </row>
    <row r="56" spans="2:23" x14ac:dyDescent="0.15">
      <c r="B56" t="s">
        <v>121</v>
      </c>
      <c r="C56">
        <v>1127</v>
      </c>
      <c r="D56">
        <v>4.4721359550050446</v>
      </c>
      <c r="E56" s="36">
        <f t="shared" si="0"/>
        <v>258.36469453765812</v>
      </c>
      <c r="F56">
        <v>1.1195736009223698E-3</v>
      </c>
      <c r="G56">
        <v>0.15320462640776369</v>
      </c>
      <c r="H56">
        <v>3.5024430147766903E-3</v>
      </c>
      <c r="I56">
        <v>1.9430749149246206E-2</v>
      </c>
    </row>
    <row r="57" spans="2:23" x14ac:dyDescent="0.15">
      <c r="B57" t="s">
        <v>122</v>
      </c>
      <c r="C57">
        <v>1128</v>
      </c>
      <c r="D57">
        <v>5.8309518948414594</v>
      </c>
      <c r="E57" s="36">
        <f t="shared" si="0"/>
        <v>264.19564643249959</v>
      </c>
      <c r="F57">
        <v>1.1455753739278154E-3</v>
      </c>
      <c r="G57">
        <v>0.15764586855655052</v>
      </c>
      <c r="H57">
        <v>3.5844225662721757E-3</v>
      </c>
      <c r="I57">
        <v>2.0468411271091239E-2</v>
      </c>
    </row>
    <row r="58" spans="2:23" x14ac:dyDescent="0.15">
      <c r="B58" t="s">
        <v>123</v>
      </c>
      <c r="C58">
        <v>1129</v>
      </c>
      <c r="D58">
        <v>5.0000000000039799</v>
      </c>
      <c r="E58" s="36">
        <f t="shared" si="0"/>
        <v>269.19564643250357</v>
      </c>
      <c r="F58">
        <v>1.0675804156509766E-3</v>
      </c>
      <c r="G58">
        <v>0.16125220371649029</v>
      </c>
      <c r="H58">
        <v>3.7216246052092002E-3</v>
      </c>
      <c r="I58">
        <v>2.0359314453852466E-2</v>
      </c>
    </row>
    <row r="59" spans="2:23" x14ac:dyDescent="0.15">
      <c r="B59" t="s">
        <v>124</v>
      </c>
      <c r="C59">
        <v>1130</v>
      </c>
      <c r="D59">
        <v>4.4721359549923347</v>
      </c>
      <c r="E59" s="36">
        <f t="shared" si="0"/>
        <v>273.66778238749589</v>
      </c>
      <c r="F59">
        <v>1.19587752638053E-3</v>
      </c>
      <c r="G59">
        <v>0.16563997178799764</v>
      </c>
      <c r="H59">
        <v>3.8250209919608665E-3</v>
      </c>
      <c r="I59">
        <v>2.0475196025886742E-2</v>
      </c>
    </row>
    <row r="60" spans="2:23" x14ac:dyDescent="0.15">
      <c r="B60" t="s">
        <v>125</v>
      </c>
      <c r="C60">
        <v>1131</v>
      </c>
      <c r="D60">
        <v>5.0000000000039799</v>
      </c>
      <c r="E60" s="36">
        <f t="shared" si="0"/>
        <v>278.66778238749987</v>
      </c>
      <c r="F60">
        <v>1.0206809478696007E-3</v>
      </c>
      <c r="G60">
        <v>0.17088943512291552</v>
      </c>
      <c r="H60">
        <v>3.8231128353501463E-3</v>
      </c>
      <c r="I60">
        <v>2.0873125892130036E-2</v>
      </c>
    </row>
    <row r="61" spans="2:23" x14ac:dyDescent="0.15">
      <c r="B61" t="s">
        <v>126</v>
      </c>
      <c r="C61">
        <v>1132</v>
      </c>
      <c r="D61">
        <v>5.8309518948414594</v>
      </c>
      <c r="E61" s="36">
        <f t="shared" si="0"/>
        <v>284.49873428234133</v>
      </c>
      <c r="F61">
        <v>1.0969934639111566E-3</v>
      </c>
      <c r="G61">
        <v>0.17357513689410692</v>
      </c>
      <c r="H61">
        <v>4.1173987005126466E-3</v>
      </c>
      <c r="I61">
        <v>2.1240509109927454E-2</v>
      </c>
    </row>
    <row r="62" spans="2:23" x14ac:dyDescent="0.15">
      <c r="B62" t="s">
        <v>127</v>
      </c>
      <c r="C62">
        <v>1133</v>
      </c>
      <c r="D62">
        <v>4.4721359550018667</v>
      </c>
      <c r="E62" s="36">
        <f t="shared" si="0"/>
        <v>288.97087023734321</v>
      </c>
      <c r="F62">
        <v>1.0690918767720251E-3</v>
      </c>
      <c r="G62">
        <v>0.17549209087392451</v>
      </c>
      <c r="H62">
        <v>4.1927553160692552E-3</v>
      </c>
      <c r="I62">
        <v>2.1799339668931085E-2</v>
      </c>
    </row>
    <row r="63" spans="2:23" x14ac:dyDescent="0.15">
      <c r="B63" t="s">
        <v>128</v>
      </c>
      <c r="C63">
        <v>1134</v>
      </c>
      <c r="D63">
        <v>5.0000000000039799</v>
      </c>
      <c r="E63" s="36">
        <f t="shared" si="0"/>
        <v>293.97087023734719</v>
      </c>
      <c r="F63">
        <v>1.0433079058989464E-3</v>
      </c>
      <c r="G63">
        <v>0.17831971100601227</v>
      </c>
      <c r="H63">
        <v>4.2487494334960893E-3</v>
      </c>
      <c r="I63">
        <v>2.2028314313354166E-2</v>
      </c>
    </row>
    <row r="64" spans="2:23" x14ac:dyDescent="0.15">
      <c r="B64" t="s">
        <v>129</v>
      </c>
      <c r="C64">
        <v>1135</v>
      </c>
      <c r="D64">
        <v>5.3851648071311899</v>
      </c>
      <c r="E64" s="36">
        <f t="shared" si="0"/>
        <v>299.3560350444784</v>
      </c>
      <c r="F64">
        <v>1.718723009668721E-3</v>
      </c>
      <c r="G64">
        <v>0.19884875771965588</v>
      </c>
      <c r="H64">
        <v>3.8821337602118547E-3</v>
      </c>
      <c r="I64">
        <v>2.2140008174592388E-2</v>
      </c>
    </row>
    <row r="65" spans="2:9" x14ac:dyDescent="0.15">
      <c r="B65" t="s">
        <v>130</v>
      </c>
      <c r="C65">
        <v>1136</v>
      </c>
      <c r="D65">
        <v>5.6568542494942697</v>
      </c>
      <c r="E65" s="36">
        <f t="shared" si="0"/>
        <v>305.01288929397265</v>
      </c>
      <c r="F65">
        <v>1.143673767633951E-3</v>
      </c>
      <c r="G65">
        <v>0.18218288107148389</v>
      </c>
      <c r="H65">
        <v>4.0155379305756985E-3</v>
      </c>
      <c r="I65">
        <v>2.2840663290482677E-2</v>
      </c>
    </row>
    <row r="66" spans="2:9" x14ac:dyDescent="0.15">
      <c r="B66" t="s">
        <v>131</v>
      </c>
      <c r="C66">
        <v>1137</v>
      </c>
      <c r="D66">
        <v>4.4721359549923347</v>
      </c>
      <c r="E66" s="36">
        <f t="shared" si="0"/>
        <v>309.48502524896497</v>
      </c>
      <c r="F66">
        <v>1.1695816097517487E-3</v>
      </c>
      <c r="G66">
        <v>0.18420555211900771</v>
      </c>
      <c r="H66">
        <v>4.3430222661622097E-3</v>
      </c>
      <c r="I66">
        <v>2.3320219336525304E-2</v>
      </c>
    </row>
    <row r="67" spans="2:9" x14ac:dyDescent="0.15">
      <c r="B67" t="s">
        <v>132</v>
      </c>
      <c r="C67">
        <v>1138</v>
      </c>
      <c r="D67">
        <v>5.3851648071443838</v>
      </c>
      <c r="E67" s="36">
        <f t="shared" si="0"/>
        <v>314.87019005610938</v>
      </c>
      <c r="F67">
        <v>1.118913000731279E-3</v>
      </c>
      <c r="G67">
        <v>0.18548182643884045</v>
      </c>
      <c r="H67">
        <v>4.211390370029322E-3</v>
      </c>
      <c r="I67">
        <v>2.3681149896054122E-2</v>
      </c>
    </row>
    <row r="68" spans="2:9" x14ac:dyDescent="0.15">
      <c r="B68" t="s">
        <v>133</v>
      </c>
      <c r="C68">
        <v>1139</v>
      </c>
      <c r="D68">
        <v>5.6568542494842209</v>
      </c>
      <c r="E68" s="36">
        <f t="shared" si="0"/>
        <v>320.52704430559362</v>
      </c>
      <c r="F68">
        <v>1.3270573020162746E-3</v>
      </c>
      <c r="G68">
        <v>0.18816870789650367</v>
      </c>
      <c r="H68">
        <v>4.266001587648764E-3</v>
      </c>
      <c r="I68">
        <v>2.4458932565916768E-2</v>
      </c>
    </row>
    <row r="69" spans="2:9" x14ac:dyDescent="0.15">
      <c r="B69" t="s">
        <v>134</v>
      </c>
      <c r="C69">
        <v>1140</v>
      </c>
      <c r="D69">
        <v>4.4721359550018667</v>
      </c>
      <c r="E69" s="36">
        <f t="shared" si="0"/>
        <v>324.99918026059549</v>
      </c>
      <c r="F69">
        <v>1.1438817063424546E-3</v>
      </c>
      <c r="G69">
        <v>0.18836589690217309</v>
      </c>
      <c r="H69">
        <v>4.3987697377692861E-3</v>
      </c>
      <c r="I69">
        <v>2.4622046524724765E-2</v>
      </c>
    </row>
    <row r="70" spans="2:9" x14ac:dyDescent="0.15">
      <c r="B70" t="s">
        <v>135</v>
      </c>
      <c r="C70">
        <v>1141</v>
      </c>
      <c r="D70">
        <v>5.8309518948414594</v>
      </c>
      <c r="E70" s="36">
        <f t="shared" si="0"/>
        <v>330.83013215543696</v>
      </c>
      <c r="F70">
        <v>1.3259454969714968E-3</v>
      </c>
      <c r="G70">
        <v>0.18780740916270511</v>
      </c>
      <c r="H70">
        <v>4.5629833312583702E-3</v>
      </c>
      <c r="I70">
        <v>2.5882530629663596E-2</v>
      </c>
    </row>
    <row r="71" spans="2:9" x14ac:dyDescent="0.15">
      <c r="B71" t="s">
        <v>136</v>
      </c>
      <c r="C71">
        <v>1142</v>
      </c>
      <c r="D71">
        <v>5.0000000000039799</v>
      </c>
      <c r="E71" s="36">
        <f t="shared" ref="E71:E77" si="1">E70+D71</f>
        <v>335.83013215544094</v>
      </c>
      <c r="F71">
        <v>1.2230432911836267E-3</v>
      </c>
      <c r="G71">
        <v>0.18548870583216007</v>
      </c>
      <c r="H71">
        <v>4.5397190274134702E-3</v>
      </c>
      <c r="I71">
        <v>2.7128708376153797E-2</v>
      </c>
    </row>
    <row r="72" spans="2:9" x14ac:dyDescent="0.15">
      <c r="B72" t="s">
        <v>137</v>
      </c>
      <c r="C72">
        <v>1143</v>
      </c>
      <c r="D72">
        <v>4.4721359549923347</v>
      </c>
      <c r="E72" s="36">
        <f t="shared" si="1"/>
        <v>340.30226811043326</v>
      </c>
      <c r="F72">
        <v>1.2214013347297045E-3</v>
      </c>
      <c r="G72">
        <v>0.18181987453230214</v>
      </c>
      <c r="H72">
        <v>4.7521122990781661E-3</v>
      </c>
      <c r="I72">
        <v>2.8646763142352288E-2</v>
      </c>
    </row>
    <row r="73" spans="2:9" x14ac:dyDescent="0.15">
      <c r="B73" t="s">
        <v>138</v>
      </c>
      <c r="C73">
        <v>1144</v>
      </c>
      <c r="D73">
        <v>5.0000000000039799</v>
      </c>
      <c r="E73" s="36">
        <f t="shared" si="1"/>
        <v>345.30226811043724</v>
      </c>
      <c r="F73">
        <v>1.7139066438836357E-3</v>
      </c>
      <c r="G73">
        <v>0.18083275329324766</v>
      </c>
      <c r="H73">
        <v>5.1034251296071609E-3</v>
      </c>
      <c r="I73">
        <v>3.0549023904530608E-2</v>
      </c>
    </row>
    <row r="74" spans="2:9" x14ac:dyDescent="0.15">
      <c r="B74" t="s">
        <v>139</v>
      </c>
      <c r="C74">
        <v>1145</v>
      </c>
      <c r="D74">
        <v>5.8309518948414594</v>
      </c>
      <c r="E74" s="36">
        <f t="shared" si="1"/>
        <v>351.1332200052787</v>
      </c>
      <c r="F74">
        <v>2.1815135206021629E-3</v>
      </c>
      <c r="G74">
        <v>0.18263765865620854</v>
      </c>
      <c r="H74">
        <v>6.2228650717468898E-3</v>
      </c>
      <c r="I74">
        <v>3.2104980639430396E-2</v>
      </c>
    </row>
    <row r="75" spans="2:9" x14ac:dyDescent="0.15">
      <c r="B75" t="s">
        <v>140</v>
      </c>
      <c r="C75">
        <v>1146</v>
      </c>
      <c r="D75">
        <v>3.60555127546544</v>
      </c>
      <c r="E75" s="36">
        <f t="shared" si="1"/>
        <v>354.73877128074412</v>
      </c>
      <c r="F75">
        <v>2.6677080564535419E-3</v>
      </c>
      <c r="G75">
        <v>0.18705275269671198</v>
      </c>
      <c r="H75">
        <v>7.15869300809353E-3</v>
      </c>
      <c r="I75">
        <v>3.3714858059039968E-2</v>
      </c>
    </row>
    <row r="76" spans="2:9" x14ac:dyDescent="0.15">
      <c r="B76" t="s">
        <v>141</v>
      </c>
      <c r="C76">
        <v>1147</v>
      </c>
      <c r="D76">
        <v>5.8309518948536461</v>
      </c>
      <c r="E76" s="36">
        <f t="shared" si="1"/>
        <v>360.56972317559774</v>
      </c>
      <c r="F76">
        <v>3.2042496998827921E-3</v>
      </c>
      <c r="G76">
        <v>0.1817257103856251</v>
      </c>
      <c r="H76">
        <v>6.5991477990905477E-3</v>
      </c>
      <c r="I76">
        <v>3.4668067555713951E-2</v>
      </c>
    </row>
    <row r="77" spans="2:9" x14ac:dyDescent="0.15">
      <c r="B77" t="s">
        <v>142</v>
      </c>
      <c r="C77">
        <v>1148</v>
      </c>
      <c r="D77">
        <v>5.3851648071285512</v>
      </c>
      <c r="E77" s="36">
        <f t="shared" si="1"/>
        <v>365.95488798272629</v>
      </c>
      <c r="F77">
        <v>3.4662504105022673E-3</v>
      </c>
      <c r="G77">
        <v>0.18390540353716284</v>
      </c>
      <c r="H77">
        <v>7.9872042619189391E-3</v>
      </c>
      <c r="I77">
        <v>3.5068632985768997E-2</v>
      </c>
    </row>
  </sheetData>
  <sortState ref="Z5:AA46">
    <sortCondition ref="Z5"/>
  </sortState>
  <mergeCells count="8">
    <mergeCell ref="X3:Y3"/>
    <mergeCell ref="Z3:AA3"/>
    <mergeCell ref="L3:M3"/>
    <mergeCell ref="N3:O3"/>
    <mergeCell ref="P3:Q3"/>
    <mergeCell ref="T3:U3"/>
    <mergeCell ref="V3:W3"/>
    <mergeCell ref="R3:S3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2019-03-12T13:24:02Z</dcterms:modified>
</cp:coreProperties>
</file>