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7" i="1" l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E5" i="2" l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U51" i="1"/>
  <c r="AV51" i="1"/>
  <c r="AW51" i="1"/>
  <c r="AX51" i="1"/>
  <c r="AY51" i="1"/>
  <c r="AZ51" i="1"/>
  <c r="BA51" i="1"/>
  <c r="BD51" i="1"/>
  <c r="BE51" i="1"/>
  <c r="BF51" i="1"/>
  <c r="BG51" i="1"/>
  <c r="BH51" i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BB52" i="1" s="1"/>
  <c r="AS52" i="1"/>
  <c r="AU52" i="1"/>
  <c r="AV52" i="1"/>
  <c r="AW52" i="1"/>
  <c r="AX52" i="1"/>
  <c r="AY52" i="1"/>
  <c r="AZ52" i="1"/>
  <c r="BA52" i="1"/>
  <c r="BD52" i="1"/>
  <c r="BE52" i="1"/>
  <c r="BF52" i="1"/>
  <c r="BG52" i="1"/>
  <c r="BH52" i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T53" i="1"/>
  <c r="AV53" i="1"/>
  <c r="AW53" i="1"/>
  <c r="AX53" i="1"/>
  <c r="AY53" i="1"/>
  <c r="AZ53" i="1"/>
  <c r="BA53" i="1"/>
  <c r="BD53" i="1"/>
  <c r="BP53" i="1" s="1"/>
  <c r="BE53" i="1"/>
  <c r="BF53" i="1"/>
  <c r="BG53" i="1"/>
  <c r="BH53" i="1"/>
  <c r="BI53" i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T56" i="1"/>
  <c r="AV56" i="1"/>
  <c r="AW56" i="1"/>
  <c r="AX56" i="1"/>
  <c r="AY56" i="1"/>
  <c r="AZ56" i="1"/>
  <c r="BA56" i="1"/>
  <c r="BD56" i="1"/>
  <c r="BE56" i="1"/>
  <c r="BP56" i="1" s="1"/>
  <c r="BF56" i="1"/>
  <c r="BG56" i="1"/>
  <c r="BH56" i="1"/>
  <c r="AU56" i="1" s="1"/>
  <c r="BI56" i="1"/>
  <c r="BJ56" i="1"/>
  <c r="BK56" i="1"/>
  <c r="BL56" i="1"/>
  <c r="BM56" i="1"/>
  <c r="BN56" i="1"/>
  <c r="BO56" i="1"/>
  <c r="O57" i="1"/>
  <c r="AP57" i="1"/>
  <c r="AQ57" i="1"/>
  <c r="AR57" i="1"/>
  <c r="AS57" i="1"/>
  <c r="AT57" i="1"/>
  <c r="AU57" i="1"/>
  <c r="BB57" i="1" s="1"/>
  <c r="AV57" i="1"/>
  <c r="AW57" i="1"/>
  <c r="AX57" i="1"/>
  <c r="AY57" i="1"/>
  <c r="AZ57" i="1"/>
  <c r="BA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O58" i="1"/>
  <c r="AA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AC58" i="1" s="1"/>
  <c r="BH58" i="1"/>
  <c r="BI58" i="1"/>
  <c r="BJ58" i="1"/>
  <c r="AF58" i="1" s="1"/>
  <c r="BK58" i="1"/>
  <c r="BL58" i="1"/>
  <c r="BM58" i="1"/>
  <c r="BN58" i="1"/>
  <c r="BO58" i="1"/>
  <c r="AK58" i="1" s="1"/>
  <c r="BQ58" i="1"/>
  <c r="O59" i="1"/>
  <c r="AP59" i="1"/>
  <c r="AQ59" i="1"/>
  <c r="AR59" i="1"/>
  <c r="AS59" i="1"/>
  <c r="AU59" i="1"/>
  <c r="AV59" i="1"/>
  <c r="AW59" i="1"/>
  <c r="AX59" i="1"/>
  <c r="AY59" i="1"/>
  <c r="AZ59" i="1"/>
  <c r="BA59" i="1"/>
  <c r="BD59" i="1"/>
  <c r="BE59" i="1"/>
  <c r="BF59" i="1"/>
  <c r="BG59" i="1"/>
  <c r="BH59" i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D60" i="1"/>
  <c r="BE60" i="1"/>
  <c r="BF60" i="1"/>
  <c r="BQ60" i="1" s="1"/>
  <c r="BG60" i="1"/>
  <c r="BH60" i="1"/>
  <c r="BI60" i="1"/>
  <c r="BJ60" i="1"/>
  <c r="BK60" i="1"/>
  <c r="BL60" i="1"/>
  <c r="BM60" i="1"/>
  <c r="BN60" i="1"/>
  <c r="BO60" i="1"/>
  <c r="O61" i="1"/>
  <c r="AP61" i="1"/>
  <c r="AQ61" i="1"/>
  <c r="AR61" i="1"/>
  <c r="AS61" i="1"/>
  <c r="AT61" i="1"/>
  <c r="AV61" i="1"/>
  <c r="AW61" i="1"/>
  <c r="AX61" i="1"/>
  <c r="AY61" i="1"/>
  <c r="AZ61" i="1"/>
  <c r="BA61" i="1"/>
  <c r="BD61" i="1"/>
  <c r="BQ61" i="1" s="1"/>
  <c r="AH61" i="1" s="1"/>
  <c r="BE61" i="1"/>
  <c r="BF61" i="1"/>
  <c r="BG61" i="1"/>
  <c r="BH61" i="1"/>
  <c r="BI61" i="1"/>
  <c r="BJ61" i="1"/>
  <c r="BK61" i="1"/>
  <c r="BL61" i="1"/>
  <c r="BM61" i="1"/>
  <c r="BN61" i="1"/>
  <c r="BO61" i="1"/>
  <c r="O62" i="1"/>
  <c r="AP62" i="1"/>
  <c r="AQ62" i="1"/>
  <c r="AR62" i="1"/>
  <c r="AS62" i="1"/>
  <c r="AU62" i="1"/>
  <c r="AV62" i="1"/>
  <c r="AW62" i="1"/>
  <c r="AX62" i="1"/>
  <c r="AY62" i="1"/>
  <c r="AZ62" i="1"/>
  <c r="BA62" i="1"/>
  <c r="BD62" i="1"/>
  <c r="BE62" i="1"/>
  <c r="BF62" i="1"/>
  <c r="BG62" i="1"/>
  <c r="BH62" i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T64" i="1"/>
  <c r="BB64" i="1" s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BJ64" i="1"/>
  <c r="BK64" i="1"/>
  <c r="BL64" i="1"/>
  <c r="BM64" i="1"/>
  <c r="BN64" i="1"/>
  <c r="BO64" i="1"/>
  <c r="BB55" i="1" l="1"/>
  <c r="BB54" i="1"/>
  <c r="BB56" i="1"/>
  <c r="AH54" i="1"/>
  <c r="AE60" i="1"/>
  <c r="AA60" i="1"/>
  <c r="AI60" i="1"/>
  <c r="AK60" i="1"/>
  <c r="BQ63" i="1"/>
  <c r="AI62" i="1"/>
  <c r="AJ60" i="1"/>
  <c r="AB58" i="1"/>
  <c r="AJ58" i="1"/>
  <c r="AG58" i="1"/>
  <c r="AD58" i="1"/>
  <c r="AN58" i="1" s="1"/>
  <c r="AT58" i="1"/>
  <c r="BB58" i="1" s="1"/>
  <c r="AI58" i="1"/>
  <c r="BP57" i="1"/>
  <c r="BQ57" i="1"/>
  <c r="AA57" i="1" s="1"/>
  <c r="BQ53" i="1"/>
  <c r="AJ53" i="1" s="1"/>
  <c r="BQ52" i="1"/>
  <c r="BP62" i="1"/>
  <c r="BQ62" i="1"/>
  <c r="AH60" i="1"/>
  <c r="Z60" i="1"/>
  <c r="AL60" i="1" s="1"/>
  <c r="AC60" i="1"/>
  <c r="BP58" i="1"/>
  <c r="AU58" i="1"/>
  <c r="AE58" i="1"/>
  <c r="AM58" i="1" s="1"/>
  <c r="AH58" i="1"/>
  <c r="AB56" i="1"/>
  <c r="BB51" i="1"/>
  <c r="BQ55" i="1"/>
  <c r="AU61" i="1"/>
  <c r="BB61" i="1" s="1"/>
  <c r="AE61" i="1"/>
  <c r="AG60" i="1"/>
  <c r="BB59" i="1"/>
  <c r="AF57" i="1"/>
  <c r="AI56" i="1"/>
  <c r="AA61" i="1"/>
  <c r="AI61" i="1"/>
  <c r="AD61" i="1"/>
  <c r="AF61" i="1"/>
  <c r="AG62" i="1"/>
  <c r="BP61" i="1"/>
  <c r="AB60" i="1"/>
  <c r="BP63" i="1"/>
  <c r="BB62" i="1"/>
  <c r="AK61" i="1"/>
  <c r="AC61" i="1"/>
  <c r="AG61" i="1"/>
  <c r="AF60" i="1"/>
  <c r="Z58" i="1"/>
  <c r="BP55" i="1"/>
  <c r="AJ54" i="1"/>
  <c r="AG52" i="1"/>
  <c r="AG55" i="1"/>
  <c r="AA51" i="1"/>
  <c r="BQ59" i="1"/>
  <c r="AD59" i="1" s="1"/>
  <c r="AT63" i="1"/>
  <c r="BB63" i="1" s="1"/>
  <c r="AB62" i="1"/>
  <c r="BP64" i="1"/>
  <c r="AJ61" i="1"/>
  <c r="AB61" i="1"/>
  <c r="Z61" i="1"/>
  <c r="AD60" i="1"/>
  <c r="AA54" i="1"/>
  <c r="AU53" i="1"/>
  <c r="BB53" i="1" s="1"/>
  <c r="AJ51" i="1"/>
  <c r="BP60" i="1"/>
  <c r="BP52" i="1"/>
  <c r="BQ54" i="1"/>
  <c r="AB54" i="1" s="1"/>
  <c r="BQ51" i="1"/>
  <c r="AI51" i="1" s="1"/>
  <c r="BQ64" i="1"/>
  <c r="AK64" i="1" s="1"/>
  <c r="AA64" i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I54" i="1" l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M61" i="1"/>
  <c r="AD64" i="1"/>
  <c r="AE57" i="1"/>
  <c r="AM57" i="1" s="1"/>
  <c r="AI64" i="1"/>
  <c r="Z54" i="1"/>
  <c r="AN61" i="1"/>
  <c r="AF55" i="1"/>
  <c r="AG57" i="1"/>
  <c r="AK56" i="1"/>
  <c r="AG64" i="1"/>
  <c r="AG59" i="1"/>
  <c r="AF59" i="1"/>
  <c r="AM59" i="1" s="1"/>
  <c r="AE59" i="1"/>
  <c r="AN59" i="1" s="1"/>
  <c r="AF62" i="1"/>
  <c r="AM62" i="1" s="1"/>
  <c r="AC62" i="1"/>
  <c r="AK62" i="1"/>
  <c r="AE62" i="1"/>
  <c r="AD62" i="1"/>
  <c r="AN62" i="1" s="1"/>
  <c r="AB57" i="1"/>
  <c r="AJ57" i="1"/>
  <c r="AC57" i="1"/>
  <c r="AK57" i="1"/>
  <c r="AD57" i="1"/>
  <c r="AN57" i="1" s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L58" i="1"/>
  <c r="AJ64" i="1"/>
  <c r="Z52" i="1"/>
  <c r="AJ62" i="1"/>
  <c r="AD52" i="1"/>
  <c r="Z57" i="1"/>
  <c r="AF63" i="1"/>
  <c r="AM63" i="1" s="1"/>
  <c r="AK59" i="1"/>
  <c r="AD63" i="1"/>
  <c r="AN63" i="1" s="1"/>
  <c r="AJ59" i="1"/>
  <c r="AB64" i="1"/>
  <c r="AG51" i="1"/>
  <c r="AE51" i="1"/>
  <c r="AN51" i="1" s="1"/>
  <c r="AF51" i="1"/>
  <c r="AM51" i="1" s="1"/>
  <c r="AF52" i="1"/>
  <c r="AF54" i="1"/>
  <c r="AC54" i="1"/>
  <c r="AK54" i="1"/>
  <c r="AD54" i="1"/>
  <c r="AE54" i="1"/>
  <c r="AE53" i="1"/>
  <c r="AL61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52" i="1" l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Q41" i="1" s="1"/>
  <c r="AE41" i="1" s="1"/>
  <c r="BE41" i="1"/>
  <c r="BF41" i="1"/>
  <c r="AB41" i="1" s="1"/>
  <c r="BG41" i="1"/>
  <c r="AU41" i="1"/>
  <c r="AT41" i="1"/>
  <c r="BJ41" i="1"/>
  <c r="AF41" i="1" s="1"/>
  <c r="BK41" i="1"/>
  <c r="AG41" i="1" s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Q46" i="1" s="1"/>
  <c r="AJ46" i="1" s="1"/>
  <c r="BE46" i="1"/>
  <c r="BF46" i="1"/>
  <c r="BG46" i="1"/>
  <c r="AU46" i="1"/>
  <c r="AT46" i="1"/>
  <c r="BJ46" i="1"/>
  <c r="AF46" i="1" s="1"/>
  <c r="BK46" i="1"/>
  <c r="BL46" i="1"/>
  <c r="BM46" i="1"/>
  <c r="AI46" i="1" s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C47" i="1" l="1"/>
  <c r="AA44" i="1"/>
  <c r="AI39" i="1"/>
  <c r="AA37" i="1"/>
  <c r="AI44" i="1"/>
  <c r="AH37" i="1"/>
  <c r="AG49" i="1"/>
  <c r="AC43" i="1"/>
  <c r="AM41" i="1"/>
  <c r="AA38" i="1"/>
  <c r="Z44" i="1"/>
  <c r="AG47" i="1"/>
  <c r="AI48" i="1"/>
  <c r="AF47" i="1"/>
  <c r="Z43" i="1"/>
  <c r="AG48" i="1"/>
  <c r="AF38" i="1"/>
  <c r="AF43" i="1"/>
  <c r="AH41" i="1"/>
  <c r="AC46" i="1"/>
  <c r="AG46" i="1"/>
  <c r="AB38" i="1"/>
  <c r="AG37" i="1"/>
  <c r="Z41" i="1"/>
  <c r="AH47" i="1"/>
  <c r="BQ47" i="1"/>
  <c r="BQ42" i="1"/>
  <c r="AA49" i="1"/>
  <c r="AC41" i="1"/>
  <c r="AK41" i="1"/>
  <c r="Z39" i="1"/>
  <c r="BQ39" i="1"/>
  <c r="AB47" i="1"/>
  <c r="BQ44" i="1"/>
  <c r="AF44" i="1" s="1"/>
  <c r="AD41" i="1"/>
  <c r="AC48" i="1"/>
  <c r="BQ45" i="1"/>
  <c r="BQ40" i="1"/>
  <c r="AF40" i="1" s="1"/>
  <c r="BQ38" i="1"/>
  <c r="Z38" i="1"/>
  <c r="AA41" i="1"/>
  <c r="AL41" i="1" s="1"/>
  <c r="AB46" i="1"/>
  <c r="AA46" i="1"/>
  <c r="AL46" i="1" s="1"/>
  <c r="Z48" i="1"/>
  <c r="BQ48" i="1"/>
  <c r="AI43" i="1"/>
  <c r="BQ43" i="1"/>
  <c r="AF42" i="1"/>
  <c r="AC39" i="1"/>
  <c r="AA50" i="1"/>
  <c r="AJ41" i="1"/>
  <c r="AH46" i="1"/>
  <c r="BQ49" i="1"/>
  <c r="Z49" i="1"/>
  <c r="BQ37" i="1"/>
  <c r="AC37" i="1" s="1"/>
  <c r="AA43" i="1"/>
  <c r="AB39" i="1"/>
  <c r="BQ50" i="1"/>
  <c r="AF50" i="1" s="1"/>
  <c r="Z46" i="1"/>
  <c r="AD46" i="1"/>
  <c r="AF48" i="1"/>
  <c r="AC40" i="1"/>
  <c r="AC49" i="1"/>
  <c r="AH48" i="1"/>
  <c r="AG43" i="1"/>
  <c r="AI41" i="1"/>
  <c r="AB37" i="1"/>
  <c r="AK46" i="1"/>
  <c r="AE46" i="1"/>
  <c r="AM46" i="1" s="1"/>
  <c r="AC30" i="1"/>
  <c r="AA13" i="1"/>
  <c r="AF14" i="1"/>
  <c r="AA35" i="1"/>
  <c r="AF13" i="1"/>
  <c r="AC12" i="1"/>
  <c r="AH11" i="1"/>
  <c r="BQ35" i="1"/>
  <c r="Z35" i="1" s="1"/>
  <c r="BQ23" i="1"/>
  <c r="Z23" i="1" s="1"/>
  <c r="BQ21" i="1"/>
  <c r="AH21" i="1" s="1"/>
  <c r="AF20" i="1"/>
  <c r="AC17" i="1"/>
  <c r="BQ14" i="1"/>
  <c r="BQ30" i="1"/>
  <c r="BQ25" i="1"/>
  <c r="AA25" i="1" s="1"/>
  <c r="BQ16" i="1"/>
  <c r="AG16" i="1" s="1"/>
  <c r="AA14" i="1"/>
  <c r="AC29" i="1"/>
  <c r="AB17" i="1"/>
  <c r="AI12" i="1"/>
  <c r="BQ29" i="1"/>
  <c r="BQ22" i="1"/>
  <c r="Z22" i="1"/>
  <c r="AG17" i="1"/>
  <c r="BQ15" i="1"/>
  <c r="AF15" i="1" s="1"/>
  <c r="BQ10" i="1"/>
  <c r="AH10" i="1" s="1"/>
  <c r="Z10" i="1"/>
  <c r="AC35" i="1"/>
  <c r="AB30" i="1"/>
  <c r="AH22" i="1"/>
  <c r="AC14" i="1"/>
  <c r="AI8" i="1"/>
  <c r="BQ36" i="1"/>
  <c r="AF36" i="1" s="1"/>
  <c r="BQ34" i="1"/>
  <c r="AC34" i="1" s="1"/>
  <c r="BQ13" i="1"/>
  <c r="AH13" i="1" s="1"/>
  <c r="AA11" i="1"/>
  <c r="BQ8" i="1"/>
  <c r="Z8" i="1" s="1"/>
  <c r="BQ32" i="1"/>
  <c r="AH32" i="1" s="1"/>
  <c r="Z32" i="1"/>
  <c r="BQ27" i="1"/>
  <c r="Z27" i="1" s="1"/>
  <c r="BQ20" i="1"/>
  <c r="AA20" i="1" s="1"/>
  <c r="BQ18" i="1"/>
  <c r="AA18" i="1" s="1"/>
  <c r="AB14" i="1"/>
  <c r="AG13" i="1"/>
  <c r="BQ11" i="1"/>
  <c r="AF11" i="1" s="1"/>
  <c r="AH8" i="1"/>
  <c r="BQ28" i="1"/>
  <c r="BQ19" i="1"/>
  <c r="Z19" i="1" s="1"/>
  <c r="AH14" i="1"/>
  <c r="BQ33" i="1"/>
  <c r="AB33" i="1" s="1"/>
  <c r="BQ26" i="1"/>
  <c r="AC26" i="1" s="1"/>
  <c r="AB22" i="1"/>
  <c r="AA17" i="1"/>
  <c r="AG14" i="1"/>
  <c r="BQ12" i="1"/>
  <c r="AF12" i="1" s="1"/>
  <c r="AI35" i="1"/>
  <c r="AG30" i="1"/>
  <c r="AA26" i="1"/>
  <c r="BQ9" i="1"/>
  <c r="AH9" i="1" s="1"/>
  <c r="BQ31" i="1"/>
  <c r="AF31" i="1" s="1"/>
  <c r="BQ24" i="1"/>
  <c r="AG21" i="1"/>
  <c r="BQ17" i="1"/>
  <c r="AH17" i="1" s="1"/>
  <c r="Z17" i="1"/>
  <c r="AB13" i="1"/>
  <c r="AA10" i="1"/>
  <c r="Z26" i="1"/>
  <c r="Z34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M38" i="1" l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N49" i="1" s="1"/>
  <c r="AK49" i="1"/>
  <c r="AB49" i="1"/>
  <c r="AF49" i="1"/>
  <c r="AJ49" i="1"/>
  <c r="AB43" i="1"/>
  <c r="AL43" i="1" s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N39" i="1" s="1"/>
  <c r="AA39" i="1"/>
  <c r="AK39" i="1"/>
  <c r="AD39" i="1"/>
  <c r="AJ39" i="1"/>
  <c r="AE47" i="1"/>
  <c r="AJ47" i="1"/>
  <c r="AK47" i="1"/>
  <c r="AD47" i="1"/>
  <c r="AN47" i="1" s="1"/>
  <c r="AI47" i="1"/>
  <c r="Z47" i="1"/>
  <c r="AA47" i="1"/>
  <c r="AI49" i="1"/>
  <c r="AI38" i="1"/>
  <c r="AF39" i="1"/>
  <c r="AC38" i="1"/>
  <c r="AL38" i="1" s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M16" i="1" s="1"/>
  <c r="AF26" i="1"/>
  <c r="AG15" i="1"/>
  <c r="Z16" i="1"/>
  <c r="AB20" i="1"/>
  <c r="AI50" i="1"/>
  <c r="AA48" i="1"/>
  <c r="AK48" i="1"/>
  <c r="AE48" i="1"/>
  <c r="AD48" i="1"/>
  <c r="AN48" i="1" s="1"/>
  <c r="AB48" i="1"/>
  <c r="AL48" i="1" s="1"/>
  <c r="AJ48" i="1"/>
  <c r="Z40" i="1"/>
  <c r="AG39" i="1"/>
  <c r="AH49" i="1"/>
  <c r="AB16" i="1"/>
  <c r="AC15" i="1"/>
  <c r="AH45" i="1"/>
  <c r="AB25" i="1"/>
  <c r="AC16" i="1"/>
  <c r="Z42" i="1"/>
  <c r="AA42" i="1"/>
  <c r="AM47" i="1"/>
  <c r="AC45" i="1"/>
  <c r="Z33" i="1"/>
  <c r="AC33" i="1"/>
  <c r="AM48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L44" i="1" s="1"/>
  <c r="AG44" i="1"/>
  <c r="AC50" i="1"/>
  <c r="AI42" i="1"/>
  <c r="AF45" i="1"/>
  <c r="AM45" i="1" s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N29" i="1" s="1"/>
  <c r="AK29" i="1"/>
  <c r="AF29" i="1"/>
  <c r="AI29" i="1"/>
  <c r="AA29" i="1"/>
  <c r="AF25" i="1"/>
  <c r="AI33" i="1"/>
  <c r="AA19" i="1"/>
  <c r="AL19" i="1" s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M8" i="1" s="1"/>
  <c r="AJ8" i="1"/>
  <c r="AD8" i="1"/>
  <c r="AB32" i="1"/>
  <c r="Z30" i="1"/>
  <c r="AJ30" i="1"/>
  <c r="AE30" i="1"/>
  <c r="AK30" i="1"/>
  <c r="AD30" i="1"/>
  <c r="AN30" i="1" s="1"/>
  <c r="AF30" i="1"/>
  <c r="AM30" i="1" s="1"/>
  <c r="AA30" i="1"/>
  <c r="AI30" i="1"/>
  <c r="AA9" i="1"/>
  <c r="AM13" i="1"/>
  <c r="AB12" i="1"/>
  <c r="AH36" i="1"/>
  <c r="AF35" i="1"/>
  <c r="AI31" i="1"/>
  <c r="AI9" i="1"/>
  <c r="AG20" i="1"/>
  <c r="AG26" i="1"/>
  <c r="AD26" i="1"/>
  <c r="AL26" i="1" s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L34" i="1" s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N16" i="1" s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N32" i="1" s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M10" i="1" s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AN42" i="1"/>
  <c r="AN37" i="1"/>
  <c r="AN38" i="1"/>
  <c r="BB4" i="1"/>
  <c r="BP4" i="1"/>
  <c r="BQ4" i="1" s="1"/>
  <c r="O4" i="1"/>
  <c r="AM39" i="1" l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<sst xmlns="http://schemas.openxmlformats.org/spreadsheetml/2006/main" count="190" uniqueCount="127">
  <si>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</si>
  <si>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</si>
  <si>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</si>
  <si>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</si>
  <si>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</si>
  <si>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</si>
  <si>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</si>
  <si>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</si>
  <si>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</si>
  <si>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</si>
  <si>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</si>
  <si>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</si>
  <si>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</si>
  <si>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</si>
  <si>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</si>
  <si>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</si>
  <si>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</si>
  <si>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</si>
  <si>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</si>
  <si>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</si>
  <si>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</si>
  <si>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</si>
  <si>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</si>
  <si>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</si>
  <si>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</si>
  <si>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</si>
  <si>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</si>
  <si>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</si>
  <si>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</si>
  <si>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</si>
  <si>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</si>
  <si>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</si>
  <si>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</si>
  <si>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</si>
  <si>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</si>
  <si>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</si>
  <si>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</si>
  <si>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</si>
  <si>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</si>
  <si>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</si>
  <si>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</si>
  <si>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</si>
  <si>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</si>
  <si>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</si>
  <si>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</si>
  <si>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</si>
  <si>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</si>
  <si>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</si>
  <si>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</si>
  <si>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</si>
  <si>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</si>
  <si>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</si>
  <si>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</si>
  <si>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</si>
  <si>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</si>
  <si>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</si>
  <si>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</si>
  <si>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</si>
  <si>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</si>
  <si>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</si>
  <si>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</si>
  <si>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</si>
  <si>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</si>
  <si>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</si>
  <si>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</si>
  <si>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</si>
  <si>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</si>
  <si>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</si>
  <si>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Ti</t>
    <phoneticPr fontId="1"/>
  </si>
  <si>
    <t>Al</t>
    <phoneticPr fontId="1"/>
  </si>
  <si>
    <t>Cr</t>
    <phoneticPr fontId="1"/>
  </si>
  <si>
    <t>Ca</t>
    <phoneticPr fontId="1"/>
  </si>
  <si>
    <t>P</t>
    <phoneticPr fontId="1"/>
  </si>
  <si>
    <t>T</t>
    <phoneticPr fontId="1"/>
  </si>
  <si>
    <t xml:space="preserve">Line 1 HK1205a_OPX_TE_LINE4 </t>
  </si>
  <si>
    <t xml:space="preserve">Line 2 HK1205a_OPX_TE_LINE4 </t>
  </si>
  <si>
    <t xml:space="preserve">Line 3 HK1205a_OPX_TE_LINE4 </t>
  </si>
  <si>
    <t xml:space="preserve">Line 4 HK1205a_OPX_TE_LINE4 </t>
  </si>
  <si>
    <t xml:space="preserve">Line 5 HK1205a_OPX_TE_LINE4 </t>
  </si>
  <si>
    <t xml:space="preserve">Line 6 HK1205a_OPX_TE_LINE4 </t>
  </si>
  <si>
    <t xml:space="preserve">Line 7 HK1205a_OPX_TE_LINE4 </t>
  </si>
  <si>
    <t xml:space="preserve">Line 8 HK1205a_OPX_TE_LINE4 </t>
  </si>
  <si>
    <t xml:space="preserve">Line 9 HK1205a_OPX_TE_LINE4 </t>
  </si>
  <si>
    <t xml:space="preserve">Line 10 HK1205a_OPX_TE_LINE4 </t>
  </si>
  <si>
    <t xml:space="preserve">Line 11 HK1205a_OPX_TE_LINE4 </t>
  </si>
  <si>
    <t xml:space="preserve">Line 12 HK1205a_OPX_TE_LINE4 </t>
  </si>
  <si>
    <t xml:space="preserve">Line 13 HK1205a_OPX_TE_LINE4 </t>
  </si>
  <si>
    <t xml:space="preserve">Line 14 HK1205a_OPX_TE_LINE4 </t>
  </si>
  <si>
    <t xml:space="preserve">Line 15 HK1205a_OPX_TE_LINE4 </t>
  </si>
  <si>
    <t xml:space="preserve">Line 16 HK1205a_OPX_TE_LINE4 </t>
  </si>
  <si>
    <t xml:space="preserve">Line 17 HK1205a_OPX_TE_LINE4 </t>
  </si>
  <si>
    <t xml:space="preserve">Line 18 HK1205a_OPX_TE_LINE4 </t>
  </si>
  <si>
    <t xml:space="preserve">Line 19 HK1205a_OPX_TE_LINE4 </t>
  </si>
  <si>
    <t xml:space="preserve">Line 20 HK1205a_OPX_TE_LINE4 </t>
  </si>
  <si>
    <t xml:space="preserve">Line 21 HK1205a_OPX_TE_LINE4 </t>
  </si>
  <si>
    <t xml:space="preserve">Line 22 HK1205a_OPX_TE_LINE4 </t>
  </si>
  <si>
    <t xml:space="preserve">Line 23 HK1205a_OPX_TE_LINE4 </t>
  </si>
  <si>
    <t xml:space="preserve">Line 24 HK1205a_OPX_TE_LINE4 </t>
  </si>
  <si>
    <t xml:space="preserve">Line 25 HK1205a_OPX_TE_LINE4 </t>
  </si>
  <si>
    <t xml:space="preserve">Line 26 HK1205a_OPX_TE_LINE4 </t>
  </si>
  <si>
    <t xml:space="preserve">Line 27 HK1205a_OPX_TE_LINE4 </t>
  </si>
  <si>
    <t xml:space="preserve">Line 28 HK1205a_OPX_TE_LINE4 </t>
  </si>
  <si>
    <t xml:space="preserve">Line 29 HK1205a_OPX_TE_LINE4 </t>
  </si>
  <si>
    <t xml:space="preserve">Line 30 HK1205a_OPX_TE_LINE4 </t>
  </si>
  <si>
    <t xml:space="preserve">Line 31 HK1205a_OPX_TE_LINE4 </t>
  </si>
  <si>
    <t xml:space="preserve">Line 32 HK1205a_OPX_TE_LINE4 </t>
  </si>
  <si>
    <t xml:space="preserve">Line 33 HK1205a_OPX_TE_LINE4 </t>
  </si>
  <si>
    <t xml:space="preserve">Line 34 HK1205a_OPX_TE_LINE4 </t>
  </si>
  <si>
    <t xml:space="preserve">Line 35 HK1205a_OPX_TE_LINE4 </t>
  </si>
  <si>
    <t xml:space="preserve">Line 36 HK1205a_OPX_TE_LINE4 </t>
  </si>
  <si>
    <t xml:space="preserve">Line 37 HK1205a_OPX_TE_LINE4 </t>
  </si>
  <si>
    <t xml:space="preserve">Line 38 HK1205a_OPX_TE_LINE4 </t>
  </si>
  <si>
    <t xml:space="preserve">Line 39 HK1205a_OPX_TE_LINE4 </t>
  </si>
  <si>
    <t xml:space="preserve">Line 40 HK1205a_OPX_TE_LINE4 </t>
  </si>
  <si>
    <t xml:space="preserve">Line 41 HK1205a_OPX_TE_LINE4 </t>
  </si>
  <si>
    <t xml:space="preserve">Line 42 HK1205a_OPX_TE_LINE4 </t>
  </si>
  <si>
    <t xml:space="preserve">Line 43 HK1205a_OPX_TE_LINE4 </t>
  </si>
  <si>
    <t xml:space="preserve">Line 44 HK1205a_OPX_TE_LINE4 </t>
  </si>
  <si>
    <t xml:space="preserve">Line 45 HK1205a_OPX_TE_LINE4 </t>
  </si>
  <si>
    <t xml:space="preserve">Line 46 HK1205a_OPX_TE_LINE4 </t>
  </si>
  <si>
    <t xml:space="preserve">Line 47 HK1205a_OPX_TE_LINE4 </t>
  </si>
  <si>
    <t xml:space="preserve">Line 48 HK1205a_OPX_TE_LINE4 </t>
  </si>
  <si>
    <t xml:space="preserve">Line 49 HK1205a_OPX_TE_LINE4 </t>
  </si>
  <si>
    <t xml:space="preserve">Line 50 HK1205a_OPX_TE_LINE4 </t>
  </si>
  <si>
    <t xml:space="preserve">Line 51 HK1205a_OPX_TE_LINE4 </t>
  </si>
  <si>
    <t xml:space="preserve">Line 52 HK1205a_OPX_TE_LINE4 </t>
  </si>
  <si>
    <t xml:space="preserve">Line 53 HK1205a_OPX_TE_LINE4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</si>
</sst>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177" fontId="0" fillId="0" borderId="1" xfId="0" applyNumberFormat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4"/>
  <sheetViews>
    <sheetView topLeftCell="O1" zoomScale="80" zoomScaleNormal="80" workbookViewId="0">
      <selection activeCell="AG10" activeCellId="1" sqref="AA10:AC56 AG10:AG56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38" t="s">
        <v>53</v>
      </c>
      <c r="W1" s="38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74</v>
      </c>
      <c r="B4" s="21">
        <v>1023</v>
      </c>
      <c r="C4" s="21">
        <v>0</v>
      </c>
      <c r="D4" s="22">
        <v>51.384</v>
      </c>
      <c r="E4" s="22">
        <v>0.46700000000000003</v>
      </c>
      <c r="F4" s="22">
        <v>6.3159999999999998</v>
      </c>
      <c r="G4" s="22">
        <v>0.97399999999999998</v>
      </c>
      <c r="H4" s="22">
        <v>3.5950000000000002</v>
      </c>
      <c r="I4" s="22">
        <v>16.064</v>
      </c>
      <c r="J4" s="22">
        <v>21.631</v>
      </c>
      <c r="K4" s="22">
        <v>0.13200000000000001</v>
      </c>
      <c r="L4" s="22">
        <v>5.8999999999999997E-2</v>
      </c>
      <c r="M4" s="22">
        <v>0.40100000000000002</v>
      </c>
      <c r="N4" s="22"/>
      <c r="O4" s="21">
        <f>SUM(D4:N4)</f>
        <v>101.023</v>
      </c>
      <c r="Q4" s="22">
        <v>49.122</v>
      </c>
      <c r="R4" s="22">
        <v>83.201999999999998</v>
      </c>
      <c r="S4" s="22">
        <v>11.095000000000001</v>
      </c>
      <c r="U4" s="22"/>
      <c r="V4" s="23">
        <v>12</v>
      </c>
      <c r="W4" s="23">
        <v>4</v>
      </c>
      <c r="X4" s="24">
        <v>0</v>
      </c>
      <c r="Z4" s="25">
        <f>IFERROR(BD4*$BQ4,"NA")</f>
        <v>1.8520547745294988</v>
      </c>
      <c r="AA4" s="25">
        <f>IFERROR(BE4*$BQ4,"NA")</f>
        <v>1.2662247220630878E-2</v>
      </c>
      <c r="AB4" s="25">
        <f>IFERROR(BF4*$BQ4,"NA")</f>
        <v>0.26828607509846292</v>
      </c>
      <c r="AC4" s="25">
        <f>IFERROR(BG4*$BQ4,"NA")</f>
        <v>2.775426811082353E-2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0.10835881133783698</v>
      </c>
      <c r="AF4" s="25">
        <f t="shared" ref="AF4:AK4" si="0">IFERROR(BJ4*$BQ4,"NA")</f>
        <v>0.86309197173874874</v>
      </c>
      <c r="AG4" s="25">
        <f t="shared" si="0"/>
        <v>0.8353040161792199</v>
      </c>
      <c r="AH4" s="25">
        <f t="shared" si="0"/>
        <v>4.02953104736763E-3</v>
      </c>
      <c r="AI4" s="25">
        <f t="shared" si="0"/>
        <v>1.7105237687357975E-3</v>
      </c>
      <c r="AJ4" s="25">
        <f t="shared" si="0"/>
        <v>2.8021175227799698E-2</v>
      </c>
      <c r="AK4" s="25">
        <f t="shared" si="0"/>
        <v>0</v>
      </c>
      <c r="AL4" s="25">
        <f>IFERROR(SUM(Z4:AK4),"NA")</f>
        <v>4.0012733942591252</v>
      </c>
      <c r="AM4" s="25">
        <f t="shared" ref="AM4" si="1">IFERROR(AF4/(AF4+AE4),"NA")</f>
        <v>0.88845671522888225</v>
      </c>
      <c r="AN4" s="26">
        <f t="shared" ref="AN4:AN50" si="2">IFERROR(AD4/(AD4+AE4),"NA")</f>
        <v>0</v>
      </c>
      <c r="AP4" s="21">
        <f>D4</f>
        <v>51.384</v>
      </c>
      <c r="AQ4" s="21">
        <f>E4</f>
        <v>0.46700000000000003</v>
      </c>
      <c r="AR4" s="21">
        <f>F4</f>
        <v>6.3159999999999998</v>
      </c>
      <c r="AS4" s="21">
        <f>G4</f>
        <v>0.97399999999999998</v>
      </c>
      <c r="AT4" s="21">
        <f t="shared" ref="AT4:AT50" si="3">BI4*AT$1/2</f>
        <v>0</v>
      </c>
      <c r="AU4" s="21">
        <f t="shared" ref="AU4:AU50" si="4">BH4*AU$1</f>
        <v>3.5950000000000002</v>
      </c>
      <c r="AV4" s="21">
        <f t="shared" ref="AV4:BA4" si="5">I4</f>
        <v>16.064</v>
      </c>
      <c r="AW4" s="21">
        <f t="shared" si="5"/>
        <v>21.631</v>
      </c>
      <c r="AX4" s="21">
        <f t="shared" si="5"/>
        <v>0.13200000000000001</v>
      </c>
      <c r="AY4" s="21">
        <f t="shared" si="5"/>
        <v>5.8999999999999997E-2</v>
      </c>
      <c r="AZ4" s="21">
        <f t="shared" si="5"/>
        <v>0.40100000000000002</v>
      </c>
      <c r="BA4" s="21">
        <f t="shared" si="5"/>
        <v>0</v>
      </c>
      <c r="BB4" s="21">
        <f>SUM(AP4:BA4)</f>
        <v>101.023</v>
      </c>
      <c r="BD4" s="21">
        <f t="shared" ref="BD4:BD50" si="6">D4/AP$1</f>
        <v>0.85525965379494007</v>
      </c>
      <c r="BE4" s="21">
        <f t="shared" ref="BE4:BE50" si="7">E4/AQ$1</f>
        <v>5.8472942178148402E-3</v>
      </c>
      <c r="BF4" s="21">
        <f t="shared" ref="BF4:BF50" si="8">F4/AR$1*2</f>
        <v>0.12389172224401726</v>
      </c>
      <c r="BG4" s="21">
        <f t="shared" ref="BG4:BG50" si="9">G4/AS$1*2</f>
        <v>1.2816632673202183E-2</v>
      </c>
      <c r="BH4" s="21">
        <f t="shared" ref="BH4:BH50" si="10">IF(OR($X4="spinel", $X4="Spinel", $X4="SPINEL"),H4/AU$1,H4/AU$1*(1-$X4))</f>
        <v>5.0038973331106296E-2</v>
      </c>
      <c r="BI4" s="21">
        <f t="shared" ref="BI4:BI50" si="11">IF(OR($X4="spinel", $X4="Spinel", $X4="SPINEL"),0,H4/AU$1*$X4)</f>
        <v>0</v>
      </c>
      <c r="BJ4" s="21">
        <f t="shared" ref="BJ4:BJ50" si="12">I4/AV$1</f>
        <v>0.39856690584650806</v>
      </c>
      <c r="BK4" s="21">
        <f t="shared" ref="BK4:BK50" si="13">J4/AW$1</f>
        <v>0.38573471665947423</v>
      </c>
      <c r="BL4" s="21">
        <f t="shared" ref="BL4:BL50" si="14">K4/AX$1</f>
        <v>1.860795574689797E-3</v>
      </c>
      <c r="BM4" s="21">
        <f t="shared" ref="BM4:BM50" si="15">L4/AY$1</f>
        <v>7.8990210569157928E-4</v>
      </c>
      <c r="BN4" s="21">
        <f>M4/AZ$1*2</f>
        <v>1.2939887606911385E-2</v>
      </c>
      <c r="BO4" s="21">
        <f>N4/BA$1*2</f>
        <v>0</v>
      </c>
      <c r="BP4" s="21">
        <f>SUM(BD4:BO4)</f>
        <v>1.8477464840543558</v>
      </c>
      <c r="BQ4" s="21">
        <f t="shared" ref="BQ4:BQ50" si="16">IFERROR(IF(OR($U4="Total",$U4="total", $U4="TOTAL"),$W4/$BP4,V4/(BD4*4+BE4*4+BF4*3+BG4*3+BH4*2+BI4*3+BJ4*2+BK4*2+BL4*2+BM4*2+BN4+BO4)),"NA")</f>
        <v>2.1654883009055794</v>
      </c>
    </row>
    <row r="5" spans="1:69" s="27" customFormat="1" x14ac:dyDescent="0.15">
      <c r="A5" s="27" t="s">
        <v>75</v>
      </c>
      <c r="B5" s="27">
        <v>1024</v>
      </c>
      <c r="C5" s="27">
        <f>SQRT((Q4-Q5)^2 + (R4-R5)^2)*1000</f>
        <v>4.4721359550050446</v>
      </c>
      <c r="D5" s="28">
        <v>52.069000000000003</v>
      </c>
      <c r="E5" s="28">
        <v>0.41699999999999998</v>
      </c>
      <c r="F5" s="28">
        <v>5.78</v>
      </c>
      <c r="G5" s="28">
        <v>0.60399999999999998</v>
      </c>
      <c r="H5" s="28">
        <v>3.633</v>
      </c>
      <c r="I5" s="28">
        <v>16.506</v>
      </c>
      <c r="J5" s="28">
        <v>21.597999999999999</v>
      </c>
      <c r="K5" s="28">
        <v>0.13400000000000001</v>
      </c>
      <c r="L5" s="28">
        <v>5.2999999999999999E-2</v>
      </c>
      <c r="M5" s="28">
        <v>0.38</v>
      </c>
      <c r="N5" s="28"/>
      <c r="O5" s="27">
        <f t="shared" ref="O5:O49" si="17">SUM(D5:N5)</f>
        <v>101.17400000000001</v>
      </c>
      <c r="Q5" s="28">
        <v>49.12</v>
      </c>
      <c r="R5" s="28">
        <v>83.197999999999993</v>
      </c>
      <c r="S5" s="28">
        <v>11.095000000000001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1.8706729493205716</v>
      </c>
      <c r="AA5" s="30">
        <f t="shared" ref="AA5:AA50" si="19">IFERROR(BE5*$BQ5,"NA")</f>
        <v>1.1269967778138185E-2</v>
      </c>
      <c r="AB5" s="30">
        <f t="shared" ref="AB5:AB50" si="20">IFERROR(BF5*$BQ5,"NA")</f>
        <v>0.24472399883941762</v>
      </c>
      <c r="AC5" s="30">
        <f t="shared" ref="AC5:AC50" si="21">IFERROR(BG5*$BQ5,"NA")</f>
        <v>1.7155385141536219E-2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0.10914992631865425</v>
      </c>
      <c r="AF5" s="30">
        <f t="shared" ref="AF5:AF50" si="24">IFERROR(BJ5*$BQ5,"NA")</f>
        <v>0.88397082922368175</v>
      </c>
      <c r="AG5" s="30">
        <f t="shared" ref="AG5:AG50" si="25">IFERROR(BK5*$BQ5,"NA")</f>
        <v>0.83133146896054844</v>
      </c>
      <c r="AH5" s="30">
        <f t="shared" ref="AH5:AH50" si="26">IFERROR(BL5*$BQ5,"NA")</f>
        <v>4.0773508637360848E-3</v>
      </c>
      <c r="AI5" s="30">
        <f t="shared" ref="AI5:AI50" si="27">IFERROR(BM5*$BQ5,"NA")</f>
        <v>1.5316011463095305E-3</v>
      </c>
      <c r="AJ5" s="30">
        <f t="shared" ref="AJ5:AJ50" si="28">IFERROR(BN5*$BQ5,"NA")</f>
        <v>2.6467826636439318E-2</v>
      </c>
      <c r="AK5" s="30">
        <f t="shared" ref="AK5:AK50" si="29">IFERROR(BO5*$BQ5,"NA")</f>
        <v>0</v>
      </c>
      <c r="AL5" s="30">
        <f t="shared" ref="AL5:AL50" si="30">IFERROR(SUM(Z5:AK5),"NA")</f>
        <v>4.0003513042290333</v>
      </c>
      <c r="AM5" s="30">
        <f t="shared" ref="AM5:AM50" si="31">IFERROR(AF5/(AF5+AE5),"NA")</f>
        <v>0.89009400346381007</v>
      </c>
      <c r="AN5" s="31">
        <f t="shared" si="2"/>
        <v>0</v>
      </c>
      <c r="AP5" s="27">
        <f t="shared" ref="AP5:AP49" si="32">D5</f>
        <v>52.069000000000003</v>
      </c>
      <c r="AQ5" s="27">
        <f t="shared" ref="AQ5:AQ50" si="33">E5</f>
        <v>0.41699999999999998</v>
      </c>
      <c r="AR5" s="27">
        <f t="shared" ref="AR5:AR50" si="34">F5</f>
        <v>5.78</v>
      </c>
      <c r="AS5" s="27">
        <f t="shared" ref="AS5:AS50" si="35">G5</f>
        <v>0.60399999999999998</v>
      </c>
      <c r="AT5" s="27">
        <f t="shared" si="3"/>
        <v>0</v>
      </c>
      <c r="AU5" s="27">
        <f t="shared" si="4"/>
        <v>3.633</v>
      </c>
      <c r="AV5" s="27">
        <f t="shared" ref="AV5:AV49" si="36">I5</f>
        <v>16.506</v>
      </c>
      <c r="AW5" s="27">
        <f t="shared" ref="AW5:AW49" si="37">J5</f>
        <v>21.597999999999999</v>
      </c>
      <c r="AX5" s="27">
        <f t="shared" ref="AX5:AX49" si="38">K5</f>
        <v>0.13400000000000001</v>
      </c>
      <c r="AY5" s="27">
        <f t="shared" ref="AY5:AY49" si="39">L5</f>
        <v>5.2999999999999999E-2</v>
      </c>
      <c r="AZ5" s="27">
        <f t="shared" ref="AZ5:AZ49" si="40">M5</f>
        <v>0.38</v>
      </c>
      <c r="BA5" s="27">
        <f t="shared" ref="BA5:BA49" si="41">N5</f>
        <v>0</v>
      </c>
      <c r="BB5" s="27">
        <f t="shared" ref="BB5:BB49" si="42">SUM(AP5:BA5)</f>
        <v>101.17400000000001</v>
      </c>
      <c r="BD5" s="27">
        <f t="shared" si="6"/>
        <v>0.86666111850865524</v>
      </c>
      <c r="BE5" s="27">
        <f t="shared" si="7"/>
        <v>5.221245586357148E-3</v>
      </c>
      <c r="BF5" s="27">
        <f t="shared" si="8"/>
        <v>0.11337779521380935</v>
      </c>
      <c r="BG5" s="27">
        <f t="shared" si="9"/>
        <v>7.947891308638726E-3</v>
      </c>
      <c r="BH5" s="27">
        <f t="shared" si="10"/>
        <v>5.0567897110405886E-2</v>
      </c>
      <c r="BI5" s="27">
        <f t="shared" si="11"/>
        <v>0</v>
      </c>
      <c r="BJ5" s="27">
        <f t="shared" si="12"/>
        <v>0.40953345044213535</v>
      </c>
      <c r="BK5" s="27">
        <f t="shared" si="13"/>
        <v>0.38514624429805949</v>
      </c>
      <c r="BL5" s="27">
        <f t="shared" si="14"/>
        <v>1.888989447033582E-3</v>
      </c>
      <c r="BM5" s="27">
        <f t="shared" si="15"/>
        <v>7.0957307799413059E-4</v>
      </c>
      <c r="BN5" s="27">
        <f t="shared" ref="BN5:BN50" si="43">M5/AZ$1*2</f>
        <v>1.2262237632484603E-2</v>
      </c>
      <c r="BO5" s="27">
        <f t="shared" ref="BO5:BO50" si="44">N5/BA$1*2</f>
        <v>0</v>
      </c>
      <c r="BP5" s="27">
        <f t="shared" ref="BP5:BP49" si="45">SUM(BD5:BO5)</f>
        <v>1.8533164426255735</v>
      </c>
      <c r="BQ5" s="27">
        <f t="shared" si="16"/>
        <v>2.158482605680538</v>
      </c>
    </row>
    <row r="6" spans="1:69" s="27" customFormat="1" x14ac:dyDescent="0.15">
      <c r="A6" s="27" t="s">
        <v>76</v>
      </c>
      <c r="B6" s="27">
        <v>1025</v>
      </c>
      <c r="C6" s="27">
        <f t="shared" ref="C6:C56" si="46">SQRT((Q5-Q6)^2 + (R5-R6)^2)*1000</f>
        <v>6.3245553203355005</v>
      </c>
      <c r="D6" s="28">
        <v>51.942999999999998</v>
      </c>
      <c r="E6" s="28">
        <v>0.42899999999999999</v>
      </c>
      <c r="F6" s="28">
        <v>5.8070000000000004</v>
      </c>
      <c r="G6" s="28">
        <v>0.60299999999999998</v>
      </c>
      <c r="H6" s="28">
        <v>3.6110000000000002</v>
      </c>
      <c r="I6" s="28">
        <v>16.452000000000002</v>
      </c>
      <c r="J6" s="28">
        <v>21.643999999999998</v>
      </c>
      <c r="K6" s="28">
        <v>0.128</v>
      </c>
      <c r="L6" s="28">
        <v>5.2999999999999999E-2</v>
      </c>
      <c r="M6" s="28">
        <v>0.38200000000000001</v>
      </c>
      <c r="N6" s="28"/>
      <c r="O6" s="27">
        <f t="shared" si="17"/>
        <v>101.05200000000001</v>
      </c>
      <c r="Q6" s="28">
        <v>49.118000000000002</v>
      </c>
      <c r="R6" s="28">
        <v>83.191999999999993</v>
      </c>
      <c r="S6" s="28">
        <v>11.095000000000001</v>
      </c>
      <c r="U6" s="28"/>
      <c r="V6" s="29">
        <v>12</v>
      </c>
      <c r="W6" s="29">
        <v>4</v>
      </c>
      <c r="X6" s="15">
        <v>0</v>
      </c>
      <c r="Z6" s="30">
        <f t="shared" si="18"/>
        <v>1.8688335551777486</v>
      </c>
      <c r="AA6" s="30">
        <f t="shared" si="19"/>
        <v>1.1610979992928422E-2</v>
      </c>
      <c r="AB6" s="30">
        <f t="shared" si="20"/>
        <v>0.24622123949906274</v>
      </c>
      <c r="AC6" s="30">
        <f t="shared" si="21"/>
        <v>1.7151646262259571E-2</v>
      </c>
      <c r="AD6" s="30">
        <f t="shared" si="22"/>
        <v>0</v>
      </c>
      <c r="AE6" s="30">
        <f t="shared" si="23"/>
        <v>0.10864518970797986</v>
      </c>
      <c r="AF6" s="30">
        <f t="shared" si="24"/>
        <v>0.88234770185321088</v>
      </c>
      <c r="AG6" s="30">
        <f t="shared" si="25"/>
        <v>0.83430178743734229</v>
      </c>
      <c r="AH6" s="30">
        <f t="shared" si="26"/>
        <v>3.900391679880108E-3</v>
      </c>
      <c r="AI6" s="30">
        <f t="shared" si="27"/>
        <v>1.5338067612308075E-3</v>
      </c>
      <c r="AJ6" s="30">
        <f t="shared" si="28"/>
        <v>2.6645447154038753E-2</v>
      </c>
      <c r="AK6" s="30">
        <f t="shared" si="29"/>
        <v>0</v>
      </c>
      <c r="AL6" s="30">
        <f t="shared" si="30"/>
        <v>4.0011917455256825</v>
      </c>
      <c r="AM6" s="30">
        <f t="shared" si="31"/>
        <v>0.89036733700801585</v>
      </c>
      <c r="AN6" s="31">
        <f t="shared" si="2"/>
        <v>0</v>
      </c>
      <c r="AP6" s="27">
        <f t="shared" si="32"/>
        <v>51.942999999999998</v>
      </c>
      <c r="AQ6" s="27">
        <f>E6</f>
        <v>0.42899999999999999</v>
      </c>
      <c r="AR6" s="27">
        <f>F6</f>
        <v>5.8070000000000004</v>
      </c>
      <c r="AS6" s="27">
        <f t="shared" si="35"/>
        <v>0.60299999999999998</v>
      </c>
      <c r="AT6" s="27">
        <f t="shared" si="3"/>
        <v>0</v>
      </c>
      <c r="AU6" s="27">
        <f t="shared" si="4"/>
        <v>3.6110000000000002</v>
      </c>
      <c r="AV6" s="27">
        <f>I6</f>
        <v>16.452000000000002</v>
      </c>
      <c r="AW6" s="27">
        <f t="shared" si="37"/>
        <v>21.643999999999998</v>
      </c>
      <c r="AX6" s="27">
        <f>K6</f>
        <v>0.128</v>
      </c>
      <c r="AY6" s="27">
        <f t="shared" si="39"/>
        <v>5.2999999999999999E-2</v>
      </c>
      <c r="AZ6" s="27">
        <f t="shared" si="40"/>
        <v>0.38200000000000001</v>
      </c>
      <c r="BA6" s="27">
        <f t="shared" si="41"/>
        <v>0</v>
      </c>
      <c r="BB6" s="27">
        <f t="shared" si="42"/>
        <v>101.05200000000001</v>
      </c>
      <c r="BD6" s="27">
        <f t="shared" si="6"/>
        <v>0.86456391478029293</v>
      </c>
      <c r="BE6" s="27">
        <f t="shared" si="7"/>
        <v>5.3714972579069938E-3</v>
      </c>
      <c r="BF6" s="27">
        <f t="shared" si="8"/>
        <v>0.11390741467242058</v>
      </c>
      <c r="BG6" s="27">
        <f t="shared" si="9"/>
        <v>7.9347325481939589E-3</v>
      </c>
      <c r="BH6" s="27">
        <f t="shared" si="10"/>
        <v>5.0261678080285067E-2</v>
      </c>
      <c r="BI6" s="27">
        <f t="shared" si="11"/>
        <v>0</v>
      </c>
      <c r="BJ6" s="27">
        <f t="shared" si="12"/>
        <v>0.40819364635126687</v>
      </c>
      <c r="BK6" s="27">
        <f t="shared" si="13"/>
        <v>0.38596653910488005</v>
      </c>
      <c r="BL6" s="27">
        <f t="shared" si="14"/>
        <v>1.8044078300022274E-3</v>
      </c>
      <c r="BM6" s="27">
        <f t="shared" si="15"/>
        <v>7.0957307799413059E-4</v>
      </c>
      <c r="BN6" s="27">
        <f t="shared" si="43"/>
        <v>1.2326775725287153E-2</v>
      </c>
      <c r="BO6" s="27">
        <f t="shared" si="44"/>
        <v>0</v>
      </c>
      <c r="BP6" s="27">
        <f t="shared" si="45"/>
        <v>1.8510401794285301</v>
      </c>
      <c r="BQ6" s="27">
        <f>IFERROR(IF(OR($U6="Total",$U6="total", $U6="TOTAL"),$W6/$BP6,V6/(BD6*4+BE6*4+BF6*3+BG6*3+BH6*2+BI6*3+BJ6*2+BK6*2+BL6*2+BM6*2+BN6+BO6)),"NA")</f>
        <v>2.1615909746275559</v>
      </c>
    </row>
    <row r="7" spans="1:69" s="27" customFormat="1" x14ac:dyDescent="0.15">
      <c r="A7" s="27" t="s">
        <v>77</v>
      </c>
      <c r="B7" s="27">
        <v>1026</v>
      </c>
      <c r="C7" s="27">
        <f t="shared" si="46"/>
        <v>4.1231056256097753</v>
      </c>
      <c r="D7" s="28">
        <v>51.892000000000003</v>
      </c>
      <c r="E7" s="28">
        <v>0.42099999999999999</v>
      </c>
      <c r="F7" s="28">
        <v>5.8769999999999998</v>
      </c>
      <c r="G7" s="28">
        <v>0.57699999999999996</v>
      </c>
      <c r="H7" s="28">
        <v>3.6080000000000001</v>
      </c>
      <c r="I7" s="28">
        <v>16.416</v>
      </c>
      <c r="J7" s="28">
        <v>21.641999999999999</v>
      </c>
      <c r="K7" s="28">
        <v>0.128</v>
      </c>
      <c r="L7" s="28">
        <v>6.2E-2</v>
      </c>
      <c r="M7" s="28">
        <v>0.374</v>
      </c>
      <c r="N7" s="28"/>
      <c r="O7" s="27">
        <f t="shared" si="17"/>
        <v>100.99699999999999</v>
      </c>
      <c r="Q7" s="28">
        <v>49.116999999999997</v>
      </c>
      <c r="R7" s="28">
        <v>83.188000000000002</v>
      </c>
      <c r="S7" s="28">
        <v>11.095000000000001</v>
      </c>
      <c r="U7" s="28"/>
      <c r="V7" s="29">
        <v>12</v>
      </c>
      <c r="W7" s="29">
        <v>4</v>
      </c>
      <c r="X7" s="15">
        <v>0</v>
      </c>
      <c r="Z7" s="30">
        <f t="shared" si="18"/>
        <v>1.8678942210501555</v>
      </c>
      <c r="AA7" s="30">
        <f t="shared" si="19"/>
        <v>1.1399923974708986E-2</v>
      </c>
      <c r="AB7" s="30">
        <f t="shared" si="20"/>
        <v>0.24930882543573338</v>
      </c>
      <c r="AC7" s="30">
        <f t="shared" si="21"/>
        <v>1.6419978603752067E-2</v>
      </c>
      <c r="AD7" s="30">
        <f t="shared" si="22"/>
        <v>0</v>
      </c>
      <c r="AE7" s="30">
        <f t="shared" si="23"/>
        <v>0.10860700004457077</v>
      </c>
      <c r="AF7" s="30">
        <f t="shared" si="24"/>
        <v>0.88083928590492833</v>
      </c>
      <c r="AG7" s="30">
        <f t="shared" si="25"/>
        <v>0.83462485957026566</v>
      </c>
      <c r="AH7" s="30">
        <f t="shared" si="26"/>
        <v>3.9022626401251635E-3</v>
      </c>
      <c r="AI7" s="30">
        <f t="shared" si="27"/>
        <v>1.7951251953074914E-3</v>
      </c>
      <c r="AJ7" s="30">
        <f t="shared" si="28"/>
        <v>2.6099941071691311E-2</v>
      </c>
      <c r="AK7" s="30">
        <f t="shared" si="29"/>
        <v>0</v>
      </c>
      <c r="AL7" s="30">
        <f>IFERROR(SUM(Z7:AK7),"NA")</f>
        <v>4.0008914234912378</v>
      </c>
      <c r="AM7" s="30">
        <f t="shared" si="31"/>
        <v>0.89023456696252223</v>
      </c>
      <c r="AN7" s="31">
        <f>IFERROR(AD7/(AD7+AE7),"NA")</f>
        <v>0</v>
      </c>
      <c r="AP7" s="27">
        <f t="shared" si="32"/>
        <v>51.892000000000003</v>
      </c>
      <c r="AQ7" s="27">
        <f t="shared" si="33"/>
        <v>0.42099999999999999</v>
      </c>
      <c r="AR7" s="27">
        <f t="shared" si="34"/>
        <v>5.8769999999999998</v>
      </c>
      <c r="AS7" s="27">
        <f t="shared" si="35"/>
        <v>0.57699999999999996</v>
      </c>
      <c r="AT7" s="27">
        <f t="shared" si="3"/>
        <v>0</v>
      </c>
      <c r="AU7" s="27">
        <f t="shared" si="4"/>
        <v>3.6080000000000001</v>
      </c>
      <c r="AV7" s="27">
        <f t="shared" si="36"/>
        <v>16.416</v>
      </c>
      <c r="AW7" s="27">
        <f t="shared" si="37"/>
        <v>21.641999999999999</v>
      </c>
      <c r="AX7" s="27">
        <f t="shared" si="38"/>
        <v>0.128</v>
      </c>
      <c r="AY7" s="27">
        <f t="shared" si="39"/>
        <v>6.2E-2</v>
      </c>
      <c r="AZ7" s="27">
        <f t="shared" si="40"/>
        <v>0.374</v>
      </c>
      <c r="BA7" s="27">
        <f t="shared" si="41"/>
        <v>0</v>
      </c>
      <c r="BB7" s="27">
        <f t="shared" si="42"/>
        <v>100.99699999999999</v>
      </c>
      <c r="BD7" s="27">
        <f t="shared" si="6"/>
        <v>0.86371504660452736</v>
      </c>
      <c r="BE7" s="27">
        <f t="shared" si="7"/>
        <v>5.2713294768737635E-3</v>
      </c>
      <c r="BF7" s="27">
        <f t="shared" si="8"/>
        <v>0.11528050215770891</v>
      </c>
      <c r="BG7" s="27">
        <f t="shared" si="9"/>
        <v>7.5926047766300409E-3</v>
      </c>
      <c r="BH7" s="27">
        <f t="shared" si="10"/>
        <v>5.0219920939814047E-2</v>
      </c>
      <c r="BI7" s="27">
        <f t="shared" si="11"/>
        <v>0</v>
      </c>
      <c r="BJ7" s="27">
        <f t="shared" si="12"/>
        <v>0.40730044362402118</v>
      </c>
      <c r="BK7" s="27">
        <f t="shared" si="13"/>
        <v>0.38593087411327914</v>
      </c>
      <c r="BL7" s="27">
        <f t="shared" si="14"/>
        <v>1.8044078300022274E-3</v>
      </c>
      <c r="BM7" s="27">
        <f t="shared" si="15"/>
        <v>8.3006661954030368E-4</v>
      </c>
      <c r="BN7" s="27">
        <f t="shared" si="43"/>
        <v>1.2068623354076951E-2</v>
      </c>
      <c r="BO7" s="27">
        <f t="shared" si="44"/>
        <v>0</v>
      </c>
      <c r="BP7" s="27">
        <f t="shared" si="45"/>
        <v>1.8500138194964739</v>
      </c>
      <c r="BQ7" s="27">
        <f t="shared" si="16"/>
        <v>2.1626278578719904</v>
      </c>
    </row>
    <row r="8" spans="1:69" s="27" customFormat="1" x14ac:dyDescent="0.15">
      <c r="A8" s="27" t="s">
        <v>78</v>
      </c>
      <c r="B8" s="27">
        <v>1027</v>
      </c>
      <c r="C8" s="27">
        <f t="shared" si="46"/>
        <v>5.0000000000039799</v>
      </c>
      <c r="D8" s="28">
        <v>51.01</v>
      </c>
      <c r="E8" s="28">
        <v>0.433</v>
      </c>
      <c r="F8" s="28">
        <v>5.8540000000000001</v>
      </c>
      <c r="G8" s="28">
        <v>0.53900000000000003</v>
      </c>
      <c r="H8" s="28">
        <v>3.5939999999999999</v>
      </c>
      <c r="I8" s="28">
        <v>15.942</v>
      </c>
      <c r="J8" s="28">
        <v>21.346</v>
      </c>
      <c r="K8" s="28">
        <v>0.126</v>
      </c>
      <c r="L8" s="28">
        <v>4.4999999999999998E-2</v>
      </c>
      <c r="M8" s="28">
        <v>0.36899999999999999</v>
      </c>
      <c r="N8" s="28"/>
      <c r="O8" s="27">
        <f t="shared" si="17"/>
        <v>99.25800000000001</v>
      </c>
      <c r="Q8" s="28">
        <v>49.113999999999997</v>
      </c>
      <c r="R8" s="28">
        <v>83.183999999999997</v>
      </c>
      <c r="S8" s="28">
        <v>11.095000000000001</v>
      </c>
      <c r="U8" s="28"/>
      <c r="V8" s="29">
        <v>12</v>
      </c>
      <c r="W8" s="29">
        <v>4</v>
      </c>
      <c r="X8" s="15">
        <v>0</v>
      </c>
      <c r="Z8" s="30">
        <f t="shared" si="18"/>
        <v>1.8685117363992039</v>
      </c>
      <c r="AA8" s="30">
        <f t="shared" si="19"/>
        <v>1.1931537019813074E-2</v>
      </c>
      <c r="AB8" s="30">
        <f t="shared" si="20"/>
        <v>0.25271051772987035</v>
      </c>
      <c r="AC8" s="30">
        <f t="shared" si="21"/>
        <v>1.5608967500795733E-2</v>
      </c>
      <c r="AD8" s="30">
        <f t="shared" si="22"/>
        <v>0</v>
      </c>
      <c r="AE8" s="30">
        <f t="shared" si="23"/>
        <v>0.11009256723652021</v>
      </c>
      <c r="AF8" s="30">
        <f t="shared" si="24"/>
        <v>0.87048396403851913</v>
      </c>
      <c r="AG8" s="30">
        <f t="shared" si="25"/>
        <v>0.83772035102482412</v>
      </c>
      <c r="AH8" s="30">
        <f t="shared" si="26"/>
        <v>3.9090003470800229E-3</v>
      </c>
      <c r="AI8" s="30">
        <f t="shared" si="27"/>
        <v>1.3258799529585294E-3</v>
      </c>
      <c r="AJ8" s="30">
        <f t="shared" si="28"/>
        <v>2.6204925432132389E-2</v>
      </c>
      <c r="AK8" s="30">
        <f t="shared" si="29"/>
        <v>0</v>
      </c>
      <c r="AL8" s="30">
        <f t="shared" si="30"/>
        <v>3.9984994466817176</v>
      </c>
      <c r="AM8" s="30">
        <f t="shared" si="31"/>
        <v>0.88772669574972662</v>
      </c>
      <c r="AN8" s="31">
        <f t="shared" si="2"/>
        <v>0</v>
      </c>
      <c r="AP8" s="27">
        <f t="shared" si="32"/>
        <v>51.01</v>
      </c>
      <c r="AQ8" s="27">
        <f t="shared" si="33"/>
        <v>0.433</v>
      </c>
      <c r="AR8" s="27">
        <f t="shared" si="34"/>
        <v>5.8540000000000001</v>
      </c>
      <c r="AS8" s="27">
        <f t="shared" si="35"/>
        <v>0.53900000000000003</v>
      </c>
      <c r="AT8" s="27">
        <f t="shared" si="3"/>
        <v>0</v>
      </c>
      <c r="AU8" s="27">
        <f t="shared" si="4"/>
        <v>3.5940000000000003</v>
      </c>
      <c r="AV8" s="27">
        <f t="shared" si="36"/>
        <v>15.942</v>
      </c>
      <c r="AW8" s="27">
        <f t="shared" si="37"/>
        <v>21.346</v>
      </c>
      <c r="AX8" s="27">
        <f t="shared" si="38"/>
        <v>0.126</v>
      </c>
      <c r="AY8" s="27">
        <f t="shared" si="39"/>
        <v>4.4999999999999998E-2</v>
      </c>
      <c r="AZ8" s="27">
        <f t="shared" si="40"/>
        <v>0.36899999999999999</v>
      </c>
      <c r="BA8" s="27">
        <f t="shared" si="41"/>
        <v>0</v>
      </c>
      <c r="BB8" s="27">
        <f t="shared" si="42"/>
        <v>99.25800000000001</v>
      </c>
      <c r="BD8" s="27">
        <f t="shared" si="6"/>
        <v>0.84903462050599199</v>
      </c>
      <c r="BE8" s="27">
        <f t="shared" si="7"/>
        <v>5.4215811484236093E-3</v>
      </c>
      <c r="BF8" s="27">
        <f t="shared" si="8"/>
        <v>0.11482934484111418</v>
      </c>
      <c r="BG8" s="27">
        <f t="shared" si="9"/>
        <v>7.0925718797289292E-3</v>
      </c>
      <c r="BH8" s="27">
        <f t="shared" si="10"/>
        <v>5.0025054284282618E-2</v>
      </c>
      <c r="BI8" s="27">
        <f t="shared" si="11"/>
        <v>0</v>
      </c>
      <c r="BJ8" s="27">
        <f t="shared" si="12"/>
        <v>0.39553994104862</v>
      </c>
      <c r="BK8" s="27">
        <f t="shared" si="13"/>
        <v>0.38065245535634679</v>
      </c>
      <c r="BL8" s="27">
        <f t="shared" si="14"/>
        <v>1.7762139576584426E-3</v>
      </c>
      <c r="BM8" s="27">
        <f t="shared" si="15"/>
        <v>6.0246770773086553E-4</v>
      </c>
      <c r="BN8" s="27">
        <f t="shared" si="43"/>
        <v>1.1907278122070574E-2</v>
      </c>
      <c r="BO8" s="27">
        <f t="shared" si="44"/>
        <v>0</v>
      </c>
      <c r="BP8" s="27">
        <f t="shared" si="45"/>
        <v>1.816881528851968</v>
      </c>
      <c r="BQ8" s="27">
        <f t="shared" si="16"/>
        <v>2.200748581118686</v>
      </c>
    </row>
    <row r="9" spans="1:69" s="3" customFormat="1" x14ac:dyDescent="0.15">
      <c r="A9" s="3" t="s">
        <v>79</v>
      </c>
      <c r="B9" s="3">
        <v>1028</v>
      </c>
      <c r="C9" s="3">
        <f t="shared" si="46"/>
        <v>6.0827625302980621</v>
      </c>
      <c r="D9" s="4">
        <v>47.475000000000001</v>
      </c>
      <c r="E9" s="4">
        <v>0.44900000000000001</v>
      </c>
      <c r="F9" s="4">
        <v>21.609000000000002</v>
      </c>
      <c r="G9" s="4">
        <v>0.17699999999999999</v>
      </c>
      <c r="H9" s="4">
        <v>4.9219999999999997</v>
      </c>
      <c r="I9" s="4">
        <v>14.83</v>
      </c>
      <c r="J9" s="4">
        <v>2.766</v>
      </c>
      <c r="K9" s="4">
        <v>0.128</v>
      </c>
      <c r="L9" s="4">
        <v>3.3000000000000002E-2</v>
      </c>
      <c r="M9" s="4">
        <v>0.28100000000000003</v>
      </c>
      <c r="N9" s="4"/>
      <c r="O9" s="3">
        <f t="shared" si="17"/>
        <v>92.670000000000016</v>
      </c>
      <c r="Q9" s="4">
        <v>49.113</v>
      </c>
      <c r="R9" s="4">
        <v>83.177999999999997</v>
      </c>
      <c r="S9" s="4">
        <v>11.095000000000001</v>
      </c>
      <c r="U9" s="4"/>
      <c r="V9" s="32">
        <v>12</v>
      </c>
      <c r="W9" s="32">
        <v>4</v>
      </c>
      <c r="X9" s="33">
        <v>0</v>
      </c>
      <c r="Z9" s="34">
        <f t="shared" si="18"/>
        <v>1.7408385874355303</v>
      </c>
      <c r="AA9" s="34">
        <f t="shared" si="19"/>
        <v>1.2385337981290824E-2</v>
      </c>
      <c r="AB9" s="34">
        <f t="shared" si="20"/>
        <v>0.93380951244456856</v>
      </c>
      <c r="AC9" s="34">
        <f t="shared" si="21"/>
        <v>5.1311144567106172E-3</v>
      </c>
      <c r="AD9" s="34">
        <f t="shared" si="22"/>
        <v>0</v>
      </c>
      <c r="AE9" s="34">
        <f t="shared" si="23"/>
        <v>0.1509296484445013</v>
      </c>
      <c r="AF9" s="34">
        <f t="shared" si="24"/>
        <v>0.81061035263627379</v>
      </c>
      <c r="AG9" s="34">
        <f t="shared" si="25"/>
        <v>0.10866451888046655</v>
      </c>
      <c r="AH9" s="34">
        <f t="shared" si="26"/>
        <v>3.9751924444140366E-3</v>
      </c>
      <c r="AI9" s="34">
        <f t="shared" si="27"/>
        <v>9.7332674057004328E-4</v>
      </c>
      <c r="AJ9" s="34">
        <f t="shared" si="28"/>
        <v>1.9976339336424304E-2</v>
      </c>
      <c r="AK9" s="34">
        <f t="shared" si="29"/>
        <v>0</v>
      </c>
      <c r="AL9" s="34">
        <f t="shared" si="30"/>
        <v>3.7872939308007507</v>
      </c>
      <c r="AM9" s="34">
        <f t="shared" si="31"/>
        <v>0.8430334169406829</v>
      </c>
      <c r="AN9" s="35">
        <f t="shared" si="2"/>
        <v>0</v>
      </c>
      <c r="AO9" s="39"/>
      <c r="AP9" s="3">
        <f t="shared" si="32"/>
        <v>47.475000000000001</v>
      </c>
      <c r="AQ9" s="3">
        <f t="shared" si="33"/>
        <v>0.44900000000000001</v>
      </c>
      <c r="AR9" s="3">
        <f t="shared" si="34"/>
        <v>21.609000000000002</v>
      </c>
      <c r="AS9" s="3">
        <f t="shared" si="35"/>
        <v>0.17699999999999999</v>
      </c>
      <c r="AT9" s="3">
        <f t="shared" si="3"/>
        <v>0</v>
      </c>
      <c r="AU9" s="3">
        <f t="shared" si="4"/>
        <v>4.9220000000000006</v>
      </c>
      <c r="AV9" s="3">
        <f t="shared" si="36"/>
        <v>14.83</v>
      </c>
      <c r="AW9" s="3">
        <f t="shared" si="37"/>
        <v>2.766</v>
      </c>
      <c r="AX9" s="3">
        <f t="shared" si="38"/>
        <v>0.128</v>
      </c>
      <c r="AY9" s="3">
        <f t="shared" si="39"/>
        <v>3.3000000000000002E-2</v>
      </c>
      <c r="AZ9" s="3">
        <f t="shared" si="40"/>
        <v>0.28100000000000003</v>
      </c>
      <c r="BA9" s="3">
        <f t="shared" si="41"/>
        <v>0</v>
      </c>
      <c r="BB9" s="3">
        <f t="shared" si="42"/>
        <v>92.670000000000016</v>
      </c>
      <c r="BD9" s="3">
        <f t="shared" si="6"/>
        <v>0.79019640479360853</v>
      </c>
      <c r="BE9" s="3">
        <f t="shared" si="7"/>
        <v>5.6219167104900707E-3</v>
      </c>
      <c r="BF9" s="3">
        <f t="shared" si="8"/>
        <v>0.42387210670851322</v>
      </c>
      <c r="BG9" s="3">
        <f t="shared" si="9"/>
        <v>2.3291005987236E-3</v>
      </c>
      <c r="BH9" s="3">
        <f t="shared" si="10"/>
        <v>6.8509548466121048E-2</v>
      </c>
      <c r="BI9" s="3">
        <f t="shared" si="11"/>
        <v>0</v>
      </c>
      <c r="BJ9" s="3">
        <f t="shared" si="12"/>
        <v>0.36794990125147625</v>
      </c>
      <c r="BK9" s="3">
        <f t="shared" si="13"/>
        <v>4.9324683384037067E-2</v>
      </c>
      <c r="BL9" s="3">
        <f t="shared" si="14"/>
        <v>1.8044078300022274E-3</v>
      </c>
      <c r="BM9" s="3">
        <f t="shared" si="15"/>
        <v>4.4180965233596811E-4</v>
      </c>
      <c r="BN9" s="3">
        <f t="shared" si="43"/>
        <v>9.0676020387583517E-3</v>
      </c>
      <c r="BO9" s="3">
        <f t="shared" si="44"/>
        <v>0</v>
      </c>
      <c r="BP9" s="3">
        <f t="shared" si="45"/>
        <v>1.7191174814340662</v>
      </c>
      <c r="BQ9" s="3">
        <f t="shared" si="16"/>
        <v>2.2030454414560645</v>
      </c>
    </row>
    <row r="10" spans="1:69" x14ac:dyDescent="0.15">
      <c r="A10" t="s">
        <v>80</v>
      </c>
      <c r="B10">
        <v>1029</v>
      </c>
      <c r="C10">
        <f t="shared" si="46"/>
        <v>4.4721359549923347</v>
      </c>
      <c r="D10" s="1">
        <v>54.195</v>
      </c>
      <c r="E10" s="1">
        <v>0.13500000000000001</v>
      </c>
      <c r="F10" s="1">
        <v>4.819</v>
      </c>
      <c r="G10" s="1">
        <v>0.38800000000000001</v>
      </c>
      <c r="H10" s="1">
        <v>6.657</v>
      </c>
      <c r="I10" s="1">
        <v>31.57</v>
      </c>
      <c r="J10" s="1">
        <v>1.0960000000000001</v>
      </c>
      <c r="K10" s="1">
        <v>0.188</v>
      </c>
      <c r="L10" s="1">
        <v>0.10100000000000001</v>
      </c>
      <c r="M10" s="1">
        <v>2.9000000000000001E-2</v>
      </c>
      <c r="O10">
        <f t="shared" si="17"/>
        <v>99.178000000000011</v>
      </c>
      <c r="Q10" s="1">
        <v>49.110999999999997</v>
      </c>
      <c r="R10" s="1">
        <v>83.174000000000007</v>
      </c>
      <c r="S10" s="1">
        <v>11.095000000000001</v>
      </c>
      <c r="V10" s="5">
        <v>12</v>
      </c>
      <c r="W10" s="5">
        <v>4</v>
      </c>
      <c r="X10" s="15">
        <v>0</v>
      </c>
      <c r="Z10" s="14">
        <f t="shared" si="18"/>
        <v>1.8944685790166522</v>
      </c>
      <c r="AA10" s="14">
        <f t="shared" si="19"/>
        <v>3.5500130101184233E-3</v>
      </c>
      <c r="AB10" s="14">
        <f t="shared" si="20"/>
        <v>0.19852500021208355</v>
      </c>
      <c r="AC10" s="14">
        <f t="shared" si="21"/>
        <v>1.0722716314928495E-2</v>
      </c>
      <c r="AD10" s="14">
        <f t="shared" si="22"/>
        <v>0</v>
      </c>
      <c r="AE10" s="14">
        <f t="shared" si="23"/>
        <v>0.19460149069518395</v>
      </c>
      <c r="AF10" s="14">
        <f t="shared" si="24"/>
        <v>1.6450542766431426</v>
      </c>
      <c r="AG10" s="14">
        <f t="shared" si="25"/>
        <v>4.1046940758264844E-2</v>
      </c>
      <c r="AH10" s="14">
        <f t="shared" si="26"/>
        <v>5.565967839190316E-3</v>
      </c>
      <c r="AI10" s="14">
        <f t="shared" si="27"/>
        <v>2.8398849336936354E-3</v>
      </c>
      <c r="AJ10" s="14">
        <f t="shared" si="28"/>
        <v>1.9653605729303266E-3</v>
      </c>
      <c r="AK10" s="14">
        <f t="shared" si="29"/>
        <v>0</v>
      </c>
      <c r="AL10" s="14">
        <f t="shared" si="30"/>
        <v>3.998340229996189</v>
      </c>
      <c r="AM10" s="14">
        <f t="shared" si="31"/>
        <v>0.89421853036302557</v>
      </c>
      <c r="AN10" s="11">
        <f t="shared" si="2"/>
        <v>0</v>
      </c>
      <c r="AP10">
        <f t="shared" si="32"/>
        <v>54.195</v>
      </c>
      <c r="AQ10">
        <f>E10</f>
        <v>0.13500000000000001</v>
      </c>
      <c r="AR10">
        <f t="shared" si="34"/>
        <v>4.819</v>
      </c>
      <c r="AS10">
        <f t="shared" si="35"/>
        <v>0.38800000000000001</v>
      </c>
      <c r="AT10">
        <f t="shared" si="3"/>
        <v>0</v>
      </c>
      <c r="AU10">
        <f t="shared" si="4"/>
        <v>6.657</v>
      </c>
      <c r="AV10">
        <f t="shared" si="36"/>
        <v>31.57</v>
      </c>
      <c r="AW10">
        <f t="shared" si="37"/>
        <v>1.0960000000000001</v>
      </c>
      <c r="AX10">
        <f t="shared" si="38"/>
        <v>0.188</v>
      </c>
      <c r="AY10">
        <f t="shared" si="39"/>
        <v>0.10100000000000001</v>
      </c>
      <c r="AZ10">
        <f t="shared" si="40"/>
        <v>2.9000000000000001E-2</v>
      </c>
      <c r="BA10">
        <f t="shared" si="41"/>
        <v>0</v>
      </c>
      <c r="BB10">
        <f t="shared" si="42"/>
        <v>99.178000000000011</v>
      </c>
      <c r="BD10">
        <f t="shared" si="6"/>
        <v>0.90204727030625831</v>
      </c>
      <c r="BE10">
        <f t="shared" si="7"/>
        <v>1.6903313049357676E-3</v>
      </c>
      <c r="BF10">
        <f t="shared" si="8"/>
        <v>9.4527265594350735E-2</v>
      </c>
      <c r="BG10">
        <f t="shared" si="9"/>
        <v>5.1055990525692482E-3</v>
      </c>
      <c r="BH10">
        <f t="shared" si="10"/>
        <v>9.2659094705194595E-2</v>
      </c>
      <c r="BI10">
        <f t="shared" si="11"/>
        <v>0</v>
      </c>
      <c r="BJ10">
        <f t="shared" si="12"/>
        <v>0.78328916942070836</v>
      </c>
      <c r="BK10">
        <f t="shared" si="13"/>
        <v>1.9544415397290175E-2</v>
      </c>
      <c r="BL10">
        <f t="shared" si="14"/>
        <v>2.6502240003157713E-3</v>
      </c>
      <c r="BM10">
        <f t="shared" si="15"/>
        <v>1.3522052995737206E-3</v>
      </c>
      <c r="BN10">
        <f t="shared" si="43"/>
        <v>9.3580234563698291E-4</v>
      </c>
      <c r="BO10">
        <f t="shared" si="44"/>
        <v>0</v>
      </c>
      <c r="BP10">
        <f t="shared" si="45"/>
        <v>1.9038013774268339</v>
      </c>
      <c r="BQ10">
        <f t="shared" si="16"/>
        <v>2.1001876967860591</v>
      </c>
    </row>
    <row r="11" spans="1:69" x14ac:dyDescent="0.15">
      <c r="A11" t="s">
        <v>81</v>
      </c>
      <c r="B11">
        <v>1030</v>
      </c>
      <c r="C11">
        <f t="shared" si="46"/>
        <v>5.3851648071417451</v>
      </c>
      <c r="D11" s="1">
        <v>54.155999999999999</v>
      </c>
      <c r="E11" s="1">
        <v>0.126</v>
      </c>
      <c r="F11" s="1">
        <v>4.8449999999999998</v>
      </c>
      <c r="G11" s="1">
        <v>0.39900000000000002</v>
      </c>
      <c r="H11" s="1">
        <v>6.63</v>
      </c>
      <c r="I11" s="1">
        <v>31.577999999999999</v>
      </c>
      <c r="J11" s="1">
        <v>1.0720000000000001</v>
      </c>
      <c r="K11" s="1">
        <v>0.191</v>
      </c>
      <c r="L11" s="1">
        <v>9.1999999999999998E-2</v>
      </c>
      <c r="M11" s="1">
        <v>3.2000000000000001E-2</v>
      </c>
      <c r="O11">
        <f t="shared" si="17"/>
        <v>99.120999999999995</v>
      </c>
      <c r="Q11" s="1">
        <v>49.109000000000002</v>
      </c>
      <c r="R11" s="1">
        <v>83.168999999999997</v>
      </c>
      <c r="S11" s="1">
        <v>11.095000000000001</v>
      </c>
      <c r="V11" s="5">
        <v>12</v>
      </c>
      <c r="W11" s="5">
        <v>4</v>
      </c>
      <c r="X11" s="15">
        <v>0</v>
      </c>
      <c r="Z11" s="14">
        <f t="shared" si="18"/>
        <v>1.8938852818542871</v>
      </c>
      <c r="AA11" s="14">
        <f t="shared" si="19"/>
        <v>3.3147106579816295E-3</v>
      </c>
      <c r="AB11" s="14">
        <f t="shared" si="20"/>
        <v>0.19967834280377586</v>
      </c>
      <c r="AC11" s="14">
        <f t="shared" si="21"/>
        <v>1.1031254132501823E-2</v>
      </c>
      <c r="AD11" s="14">
        <f t="shared" si="22"/>
        <v>0</v>
      </c>
      <c r="AE11" s="14">
        <f t="shared" si="23"/>
        <v>0.19389206571808276</v>
      </c>
      <c r="AF11" s="14">
        <f t="shared" si="24"/>
        <v>1.6461491174338627</v>
      </c>
      <c r="AG11" s="14">
        <f t="shared" si="25"/>
        <v>4.0164644669958553E-2</v>
      </c>
      <c r="AH11" s="14">
        <f t="shared" si="26"/>
        <v>5.6571163895163057E-3</v>
      </c>
      <c r="AI11" s="14">
        <f t="shared" si="27"/>
        <v>2.5878917176770009E-3</v>
      </c>
      <c r="AJ11" s="14">
        <f t="shared" si="28"/>
        <v>2.1695672839022111E-3</v>
      </c>
      <c r="AK11" s="14">
        <f t="shared" si="29"/>
        <v>0</v>
      </c>
      <c r="AL11" s="14">
        <f t="shared" si="30"/>
        <v>3.9985299926615463</v>
      </c>
      <c r="AM11" s="14">
        <f t="shared" si="31"/>
        <v>0.8946262358182927</v>
      </c>
      <c r="AN11" s="11">
        <f t="shared" si="2"/>
        <v>0</v>
      </c>
      <c r="AP11">
        <f t="shared" si="32"/>
        <v>54.155999999999999</v>
      </c>
      <c r="AQ11">
        <f>E11</f>
        <v>0.126</v>
      </c>
      <c r="AR11">
        <f t="shared" si="34"/>
        <v>4.8449999999999998</v>
      </c>
      <c r="AS11">
        <f t="shared" si="35"/>
        <v>0.39900000000000002</v>
      </c>
      <c r="AT11">
        <f t="shared" si="3"/>
        <v>0</v>
      </c>
      <c r="AU11">
        <f t="shared" si="4"/>
        <v>6.63</v>
      </c>
      <c r="AV11">
        <f t="shared" si="36"/>
        <v>31.577999999999999</v>
      </c>
      <c r="AW11">
        <f t="shared" si="37"/>
        <v>1.0720000000000001</v>
      </c>
      <c r="AX11">
        <f t="shared" si="38"/>
        <v>0.191</v>
      </c>
      <c r="AY11">
        <f t="shared" si="39"/>
        <v>9.1999999999999998E-2</v>
      </c>
      <c r="AZ11">
        <f t="shared" si="40"/>
        <v>3.2000000000000001E-2</v>
      </c>
      <c r="BA11">
        <f t="shared" si="41"/>
        <v>0</v>
      </c>
      <c r="BB11">
        <f t="shared" si="42"/>
        <v>99.120999999999995</v>
      </c>
      <c r="BD11">
        <f t="shared" si="6"/>
        <v>0.90139813581890815</v>
      </c>
      <c r="BE11">
        <f t="shared" si="7"/>
        <v>1.577642551273383E-3</v>
      </c>
      <c r="BF11">
        <f t="shared" si="8"/>
        <v>9.5037269517457834E-2</v>
      </c>
      <c r="BG11">
        <f t="shared" si="9"/>
        <v>5.2503454174616755E-3</v>
      </c>
      <c r="BH11">
        <f t="shared" si="10"/>
        <v>9.2283280440955406E-2</v>
      </c>
      <c r="BI11">
        <f t="shared" si="11"/>
        <v>0</v>
      </c>
      <c r="BJ11">
        <f t="shared" si="12"/>
        <v>0.78348765891565186</v>
      </c>
      <c r="BK11">
        <f t="shared" si="13"/>
        <v>1.9116435498079443E-2</v>
      </c>
      <c r="BL11">
        <f t="shared" si="14"/>
        <v>2.6925148088314489E-3</v>
      </c>
      <c r="BM11">
        <f t="shared" si="15"/>
        <v>1.2317117580275473E-3</v>
      </c>
      <c r="BN11">
        <f t="shared" si="43"/>
        <v>1.0326094848408086E-3</v>
      </c>
      <c r="BO11">
        <f t="shared" si="44"/>
        <v>0</v>
      </c>
      <c r="BP11">
        <f t="shared" si="45"/>
        <v>1.9031076042114876</v>
      </c>
      <c r="BQ11">
        <f t="shared" si="16"/>
        <v>2.1010530270663557</v>
      </c>
    </row>
    <row r="12" spans="1:69" x14ac:dyDescent="0.15">
      <c r="A12" t="s">
        <v>82</v>
      </c>
      <c r="B12">
        <v>1031</v>
      </c>
      <c r="C12">
        <f t="shared" si="46"/>
        <v>5.3851648071311899</v>
      </c>
      <c r="D12" s="1">
        <v>54.191000000000003</v>
      </c>
      <c r="E12" s="1">
        <v>0.13700000000000001</v>
      </c>
      <c r="F12" s="1">
        <v>4.8769999999999998</v>
      </c>
      <c r="G12" s="1">
        <v>0.378</v>
      </c>
      <c r="H12" s="1">
        <v>6.6459999999999999</v>
      </c>
      <c r="I12" s="1">
        <v>31.562999999999999</v>
      </c>
      <c r="J12" s="1">
        <v>1.0469999999999999</v>
      </c>
      <c r="K12" s="1">
        <v>0.188</v>
      </c>
      <c r="L12" s="1">
        <v>9.8000000000000004E-2</v>
      </c>
      <c r="M12" s="1">
        <v>3.6999999999999998E-2</v>
      </c>
      <c r="O12">
        <f t="shared" si="17"/>
        <v>99.162000000000006</v>
      </c>
      <c r="Q12" s="1">
        <v>49.106999999999999</v>
      </c>
      <c r="R12" s="1">
        <v>83.164000000000001</v>
      </c>
      <c r="S12" s="1">
        <v>11.095000000000001</v>
      </c>
      <c r="V12" s="5">
        <v>12</v>
      </c>
      <c r="W12" s="5">
        <v>4</v>
      </c>
      <c r="X12" s="15">
        <v>0</v>
      </c>
      <c r="Z12" s="14">
        <f t="shared" si="18"/>
        <v>1.8941202855322918</v>
      </c>
      <c r="AA12" s="14">
        <f t="shared" si="19"/>
        <v>3.6022093352910921E-3</v>
      </c>
      <c r="AB12" s="14">
        <f t="shared" si="20"/>
        <v>0.20089227571951671</v>
      </c>
      <c r="AC12" s="14">
        <f t="shared" si="21"/>
        <v>1.0445208044512289E-2</v>
      </c>
      <c r="AD12" s="14">
        <f t="shared" si="22"/>
        <v>0</v>
      </c>
      <c r="AE12" s="14">
        <f t="shared" si="23"/>
        <v>0.19425855182509119</v>
      </c>
      <c r="AF12" s="14">
        <f t="shared" si="24"/>
        <v>1.6445085245312272</v>
      </c>
      <c r="AG12" s="14">
        <f t="shared" si="25"/>
        <v>3.9207497744275087E-2</v>
      </c>
      <c r="AH12" s="14">
        <f t="shared" si="26"/>
        <v>5.5653553146348044E-3</v>
      </c>
      <c r="AI12" s="14">
        <f t="shared" si="27"/>
        <v>2.7552286746260726E-3</v>
      </c>
      <c r="AJ12" s="14">
        <f t="shared" si="28"/>
        <v>2.5072530578724873E-3</v>
      </c>
      <c r="AK12" s="14">
        <f t="shared" si="29"/>
        <v>0</v>
      </c>
      <c r="AL12" s="14">
        <f t="shared" si="30"/>
        <v>3.9978623897793382</v>
      </c>
      <c r="AM12" s="14">
        <f t="shared" si="31"/>
        <v>0.89435391011566734</v>
      </c>
      <c r="AN12" s="11">
        <f t="shared" si="2"/>
        <v>0</v>
      </c>
      <c r="AP12">
        <f t="shared" si="32"/>
        <v>54.191000000000003</v>
      </c>
      <c r="AQ12">
        <f>E12</f>
        <v>0.13700000000000001</v>
      </c>
      <c r="AR12">
        <f t="shared" si="34"/>
        <v>4.8769999999999998</v>
      </c>
      <c r="AS12">
        <f t="shared" si="35"/>
        <v>0.378</v>
      </c>
      <c r="AT12">
        <f t="shared" si="3"/>
        <v>0</v>
      </c>
      <c r="AU12">
        <f t="shared" si="4"/>
        <v>6.6459999999999999</v>
      </c>
      <c r="AV12">
        <f t="shared" si="36"/>
        <v>31.562999999999999</v>
      </c>
      <c r="AW12">
        <f t="shared" si="37"/>
        <v>1.0469999999999999</v>
      </c>
      <c r="AX12">
        <f t="shared" si="38"/>
        <v>0.188</v>
      </c>
      <c r="AY12">
        <f t="shared" si="39"/>
        <v>9.8000000000000004E-2</v>
      </c>
      <c r="AZ12">
        <f t="shared" si="40"/>
        <v>3.6999999999999998E-2</v>
      </c>
      <c r="BA12">
        <f t="shared" si="41"/>
        <v>0</v>
      </c>
      <c r="BB12">
        <f t="shared" si="42"/>
        <v>99.162000000000006</v>
      </c>
      <c r="BD12">
        <f t="shared" si="6"/>
        <v>0.90198069241011991</v>
      </c>
      <c r="BE12">
        <f t="shared" si="7"/>
        <v>1.7153732501940752E-3</v>
      </c>
      <c r="BF12">
        <f t="shared" si="8"/>
        <v>9.5664966653589645E-2</v>
      </c>
      <c r="BG12">
        <f t="shared" si="9"/>
        <v>4.9740114481215871E-3</v>
      </c>
      <c r="BH12">
        <f t="shared" si="10"/>
        <v>9.2505985190134185E-2</v>
      </c>
      <c r="BI12">
        <f t="shared" si="11"/>
        <v>0</v>
      </c>
      <c r="BJ12">
        <f t="shared" si="12"/>
        <v>0.78311549111263279</v>
      </c>
      <c r="BK12">
        <f t="shared" si="13"/>
        <v>1.867062310306826E-2</v>
      </c>
      <c r="BL12">
        <f t="shared" si="14"/>
        <v>2.6502240003157713E-3</v>
      </c>
      <c r="BM12">
        <f t="shared" si="15"/>
        <v>1.3120407857249961E-3</v>
      </c>
      <c r="BN12">
        <f t="shared" si="43"/>
        <v>1.193954716847185E-3</v>
      </c>
      <c r="BO12">
        <f t="shared" si="44"/>
        <v>0</v>
      </c>
      <c r="BP12">
        <f t="shared" si="45"/>
        <v>1.9037833626707483</v>
      </c>
      <c r="BQ12">
        <f t="shared" si="16"/>
        <v>2.0999565749807179</v>
      </c>
    </row>
    <row r="13" spans="1:69" x14ac:dyDescent="0.15">
      <c r="A13" t="s">
        <v>83</v>
      </c>
      <c r="B13">
        <v>1032</v>
      </c>
      <c r="C13">
        <f t="shared" si="46"/>
        <v>4.4721359550050446</v>
      </c>
      <c r="D13" s="1">
        <v>54.198</v>
      </c>
      <c r="E13" s="1">
        <v>0.14599999999999999</v>
      </c>
      <c r="F13" s="1">
        <v>4.8789999999999996</v>
      </c>
      <c r="G13" s="1">
        <v>0.374</v>
      </c>
      <c r="H13" s="1">
        <v>6.657</v>
      </c>
      <c r="I13" s="1">
        <v>31.456</v>
      </c>
      <c r="J13" s="1">
        <v>1.026</v>
      </c>
      <c r="K13" s="1">
        <v>0.184</v>
      </c>
      <c r="L13" s="1">
        <v>8.5000000000000006E-2</v>
      </c>
      <c r="M13" s="1">
        <v>2.3E-2</v>
      </c>
      <c r="O13">
        <f t="shared" si="17"/>
        <v>99.027999999999992</v>
      </c>
      <c r="Q13" s="1">
        <v>49.104999999999997</v>
      </c>
      <c r="R13" s="1">
        <v>83.16</v>
      </c>
      <c r="S13" s="1">
        <v>11.095000000000001</v>
      </c>
      <c r="V13" s="5">
        <v>12</v>
      </c>
      <c r="W13" s="5">
        <v>4</v>
      </c>
      <c r="X13" s="15">
        <v>0</v>
      </c>
      <c r="Z13" s="14">
        <f t="shared" si="18"/>
        <v>1.8962857904914923</v>
      </c>
      <c r="AA13" s="14">
        <f t="shared" si="19"/>
        <v>3.8427433182624537E-3</v>
      </c>
      <c r="AB13" s="14">
        <f t="shared" si="20"/>
        <v>0.20117844228479706</v>
      </c>
      <c r="AC13" s="14">
        <f t="shared" si="21"/>
        <v>1.03451558329157E-2</v>
      </c>
      <c r="AD13" s="14">
        <f t="shared" si="22"/>
        <v>0</v>
      </c>
      <c r="AE13" s="14">
        <f t="shared" si="23"/>
        <v>0.19477737423757149</v>
      </c>
      <c r="AF13" s="14">
        <f t="shared" si="24"/>
        <v>1.640595401666149</v>
      </c>
      <c r="AG13" s="14">
        <f t="shared" si="25"/>
        <v>3.8460058927435259E-2</v>
      </c>
      <c r="AH13" s="14">
        <f t="shared" si="26"/>
        <v>5.4524665569083315E-3</v>
      </c>
      <c r="AI13" s="14">
        <f t="shared" si="27"/>
        <v>2.3921622892288897E-3</v>
      </c>
      <c r="AJ13" s="14">
        <f t="shared" si="28"/>
        <v>1.5601430532569513E-3</v>
      </c>
      <c r="AK13" s="14">
        <f t="shared" si="29"/>
        <v>0</v>
      </c>
      <c r="AL13" s="14">
        <f t="shared" si="30"/>
        <v>3.9948897386580162</v>
      </c>
      <c r="AM13" s="14">
        <f t="shared" si="31"/>
        <v>0.89387585083816834</v>
      </c>
      <c r="AN13" s="11">
        <f t="shared" si="2"/>
        <v>0</v>
      </c>
      <c r="AP13">
        <f t="shared" si="32"/>
        <v>54.198</v>
      </c>
      <c r="AQ13">
        <f>E13</f>
        <v>0.14599999999999999</v>
      </c>
      <c r="AR13">
        <f t="shared" si="34"/>
        <v>4.8789999999999996</v>
      </c>
      <c r="AS13">
        <f t="shared" si="35"/>
        <v>0.374</v>
      </c>
      <c r="AT13">
        <f t="shared" si="3"/>
        <v>0</v>
      </c>
      <c r="AU13">
        <f t="shared" si="4"/>
        <v>6.657</v>
      </c>
      <c r="AV13">
        <f t="shared" si="36"/>
        <v>31.456</v>
      </c>
      <c r="AW13">
        <f t="shared" si="37"/>
        <v>1.026</v>
      </c>
      <c r="AX13">
        <f t="shared" si="38"/>
        <v>0.184</v>
      </c>
      <c r="AY13">
        <f t="shared" si="39"/>
        <v>8.5000000000000006E-2</v>
      </c>
      <c r="AZ13">
        <f t="shared" si="40"/>
        <v>2.3E-2</v>
      </c>
      <c r="BA13">
        <f t="shared" si="41"/>
        <v>0</v>
      </c>
      <c r="BB13">
        <f t="shared" si="42"/>
        <v>99.027999999999992</v>
      </c>
      <c r="BD13">
        <f t="shared" si="6"/>
        <v>0.90209720372836222</v>
      </c>
      <c r="BE13">
        <f t="shared" si="7"/>
        <v>1.8280620038564595E-3</v>
      </c>
      <c r="BF13">
        <f t="shared" si="8"/>
        <v>9.5704197724597873E-2</v>
      </c>
      <c r="BG13">
        <f t="shared" si="9"/>
        <v>4.921376406342522E-3</v>
      </c>
      <c r="BH13">
        <f t="shared" si="10"/>
        <v>9.2659094705194595E-2</v>
      </c>
      <c r="BI13">
        <f t="shared" si="11"/>
        <v>0</v>
      </c>
      <c r="BJ13">
        <f t="shared" si="12"/>
        <v>0.78046069411776375</v>
      </c>
      <c r="BK13">
        <f t="shared" si="13"/>
        <v>1.8296140691258869E-2</v>
      </c>
      <c r="BL13">
        <f t="shared" si="14"/>
        <v>2.5938362556282017E-3</v>
      </c>
      <c r="BM13">
        <f t="shared" si="15"/>
        <v>1.1379945590471907E-3</v>
      </c>
      <c r="BN13">
        <f t="shared" si="43"/>
        <v>7.4218806722933122E-4</v>
      </c>
      <c r="BO13">
        <f t="shared" si="44"/>
        <v>0</v>
      </c>
      <c r="BP13">
        <f t="shared" si="45"/>
        <v>1.9004407882592813</v>
      </c>
      <c r="BQ13">
        <f t="shared" si="16"/>
        <v>2.1020858757284189</v>
      </c>
    </row>
    <row r="14" spans="1:69" x14ac:dyDescent="0.15">
      <c r="A14" t="s">
        <v>84</v>
      </c>
      <c r="B14">
        <v>1033</v>
      </c>
      <c r="C14">
        <f t="shared" si="46"/>
        <v>5.0990195135878684</v>
      </c>
      <c r="D14" s="1">
        <v>54.167000000000002</v>
      </c>
      <c r="E14" s="1">
        <v>0.13800000000000001</v>
      </c>
      <c r="F14" s="1">
        <v>4.8620000000000001</v>
      </c>
      <c r="G14" s="1">
        <v>0.373</v>
      </c>
      <c r="H14" s="1">
        <v>6.5910000000000002</v>
      </c>
      <c r="I14" s="1">
        <v>31.55</v>
      </c>
      <c r="J14" s="1">
        <v>1.026</v>
      </c>
      <c r="K14" s="1">
        <v>0.188</v>
      </c>
      <c r="L14" s="1">
        <v>9.6000000000000002E-2</v>
      </c>
      <c r="M14" s="1">
        <v>2.5999999999999999E-2</v>
      </c>
      <c r="O14">
        <f t="shared" si="17"/>
        <v>99.016999999999996</v>
      </c>
      <c r="Q14" s="1">
        <v>49.103999999999999</v>
      </c>
      <c r="R14" s="1">
        <v>83.155000000000001</v>
      </c>
      <c r="S14" s="1">
        <v>11.095000000000001</v>
      </c>
      <c r="V14" s="5">
        <v>12</v>
      </c>
      <c r="W14" s="5">
        <v>4</v>
      </c>
      <c r="X14" s="15">
        <v>0</v>
      </c>
      <c r="Z14" s="14">
        <f t="shared" si="18"/>
        <v>1.8952586424383342</v>
      </c>
      <c r="AA14" s="14">
        <f t="shared" si="19"/>
        <v>3.6322922085074236E-3</v>
      </c>
      <c r="AB14" s="14">
        <f t="shared" si="20"/>
        <v>0.20048355279832206</v>
      </c>
      <c r="AC14" s="14">
        <f t="shared" si="21"/>
        <v>1.0317807929077702E-2</v>
      </c>
      <c r="AD14" s="14">
        <f t="shared" si="22"/>
        <v>0</v>
      </c>
      <c r="AE14" s="14">
        <f t="shared" si="23"/>
        <v>0.19285212737672705</v>
      </c>
      <c r="AF14" s="14">
        <f t="shared" si="24"/>
        <v>1.6455479044512615</v>
      </c>
      <c r="AG14" s="14">
        <f t="shared" si="25"/>
        <v>3.8461225462071612E-2</v>
      </c>
      <c r="AH14" s="14">
        <f t="shared" si="26"/>
        <v>5.5711674129089164E-3</v>
      </c>
      <c r="AI14" s="14">
        <f t="shared" si="27"/>
        <v>2.7018181790844057E-3</v>
      </c>
      <c r="AJ14" s="14">
        <f t="shared" si="28"/>
        <v>1.7636934663297402E-3</v>
      </c>
      <c r="AK14" s="14">
        <f t="shared" si="29"/>
        <v>0</v>
      </c>
      <c r="AL14" s="14">
        <f t="shared" si="30"/>
        <v>3.996590231722625</v>
      </c>
      <c r="AM14" s="14">
        <f t="shared" si="31"/>
        <v>0.89509784375658052</v>
      </c>
      <c r="AN14" s="11">
        <f t="shared" si="2"/>
        <v>0</v>
      </c>
      <c r="AP14">
        <f t="shared" si="32"/>
        <v>54.167000000000002</v>
      </c>
      <c r="AQ14">
        <f>E14</f>
        <v>0.13800000000000001</v>
      </c>
      <c r="AR14">
        <f t="shared" si="34"/>
        <v>4.8620000000000001</v>
      </c>
      <c r="AS14">
        <f t="shared" si="35"/>
        <v>0.373</v>
      </c>
      <c r="AT14">
        <f t="shared" si="3"/>
        <v>0</v>
      </c>
      <c r="AU14">
        <f t="shared" si="4"/>
        <v>6.5910000000000002</v>
      </c>
      <c r="AV14">
        <f t="shared" si="36"/>
        <v>31.55</v>
      </c>
      <c r="AW14">
        <f t="shared" si="37"/>
        <v>1.026</v>
      </c>
      <c r="AX14">
        <f t="shared" si="38"/>
        <v>0.188</v>
      </c>
      <c r="AY14">
        <f t="shared" si="39"/>
        <v>9.6000000000000002E-2</v>
      </c>
      <c r="AZ14">
        <f t="shared" si="40"/>
        <v>2.5999999999999999E-2</v>
      </c>
      <c r="BA14">
        <f t="shared" si="41"/>
        <v>0</v>
      </c>
      <c r="BB14">
        <f t="shared" si="42"/>
        <v>99.016999999999996</v>
      </c>
      <c r="BD14">
        <f t="shared" si="6"/>
        <v>0.90158122503328897</v>
      </c>
      <c r="BE14">
        <f t="shared" si="7"/>
        <v>1.7278942228232291E-3</v>
      </c>
      <c r="BF14">
        <f t="shared" si="8"/>
        <v>9.5370733621027867E-2</v>
      </c>
      <c r="BG14">
        <f t="shared" si="9"/>
        <v>4.9082176458977557E-3</v>
      </c>
      <c r="BH14">
        <f t="shared" si="10"/>
        <v>9.1740437614832152E-2</v>
      </c>
      <c r="BI14">
        <f t="shared" si="11"/>
        <v>0</v>
      </c>
      <c r="BJ14">
        <f t="shared" si="12"/>
        <v>0.78279294568334967</v>
      </c>
      <c r="BK14">
        <f t="shared" si="13"/>
        <v>1.8296140691258869E-2</v>
      </c>
      <c r="BL14">
        <f t="shared" si="14"/>
        <v>2.6502240003157713E-3</v>
      </c>
      <c r="BM14">
        <f t="shared" si="15"/>
        <v>1.2852644431591799E-3</v>
      </c>
      <c r="BN14">
        <f t="shared" si="43"/>
        <v>8.3899520643315696E-4</v>
      </c>
      <c r="BO14">
        <f t="shared" si="44"/>
        <v>0</v>
      </c>
      <c r="BP14">
        <f t="shared" si="45"/>
        <v>1.9011920781623863</v>
      </c>
      <c r="BQ14">
        <f t="shared" si="16"/>
        <v>2.1021496342366222</v>
      </c>
    </row>
    <row r="15" spans="1:69" x14ac:dyDescent="0.15">
      <c r="A15" t="s">
        <v>85</v>
      </c>
      <c r="B15">
        <v>1034</v>
      </c>
      <c r="C15">
        <f t="shared" si="46"/>
        <v>5.3851648071311899</v>
      </c>
      <c r="D15" s="1">
        <v>53.881999999999998</v>
      </c>
      <c r="E15" s="1">
        <v>0.13900000000000001</v>
      </c>
      <c r="F15" s="1">
        <v>4.8600000000000003</v>
      </c>
      <c r="G15" s="1">
        <v>0.36899999999999999</v>
      </c>
      <c r="H15" s="1">
        <v>6.718</v>
      </c>
      <c r="I15" s="1">
        <v>31.541</v>
      </c>
      <c r="J15" s="1">
        <v>1.024</v>
      </c>
      <c r="K15" s="1">
        <v>0.191</v>
      </c>
      <c r="L15" s="1">
        <v>9.7000000000000003E-2</v>
      </c>
      <c r="M15" s="1">
        <v>2.5000000000000001E-2</v>
      </c>
      <c r="O15">
        <f t="shared" si="17"/>
        <v>98.846000000000004</v>
      </c>
      <c r="Q15" s="1">
        <v>49.101999999999997</v>
      </c>
      <c r="R15" s="1">
        <v>83.15</v>
      </c>
      <c r="S15" s="1">
        <v>11.095000000000001</v>
      </c>
      <c r="V15" s="5">
        <v>12</v>
      </c>
      <c r="W15" s="5">
        <v>4</v>
      </c>
      <c r="X15" s="15">
        <v>0</v>
      </c>
      <c r="Z15" s="14">
        <f t="shared" si="18"/>
        <v>1.8906202014346183</v>
      </c>
      <c r="AA15" s="14">
        <f t="shared" si="19"/>
        <v>3.6689633787638874E-3</v>
      </c>
      <c r="AB15" s="14">
        <f t="shared" si="20"/>
        <v>0.20096801763882763</v>
      </c>
      <c r="AC15" s="14">
        <f t="shared" si="21"/>
        <v>1.0236037241931721E-2</v>
      </c>
      <c r="AD15" s="14">
        <f t="shared" si="22"/>
        <v>0</v>
      </c>
      <c r="AE15" s="14">
        <f t="shared" si="23"/>
        <v>0.1971242281359552</v>
      </c>
      <c r="AF15" s="14">
        <f t="shared" si="24"/>
        <v>1.6497324180719928</v>
      </c>
      <c r="AG15" s="14">
        <f t="shared" si="25"/>
        <v>3.8494846974396001E-2</v>
      </c>
      <c r="AH15" s="14">
        <f t="shared" si="26"/>
        <v>5.6760813489761981E-3</v>
      </c>
      <c r="AI15" s="14">
        <f t="shared" si="27"/>
        <v>2.7376851779816352E-3</v>
      </c>
      <c r="AJ15" s="14">
        <f t="shared" si="28"/>
        <v>1.7006566855895795E-3</v>
      </c>
      <c r="AK15" s="14">
        <f t="shared" si="29"/>
        <v>0</v>
      </c>
      <c r="AL15" s="14">
        <f t="shared" si="30"/>
        <v>4.0009591360890333</v>
      </c>
      <c r="AM15" s="14">
        <f t="shared" si="31"/>
        <v>0.8932650086617715</v>
      </c>
      <c r="AN15" s="11">
        <f t="shared" si="2"/>
        <v>0</v>
      </c>
      <c r="AP15">
        <f t="shared" si="32"/>
        <v>53.881999999999998</v>
      </c>
      <c r="AQ15">
        <f t="shared" si="33"/>
        <v>0.13900000000000001</v>
      </c>
      <c r="AR15">
        <f t="shared" si="34"/>
        <v>4.8600000000000003</v>
      </c>
      <c r="AS15">
        <f t="shared" si="35"/>
        <v>0.36899999999999999</v>
      </c>
      <c r="AT15">
        <f t="shared" si="3"/>
        <v>0</v>
      </c>
      <c r="AU15">
        <f t="shared" si="4"/>
        <v>6.718</v>
      </c>
      <c r="AV15">
        <f t="shared" si="36"/>
        <v>31.541</v>
      </c>
      <c r="AW15">
        <f t="shared" si="37"/>
        <v>1.024</v>
      </c>
      <c r="AX15">
        <f t="shared" si="38"/>
        <v>0.191</v>
      </c>
      <c r="AY15">
        <f t="shared" si="39"/>
        <v>9.7000000000000003E-2</v>
      </c>
      <c r="AZ15">
        <f t="shared" si="40"/>
        <v>2.5000000000000001E-2</v>
      </c>
      <c r="BA15">
        <f t="shared" si="41"/>
        <v>0</v>
      </c>
      <c r="BB15">
        <f t="shared" si="42"/>
        <v>98.846000000000004</v>
      </c>
      <c r="BD15">
        <f t="shared" si="6"/>
        <v>0.89683754993342213</v>
      </c>
      <c r="BE15">
        <f t="shared" si="7"/>
        <v>1.7404151954523829E-3</v>
      </c>
      <c r="BF15">
        <f t="shared" si="8"/>
        <v>9.5331502550019626E-2</v>
      </c>
      <c r="BG15">
        <f t="shared" si="9"/>
        <v>4.8555826041186915E-3</v>
      </c>
      <c r="BH15">
        <f t="shared" si="10"/>
        <v>9.3508156561438682E-2</v>
      </c>
      <c r="BI15">
        <f t="shared" si="11"/>
        <v>0</v>
      </c>
      <c r="BJ15">
        <f t="shared" si="12"/>
        <v>0.78256964500153825</v>
      </c>
      <c r="BK15">
        <f t="shared" si="13"/>
        <v>1.8260475699657976E-2</v>
      </c>
      <c r="BL15">
        <f t="shared" si="14"/>
        <v>2.6925148088314489E-3</v>
      </c>
      <c r="BM15">
        <f t="shared" si="15"/>
        <v>1.2986526144420881E-3</v>
      </c>
      <c r="BN15">
        <f t="shared" si="43"/>
        <v>8.0672616003188186E-4</v>
      </c>
      <c r="BO15">
        <f t="shared" si="44"/>
        <v>0</v>
      </c>
      <c r="BP15">
        <f t="shared" si="45"/>
        <v>1.8979012211289534</v>
      </c>
      <c r="BQ15">
        <f t="shared" si="16"/>
        <v>2.1080966130097596</v>
      </c>
    </row>
    <row r="16" spans="1:69" x14ac:dyDescent="0.15">
      <c r="A16" t="s">
        <v>86</v>
      </c>
      <c r="B16">
        <v>1035</v>
      </c>
      <c r="C16">
        <f t="shared" si="46"/>
        <v>4.4721359550018667</v>
      </c>
      <c r="D16" s="1">
        <v>54.098999999999997</v>
      </c>
      <c r="E16" s="1">
        <v>0.13200000000000001</v>
      </c>
      <c r="F16" s="1">
        <v>4.8609999999999998</v>
      </c>
      <c r="G16" s="1">
        <v>0.377</v>
      </c>
      <c r="H16" s="1">
        <v>6.593</v>
      </c>
      <c r="I16" s="1">
        <v>31.661999999999999</v>
      </c>
      <c r="J16" s="1">
        <v>1.0129999999999999</v>
      </c>
      <c r="K16" s="1">
        <v>0.191</v>
      </c>
      <c r="L16" s="1">
        <v>9.8000000000000004E-2</v>
      </c>
      <c r="M16" s="1">
        <v>2.7E-2</v>
      </c>
      <c r="O16">
        <f t="shared" si="17"/>
        <v>99.052999999999997</v>
      </c>
      <c r="Q16" s="1">
        <v>49.1</v>
      </c>
      <c r="R16" s="1">
        <v>83.146000000000001</v>
      </c>
      <c r="S16" s="1">
        <v>11.095000000000001</v>
      </c>
      <c r="V16" s="5">
        <v>12</v>
      </c>
      <c r="W16" s="5">
        <v>4</v>
      </c>
      <c r="X16" s="15">
        <v>0</v>
      </c>
      <c r="Z16" s="14">
        <f t="shared" si="18"/>
        <v>1.8926832951845793</v>
      </c>
      <c r="AA16" s="14">
        <f t="shared" si="19"/>
        <v>3.4740065507289863E-3</v>
      </c>
      <c r="AB16" s="14">
        <f t="shared" si="20"/>
        <v>0.2004215541900736</v>
      </c>
      <c r="AC16" s="14">
        <f t="shared" si="21"/>
        <v>1.042737437940061E-2</v>
      </c>
      <c r="AD16" s="14">
        <f t="shared" si="22"/>
        <v>0</v>
      </c>
      <c r="AE16" s="14">
        <f t="shared" si="23"/>
        <v>0.19289066360333507</v>
      </c>
      <c r="AF16" s="14">
        <f t="shared" si="24"/>
        <v>1.6512184017035028</v>
      </c>
      <c r="AG16" s="14">
        <f t="shared" si="25"/>
        <v>3.796996627738166E-2</v>
      </c>
      <c r="AH16" s="14">
        <f t="shared" si="26"/>
        <v>5.6594826940756775E-3</v>
      </c>
      <c r="AI16" s="14">
        <f t="shared" si="27"/>
        <v>2.7578203456398902E-3</v>
      </c>
      <c r="AJ16" s="14">
        <f t="shared" si="28"/>
        <v>1.8313381024720368E-3</v>
      </c>
      <c r="AK16" s="14">
        <f t="shared" si="29"/>
        <v>0</v>
      </c>
      <c r="AL16" s="14">
        <f t="shared" si="30"/>
        <v>3.9993339030311899</v>
      </c>
      <c r="AM16" s="14">
        <f t="shared" si="31"/>
        <v>0.89540170522873042</v>
      </c>
      <c r="AN16" s="11">
        <f t="shared" si="2"/>
        <v>0</v>
      </c>
      <c r="AP16">
        <f t="shared" si="32"/>
        <v>54.098999999999997</v>
      </c>
      <c r="AQ16">
        <f t="shared" si="33"/>
        <v>0.13200000000000001</v>
      </c>
      <c r="AR16">
        <f t="shared" si="34"/>
        <v>4.8609999999999998</v>
      </c>
      <c r="AS16">
        <f t="shared" si="35"/>
        <v>0.377</v>
      </c>
      <c r="AT16">
        <f t="shared" si="3"/>
        <v>0</v>
      </c>
      <c r="AU16">
        <f t="shared" si="4"/>
        <v>6.593</v>
      </c>
      <c r="AV16">
        <f t="shared" si="36"/>
        <v>31.661999999999999</v>
      </c>
      <c r="AW16">
        <f t="shared" si="37"/>
        <v>1.0129999999999999</v>
      </c>
      <c r="AX16">
        <f t="shared" si="38"/>
        <v>0.191</v>
      </c>
      <c r="AY16">
        <f t="shared" si="39"/>
        <v>9.8000000000000004E-2</v>
      </c>
      <c r="AZ16">
        <f t="shared" si="40"/>
        <v>2.7E-2</v>
      </c>
      <c r="BA16">
        <f t="shared" si="41"/>
        <v>0</v>
      </c>
      <c r="BB16">
        <f t="shared" si="42"/>
        <v>99.052999999999997</v>
      </c>
      <c r="BD16">
        <f t="shared" si="6"/>
        <v>0.90044940079893476</v>
      </c>
      <c r="BE16">
        <f t="shared" si="7"/>
        <v>1.6527683870483059E-3</v>
      </c>
      <c r="BF16">
        <f t="shared" si="8"/>
        <v>9.5351118085523739E-2</v>
      </c>
      <c r="BG16">
        <f t="shared" si="9"/>
        <v>4.9608526876768208E-3</v>
      </c>
      <c r="BH16">
        <f t="shared" si="10"/>
        <v>9.1768275708479494E-2</v>
      </c>
      <c r="BI16">
        <f t="shared" si="11"/>
        <v>0</v>
      </c>
      <c r="BJ16">
        <f t="shared" si="12"/>
        <v>0.78557179861255844</v>
      </c>
      <c r="BK16">
        <f t="shared" si="13"/>
        <v>1.8064318245853053E-2</v>
      </c>
      <c r="BL16">
        <f t="shared" si="14"/>
        <v>2.6925148088314489E-3</v>
      </c>
      <c r="BM16">
        <f t="shared" si="15"/>
        <v>1.3120407857249961E-3</v>
      </c>
      <c r="BN16">
        <f t="shared" si="43"/>
        <v>8.7126425283443228E-4</v>
      </c>
      <c r="BO16">
        <f t="shared" si="44"/>
        <v>0</v>
      </c>
      <c r="BP16">
        <f t="shared" si="45"/>
        <v>1.9026943523734656</v>
      </c>
      <c r="BQ16">
        <f t="shared" si="16"/>
        <v>2.1019318725797063</v>
      </c>
    </row>
    <row r="17" spans="1:69" x14ac:dyDescent="0.15">
      <c r="A17" t="s">
        <v>87</v>
      </c>
      <c r="B17">
        <v>1036</v>
      </c>
      <c r="C17">
        <f t="shared" si="46"/>
        <v>5.3851648071311899</v>
      </c>
      <c r="D17" s="1">
        <v>50.33</v>
      </c>
      <c r="E17" s="1">
        <v>0.13100000000000001</v>
      </c>
      <c r="F17" s="1">
        <v>4.5380000000000003</v>
      </c>
      <c r="G17" s="1">
        <v>0.36</v>
      </c>
      <c r="H17" s="1">
        <v>6.4969999999999999</v>
      </c>
      <c r="I17" s="1">
        <v>28.707999999999998</v>
      </c>
      <c r="J17" s="1">
        <v>0.98899999999999999</v>
      </c>
      <c r="K17" s="1">
        <v>0.189</v>
      </c>
      <c r="L17" s="1">
        <v>9.4E-2</v>
      </c>
      <c r="M17" s="1">
        <v>0.04</v>
      </c>
      <c r="O17">
        <f t="shared" si="17"/>
        <v>91.875999999999991</v>
      </c>
      <c r="Q17" s="1">
        <v>49.097999999999999</v>
      </c>
      <c r="R17" s="1">
        <v>83.141000000000005</v>
      </c>
      <c r="S17" s="1">
        <v>11.095000000000001</v>
      </c>
      <c r="V17" s="5">
        <v>12</v>
      </c>
      <c r="W17" s="5">
        <v>4</v>
      </c>
      <c r="X17" s="15">
        <v>0</v>
      </c>
      <c r="Z17" s="14">
        <f t="shared" si="18"/>
        <v>1.9008349997367779</v>
      </c>
      <c r="AA17" s="14">
        <f t="shared" si="19"/>
        <v>3.72183208402196E-3</v>
      </c>
      <c r="AB17" s="14">
        <f t="shared" si="20"/>
        <v>0.20198172363173336</v>
      </c>
      <c r="AC17" s="14">
        <f t="shared" si="21"/>
        <v>1.0748921593385183E-2</v>
      </c>
      <c r="AD17" s="14">
        <f t="shared" si="22"/>
        <v>0</v>
      </c>
      <c r="AE17" s="14">
        <f t="shared" si="23"/>
        <v>0.20519641840852049</v>
      </c>
      <c r="AF17" s="14">
        <f t="shared" si="24"/>
        <v>1.6162103767837193</v>
      </c>
      <c r="AG17" s="14">
        <f t="shared" si="25"/>
        <v>4.0018041989381581E-2</v>
      </c>
      <c r="AH17" s="14">
        <f t="shared" si="26"/>
        <v>6.0455240205714647E-3</v>
      </c>
      <c r="AI17" s="14">
        <f t="shared" si="27"/>
        <v>2.8555944359204507E-3</v>
      </c>
      <c r="AJ17" s="14">
        <f t="shared" si="28"/>
        <v>2.9288257652176149E-3</v>
      </c>
      <c r="AK17" s="14">
        <f t="shared" si="29"/>
        <v>0</v>
      </c>
      <c r="AL17" s="14">
        <f t="shared" si="30"/>
        <v>3.9905422584492496</v>
      </c>
      <c r="AM17" s="14">
        <f t="shared" si="31"/>
        <v>0.88734179594028417</v>
      </c>
      <c r="AN17" s="11">
        <f t="shared" si="2"/>
        <v>0</v>
      </c>
      <c r="AP17">
        <f t="shared" si="32"/>
        <v>50.33</v>
      </c>
      <c r="AQ17">
        <f t="shared" si="33"/>
        <v>0.13100000000000001</v>
      </c>
      <c r="AR17">
        <f t="shared" si="34"/>
        <v>4.5380000000000003</v>
      </c>
      <c r="AS17">
        <f t="shared" si="35"/>
        <v>0.36</v>
      </c>
      <c r="AT17">
        <f t="shared" si="3"/>
        <v>0</v>
      </c>
      <c r="AU17">
        <f t="shared" si="4"/>
        <v>6.4969999999999999</v>
      </c>
      <c r="AV17">
        <f t="shared" si="36"/>
        <v>28.707999999999998</v>
      </c>
      <c r="AW17">
        <f t="shared" si="37"/>
        <v>0.98899999999999999</v>
      </c>
      <c r="AX17">
        <f t="shared" si="38"/>
        <v>0.189</v>
      </c>
      <c r="AY17">
        <f t="shared" si="39"/>
        <v>9.4E-2</v>
      </c>
      <c r="AZ17">
        <f t="shared" si="40"/>
        <v>0.04</v>
      </c>
      <c r="BA17">
        <f t="shared" si="41"/>
        <v>0</v>
      </c>
      <c r="BB17">
        <f t="shared" si="42"/>
        <v>91.875999999999991</v>
      </c>
      <c r="BD17">
        <f t="shared" si="6"/>
        <v>0.83771637816245004</v>
      </c>
      <c r="BE17">
        <f t="shared" si="7"/>
        <v>1.640247414419152E-3</v>
      </c>
      <c r="BF17">
        <f t="shared" si="8"/>
        <v>8.9015300117693222E-2</v>
      </c>
      <c r="BG17">
        <f t="shared" si="9"/>
        <v>4.7371537601157967E-3</v>
      </c>
      <c r="BH17">
        <f t="shared" si="10"/>
        <v>9.0432047213406835E-2</v>
      </c>
      <c r="BI17">
        <f t="shared" si="11"/>
        <v>0</v>
      </c>
      <c r="BJ17">
        <f t="shared" si="12"/>
        <v>0.71227955260467835</v>
      </c>
      <c r="BK17">
        <f t="shared" si="13"/>
        <v>1.763633834664232E-2</v>
      </c>
      <c r="BL17">
        <f t="shared" si="14"/>
        <v>2.6643209364876639E-3</v>
      </c>
      <c r="BM17">
        <f t="shared" si="15"/>
        <v>1.2584881005933636E-3</v>
      </c>
      <c r="BN17">
        <f t="shared" si="43"/>
        <v>1.290761856051011E-3</v>
      </c>
      <c r="BO17">
        <f t="shared" si="44"/>
        <v>0</v>
      </c>
      <c r="BP17">
        <f t="shared" si="45"/>
        <v>1.7586705885125373</v>
      </c>
      <c r="BQ17">
        <f t="shared" si="16"/>
        <v>2.2690674902480752</v>
      </c>
    </row>
    <row r="18" spans="1:69" x14ac:dyDescent="0.15">
      <c r="A18" t="s">
        <v>88</v>
      </c>
      <c r="B18">
        <v>1037</v>
      </c>
      <c r="C18">
        <f t="shared" si="46"/>
        <v>5.3851648071443838</v>
      </c>
      <c r="D18" s="1">
        <v>54.363999999999997</v>
      </c>
      <c r="E18" s="1">
        <v>0.13800000000000001</v>
      </c>
      <c r="F18" s="1">
        <v>4.8600000000000003</v>
      </c>
      <c r="G18" s="1">
        <v>0.36299999999999999</v>
      </c>
      <c r="H18" s="1">
        <v>6.57</v>
      </c>
      <c r="I18" s="1">
        <v>31.707000000000001</v>
      </c>
      <c r="J18" s="1">
        <v>1.002</v>
      </c>
      <c r="K18" s="1">
        <v>0.17799999999999999</v>
      </c>
      <c r="L18" s="1">
        <v>9.4E-2</v>
      </c>
      <c r="M18" s="1">
        <v>3.2000000000000001E-2</v>
      </c>
      <c r="O18">
        <f t="shared" si="17"/>
        <v>99.307999999999964</v>
      </c>
      <c r="Q18" s="1">
        <v>49.095999999999997</v>
      </c>
      <c r="R18" s="1">
        <v>83.135999999999996</v>
      </c>
      <c r="S18" s="1">
        <v>11.095000000000001</v>
      </c>
      <c r="V18" s="5">
        <v>12</v>
      </c>
      <c r="W18" s="5">
        <v>4</v>
      </c>
      <c r="X18" s="15">
        <v>0</v>
      </c>
      <c r="Z18" s="14">
        <f t="shared" si="18"/>
        <v>1.8959037273917478</v>
      </c>
      <c r="AA18" s="14">
        <f t="shared" si="19"/>
        <v>3.6203616279736734E-3</v>
      </c>
      <c r="AB18" s="14">
        <f t="shared" si="20"/>
        <v>0.19974284838179829</v>
      </c>
      <c r="AC18" s="14">
        <f t="shared" si="21"/>
        <v>1.0008209926668283E-2</v>
      </c>
      <c r="AD18" s="14">
        <f t="shared" si="22"/>
        <v>0</v>
      </c>
      <c r="AE18" s="14">
        <f t="shared" si="23"/>
        <v>0.19160624768448861</v>
      </c>
      <c r="AF18" s="14">
        <f t="shared" si="24"/>
        <v>1.6483046845085685</v>
      </c>
      <c r="AG18" s="14">
        <f t="shared" si="25"/>
        <v>3.7438173494381041E-2</v>
      </c>
      <c r="AH18" s="14">
        <f t="shared" si="26"/>
        <v>5.257503085777924E-3</v>
      </c>
      <c r="AI18" s="14">
        <f t="shared" si="27"/>
        <v>2.6368408253633025E-3</v>
      </c>
      <c r="AJ18" s="14">
        <f t="shared" si="28"/>
        <v>2.1635697985557664E-3</v>
      </c>
      <c r="AK18" s="14">
        <f t="shared" si="29"/>
        <v>0</v>
      </c>
      <c r="AL18" s="14">
        <f t="shared" si="30"/>
        <v>3.9966821667253232</v>
      </c>
      <c r="AM18" s="14">
        <f t="shared" si="31"/>
        <v>0.89586112874708224</v>
      </c>
      <c r="AN18" s="11">
        <f t="shared" si="2"/>
        <v>0</v>
      </c>
      <c r="AP18">
        <f t="shared" si="32"/>
        <v>54.363999999999997</v>
      </c>
      <c r="AQ18">
        <f t="shared" si="33"/>
        <v>0.13800000000000001</v>
      </c>
      <c r="AR18">
        <f t="shared" si="34"/>
        <v>4.8600000000000003</v>
      </c>
      <c r="AS18">
        <f t="shared" si="35"/>
        <v>0.36299999999999999</v>
      </c>
      <c r="AT18">
        <f t="shared" si="3"/>
        <v>0</v>
      </c>
      <c r="AU18">
        <f t="shared" si="4"/>
        <v>6.57</v>
      </c>
      <c r="AV18">
        <f t="shared" si="36"/>
        <v>31.707000000000001</v>
      </c>
      <c r="AW18">
        <f t="shared" si="37"/>
        <v>1.002</v>
      </c>
      <c r="AX18">
        <f t="shared" si="38"/>
        <v>0.17799999999999999</v>
      </c>
      <c r="AY18">
        <f t="shared" si="39"/>
        <v>9.4E-2</v>
      </c>
      <c r="AZ18">
        <f t="shared" si="40"/>
        <v>3.2000000000000001E-2</v>
      </c>
      <c r="BA18">
        <f t="shared" si="41"/>
        <v>0</v>
      </c>
      <c r="BB18">
        <f t="shared" si="42"/>
        <v>99.307999999999964</v>
      </c>
      <c r="BD18">
        <f t="shared" si="6"/>
        <v>0.90486018641810917</v>
      </c>
      <c r="BE18">
        <f t="shared" si="7"/>
        <v>1.7278942228232291E-3</v>
      </c>
      <c r="BF18">
        <f t="shared" si="8"/>
        <v>9.5331502550019626E-2</v>
      </c>
      <c r="BG18">
        <f t="shared" si="9"/>
        <v>4.7766300414500947E-3</v>
      </c>
      <c r="BH18">
        <f t="shared" si="10"/>
        <v>9.1448137631535004E-2</v>
      </c>
      <c r="BI18">
        <f t="shared" si="11"/>
        <v>0</v>
      </c>
      <c r="BJ18">
        <f t="shared" si="12"/>
        <v>0.78668830202161555</v>
      </c>
      <c r="BK18">
        <f t="shared" si="13"/>
        <v>1.7868160792048133E-2</v>
      </c>
      <c r="BL18">
        <f t="shared" si="14"/>
        <v>2.5092546385968475E-3</v>
      </c>
      <c r="BM18">
        <f t="shared" si="15"/>
        <v>1.2584881005933636E-3</v>
      </c>
      <c r="BN18">
        <f t="shared" si="43"/>
        <v>1.0326094848408086E-3</v>
      </c>
      <c r="BO18">
        <f t="shared" si="44"/>
        <v>0</v>
      </c>
      <c r="BP18">
        <f t="shared" si="45"/>
        <v>1.9075011659016314</v>
      </c>
      <c r="BQ18">
        <f t="shared" si="16"/>
        <v>2.0952449404329374</v>
      </c>
    </row>
    <row r="19" spans="1:69" x14ac:dyDescent="0.15">
      <c r="A19" t="s">
        <v>89</v>
      </c>
      <c r="B19">
        <v>1038</v>
      </c>
      <c r="C19">
        <f t="shared" si="46"/>
        <v>4.1231056256080514</v>
      </c>
      <c r="D19" s="1">
        <v>54.313000000000002</v>
      </c>
      <c r="E19" s="1">
        <v>0.13900000000000001</v>
      </c>
      <c r="F19" s="1">
        <v>4.8840000000000003</v>
      </c>
      <c r="G19" s="1">
        <v>0.35799999999999998</v>
      </c>
      <c r="H19" s="1">
        <v>6.5629999999999997</v>
      </c>
      <c r="I19" s="1">
        <v>31.72</v>
      </c>
      <c r="J19" s="1">
        <v>1.0009999999999999</v>
      </c>
      <c r="K19" s="1">
        <v>0.189</v>
      </c>
      <c r="L19" s="1">
        <v>9.7000000000000003E-2</v>
      </c>
      <c r="M19" s="1">
        <v>1.9E-2</v>
      </c>
      <c r="O19">
        <f t="shared" si="17"/>
        <v>99.283000000000001</v>
      </c>
      <c r="Q19" s="1">
        <v>49.094999999999999</v>
      </c>
      <c r="R19" s="1">
        <v>83.132000000000005</v>
      </c>
      <c r="S19" s="1">
        <v>11.095000000000001</v>
      </c>
      <c r="V19" s="5">
        <v>12</v>
      </c>
      <c r="W19" s="5">
        <v>4</v>
      </c>
      <c r="X19" s="15">
        <v>0</v>
      </c>
      <c r="Z19" s="14">
        <f t="shared" si="18"/>
        <v>1.894702401590501</v>
      </c>
      <c r="AA19" s="14">
        <f t="shared" si="19"/>
        <v>3.6477074833528053E-3</v>
      </c>
      <c r="AB19" s="14">
        <f t="shared" si="20"/>
        <v>0.2007904078404118</v>
      </c>
      <c r="AC19" s="14">
        <f t="shared" si="21"/>
        <v>9.8733639234910766E-3</v>
      </c>
      <c r="AD19" s="14">
        <f t="shared" si="22"/>
        <v>0</v>
      </c>
      <c r="AE19" s="14">
        <f t="shared" si="23"/>
        <v>0.19146043344662655</v>
      </c>
      <c r="AF19" s="14">
        <f t="shared" si="24"/>
        <v>1.6494830459005949</v>
      </c>
      <c r="AG19" s="14">
        <f t="shared" si="25"/>
        <v>3.7412208464200618E-2</v>
      </c>
      <c r="AH19" s="14">
        <f t="shared" si="26"/>
        <v>5.5841062773262281E-3</v>
      </c>
      <c r="AI19" s="14">
        <f t="shared" si="27"/>
        <v>2.7218245809125926E-3</v>
      </c>
      <c r="AJ19" s="14">
        <f t="shared" si="28"/>
        <v>1.2850110735512779E-3</v>
      </c>
      <c r="AK19" s="14">
        <f t="shared" si="29"/>
        <v>0</v>
      </c>
      <c r="AL19" s="14">
        <f t="shared" si="30"/>
        <v>3.9969605105809687</v>
      </c>
      <c r="AM19" s="14">
        <f t="shared" si="31"/>
        <v>0.8959987443424845</v>
      </c>
      <c r="AN19" s="11">
        <f t="shared" si="2"/>
        <v>0</v>
      </c>
      <c r="AP19">
        <f t="shared" si="32"/>
        <v>54.313000000000002</v>
      </c>
      <c r="AQ19">
        <f t="shared" si="33"/>
        <v>0.13900000000000001</v>
      </c>
      <c r="AR19">
        <f t="shared" si="34"/>
        <v>4.8840000000000003</v>
      </c>
      <c r="AS19">
        <f t="shared" si="35"/>
        <v>0.35799999999999998</v>
      </c>
      <c r="AT19">
        <f t="shared" si="3"/>
        <v>0</v>
      </c>
      <c r="AU19">
        <f t="shared" si="4"/>
        <v>6.5629999999999997</v>
      </c>
      <c r="AV19">
        <f t="shared" si="36"/>
        <v>31.72</v>
      </c>
      <c r="AW19">
        <f t="shared" si="37"/>
        <v>1.0009999999999999</v>
      </c>
      <c r="AX19">
        <f t="shared" si="38"/>
        <v>0.189</v>
      </c>
      <c r="AY19">
        <f t="shared" si="39"/>
        <v>9.7000000000000003E-2</v>
      </c>
      <c r="AZ19">
        <f t="shared" si="40"/>
        <v>1.9E-2</v>
      </c>
      <c r="BA19">
        <f t="shared" si="41"/>
        <v>0</v>
      </c>
      <c r="BB19">
        <f t="shared" si="42"/>
        <v>99.283000000000001</v>
      </c>
      <c r="BD19">
        <f t="shared" si="6"/>
        <v>0.9040113182423436</v>
      </c>
      <c r="BE19">
        <f t="shared" si="7"/>
        <v>1.7404151954523829E-3</v>
      </c>
      <c r="BF19">
        <f t="shared" si="8"/>
        <v>9.5802275402118484E-2</v>
      </c>
      <c r="BG19">
        <f t="shared" si="9"/>
        <v>4.7108362392262642E-3</v>
      </c>
      <c r="BH19">
        <f t="shared" si="10"/>
        <v>9.1350704303769278E-2</v>
      </c>
      <c r="BI19">
        <f t="shared" si="11"/>
        <v>0</v>
      </c>
      <c r="BJ19">
        <f t="shared" si="12"/>
        <v>0.78701084745089867</v>
      </c>
      <c r="BK19">
        <f t="shared" si="13"/>
        <v>1.7850328296247685E-2</v>
      </c>
      <c r="BL19">
        <f t="shared" si="14"/>
        <v>2.6643209364876639E-3</v>
      </c>
      <c r="BM19">
        <f t="shared" si="15"/>
        <v>1.2986526144420881E-3</v>
      </c>
      <c r="BN19">
        <f t="shared" si="43"/>
        <v>6.1311188162423017E-4</v>
      </c>
      <c r="BO19">
        <f t="shared" si="44"/>
        <v>0</v>
      </c>
      <c r="BP19">
        <f t="shared" si="45"/>
        <v>1.9070528105626103</v>
      </c>
      <c r="BQ19">
        <f t="shared" si="16"/>
        <v>2.0958834954349288</v>
      </c>
    </row>
    <row r="20" spans="1:69" x14ac:dyDescent="0.15">
      <c r="A20" t="s">
        <v>90</v>
      </c>
      <c r="B20">
        <v>1039</v>
      </c>
      <c r="C20">
        <f t="shared" si="46"/>
        <v>5.8309518948536461</v>
      </c>
      <c r="D20" s="1">
        <v>54.332000000000001</v>
      </c>
      <c r="E20" s="1">
        <v>0.14799999999999999</v>
      </c>
      <c r="F20" s="1">
        <v>4.859</v>
      </c>
      <c r="G20" s="1">
        <v>0.34899999999999998</v>
      </c>
      <c r="H20" s="1">
        <v>6.5350000000000001</v>
      </c>
      <c r="I20" s="1">
        <v>31.684999999999999</v>
      </c>
      <c r="J20" s="1">
        <v>0.996</v>
      </c>
      <c r="K20" s="1">
        <v>0.186</v>
      </c>
      <c r="L20" s="1">
        <v>0.105</v>
      </c>
      <c r="M20" s="1">
        <v>2.9000000000000001E-2</v>
      </c>
      <c r="O20">
        <f t="shared" si="17"/>
        <v>99.224000000000004</v>
      </c>
      <c r="Q20" s="1">
        <v>49.091999999999999</v>
      </c>
      <c r="R20" s="1">
        <v>83.126999999999995</v>
      </c>
      <c r="S20" s="1">
        <v>11.095000000000001</v>
      </c>
      <c r="V20" s="5">
        <v>12</v>
      </c>
      <c r="W20" s="5">
        <v>4</v>
      </c>
      <c r="X20" s="15">
        <v>0</v>
      </c>
      <c r="Z20" s="14">
        <f t="shared" si="18"/>
        <v>1.8961444592758812</v>
      </c>
      <c r="AA20" s="14">
        <f t="shared" si="19"/>
        <v>3.8854867731248489E-3</v>
      </c>
      <c r="AB20" s="14">
        <f t="shared" si="20"/>
        <v>0.19984473968304861</v>
      </c>
      <c r="AC20" s="14">
        <f t="shared" si="21"/>
        <v>9.6291080699844964E-3</v>
      </c>
      <c r="AD20" s="14">
        <f t="shared" si="22"/>
        <v>0</v>
      </c>
      <c r="AE20" s="14">
        <f t="shared" si="23"/>
        <v>0.19072197748625341</v>
      </c>
      <c r="AF20" s="14">
        <f t="shared" si="24"/>
        <v>1.6483404051302026</v>
      </c>
      <c r="AG20" s="14">
        <f t="shared" si="25"/>
        <v>3.7240638816376723E-2</v>
      </c>
      <c r="AH20" s="14">
        <f t="shared" si="26"/>
        <v>5.4977290323280463E-3</v>
      </c>
      <c r="AI20" s="14">
        <f t="shared" si="27"/>
        <v>2.9475162785101887E-3</v>
      </c>
      <c r="AJ20" s="14">
        <f t="shared" si="28"/>
        <v>1.9621390575356853E-3</v>
      </c>
      <c r="AK20" s="14">
        <f t="shared" si="29"/>
        <v>0</v>
      </c>
      <c r="AL20" s="14">
        <f t="shared" si="30"/>
        <v>3.9962141996032448</v>
      </c>
      <c r="AM20" s="14">
        <f t="shared" si="31"/>
        <v>0.89629390536773912</v>
      </c>
      <c r="AN20" s="11">
        <f t="shared" si="2"/>
        <v>0</v>
      </c>
      <c r="AP20">
        <f t="shared" si="32"/>
        <v>54.332000000000001</v>
      </c>
      <c r="AQ20">
        <f t="shared" si="33"/>
        <v>0.14799999999999999</v>
      </c>
      <c r="AR20">
        <f t="shared" si="34"/>
        <v>4.859</v>
      </c>
      <c r="AS20">
        <f t="shared" si="35"/>
        <v>0.34899999999999998</v>
      </c>
      <c r="AT20">
        <f t="shared" si="3"/>
        <v>0</v>
      </c>
      <c r="AU20">
        <f t="shared" si="4"/>
        <v>6.5350000000000001</v>
      </c>
      <c r="AV20">
        <f t="shared" si="36"/>
        <v>31.684999999999999</v>
      </c>
      <c r="AW20">
        <f t="shared" si="37"/>
        <v>0.996</v>
      </c>
      <c r="AX20">
        <f t="shared" si="38"/>
        <v>0.186</v>
      </c>
      <c r="AY20">
        <f t="shared" si="39"/>
        <v>0.105</v>
      </c>
      <c r="AZ20">
        <f t="shared" si="40"/>
        <v>2.9000000000000001E-2</v>
      </c>
      <c r="BA20">
        <f t="shared" si="41"/>
        <v>0</v>
      </c>
      <c r="BB20">
        <f t="shared" si="42"/>
        <v>99.224000000000004</v>
      </c>
      <c r="BD20">
        <f t="shared" si="6"/>
        <v>0.90432756324900132</v>
      </c>
      <c r="BE20">
        <f t="shared" si="7"/>
        <v>1.8531039491147671E-3</v>
      </c>
      <c r="BF20">
        <f t="shared" si="8"/>
        <v>9.5311887014515498E-2</v>
      </c>
      <c r="BG20">
        <f t="shared" si="9"/>
        <v>4.5924073952233694E-3</v>
      </c>
      <c r="BH20">
        <f t="shared" si="10"/>
        <v>9.0960970992706433E-2</v>
      </c>
      <c r="BI20">
        <f t="shared" si="11"/>
        <v>0</v>
      </c>
      <c r="BJ20">
        <f t="shared" si="12"/>
        <v>0.7861424559105209</v>
      </c>
      <c r="BK20">
        <f t="shared" si="13"/>
        <v>1.7761165817245451E-2</v>
      </c>
      <c r="BL20">
        <f t="shared" si="14"/>
        <v>2.6220301279719868E-3</v>
      </c>
      <c r="BM20">
        <f t="shared" si="15"/>
        <v>1.4057579847053529E-3</v>
      </c>
      <c r="BN20">
        <f t="shared" si="43"/>
        <v>9.3580234563698291E-4</v>
      </c>
      <c r="BO20">
        <f t="shared" si="44"/>
        <v>0</v>
      </c>
      <c r="BP20">
        <f t="shared" si="45"/>
        <v>1.9059131447866418</v>
      </c>
      <c r="BQ20">
        <f t="shared" si="16"/>
        <v>2.0967451798810082</v>
      </c>
    </row>
    <row r="21" spans="1:69" x14ac:dyDescent="0.15">
      <c r="A21" t="s">
        <v>91</v>
      </c>
      <c r="B21">
        <v>1040</v>
      </c>
      <c r="C21">
        <f t="shared" si="46"/>
        <v>5.3851648071285512</v>
      </c>
      <c r="D21" s="1">
        <v>54.350999999999999</v>
      </c>
      <c r="E21" s="1">
        <v>0.13400000000000001</v>
      </c>
      <c r="F21" s="1">
        <v>4.8710000000000004</v>
      </c>
      <c r="G21" s="1">
        <v>0.35199999999999998</v>
      </c>
      <c r="H21" s="1">
        <v>6.4880000000000004</v>
      </c>
      <c r="I21" s="1">
        <v>31.585000000000001</v>
      </c>
      <c r="J21" s="1">
        <v>0.999</v>
      </c>
      <c r="K21" s="1">
        <v>0.19600000000000001</v>
      </c>
      <c r="L21" s="1">
        <v>9.7000000000000003E-2</v>
      </c>
      <c r="M21" s="1">
        <v>2.7E-2</v>
      </c>
      <c r="O21">
        <f t="shared" si="17"/>
        <v>99.1</v>
      </c>
      <c r="Q21" s="1">
        <v>49.09</v>
      </c>
      <c r="R21" s="1">
        <v>83.122</v>
      </c>
      <c r="S21" s="1">
        <v>11.095000000000001</v>
      </c>
      <c r="V21" s="5">
        <v>12</v>
      </c>
      <c r="W21" s="5">
        <v>4</v>
      </c>
      <c r="X21" s="15">
        <v>0</v>
      </c>
      <c r="Z21" s="14">
        <f t="shared" si="18"/>
        <v>1.8983904495126254</v>
      </c>
      <c r="AA21" s="14">
        <f t="shared" si="19"/>
        <v>3.5208764840673466E-3</v>
      </c>
      <c r="AB21" s="14">
        <f t="shared" si="20"/>
        <v>0.20050546935847569</v>
      </c>
      <c r="AC21" s="14">
        <f t="shared" si="21"/>
        <v>9.7199844342995816E-3</v>
      </c>
      <c r="AD21" s="14">
        <f t="shared" si="22"/>
        <v>0</v>
      </c>
      <c r="AE21" s="14">
        <f t="shared" si="23"/>
        <v>0.18950831158659676</v>
      </c>
      <c r="AF21" s="14">
        <f t="shared" si="24"/>
        <v>1.6445093468405005</v>
      </c>
      <c r="AG21" s="14">
        <f t="shared" si="25"/>
        <v>3.7383980711739907E-2</v>
      </c>
      <c r="AH21" s="14">
        <f t="shared" si="26"/>
        <v>5.7981404342460664E-3</v>
      </c>
      <c r="AI21" s="14">
        <f t="shared" si="27"/>
        <v>2.7252159336006148E-3</v>
      </c>
      <c r="AJ21" s="14">
        <f t="shared" si="28"/>
        <v>1.8283436215319863E-3</v>
      </c>
      <c r="AK21" s="14">
        <f t="shared" si="29"/>
        <v>0</v>
      </c>
      <c r="AL21" s="14">
        <f t="shared" si="30"/>
        <v>3.9938901189176836</v>
      </c>
      <c r="AM21" s="14">
        <f t="shared" si="31"/>
        <v>0.89667039970099083</v>
      </c>
      <c r="AN21" s="11">
        <f t="shared" si="2"/>
        <v>0</v>
      </c>
      <c r="AP21">
        <f t="shared" si="32"/>
        <v>54.350999999999999</v>
      </c>
      <c r="AQ21">
        <f t="shared" si="33"/>
        <v>0.13400000000000001</v>
      </c>
      <c r="AR21">
        <f t="shared" si="34"/>
        <v>4.8710000000000004</v>
      </c>
      <c r="AS21">
        <f t="shared" si="35"/>
        <v>0.35199999999999998</v>
      </c>
      <c r="AT21">
        <f t="shared" si="3"/>
        <v>0</v>
      </c>
      <c r="AU21">
        <f t="shared" si="4"/>
        <v>6.4880000000000004</v>
      </c>
      <c r="AV21">
        <f t="shared" si="36"/>
        <v>31.585000000000001</v>
      </c>
      <c r="AW21">
        <f t="shared" si="37"/>
        <v>0.999</v>
      </c>
      <c r="AX21">
        <f t="shared" si="38"/>
        <v>0.19600000000000001</v>
      </c>
      <c r="AY21">
        <f t="shared" si="39"/>
        <v>9.7000000000000003E-2</v>
      </c>
      <c r="AZ21">
        <f t="shared" si="40"/>
        <v>2.7E-2</v>
      </c>
      <c r="BA21">
        <f t="shared" si="41"/>
        <v>0</v>
      </c>
      <c r="BB21">
        <f t="shared" si="42"/>
        <v>99.1</v>
      </c>
      <c r="BD21">
        <f t="shared" si="6"/>
        <v>0.90464380825565915</v>
      </c>
      <c r="BE21">
        <f t="shared" si="7"/>
        <v>1.6778103323066137E-3</v>
      </c>
      <c r="BF21">
        <f t="shared" si="8"/>
        <v>9.5547273440564948E-2</v>
      </c>
      <c r="BG21">
        <f t="shared" si="9"/>
        <v>4.6318836765576674E-3</v>
      </c>
      <c r="BH21">
        <f t="shared" si="10"/>
        <v>9.0306775791993782E-2</v>
      </c>
      <c r="BI21">
        <f t="shared" si="11"/>
        <v>0</v>
      </c>
      <c r="BJ21">
        <f t="shared" si="12"/>
        <v>0.78366133722372744</v>
      </c>
      <c r="BK21">
        <f t="shared" si="13"/>
        <v>1.7814663304646792E-2</v>
      </c>
      <c r="BL21">
        <f t="shared" si="14"/>
        <v>2.762999489690911E-3</v>
      </c>
      <c r="BM21">
        <f t="shared" si="15"/>
        <v>1.2986526144420881E-3</v>
      </c>
      <c r="BN21">
        <f t="shared" si="43"/>
        <v>8.7126425283443228E-4</v>
      </c>
      <c r="BO21">
        <f t="shared" si="44"/>
        <v>0</v>
      </c>
      <c r="BP21">
        <f t="shared" si="45"/>
        <v>1.903216468382424</v>
      </c>
      <c r="BQ21">
        <f t="shared" si="16"/>
        <v>2.0984949348994228</v>
      </c>
    </row>
    <row r="22" spans="1:69" x14ac:dyDescent="0.15">
      <c r="A22" t="s">
        <v>92</v>
      </c>
      <c r="B22">
        <v>1041</v>
      </c>
      <c r="C22">
        <f t="shared" si="46"/>
        <v>4.1231056256235608</v>
      </c>
      <c r="D22" s="1">
        <v>54.293999999999997</v>
      </c>
      <c r="E22" s="1">
        <v>0.14000000000000001</v>
      </c>
      <c r="F22" s="1">
        <v>4.9240000000000004</v>
      </c>
      <c r="G22" s="1">
        <v>0.35299999999999998</v>
      </c>
      <c r="H22" s="1">
        <v>6.5289999999999999</v>
      </c>
      <c r="I22" s="1">
        <v>31.585000000000001</v>
      </c>
      <c r="J22" s="1">
        <v>0.99299999999999999</v>
      </c>
      <c r="K22" s="1">
        <v>0.187</v>
      </c>
      <c r="L22" s="1">
        <v>8.6999999999999994E-2</v>
      </c>
      <c r="M22" s="1">
        <v>3.2000000000000001E-2</v>
      </c>
      <c r="O22">
        <f t="shared" si="17"/>
        <v>99.123999999999981</v>
      </c>
      <c r="Q22" s="1">
        <v>49.088999999999999</v>
      </c>
      <c r="R22" s="1">
        <v>83.117999999999995</v>
      </c>
      <c r="S22" s="1">
        <v>11.095000000000001</v>
      </c>
      <c r="V22" s="5">
        <v>12</v>
      </c>
      <c r="W22" s="5">
        <v>4</v>
      </c>
      <c r="X22" s="15">
        <v>0</v>
      </c>
      <c r="Z22" s="14">
        <f t="shared" si="18"/>
        <v>1.8963228906586356</v>
      </c>
      <c r="AA22" s="14">
        <f t="shared" si="19"/>
        <v>3.6783790017736549E-3</v>
      </c>
      <c r="AB22" s="14">
        <f t="shared" si="20"/>
        <v>0.20267892213462477</v>
      </c>
      <c r="AC22" s="14">
        <f t="shared" si="21"/>
        <v>9.7472040760713669E-3</v>
      </c>
      <c r="AD22" s="14">
        <f t="shared" si="22"/>
        <v>0</v>
      </c>
      <c r="AE22" s="14">
        <f t="shared" si="23"/>
        <v>0.19069817520451748</v>
      </c>
      <c r="AF22" s="14">
        <f t="shared" si="24"/>
        <v>1.6444428837933245</v>
      </c>
      <c r="AG22" s="14">
        <f t="shared" si="25"/>
        <v>3.7157950495229443E-2</v>
      </c>
      <c r="AH22" s="14">
        <f t="shared" si="26"/>
        <v>5.5316757194680934E-3</v>
      </c>
      <c r="AI22" s="14">
        <f t="shared" si="27"/>
        <v>2.4441670520491893E-3</v>
      </c>
      <c r="AJ22" s="14">
        <f t="shared" si="28"/>
        <v>2.1668381970963275E-3</v>
      </c>
      <c r="AK22" s="14">
        <f t="shared" si="29"/>
        <v>0</v>
      </c>
      <c r="AL22" s="14">
        <f t="shared" si="30"/>
        <v>3.9948690863327903</v>
      </c>
      <c r="AM22" s="14">
        <f t="shared" si="31"/>
        <v>0.89608527678594019</v>
      </c>
      <c r="AN22" s="11">
        <f t="shared" si="2"/>
        <v>0</v>
      </c>
      <c r="AP22">
        <f t="shared" si="32"/>
        <v>54.293999999999997</v>
      </c>
      <c r="AQ22">
        <f t="shared" si="33"/>
        <v>0.14000000000000001</v>
      </c>
      <c r="AR22">
        <f t="shared" si="34"/>
        <v>4.9240000000000004</v>
      </c>
      <c r="AS22">
        <f t="shared" si="35"/>
        <v>0.35299999999999998</v>
      </c>
      <c r="AT22">
        <f t="shared" si="3"/>
        <v>0</v>
      </c>
      <c r="AU22">
        <f t="shared" si="4"/>
        <v>6.5289999999999999</v>
      </c>
      <c r="AV22">
        <f t="shared" si="36"/>
        <v>31.585000000000001</v>
      </c>
      <c r="AW22">
        <f t="shared" si="37"/>
        <v>0.99299999999999999</v>
      </c>
      <c r="AX22">
        <f t="shared" si="38"/>
        <v>0.187</v>
      </c>
      <c r="AY22">
        <f t="shared" si="39"/>
        <v>8.6999999999999994E-2</v>
      </c>
      <c r="AZ22">
        <f t="shared" si="40"/>
        <v>3.2000000000000001E-2</v>
      </c>
      <c r="BA22">
        <f t="shared" si="41"/>
        <v>0</v>
      </c>
      <c r="BB22">
        <f t="shared" si="42"/>
        <v>99.123999999999981</v>
      </c>
      <c r="BD22">
        <f t="shared" si="6"/>
        <v>0.90369507323568576</v>
      </c>
      <c r="BE22">
        <f t="shared" si="7"/>
        <v>1.7529361680815368E-3</v>
      </c>
      <c r="BF22">
        <f t="shared" si="8"/>
        <v>9.6586896822283261E-2</v>
      </c>
      <c r="BG22">
        <f t="shared" si="9"/>
        <v>4.6450424370024336E-3</v>
      </c>
      <c r="BH22">
        <f t="shared" si="10"/>
        <v>9.0877456711764379E-2</v>
      </c>
      <c r="BI22">
        <f t="shared" si="11"/>
        <v>0</v>
      </c>
      <c r="BJ22">
        <f t="shared" si="12"/>
        <v>0.78366133722372744</v>
      </c>
      <c r="BK22">
        <f t="shared" si="13"/>
        <v>1.770766832984411E-2</v>
      </c>
      <c r="BL22">
        <f t="shared" si="14"/>
        <v>2.6361270641438793E-3</v>
      </c>
      <c r="BM22">
        <f t="shared" si="15"/>
        <v>1.1647709016130068E-3</v>
      </c>
      <c r="BN22">
        <f t="shared" si="43"/>
        <v>1.0326094848408086E-3</v>
      </c>
      <c r="BO22">
        <f t="shared" si="44"/>
        <v>0</v>
      </c>
      <c r="BP22">
        <f t="shared" si="45"/>
        <v>1.9037599183789862</v>
      </c>
      <c r="BQ22">
        <f t="shared" si="16"/>
        <v>2.0984101239689621</v>
      </c>
    </row>
    <row r="23" spans="1:69" x14ac:dyDescent="0.15">
      <c r="A23" t="s">
        <v>93</v>
      </c>
      <c r="B23">
        <v>1042</v>
      </c>
      <c r="C23">
        <f t="shared" si="46"/>
        <v>5.3851648071285512</v>
      </c>
      <c r="D23" s="1">
        <v>54.262999999999998</v>
      </c>
      <c r="E23" s="1">
        <v>0.15</v>
      </c>
      <c r="F23" s="1">
        <v>4.9260000000000002</v>
      </c>
      <c r="G23" s="1">
        <v>0.35099999999999998</v>
      </c>
      <c r="H23" s="1">
        <v>6.4909999999999997</v>
      </c>
      <c r="I23" s="1">
        <v>31.544</v>
      </c>
      <c r="J23" s="1">
        <v>0.999</v>
      </c>
      <c r="K23" s="1">
        <v>0.17100000000000001</v>
      </c>
      <c r="L23" s="1">
        <v>0.107</v>
      </c>
      <c r="M23" s="1">
        <v>2.7E-2</v>
      </c>
      <c r="O23">
        <f t="shared" si="17"/>
        <v>99.028999999999996</v>
      </c>
      <c r="Q23" s="1">
        <v>49.087000000000003</v>
      </c>
      <c r="R23" s="1">
        <v>83.113</v>
      </c>
      <c r="S23" s="1">
        <v>11.095000000000001</v>
      </c>
      <c r="V23" s="5">
        <v>12</v>
      </c>
      <c r="W23" s="5">
        <v>4</v>
      </c>
      <c r="X23" s="15">
        <v>0</v>
      </c>
      <c r="Z23" s="14">
        <f t="shared" si="18"/>
        <v>1.8967259405139667</v>
      </c>
      <c r="AA23" s="14">
        <f t="shared" si="19"/>
        <v>3.9442100237485414E-3</v>
      </c>
      <c r="AB23" s="14">
        <f t="shared" si="20"/>
        <v>0.20292020089309659</v>
      </c>
      <c r="AC23" s="14">
        <f t="shared" si="21"/>
        <v>9.6995772083779252E-3</v>
      </c>
      <c r="AD23" s="14">
        <f t="shared" si="22"/>
        <v>0</v>
      </c>
      <c r="AE23" s="14">
        <f t="shared" si="23"/>
        <v>0.1897369050460021</v>
      </c>
      <c r="AF23" s="14">
        <f t="shared" si="24"/>
        <v>1.6435957552289375</v>
      </c>
      <c r="AG23" s="14">
        <f t="shared" si="25"/>
        <v>3.7411776042748576E-2</v>
      </c>
      <c r="AH23" s="14">
        <f t="shared" si="26"/>
        <v>5.0623428070755237E-3</v>
      </c>
      <c r="AI23" s="14">
        <f t="shared" si="27"/>
        <v>3.0084011417403022E-3</v>
      </c>
      <c r="AJ23" s="14">
        <f t="shared" si="28"/>
        <v>1.8297030117090229E-3</v>
      </c>
      <c r="AK23" s="14">
        <f t="shared" si="29"/>
        <v>0</v>
      </c>
      <c r="AL23" s="14">
        <f t="shared" si="30"/>
        <v>3.993934811917403</v>
      </c>
      <c r="AM23" s="14">
        <f t="shared" si="31"/>
        <v>0.89650710470758332</v>
      </c>
      <c r="AN23" s="11">
        <f t="shared" si="2"/>
        <v>0</v>
      </c>
      <c r="AP23">
        <f t="shared" si="32"/>
        <v>54.262999999999998</v>
      </c>
      <c r="AQ23">
        <f t="shared" si="33"/>
        <v>0.15</v>
      </c>
      <c r="AR23">
        <f t="shared" si="34"/>
        <v>4.9260000000000002</v>
      </c>
      <c r="AS23">
        <f t="shared" si="35"/>
        <v>0.35099999999999998</v>
      </c>
      <c r="AT23">
        <f t="shared" si="3"/>
        <v>0</v>
      </c>
      <c r="AU23">
        <f t="shared" si="4"/>
        <v>6.4909999999999988</v>
      </c>
      <c r="AV23">
        <f t="shared" si="36"/>
        <v>31.544</v>
      </c>
      <c r="AW23">
        <f t="shared" si="37"/>
        <v>0.999</v>
      </c>
      <c r="AX23">
        <f t="shared" si="38"/>
        <v>0.17100000000000001</v>
      </c>
      <c r="AY23">
        <f t="shared" si="39"/>
        <v>0.107</v>
      </c>
      <c r="AZ23">
        <f t="shared" si="40"/>
        <v>2.7E-2</v>
      </c>
      <c r="BA23">
        <f t="shared" si="41"/>
        <v>0</v>
      </c>
      <c r="BB23">
        <f t="shared" si="42"/>
        <v>99.028999999999996</v>
      </c>
      <c r="BD23">
        <f t="shared" si="6"/>
        <v>0.90317909454061251</v>
      </c>
      <c r="BE23">
        <f t="shared" si="7"/>
        <v>1.8781458943730749E-3</v>
      </c>
      <c r="BF23">
        <f t="shared" si="8"/>
        <v>9.6626127893291502E-2</v>
      </c>
      <c r="BG23">
        <f t="shared" si="9"/>
        <v>4.618724916112902E-3</v>
      </c>
      <c r="BH23">
        <f t="shared" si="10"/>
        <v>9.0348532932464781E-2</v>
      </c>
      <c r="BI23">
        <f t="shared" si="11"/>
        <v>0</v>
      </c>
      <c r="BJ23">
        <f t="shared" si="12"/>
        <v>0.78264407856214213</v>
      </c>
      <c r="BK23">
        <f t="shared" si="13"/>
        <v>1.7814663304646792E-2</v>
      </c>
      <c r="BL23">
        <f t="shared" si="14"/>
        <v>2.4105760853936008E-3</v>
      </c>
      <c r="BM23">
        <f t="shared" si="15"/>
        <v>1.4325343272711692E-3</v>
      </c>
      <c r="BN23">
        <f t="shared" si="43"/>
        <v>8.7126425283443228E-4</v>
      </c>
      <c r="BO23">
        <f t="shared" si="44"/>
        <v>0</v>
      </c>
      <c r="BP23">
        <f t="shared" si="45"/>
        <v>1.9018237427091427</v>
      </c>
      <c r="BQ23">
        <f t="shared" si="16"/>
        <v>2.1000551850446736</v>
      </c>
    </row>
    <row r="24" spans="1:69" x14ac:dyDescent="0.15">
      <c r="A24" t="s">
        <v>94</v>
      </c>
      <c r="B24">
        <v>1043</v>
      </c>
      <c r="C24">
        <f t="shared" si="46"/>
        <v>5.3851648071311899</v>
      </c>
      <c r="D24" s="1">
        <v>50.834000000000003</v>
      </c>
      <c r="E24" s="1">
        <v>0.13700000000000001</v>
      </c>
      <c r="F24" s="1">
        <v>4.2320000000000002</v>
      </c>
      <c r="G24" s="1">
        <v>0.33700000000000002</v>
      </c>
      <c r="H24" s="1">
        <v>6.1020000000000003</v>
      </c>
      <c r="I24" s="1">
        <v>27.367999999999999</v>
      </c>
      <c r="J24" s="1">
        <v>0.94399999999999995</v>
      </c>
      <c r="K24" s="1">
        <v>0.17</v>
      </c>
      <c r="L24" s="1">
        <v>8.5999999999999993E-2</v>
      </c>
      <c r="M24" s="1">
        <v>7.8E-2</v>
      </c>
      <c r="O24">
        <f t="shared" si="17"/>
        <v>90.288000000000011</v>
      </c>
      <c r="Q24" s="1">
        <v>49.085000000000001</v>
      </c>
      <c r="R24" s="1">
        <v>83.108000000000004</v>
      </c>
      <c r="S24" s="1">
        <v>11.095000000000001</v>
      </c>
      <c r="V24" s="5">
        <v>12</v>
      </c>
      <c r="W24" s="5">
        <v>4</v>
      </c>
      <c r="X24" s="15">
        <v>0</v>
      </c>
      <c r="Z24" s="14">
        <f t="shared" si="18"/>
        <v>1.9432682587356473</v>
      </c>
      <c r="AA24" s="14">
        <f t="shared" si="19"/>
        <v>3.9397351727249435E-3</v>
      </c>
      <c r="AB24" s="14">
        <f t="shared" si="20"/>
        <v>0.1906576449814478</v>
      </c>
      <c r="AC24" s="14">
        <f t="shared" si="21"/>
        <v>1.0184818122949364E-2</v>
      </c>
      <c r="AD24" s="14">
        <f t="shared" si="22"/>
        <v>0</v>
      </c>
      <c r="AE24" s="14">
        <f t="shared" si="23"/>
        <v>0.195069825511865</v>
      </c>
      <c r="AF24" s="14">
        <f t="shared" si="24"/>
        <v>1.559548901924809</v>
      </c>
      <c r="AG24" s="14">
        <f t="shared" si="25"/>
        <v>3.8662730401869572E-2</v>
      </c>
      <c r="AH24" s="14">
        <f t="shared" si="26"/>
        <v>5.5040459525776755E-3</v>
      </c>
      <c r="AI24" s="14">
        <f t="shared" si="27"/>
        <v>2.6444058396249063E-3</v>
      </c>
      <c r="AJ24" s="14">
        <f t="shared" si="28"/>
        <v>5.780815791825533E-3</v>
      </c>
      <c r="AK24" s="14">
        <f t="shared" si="29"/>
        <v>0</v>
      </c>
      <c r="AL24" s="14">
        <f t="shared" si="30"/>
        <v>3.9552611824353407</v>
      </c>
      <c r="AM24" s="14">
        <f t="shared" si="31"/>
        <v>0.88882494956790814</v>
      </c>
      <c r="AN24" s="11">
        <f t="shared" si="2"/>
        <v>0</v>
      </c>
      <c r="AP24">
        <f t="shared" si="32"/>
        <v>50.834000000000003</v>
      </c>
      <c r="AQ24">
        <f t="shared" si="33"/>
        <v>0.13700000000000001</v>
      </c>
      <c r="AR24">
        <f t="shared" si="34"/>
        <v>4.2320000000000002</v>
      </c>
      <c r="AS24">
        <f t="shared" si="35"/>
        <v>0.33700000000000002</v>
      </c>
      <c r="AT24">
        <f t="shared" si="3"/>
        <v>0</v>
      </c>
      <c r="AU24">
        <f t="shared" si="4"/>
        <v>6.1020000000000003</v>
      </c>
      <c r="AV24">
        <f t="shared" si="36"/>
        <v>27.367999999999999</v>
      </c>
      <c r="AW24">
        <f t="shared" si="37"/>
        <v>0.94399999999999995</v>
      </c>
      <c r="AX24">
        <f t="shared" si="38"/>
        <v>0.17</v>
      </c>
      <c r="AY24">
        <f t="shared" si="39"/>
        <v>8.5999999999999993E-2</v>
      </c>
      <c r="AZ24">
        <f t="shared" si="40"/>
        <v>7.8E-2</v>
      </c>
      <c r="BA24">
        <f t="shared" si="41"/>
        <v>0</v>
      </c>
      <c r="BB24">
        <f t="shared" si="42"/>
        <v>90.288000000000011</v>
      </c>
      <c r="BD24">
        <f t="shared" si="6"/>
        <v>0.84610519307589893</v>
      </c>
      <c r="BE24">
        <f t="shared" si="7"/>
        <v>1.7153732501940752E-3</v>
      </c>
      <c r="BF24">
        <f t="shared" si="8"/>
        <v>8.3012946253432723E-2</v>
      </c>
      <c r="BG24">
        <f t="shared" si="9"/>
        <v>4.4345022698861767E-3</v>
      </c>
      <c r="BH24">
        <f t="shared" si="10"/>
        <v>8.4934023718055793E-2</v>
      </c>
      <c r="BI24">
        <f t="shared" si="11"/>
        <v>0</v>
      </c>
      <c r="BJ24">
        <f t="shared" si="12"/>
        <v>0.67903256220164543</v>
      </c>
      <c r="BK24">
        <f t="shared" si="13"/>
        <v>1.6833876035622194E-2</v>
      </c>
      <c r="BL24">
        <f t="shared" si="14"/>
        <v>2.3964791492217083E-3</v>
      </c>
      <c r="BM24">
        <f t="shared" si="15"/>
        <v>1.1513827303300985E-3</v>
      </c>
      <c r="BN24">
        <f t="shared" si="43"/>
        <v>2.5169856192994713E-3</v>
      </c>
      <c r="BO24">
        <f t="shared" si="44"/>
        <v>0</v>
      </c>
      <c r="BP24">
        <f t="shared" si="45"/>
        <v>1.7221333243035866</v>
      </c>
      <c r="BQ24">
        <f t="shared" si="16"/>
        <v>2.2967218197434329</v>
      </c>
    </row>
    <row r="25" spans="1:69" x14ac:dyDescent="0.15">
      <c r="A25" t="s">
        <v>95</v>
      </c>
      <c r="B25">
        <v>1044</v>
      </c>
      <c r="C25">
        <f t="shared" si="46"/>
        <v>4.4721359550050446</v>
      </c>
      <c r="D25" s="1">
        <v>53.595999999999997</v>
      </c>
      <c r="E25" s="1">
        <v>0.13900000000000001</v>
      </c>
      <c r="F25" s="1">
        <v>5.1109999999999998</v>
      </c>
      <c r="G25" s="1">
        <v>0.35499999999999998</v>
      </c>
      <c r="H25" s="1">
        <v>6.4039999999999999</v>
      </c>
      <c r="I25" s="1">
        <v>31.456</v>
      </c>
      <c r="J25" s="1">
        <v>0.99399999999999999</v>
      </c>
      <c r="K25" s="1">
        <v>0.184</v>
      </c>
      <c r="L25" s="1">
        <v>0.105</v>
      </c>
      <c r="M25" s="1">
        <v>5.3999999999999999E-2</v>
      </c>
      <c r="O25">
        <f t="shared" si="17"/>
        <v>98.397999999999996</v>
      </c>
      <c r="Q25" s="1">
        <v>49.082999999999998</v>
      </c>
      <c r="R25" s="1">
        <v>83.103999999999999</v>
      </c>
      <c r="S25" s="1">
        <v>11.095000000000001</v>
      </c>
      <c r="V25" s="5">
        <v>12</v>
      </c>
      <c r="W25" s="5">
        <v>4</v>
      </c>
      <c r="X25" s="15">
        <v>0</v>
      </c>
      <c r="Z25" s="14">
        <f t="shared" si="18"/>
        <v>1.8865172227321694</v>
      </c>
      <c r="AA25" s="14">
        <f t="shared" si="19"/>
        <v>3.6805369862455369E-3</v>
      </c>
      <c r="AB25" s="14">
        <f t="shared" si="20"/>
        <v>0.21201391698933381</v>
      </c>
      <c r="AC25" s="14">
        <f t="shared" si="21"/>
        <v>9.8787422369170947E-3</v>
      </c>
      <c r="AD25" s="14">
        <f t="shared" si="22"/>
        <v>0</v>
      </c>
      <c r="AE25" s="14">
        <f t="shared" si="23"/>
        <v>0.18850337877412296</v>
      </c>
      <c r="AF25" s="14">
        <f t="shared" si="24"/>
        <v>1.6504765406076833</v>
      </c>
      <c r="AG25" s="14">
        <f t="shared" si="25"/>
        <v>3.7484941270897743E-2</v>
      </c>
      <c r="AH25" s="14">
        <f t="shared" si="26"/>
        <v>5.4853062074206784E-3</v>
      </c>
      <c r="AI25" s="14">
        <f t="shared" si="27"/>
        <v>2.9728218128279357E-3</v>
      </c>
      <c r="AJ25" s="14">
        <f t="shared" si="28"/>
        <v>3.6850061016816091E-3</v>
      </c>
      <c r="AK25" s="14">
        <f t="shared" si="29"/>
        <v>0</v>
      </c>
      <c r="AL25" s="14">
        <f t="shared" si="30"/>
        <v>4.0006984137193005</v>
      </c>
      <c r="AM25" s="14">
        <f t="shared" si="31"/>
        <v>0.89749568399991531</v>
      </c>
      <c r="AN25" s="11">
        <f t="shared" si="2"/>
        <v>0</v>
      </c>
      <c r="AP25">
        <f t="shared" si="32"/>
        <v>53.595999999999997</v>
      </c>
      <c r="AQ25">
        <f t="shared" si="33"/>
        <v>0.13900000000000001</v>
      </c>
      <c r="AR25">
        <f t="shared" si="34"/>
        <v>5.1109999999999998</v>
      </c>
      <c r="AS25">
        <f t="shared" si="35"/>
        <v>0.35499999999999998</v>
      </c>
      <c r="AT25">
        <f t="shared" si="3"/>
        <v>0</v>
      </c>
      <c r="AU25">
        <f t="shared" si="4"/>
        <v>6.4039999999999999</v>
      </c>
      <c r="AV25">
        <f t="shared" si="36"/>
        <v>31.456</v>
      </c>
      <c r="AW25">
        <f t="shared" si="37"/>
        <v>0.99399999999999999</v>
      </c>
      <c r="AX25">
        <f t="shared" si="38"/>
        <v>0.184</v>
      </c>
      <c r="AY25">
        <f t="shared" si="39"/>
        <v>0.105</v>
      </c>
      <c r="AZ25">
        <f t="shared" si="40"/>
        <v>5.3999999999999999E-2</v>
      </c>
      <c r="BA25">
        <f t="shared" si="41"/>
        <v>0</v>
      </c>
      <c r="BB25">
        <f t="shared" si="42"/>
        <v>98.397999999999996</v>
      </c>
      <c r="BD25">
        <f t="shared" si="6"/>
        <v>0.89207723035952058</v>
      </c>
      <c r="BE25">
        <f t="shared" si="7"/>
        <v>1.7404151954523829E-3</v>
      </c>
      <c r="BF25">
        <f t="shared" si="8"/>
        <v>0.10025500196155356</v>
      </c>
      <c r="BG25">
        <f t="shared" si="9"/>
        <v>4.6713599578919662E-3</v>
      </c>
      <c r="BH25">
        <f t="shared" si="10"/>
        <v>8.913757585880519E-2</v>
      </c>
      <c r="BI25">
        <f t="shared" si="11"/>
        <v>0</v>
      </c>
      <c r="BJ25">
        <f t="shared" si="12"/>
        <v>0.78046069411776375</v>
      </c>
      <c r="BK25">
        <f t="shared" si="13"/>
        <v>1.7725500825644558E-2</v>
      </c>
      <c r="BL25">
        <f t="shared" si="14"/>
        <v>2.5938362556282017E-3</v>
      </c>
      <c r="BM25">
        <f t="shared" si="15"/>
        <v>1.4057579847053529E-3</v>
      </c>
      <c r="BN25">
        <f t="shared" si="43"/>
        <v>1.7425285056688646E-3</v>
      </c>
      <c r="BO25">
        <f t="shared" si="44"/>
        <v>0</v>
      </c>
      <c r="BP25">
        <f t="shared" si="45"/>
        <v>1.8918099010226341</v>
      </c>
      <c r="BQ25">
        <f t="shared" si="16"/>
        <v>2.1147465247732806</v>
      </c>
    </row>
    <row r="26" spans="1:69" x14ac:dyDescent="0.15">
      <c r="A26" t="s">
        <v>96</v>
      </c>
      <c r="B26">
        <v>1045</v>
      </c>
      <c r="C26">
        <f t="shared" si="46"/>
        <v>5.0990195135878684</v>
      </c>
      <c r="D26" s="1">
        <v>54.1</v>
      </c>
      <c r="E26" s="1">
        <v>0.13100000000000001</v>
      </c>
      <c r="F26" s="1">
        <v>5.069</v>
      </c>
      <c r="G26" s="1">
        <v>0.36099999999999999</v>
      </c>
      <c r="H26" s="1">
        <v>6.4489999999999998</v>
      </c>
      <c r="I26" s="1">
        <v>31.655000000000001</v>
      </c>
      <c r="J26" s="1">
        <v>0.98499999999999999</v>
      </c>
      <c r="K26" s="1">
        <v>0.182</v>
      </c>
      <c r="L26" s="1">
        <v>0.1</v>
      </c>
      <c r="M26" s="1">
        <v>3.4000000000000002E-2</v>
      </c>
      <c r="O26">
        <f t="shared" si="17"/>
        <v>99.066000000000003</v>
      </c>
      <c r="Q26" s="1">
        <v>49.082000000000001</v>
      </c>
      <c r="R26" s="1">
        <v>83.099000000000004</v>
      </c>
      <c r="S26" s="1">
        <v>11.095000000000001</v>
      </c>
      <c r="V26" s="5">
        <v>12</v>
      </c>
      <c r="W26" s="5">
        <v>4</v>
      </c>
      <c r="X26" s="15">
        <v>0</v>
      </c>
      <c r="Z26" s="14">
        <f t="shared" si="18"/>
        <v>1.8906332656871212</v>
      </c>
      <c r="AA26" s="14">
        <f t="shared" si="19"/>
        <v>3.4438903520432706E-3</v>
      </c>
      <c r="AB26" s="14">
        <f t="shared" si="20"/>
        <v>0.20876727092715947</v>
      </c>
      <c r="AC26" s="14">
        <f t="shared" si="21"/>
        <v>9.9738340173163176E-3</v>
      </c>
      <c r="AD26" s="14">
        <f t="shared" si="22"/>
        <v>0</v>
      </c>
      <c r="AE26" s="14">
        <f t="shared" si="23"/>
        <v>0.18846982472585858</v>
      </c>
      <c r="AF26" s="14">
        <f t="shared" si="24"/>
        <v>1.649034764665285</v>
      </c>
      <c r="AG26" s="14">
        <f t="shared" si="25"/>
        <v>3.687977941902975E-2</v>
      </c>
      <c r="AH26" s="14">
        <f t="shared" si="26"/>
        <v>5.3868647942453586E-3</v>
      </c>
      <c r="AI26" s="14">
        <f t="shared" si="27"/>
        <v>2.8110023833835891E-3</v>
      </c>
      <c r="AJ26" s="14">
        <f t="shared" si="28"/>
        <v>2.3035890343114152E-3</v>
      </c>
      <c r="AK26" s="14">
        <f t="shared" si="29"/>
        <v>0</v>
      </c>
      <c r="AL26" s="14">
        <f t="shared" si="30"/>
        <v>3.9977040860057538</v>
      </c>
      <c r="AM26" s="14">
        <f t="shared" si="31"/>
        <v>0.89743164408187526</v>
      </c>
      <c r="AN26" s="11">
        <f t="shared" si="2"/>
        <v>0</v>
      </c>
      <c r="AP26">
        <f t="shared" si="32"/>
        <v>54.1</v>
      </c>
      <c r="AQ26">
        <f t="shared" si="33"/>
        <v>0.13100000000000001</v>
      </c>
      <c r="AR26">
        <f t="shared" si="34"/>
        <v>5.069</v>
      </c>
      <c r="AS26">
        <f t="shared" si="35"/>
        <v>0.36099999999999999</v>
      </c>
      <c r="AT26">
        <f t="shared" si="3"/>
        <v>0</v>
      </c>
      <c r="AU26">
        <f t="shared" si="4"/>
        <v>6.4489999999999998</v>
      </c>
      <c r="AV26">
        <f t="shared" si="36"/>
        <v>31.655000000000001</v>
      </c>
      <c r="AW26">
        <f t="shared" si="37"/>
        <v>0.98499999999999999</v>
      </c>
      <c r="AX26">
        <f t="shared" si="38"/>
        <v>0.182</v>
      </c>
      <c r="AY26">
        <f t="shared" si="39"/>
        <v>0.1</v>
      </c>
      <c r="AZ26">
        <f t="shared" si="40"/>
        <v>3.4000000000000002E-2</v>
      </c>
      <c r="BA26">
        <f t="shared" si="41"/>
        <v>0</v>
      </c>
      <c r="BB26">
        <f t="shared" si="42"/>
        <v>99.066000000000003</v>
      </c>
      <c r="BD26">
        <f t="shared" si="6"/>
        <v>0.90046604527296947</v>
      </c>
      <c r="BE26">
        <f t="shared" si="7"/>
        <v>1.640247414419152E-3</v>
      </c>
      <c r="BF26">
        <f t="shared" si="8"/>
        <v>9.943114947038055E-2</v>
      </c>
      <c r="BG26">
        <f t="shared" si="9"/>
        <v>4.750312520560563E-3</v>
      </c>
      <c r="BH26">
        <f t="shared" si="10"/>
        <v>8.9763932965870499E-2</v>
      </c>
      <c r="BI26">
        <f t="shared" si="11"/>
        <v>0</v>
      </c>
      <c r="BJ26">
        <f t="shared" si="12"/>
        <v>0.78539812030448286</v>
      </c>
      <c r="BK26">
        <f t="shared" si="13"/>
        <v>1.7565008363440531E-2</v>
      </c>
      <c r="BL26">
        <f t="shared" si="14"/>
        <v>2.5656423832844171E-3</v>
      </c>
      <c r="BM26">
        <f t="shared" si="15"/>
        <v>1.3388171282908124E-3</v>
      </c>
      <c r="BN26">
        <f t="shared" si="43"/>
        <v>1.0971475776433593E-3</v>
      </c>
      <c r="BO26">
        <f t="shared" si="44"/>
        <v>0</v>
      </c>
      <c r="BP26">
        <f t="shared" si="45"/>
        <v>1.9040164234013424</v>
      </c>
      <c r="BQ26">
        <f t="shared" si="16"/>
        <v>2.0996163882159378</v>
      </c>
    </row>
    <row r="27" spans="1:69" x14ac:dyDescent="0.15">
      <c r="A27" t="s">
        <v>97</v>
      </c>
      <c r="B27">
        <v>1046</v>
      </c>
      <c r="C27">
        <f t="shared" si="46"/>
        <v>5.8309518948536461</v>
      </c>
      <c r="D27" s="1">
        <v>53.92</v>
      </c>
      <c r="E27" s="1">
        <v>0.121</v>
      </c>
      <c r="F27" s="1">
        <v>5.157</v>
      </c>
      <c r="G27" s="1">
        <v>0.35</v>
      </c>
      <c r="H27" s="1">
        <v>6.4569999999999999</v>
      </c>
      <c r="I27" s="1">
        <v>31.71</v>
      </c>
      <c r="J27" s="1">
        <v>0.98499999999999999</v>
      </c>
      <c r="K27" s="1">
        <v>0.17899999999999999</v>
      </c>
      <c r="L27" s="1">
        <v>0.09</v>
      </c>
      <c r="M27" s="1">
        <v>3.4000000000000002E-2</v>
      </c>
      <c r="O27">
        <f t="shared" si="17"/>
        <v>99.003000000000014</v>
      </c>
      <c r="Q27" s="1">
        <v>49.079000000000001</v>
      </c>
      <c r="R27" s="1">
        <v>83.093999999999994</v>
      </c>
      <c r="S27" s="1">
        <v>11.095000000000001</v>
      </c>
      <c r="V27" s="5">
        <v>12</v>
      </c>
      <c r="W27" s="5">
        <v>4</v>
      </c>
      <c r="X27" s="15">
        <v>0</v>
      </c>
      <c r="Z27" s="14">
        <f t="shared" si="18"/>
        <v>1.8860393187976858</v>
      </c>
      <c r="AA27" s="14">
        <f t="shared" si="19"/>
        <v>3.1838618807137069E-3</v>
      </c>
      <c r="AB27" s="14">
        <f t="shared" si="20"/>
        <v>0.21258278047150597</v>
      </c>
      <c r="AC27" s="14">
        <f t="shared" si="21"/>
        <v>9.6786282196445403E-3</v>
      </c>
      <c r="AD27" s="14">
        <f t="shared" si="22"/>
        <v>0</v>
      </c>
      <c r="AE27" s="14">
        <f t="shared" si="23"/>
        <v>0.18887351598982455</v>
      </c>
      <c r="AF27" s="14">
        <f t="shared" si="24"/>
        <v>1.6533871748643063</v>
      </c>
      <c r="AG27" s="14">
        <f t="shared" si="25"/>
        <v>3.6912983090137588E-2</v>
      </c>
      <c r="AH27" s="14">
        <f t="shared" si="26"/>
        <v>5.302840288068383E-3</v>
      </c>
      <c r="AI27" s="14">
        <f t="shared" si="27"/>
        <v>2.532179871216113E-3</v>
      </c>
      <c r="AJ27" s="14">
        <f t="shared" si="28"/>
        <v>2.3056630058445379E-3</v>
      </c>
      <c r="AK27" s="14">
        <f t="shared" si="29"/>
        <v>0</v>
      </c>
      <c r="AL27" s="14">
        <f t="shared" si="30"/>
        <v>4.0007989464789482</v>
      </c>
      <c r="AM27" s="14">
        <f t="shared" si="31"/>
        <v>0.89747731310368639</v>
      </c>
      <c r="AN27" s="11">
        <f t="shared" si="2"/>
        <v>0</v>
      </c>
      <c r="AP27">
        <f t="shared" si="32"/>
        <v>53.92</v>
      </c>
      <c r="AQ27">
        <f t="shared" si="33"/>
        <v>0.121</v>
      </c>
      <c r="AR27">
        <f t="shared" si="34"/>
        <v>5.157</v>
      </c>
      <c r="AS27">
        <f t="shared" si="35"/>
        <v>0.35</v>
      </c>
      <c r="AT27">
        <f t="shared" si="3"/>
        <v>0</v>
      </c>
      <c r="AU27">
        <f t="shared" si="4"/>
        <v>6.4569999999999999</v>
      </c>
      <c r="AV27">
        <f t="shared" si="36"/>
        <v>31.71</v>
      </c>
      <c r="AW27">
        <f t="shared" si="37"/>
        <v>0.98499999999999999</v>
      </c>
      <c r="AX27">
        <f t="shared" si="38"/>
        <v>0.17899999999999999</v>
      </c>
      <c r="AY27">
        <f t="shared" si="39"/>
        <v>0.09</v>
      </c>
      <c r="AZ27">
        <f t="shared" si="40"/>
        <v>3.4000000000000002E-2</v>
      </c>
      <c r="BA27">
        <f t="shared" si="41"/>
        <v>0</v>
      </c>
      <c r="BB27">
        <f t="shared" si="42"/>
        <v>99.003000000000014</v>
      </c>
      <c r="BD27">
        <f t="shared" si="6"/>
        <v>0.89747003994673769</v>
      </c>
      <c r="BE27">
        <f t="shared" si="7"/>
        <v>1.5150376881276138E-3</v>
      </c>
      <c r="BF27">
        <f t="shared" si="8"/>
        <v>0.10115731659474304</v>
      </c>
      <c r="BG27">
        <f t="shared" si="9"/>
        <v>4.6055661556681357E-3</v>
      </c>
      <c r="BH27">
        <f t="shared" si="10"/>
        <v>8.9875285340459896E-2</v>
      </c>
      <c r="BI27">
        <f t="shared" si="11"/>
        <v>0</v>
      </c>
      <c r="BJ27">
        <f t="shared" si="12"/>
        <v>0.78676273558221932</v>
      </c>
      <c r="BK27">
        <f t="shared" si="13"/>
        <v>1.7565008363440531E-2</v>
      </c>
      <c r="BL27">
        <f t="shared" si="14"/>
        <v>2.5233515747687396E-3</v>
      </c>
      <c r="BM27">
        <f t="shared" si="15"/>
        <v>1.2049354154617311E-3</v>
      </c>
      <c r="BN27">
        <f t="shared" si="43"/>
        <v>1.0971475776433593E-3</v>
      </c>
      <c r="BO27">
        <f t="shared" si="44"/>
        <v>0</v>
      </c>
      <c r="BP27">
        <f t="shared" si="45"/>
        <v>1.9037764242392698</v>
      </c>
      <c r="BQ27">
        <f t="shared" si="16"/>
        <v>2.1015067187196768</v>
      </c>
    </row>
    <row r="28" spans="1:69" x14ac:dyDescent="0.15">
      <c r="A28" t="s">
        <v>98</v>
      </c>
      <c r="B28">
        <v>1047</v>
      </c>
      <c r="C28">
        <f t="shared" si="46"/>
        <v>4.4721359549923347</v>
      </c>
      <c r="D28" s="1">
        <v>52.122</v>
      </c>
      <c r="E28" s="1">
        <v>0.11</v>
      </c>
      <c r="F28" s="1">
        <v>5.1310000000000002</v>
      </c>
      <c r="G28" s="1">
        <v>0.35299999999999998</v>
      </c>
      <c r="H28" s="1">
        <v>6.39</v>
      </c>
      <c r="I28" s="1">
        <v>30.324999999999999</v>
      </c>
      <c r="J28" s="1">
        <v>0.98</v>
      </c>
      <c r="K28" s="1">
        <v>0.17699999999999999</v>
      </c>
      <c r="L28" s="1">
        <v>9.5000000000000001E-2</v>
      </c>
      <c r="M28" s="1">
        <v>2.1999999999999999E-2</v>
      </c>
      <c r="O28">
        <f t="shared" si="17"/>
        <v>95.705000000000013</v>
      </c>
      <c r="Q28" s="1">
        <v>49.076999999999998</v>
      </c>
      <c r="R28" s="1">
        <v>83.09</v>
      </c>
      <c r="S28" s="1">
        <v>11.095000000000001</v>
      </c>
      <c r="V28" s="5">
        <v>12</v>
      </c>
      <c r="W28" s="5">
        <v>4</v>
      </c>
      <c r="X28" s="15">
        <v>0</v>
      </c>
      <c r="Z28" s="14">
        <f t="shared" si="18"/>
        <v>1.8868390483220057</v>
      </c>
      <c r="AA28" s="14">
        <f t="shared" si="19"/>
        <v>2.9955354179510975E-3</v>
      </c>
      <c r="AB28" s="14">
        <f t="shared" si="20"/>
        <v>0.21890006526655953</v>
      </c>
      <c r="AC28" s="14">
        <f t="shared" si="21"/>
        <v>1.0102605480815012E-2</v>
      </c>
      <c r="AD28" s="14">
        <f t="shared" si="22"/>
        <v>0</v>
      </c>
      <c r="AE28" s="14">
        <f t="shared" si="23"/>
        <v>0.19344346443805344</v>
      </c>
      <c r="AF28" s="14">
        <f t="shared" si="24"/>
        <v>1.6364097436692557</v>
      </c>
      <c r="AG28" s="14">
        <f t="shared" si="25"/>
        <v>3.8008603539893188E-2</v>
      </c>
      <c r="AH28" s="14">
        <f t="shared" si="26"/>
        <v>5.42677364564257E-3</v>
      </c>
      <c r="AI28" s="14">
        <f t="shared" si="27"/>
        <v>2.7662318201483972E-3</v>
      </c>
      <c r="AJ28" s="14">
        <f t="shared" si="28"/>
        <v>1.5440185720629589E-3</v>
      </c>
      <c r="AK28" s="14">
        <f t="shared" si="29"/>
        <v>0</v>
      </c>
      <c r="AL28" s="14">
        <f t="shared" si="30"/>
        <v>3.9964360901723879</v>
      </c>
      <c r="AM28" s="14">
        <f t="shared" si="31"/>
        <v>0.89428470896955736</v>
      </c>
      <c r="AN28" s="11">
        <f t="shared" si="2"/>
        <v>0</v>
      </c>
      <c r="AP28">
        <f t="shared" si="32"/>
        <v>52.122</v>
      </c>
      <c r="AQ28">
        <f t="shared" si="33"/>
        <v>0.11</v>
      </c>
      <c r="AR28">
        <f t="shared" si="34"/>
        <v>5.1310000000000002</v>
      </c>
      <c r="AS28">
        <f t="shared" si="35"/>
        <v>0.35299999999999998</v>
      </c>
      <c r="AT28">
        <f t="shared" si="3"/>
        <v>0</v>
      </c>
      <c r="AU28">
        <f t="shared" si="4"/>
        <v>6.39</v>
      </c>
      <c r="AV28">
        <f t="shared" si="36"/>
        <v>30.324999999999999</v>
      </c>
      <c r="AW28">
        <f t="shared" si="37"/>
        <v>0.98</v>
      </c>
      <c r="AX28">
        <f t="shared" si="38"/>
        <v>0.17699999999999999</v>
      </c>
      <c r="AY28">
        <f t="shared" si="39"/>
        <v>9.5000000000000001E-2</v>
      </c>
      <c r="AZ28">
        <f t="shared" si="40"/>
        <v>2.1999999999999999E-2</v>
      </c>
      <c r="BA28">
        <f t="shared" si="41"/>
        <v>0</v>
      </c>
      <c r="BB28">
        <f t="shared" si="42"/>
        <v>95.705000000000013</v>
      </c>
      <c r="BD28">
        <f t="shared" si="6"/>
        <v>0.86754327563249001</v>
      </c>
      <c r="BE28">
        <f t="shared" si="7"/>
        <v>1.3773069892069217E-3</v>
      </c>
      <c r="BF28">
        <f t="shared" si="8"/>
        <v>0.10064731267163594</v>
      </c>
      <c r="BG28">
        <f t="shared" si="9"/>
        <v>4.6450424370024336E-3</v>
      </c>
      <c r="BH28">
        <f t="shared" si="10"/>
        <v>8.8942709203273768E-2</v>
      </c>
      <c r="BI28">
        <f t="shared" si="11"/>
        <v>0</v>
      </c>
      <c r="BJ28">
        <f t="shared" si="12"/>
        <v>0.75239924177012929</v>
      </c>
      <c r="BK28">
        <f t="shared" si="13"/>
        <v>1.7475845884438294E-2</v>
      </c>
      <c r="BL28">
        <f t="shared" si="14"/>
        <v>2.495157702424955E-3</v>
      </c>
      <c r="BM28">
        <f t="shared" si="15"/>
        <v>1.2718762718762718E-3</v>
      </c>
      <c r="BN28">
        <f t="shared" si="43"/>
        <v>7.099190208280559E-4</v>
      </c>
      <c r="BO28">
        <f t="shared" si="44"/>
        <v>0</v>
      </c>
      <c r="BP28">
        <f t="shared" si="45"/>
        <v>1.8375076875833061</v>
      </c>
      <c r="BQ28">
        <f t="shared" si="16"/>
        <v>2.1749221062734758</v>
      </c>
    </row>
    <row r="29" spans="1:69" x14ac:dyDescent="0.15">
      <c r="A29" t="s">
        <v>99</v>
      </c>
      <c r="B29">
        <v>1048</v>
      </c>
      <c r="C29">
        <f t="shared" si="46"/>
        <v>5.0990195136018031</v>
      </c>
      <c r="D29" s="1">
        <v>54.298000000000002</v>
      </c>
      <c r="E29" s="1">
        <v>9.2999999999999999E-2</v>
      </c>
      <c r="F29" s="1">
        <v>5.0279999999999996</v>
      </c>
      <c r="G29" s="1">
        <v>0.35599999999999998</v>
      </c>
      <c r="H29" s="1">
        <v>6.3840000000000003</v>
      </c>
      <c r="I29" s="1">
        <v>31.952999999999999</v>
      </c>
      <c r="J29" s="1">
        <v>0.96399999999999997</v>
      </c>
      <c r="K29" s="1">
        <v>0.17899999999999999</v>
      </c>
      <c r="L29" s="1">
        <v>0.107</v>
      </c>
      <c r="M29" s="1">
        <v>2.1999999999999999E-2</v>
      </c>
      <c r="O29">
        <f t="shared" si="17"/>
        <v>99.384000000000015</v>
      </c>
      <c r="Q29" s="1">
        <v>49.076000000000001</v>
      </c>
      <c r="R29" s="1">
        <v>83.084999999999994</v>
      </c>
      <c r="S29" s="1">
        <v>11.095000000000001</v>
      </c>
      <c r="V29" s="5">
        <v>12</v>
      </c>
      <c r="W29" s="5">
        <v>4</v>
      </c>
      <c r="X29" s="15">
        <v>0</v>
      </c>
      <c r="Z29" s="14">
        <f t="shared" si="18"/>
        <v>1.890733361794606</v>
      </c>
      <c r="AA29" s="14">
        <f t="shared" si="19"/>
        <v>2.4361127956073017E-3</v>
      </c>
      <c r="AB29" s="14">
        <f t="shared" si="20"/>
        <v>0.20633448390826151</v>
      </c>
      <c r="AC29" s="14">
        <f t="shared" si="21"/>
        <v>9.8003448294340673E-3</v>
      </c>
      <c r="AD29" s="14">
        <f t="shared" si="22"/>
        <v>0</v>
      </c>
      <c r="AE29" s="14">
        <f t="shared" si="23"/>
        <v>0.18589972713652614</v>
      </c>
      <c r="AF29" s="14">
        <f t="shared" si="24"/>
        <v>1.6585766893547713</v>
      </c>
      <c r="AG29" s="14">
        <f t="shared" si="25"/>
        <v>3.5963797404813834E-2</v>
      </c>
      <c r="AH29" s="14">
        <f t="shared" si="26"/>
        <v>5.2790301513427548E-3</v>
      </c>
      <c r="AI29" s="14">
        <f t="shared" si="27"/>
        <v>2.9969632381453191E-3</v>
      </c>
      <c r="AJ29" s="14">
        <f t="shared" si="28"/>
        <v>1.4852008548616538E-3</v>
      </c>
      <c r="AK29" s="14">
        <f t="shared" si="29"/>
        <v>0</v>
      </c>
      <c r="AL29" s="14">
        <f t="shared" si="30"/>
        <v>3.9995057114683705</v>
      </c>
      <c r="AM29" s="14">
        <f t="shared" si="31"/>
        <v>0.89921273838233251</v>
      </c>
      <c r="AN29" s="11">
        <f t="shared" si="2"/>
        <v>0</v>
      </c>
      <c r="AP29">
        <f t="shared" si="32"/>
        <v>54.298000000000002</v>
      </c>
      <c r="AQ29">
        <f t="shared" si="33"/>
        <v>9.2999999999999999E-2</v>
      </c>
      <c r="AR29">
        <f t="shared" si="34"/>
        <v>5.0279999999999996</v>
      </c>
      <c r="AS29">
        <f t="shared" si="35"/>
        <v>0.35599999999999998</v>
      </c>
      <c r="AT29">
        <f t="shared" si="3"/>
        <v>0</v>
      </c>
      <c r="AU29">
        <f t="shared" si="4"/>
        <v>6.3840000000000003</v>
      </c>
      <c r="AV29">
        <f t="shared" si="36"/>
        <v>31.952999999999999</v>
      </c>
      <c r="AW29">
        <f t="shared" si="37"/>
        <v>0.96399999999999997</v>
      </c>
      <c r="AX29">
        <f t="shared" si="38"/>
        <v>0.17899999999999999</v>
      </c>
      <c r="AY29">
        <f t="shared" si="39"/>
        <v>0.107</v>
      </c>
      <c r="AZ29">
        <f t="shared" si="40"/>
        <v>2.1999999999999999E-2</v>
      </c>
      <c r="BA29">
        <f t="shared" si="41"/>
        <v>0</v>
      </c>
      <c r="BB29">
        <f t="shared" si="42"/>
        <v>99.384000000000015</v>
      </c>
      <c r="BD29">
        <f t="shared" si="6"/>
        <v>0.90376165113182427</v>
      </c>
      <c r="BE29">
        <f t="shared" si="7"/>
        <v>1.1644504545113064E-3</v>
      </c>
      <c r="BF29">
        <f t="shared" si="8"/>
        <v>9.8626912514711645E-2</v>
      </c>
      <c r="BG29">
        <f t="shared" si="9"/>
        <v>4.6845187183367325E-3</v>
      </c>
      <c r="BH29">
        <f t="shared" si="10"/>
        <v>8.8859194922331727E-2</v>
      </c>
      <c r="BI29">
        <f t="shared" si="11"/>
        <v>0</v>
      </c>
      <c r="BJ29">
        <f t="shared" si="12"/>
        <v>0.7927918539911275</v>
      </c>
      <c r="BK29">
        <f t="shared" si="13"/>
        <v>1.719052595163114E-2</v>
      </c>
      <c r="BL29">
        <f t="shared" si="14"/>
        <v>2.5233515747687396E-3</v>
      </c>
      <c r="BM29">
        <f t="shared" si="15"/>
        <v>1.4325343272711692E-3</v>
      </c>
      <c r="BN29">
        <f t="shared" si="43"/>
        <v>7.099190208280559E-4</v>
      </c>
      <c r="BO29">
        <f t="shared" si="44"/>
        <v>0</v>
      </c>
      <c r="BP29">
        <f t="shared" si="45"/>
        <v>1.9117449126073418</v>
      </c>
      <c r="BQ29">
        <f t="shared" si="16"/>
        <v>2.0920708014405673</v>
      </c>
    </row>
    <row r="30" spans="1:69" x14ac:dyDescent="0.15">
      <c r="A30" t="s">
        <v>100</v>
      </c>
      <c r="B30">
        <v>1049</v>
      </c>
      <c r="C30">
        <f t="shared" si="46"/>
        <v>5.3851648071311899</v>
      </c>
      <c r="D30" s="1">
        <v>54.786999999999999</v>
      </c>
      <c r="E30" s="1">
        <v>7.1999999999999995E-2</v>
      </c>
      <c r="F30" s="1">
        <v>4.6399999999999997</v>
      </c>
      <c r="G30" s="1">
        <v>0.315</v>
      </c>
      <c r="H30" s="1">
        <v>6.3730000000000002</v>
      </c>
      <c r="I30" s="1">
        <v>32.332999999999998</v>
      </c>
      <c r="J30" s="1">
        <v>0.93300000000000005</v>
      </c>
      <c r="K30" s="1">
        <v>0.187</v>
      </c>
      <c r="L30" s="1">
        <v>0.10299999999999999</v>
      </c>
      <c r="M30" s="1">
        <v>2.4E-2</v>
      </c>
      <c r="O30">
        <f t="shared" si="17"/>
        <v>99.766999999999996</v>
      </c>
      <c r="Q30" s="1">
        <v>49.073999999999998</v>
      </c>
      <c r="R30" s="1">
        <v>83.08</v>
      </c>
      <c r="S30" s="1">
        <v>11.095000000000001</v>
      </c>
      <c r="V30" s="5">
        <v>12</v>
      </c>
      <c r="W30" s="5">
        <v>4</v>
      </c>
      <c r="X30" s="15">
        <v>0</v>
      </c>
      <c r="Z30" s="14">
        <f t="shared" si="18"/>
        <v>1.8995872090166341</v>
      </c>
      <c r="AA30" s="14">
        <f t="shared" si="19"/>
        <v>1.8779421209600942E-3</v>
      </c>
      <c r="AB30" s="14">
        <f t="shared" si="20"/>
        <v>0.18959627032585188</v>
      </c>
      <c r="AC30" s="14">
        <f t="shared" si="21"/>
        <v>8.6344996219174953E-3</v>
      </c>
      <c r="AD30" s="14">
        <f t="shared" si="22"/>
        <v>0</v>
      </c>
      <c r="AE30" s="14">
        <f t="shared" si="23"/>
        <v>0.18478429386006734</v>
      </c>
      <c r="AF30" s="14">
        <f t="shared" si="24"/>
        <v>1.6711105550690564</v>
      </c>
      <c r="AG30" s="14">
        <f t="shared" si="25"/>
        <v>3.4658152994446259E-2</v>
      </c>
      <c r="AH30" s="14">
        <f t="shared" si="26"/>
        <v>5.4913355249166474E-3</v>
      </c>
      <c r="AI30" s="14">
        <f t="shared" si="27"/>
        <v>2.872566722100703E-3</v>
      </c>
      <c r="AJ30" s="14">
        <f t="shared" si="28"/>
        <v>1.6132772651402214E-3</v>
      </c>
      <c r="AK30" s="14">
        <f t="shared" si="29"/>
        <v>0</v>
      </c>
      <c r="AL30" s="14">
        <f t="shared" si="30"/>
        <v>4.0002261025210917</v>
      </c>
      <c r="AM30" s="14">
        <f t="shared" si="31"/>
        <v>0.90043385595542214</v>
      </c>
      <c r="AN30" s="11">
        <f t="shared" si="2"/>
        <v>0</v>
      </c>
      <c r="AP30">
        <f t="shared" si="32"/>
        <v>54.786999999999999</v>
      </c>
      <c r="AQ30">
        <f t="shared" si="33"/>
        <v>7.1999999999999995E-2</v>
      </c>
      <c r="AR30">
        <f t="shared" si="34"/>
        <v>4.6399999999999997</v>
      </c>
      <c r="AS30">
        <f t="shared" si="35"/>
        <v>0.315</v>
      </c>
      <c r="AT30">
        <f t="shared" si="3"/>
        <v>0</v>
      </c>
      <c r="AU30">
        <f t="shared" si="4"/>
        <v>6.3730000000000002</v>
      </c>
      <c r="AV30">
        <f t="shared" si="36"/>
        <v>32.332999999999998</v>
      </c>
      <c r="AW30">
        <f t="shared" si="37"/>
        <v>0.93300000000000005</v>
      </c>
      <c r="AX30">
        <f t="shared" si="38"/>
        <v>0.187</v>
      </c>
      <c r="AY30">
        <f t="shared" si="39"/>
        <v>0.10299999999999999</v>
      </c>
      <c r="AZ30">
        <f t="shared" si="40"/>
        <v>2.4E-2</v>
      </c>
      <c r="BA30">
        <f t="shared" si="41"/>
        <v>0</v>
      </c>
      <c r="BB30">
        <f t="shared" si="42"/>
        <v>99.766999999999996</v>
      </c>
      <c r="BD30">
        <f t="shared" si="6"/>
        <v>0.91190079893475362</v>
      </c>
      <c r="BE30">
        <f t="shared" si="7"/>
        <v>9.0151002929907587E-4</v>
      </c>
      <c r="BF30">
        <f t="shared" si="8"/>
        <v>9.1016084739113379E-2</v>
      </c>
      <c r="BG30">
        <f t="shared" si="9"/>
        <v>4.145009540101322E-3</v>
      </c>
      <c r="BH30">
        <f t="shared" si="10"/>
        <v>8.8706085407271318E-2</v>
      </c>
      <c r="BI30">
        <f t="shared" si="11"/>
        <v>0</v>
      </c>
      <c r="BJ30">
        <f t="shared" si="12"/>
        <v>0.80222010500094276</v>
      </c>
      <c r="BK30">
        <f t="shared" si="13"/>
        <v>1.6637718581817274E-2</v>
      </c>
      <c r="BL30">
        <f t="shared" si="14"/>
        <v>2.6361270641438793E-3</v>
      </c>
      <c r="BM30">
        <f t="shared" si="15"/>
        <v>1.3789816421395367E-3</v>
      </c>
      <c r="BN30">
        <f t="shared" si="43"/>
        <v>7.7445711363060654E-4</v>
      </c>
      <c r="BO30">
        <f t="shared" si="44"/>
        <v>0</v>
      </c>
      <c r="BP30">
        <f t="shared" si="45"/>
        <v>1.9203168780532125</v>
      </c>
      <c r="BQ30">
        <f t="shared" si="16"/>
        <v>2.0831072976749847</v>
      </c>
    </row>
    <row r="31" spans="1:69" x14ac:dyDescent="0.15">
      <c r="A31" t="s">
        <v>101</v>
      </c>
      <c r="B31">
        <v>1050</v>
      </c>
      <c r="C31">
        <f t="shared" si="46"/>
        <v>4.4721359550018667</v>
      </c>
      <c r="D31" s="1">
        <v>54.853000000000002</v>
      </c>
      <c r="E31" s="1">
        <v>6.0999999999999999E-2</v>
      </c>
      <c r="F31" s="1">
        <v>4.524</v>
      </c>
      <c r="G31" s="1">
        <v>0.29199999999999998</v>
      </c>
      <c r="H31" s="1">
        <v>6.4039999999999999</v>
      </c>
      <c r="I31" s="1">
        <v>32.484000000000002</v>
      </c>
      <c r="J31" s="1">
        <v>0.89200000000000002</v>
      </c>
      <c r="K31" s="1">
        <v>0.17499999999999999</v>
      </c>
      <c r="L31" s="1">
        <v>0.10299999999999999</v>
      </c>
      <c r="M31" s="1">
        <v>2.5999999999999999E-2</v>
      </c>
      <c r="O31">
        <f t="shared" si="17"/>
        <v>99.813999999999979</v>
      </c>
      <c r="Q31" s="1">
        <v>49.072000000000003</v>
      </c>
      <c r="R31" s="1">
        <v>83.075999999999993</v>
      </c>
      <c r="S31" s="1">
        <v>11.095000000000001</v>
      </c>
      <c r="V31" s="5">
        <v>12</v>
      </c>
      <c r="W31" s="5">
        <v>4</v>
      </c>
      <c r="X31" s="15">
        <v>0</v>
      </c>
      <c r="Z31" s="14">
        <f t="shared" si="18"/>
        <v>1.9009750326147636</v>
      </c>
      <c r="AA31" s="14">
        <f t="shared" si="19"/>
        <v>1.5902809378446018E-3</v>
      </c>
      <c r="AB31" s="14">
        <f t="shared" si="20"/>
        <v>0.1847688335752696</v>
      </c>
      <c r="AC31" s="14">
        <f t="shared" si="21"/>
        <v>8.0002541572545029E-3</v>
      </c>
      <c r="AD31" s="14">
        <f t="shared" si="22"/>
        <v>0</v>
      </c>
      <c r="AE31" s="14">
        <f t="shared" si="23"/>
        <v>0.18559521329767964</v>
      </c>
      <c r="AF31" s="14">
        <f t="shared" si="24"/>
        <v>1.6781199233153494</v>
      </c>
      <c r="AG31" s="14">
        <f t="shared" si="25"/>
        <v>3.3119436334292554E-2</v>
      </c>
      <c r="AH31" s="14">
        <f t="shared" si="26"/>
        <v>5.1365170505290048E-3</v>
      </c>
      <c r="AI31" s="14">
        <f t="shared" si="27"/>
        <v>2.8712065539214498E-3</v>
      </c>
      <c r="AJ31" s="14">
        <f t="shared" si="28"/>
        <v>1.7468894884503506E-3</v>
      </c>
      <c r="AK31" s="14">
        <f t="shared" si="29"/>
        <v>0</v>
      </c>
      <c r="AL31" s="14">
        <f t="shared" si="30"/>
        <v>4.0019235873253542</v>
      </c>
      <c r="AM31" s="14">
        <f t="shared" si="31"/>
        <v>0.90041653380839848</v>
      </c>
      <c r="AN31" s="11">
        <f t="shared" si="2"/>
        <v>0</v>
      </c>
      <c r="AP31">
        <f t="shared" si="32"/>
        <v>54.853000000000002</v>
      </c>
      <c r="AQ31">
        <f t="shared" si="33"/>
        <v>6.0999999999999999E-2</v>
      </c>
      <c r="AR31">
        <f t="shared" si="34"/>
        <v>4.524</v>
      </c>
      <c r="AS31">
        <f t="shared" si="35"/>
        <v>0.29199999999999998</v>
      </c>
      <c r="AT31">
        <f t="shared" si="3"/>
        <v>0</v>
      </c>
      <c r="AU31">
        <f t="shared" si="4"/>
        <v>6.4039999999999999</v>
      </c>
      <c r="AV31">
        <f t="shared" si="36"/>
        <v>32.484000000000002</v>
      </c>
      <c r="AW31">
        <f t="shared" si="37"/>
        <v>0.89200000000000002</v>
      </c>
      <c r="AX31">
        <f t="shared" si="38"/>
        <v>0.17499999999999999</v>
      </c>
      <c r="AY31">
        <f t="shared" si="39"/>
        <v>0.10299999999999999</v>
      </c>
      <c r="AZ31">
        <f t="shared" si="40"/>
        <v>2.5999999999999999E-2</v>
      </c>
      <c r="BA31">
        <f t="shared" si="41"/>
        <v>0</v>
      </c>
      <c r="BB31">
        <f t="shared" si="42"/>
        <v>99.813999999999979</v>
      </c>
      <c r="BD31">
        <f t="shared" si="6"/>
        <v>0.91299933422103863</v>
      </c>
      <c r="BE31">
        <f t="shared" si="7"/>
        <v>7.6377933037838374E-4</v>
      </c>
      <c r="BF31">
        <f t="shared" si="8"/>
        <v>8.8740682620635544E-2</v>
      </c>
      <c r="BG31">
        <f t="shared" si="9"/>
        <v>3.8423580498717015E-3</v>
      </c>
      <c r="BH31">
        <f t="shared" si="10"/>
        <v>8.913757585880519E-2</v>
      </c>
      <c r="BI31">
        <f t="shared" si="11"/>
        <v>0</v>
      </c>
      <c r="BJ31">
        <f t="shared" si="12"/>
        <v>0.80596659421800099</v>
      </c>
      <c r="BK31">
        <f t="shared" si="13"/>
        <v>1.5906586253998937E-2</v>
      </c>
      <c r="BL31">
        <f t="shared" si="14"/>
        <v>2.46696383008117E-3</v>
      </c>
      <c r="BM31">
        <f t="shared" si="15"/>
        <v>1.3789816421395367E-3</v>
      </c>
      <c r="BN31">
        <f t="shared" si="43"/>
        <v>8.3899520643315696E-4</v>
      </c>
      <c r="BO31">
        <f t="shared" si="44"/>
        <v>0</v>
      </c>
      <c r="BP31">
        <f t="shared" si="45"/>
        <v>1.922041851231383</v>
      </c>
      <c r="BQ31">
        <f t="shared" si="16"/>
        <v>2.0821209406868357</v>
      </c>
    </row>
    <row r="32" spans="1:69" x14ac:dyDescent="0.15">
      <c r="A32" t="s">
        <v>102</v>
      </c>
      <c r="B32">
        <v>1051</v>
      </c>
      <c r="C32">
        <f t="shared" si="46"/>
        <v>5.3851648071311899</v>
      </c>
      <c r="D32" s="1">
        <v>54.972999999999999</v>
      </c>
      <c r="E32" s="1">
        <v>5.2999999999999999E-2</v>
      </c>
      <c r="F32" s="1">
        <v>4.4880000000000004</v>
      </c>
      <c r="G32" s="1">
        <v>0.26700000000000002</v>
      </c>
      <c r="H32" s="1">
        <v>6.375</v>
      </c>
      <c r="I32" s="1">
        <v>32.25</v>
      </c>
      <c r="J32" s="1">
        <v>0.86799999999999999</v>
      </c>
      <c r="K32" s="1">
        <v>0.182</v>
      </c>
      <c r="L32" s="1">
        <v>9.6000000000000002E-2</v>
      </c>
      <c r="M32" s="1">
        <v>2.3E-2</v>
      </c>
      <c r="O32">
        <f t="shared" si="17"/>
        <v>99.575000000000003</v>
      </c>
      <c r="Q32" s="1">
        <v>49.07</v>
      </c>
      <c r="R32" s="1">
        <v>83.070999999999998</v>
      </c>
      <c r="S32" s="1">
        <v>11.095000000000001</v>
      </c>
      <c r="V32" s="5">
        <v>12</v>
      </c>
      <c r="W32" s="5">
        <v>4</v>
      </c>
      <c r="X32" s="15">
        <v>0</v>
      </c>
      <c r="Z32" s="14">
        <f t="shared" si="18"/>
        <v>1.9080731314736366</v>
      </c>
      <c r="AA32" s="14">
        <f t="shared" si="19"/>
        <v>1.3838513374170584E-3</v>
      </c>
      <c r="AB32" s="14">
        <f t="shared" si="20"/>
        <v>0.18358133306539334</v>
      </c>
      <c r="AC32" s="14">
        <f t="shared" si="21"/>
        <v>7.3265875570458988E-3</v>
      </c>
      <c r="AD32" s="14">
        <f t="shared" si="22"/>
        <v>0</v>
      </c>
      <c r="AE32" s="14">
        <f t="shared" si="23"/>
        <v>0.18503981558515972</v>
      </c>
      <c r="AF32" s="14">
        <f t="shared" si="24"/>
        <v>1.6686020033682185</v>
      </c>
      <c r="AG32" s="14">
        <f t="shared" si="25"/>
        <v>3.2278055025659246E-2</v>
      </c>
      <c r="AH32" s="14">
        <f t="shared" si="26"/>
        <v>5.3502197888894562E-3</v>
      </c>
      <c r="AI32" s="14">
        <f t="shared" si="27"/>
        <v>2.6802048884705908E-3</v>
      </c>
      <c r="AJ32" s="14">
        <f t="shared" si="28"/>
        <v>1.5477095756754151E-3</v>
      </c>
      <c r="AK32" s="14">
        <f t="shared" si="29"/>
        <v>0</v>
      </c>
      <c r="AL32" s="14">
        <f t="shared" si="30"/>
        <v>3.995862911665566</v>
      </c>
      <c r="AM32" s="14">
        <f t="shared" si="31"/>
        <v>0.90017498866655976</v>
      </c>
      <c r="AN32" s="11">
        <f t="shared" si="2"/>
        <v>0</v>
      </c>
      <c r="AP32">
        <f t="shared" si="32"/>
        <v>54.972999999999999</v>
      </c>
      <c r="AQ32">
        <f t="shared" si="33"/>
        <v>5.2999999999999999E-2</v>
      </c>
      <c r="AR32">
        <f t="shared" si="34"/>
        <v>4.4880000000000004</v>
      </c>
      <c r="AS32">
        <f t="shared" si="35"/>
        <v>0.26700000000000002</v>
      </c>
      <c r="AT32">
        <f t="shared" si="3"/>
        <v>0</v>
      </c>
      <c r="AU32">
        <f t="shared" si="4"/>
        <v>6.375</v>
      </c>
      <c r="AV32">
        <f t="shared" si="36"/>
        <v>32.25</v>
      </c>
      <c r="AW32">
        <f t="shared" si="37"/>
        <v>0.86799999999999999</v>
      </c>
      <c r="AX32">
        <f t="shared" si="38"/>
        <v>0.182</v>
      </c>
      <c r="AY32">
        <f t="shared" si="39"/>
        <v>9.6000000000000002E-2</v>
      </c>
      <c r="AZ32">
        <f t="shared" si="40"/>
        <v>2.3E-2</v>
      </c>
      <c r="BA32">
        <f t="shared" si="41"/>
        <v>0</v>
      </c>
      <c r="BB32">
        <f t="shared" si="42"/>
        <v>99.575000000000003</v>
      </c>
      <c r="BD32">
        <f t="shared" si="6"/>
        <v>0.91499667110519312</v>
      </c>
      <c r="BE32">
        <f t="shared" si="7"/>
        <v>6.6361154934515307E-4</v>
      </c>
      <c r="BF32">
        <f t="shared" si="8"/>
        <v>8.8034523342487264E-2</v>
      </c>
      <c r="BG32">
        <f t="shared" si="9"/>
        <v>3.5133890387525494E-3</v>
      </c>
      <c r="BH32">
        <f t="shared" si="10"/>
        <v>8.873392350091866E-2</v>
      </c>
      <c r="BI32">
        <f t="shared" si="11"/>
        <v>0</v>
      </c>
      <c r="BJ32">
        <f t="shared" si="12"/>
        <v>0.80016077649090422</v>
      </c>
      <c r="BK32">
        <f t="shared" si="13"/>
        <v>1.5478606354788205E-2</v>
      </c>
      <c r="BL32">
        <f t="shared" si="14"/>
        <v>2.5656423832844171E-3</v>
      </c>
      <c r="BM32">
        <f t="shared" si="15"/>
        <v>1.2852644431591799E-3</v>
      </c>
      <c r="BN32">
        <f t="shared" si="43"/>
        <v>7.4218806722933122E-4</v>
      </c>
      <c r="BO32">
        <f t="shared" si="44"/>
        <v>0</v>
      </c>
      <c r="BP32">
        <f t="shared" si="45"/>
        <v>1.9161745962760621</v>
      </c>
      <c r="BQ32">
        <f t="shared" si="16"/>
        <v>2.0853334134745434</v>
      </c>
    </row>
    <row r="33" spans="1:69" x14ac:dyDescent="0.15">
      <c r="A33" t="s">
        <v>103</v>
      </c>
      <c r="B33">
        <v>1052</v>
      </c>
      <c r="C33">
        <f t="shared" si="46"/>
        <v>5.0990195135878684</v>
      </c>
      <c r="D33" s="1">
        <v>54.984999999999999</v>
      </c>
      <c r="E33" s="1">
        <v>4.9000000000000002E-2</v>
      </c>
      <c r="F33" s="1">
        <v>4.4119999999999999</v>
      </c>
      <c r="G33" s="1">
        <v>0.25600000000000001</v>
      </c>
      <c r="H33" s="1">
        <v>6.343</v>
      </c>
      <c r="I33" s="1">
        <v>32.218000000000004</v>
      </c>
      <c r="J33" s="1">
        <v>0.84599999999999997</v>
      </c>
      <c r="K33" s="1">
        <v>0.18</v>
      </c>
      <c r="L33" s="1">
        <v>0.10100000000000001</v>
      </c>
      <c r="M33" s="1">
        <v>2.1999999999999999E-2</v>
      </c>
      <c r="O33">
        <f t="shared" si="17"/>
        <v>99.41200000000002</v>
      </c>
      <c r="Q33" s="1">
        <v>49.069000000000003</v>
      </c>
      <c r="R33" s="1">
        <v>83.066000000000003</v>
      </c>
      <c r="S33" s="1">
        <v>11.095000000000001</v>
      </c>
      <c r="V33" s="5">
        <v>12</v>
      </c>
      <c r="W33" s="5">
        <v>4</v>
      </c>
      <c r="X33" s="15">
        <v>0</v>
      </c>
      <c r="Z33" s="14">
        <f t="shared" si="18"/>
        <v>1.9109889732693854</v>
      </c>
      <c r="AA33" s="14">
        <f t="shared" si="19"/>
        <v>1.2810852235390091E-3</v>
      </c>
      <c r="AB33" s="14">
        <f t="shared" si="20"/>
        <v>0.18070890251779032</v>
      </c>
      <c r="AC33" s="14">
        <f t="shared" si="21"/>
        <v>7.0339426279576985E-3</v>
      </c>
      <c r="AD33" s="14">
        <f t="shared" si="22"/>
        <v>0</v>
      </c>
      <c r="AE33" s="14">
        <f t="shared" si="23"/>
        <v>0.18435209736568264</v>
      </c>
      <c r="AF33" s="14">
        <f t="shared" si="24"/>
        <v>1.6691293451012783</v>
      </c>
      <c r="AG33" s="14">
        <f t="shared" si="25"/>
        <v>3.1501147133098345E-2</v>
      </c>
      <c r="AH33" s="14">
        <f t="shared" si="26"/>
        <v>5.2983557400882765E-3</v>
      </c>
      <c r="AI33" s="14">
        <f t="shared" si="27"/>
        <v>2.8234916609670806E-3</v>
      </c>
      <c r="AJ33" s="14">
        <f t="shared" si="28"/>
        <v>1.4823565888270288E-3</v>
      </c>
      <c r="AK33" s="14">
        <f t="shared" si="29"/>
        <v>0</v>
      </c>
      <c r="AL33" s="14">
        <f t="shared" si="30"/>
        <v>3.994599697228614</v>
      </c>
      <c r="AM33" s="14">
        <f t="shared" si="31"/>
        <v>0.9005373924217378</v>
      </c>
      <c r="AN33" s="11">
        <f t="shared" si="2"/>
        <v>0</v>
      </c>
      <c r="AP33">
        <f t="shared" si="32"/>
        <v>54.984999999999999</v>
      </c>
      <c r="AQ33">
        <f t="shared" si="33"/>
        <v>4.9000000000000002E-2</v>
      </c>
      <c r="AR33">
        <f t="shared" si="34"/>
        <v>4.4119999999999999</v>
      </c>
      <c r="AS33">
        <f t="shared" si="35"/>
        <v>0.25600000000000001</v>
      </c>
      <c r="AT33">
        <f t="shared" si="3"/>
        <v>0</v>
      </c>
      <c r="AU33">
        <f t="shared" si="4"/>
        <v>6.343</v>
      </c>
      <c r="AV33">
        <f t="shared" si="36"/>
        <v>32.218000000000004</v>
      </c>
      <c r="AW33">
        <f t="shared" si="37"/>
        <v>0.84599999999999997</v>
      </c>
      <c r="AX33">
        <f t="shared" si="38"/>
        <v>0.18</v>
      </c>
      <c r="AY33">
        <f t="shared" si="39"/>
        <v>0.10100000000000001</v>
      </c>
      <c r="AZ33">
        <f t="shared" si="40"/>
        <v>2.1999999999999999E-2</v>
      </c>
      <c r="BA33">
        <f t="shared" si="41"/>
        <v>0</v>
      </c>
      <c r="BB33">
        <f t="shared" si="42"/>
        <v>99.41200000000002</v>
      </c>
      <c r="BD33">
        <f t="shared" si="6"/>
        <v>0.91519640479360853</v>
      </c>
      <c r="BE33">
        <f t="shared" si="7"/>
        <v>6.1352765882853784E-4</v>
      </c>
      <c r="BF33">
        <f t="shared" si="8"/>
        <v>8.6543742644174193E-2</v>
      </c>
      <c r="BG33">
        <f t="shared" si="9"/>
        <v>3.368642673860122E-3</v>
      </c>
      <c r="BH33">
        <f t="shared" si="10"/>
        <v>8.8288514002561116E-2</v>
      </c>
      <c r="BI33">
        <f t="shared" si="11"/>
        <v>0</v>
      </c>
      <c r="BJ33">
        <f t="shared" si="12"/>
        <v>0.79936681851113034</v>
      </c>
      <c r="BK33">
        <f t="shared" si="13"/>
        <v>1.5086291447178364E-2</v>
      </c>
      <c r="BL33">
        <f t="shared" si="14"/>
        <v>2.5374485109406321E-3</v>
      </c>
      <c r="BM33">
        <f t="shared" si="15"/>
        <v>1.3522052995737206E-3</v>
      </c>
      <c r="BN33">
        <f t="shared" si="43"/>
        <v>7.099190208280559E-4</v>
      </c>
      <c r="BO33">
        <f t="shared" si="44"/>
        <v>0</v>
      </c>
      <c r="BP33">
        <f t="shared" si="45"/>
        <v>1.9130635145626838</v>
      </c>
      <c r="BQ33">
        <f t="shared" si="16"/>
        <v>2.0880643359829896</v>
      </c>
    </row>
    <row r="34" spans="1:69" x14ac:dyDescent="0.15">
      <c r="A34" t="s">
        <v>104</v>
      </c>
      <c r="B34">
        <v>1053</v>
      </c>
      <c r="C34">
        <f t="shared" si="46"/>
        <v>4.4721359550050446</v>
      </c>
      <c r="D34" s="1">
        <v>54.978999999999999</v>
      </c>
      <c r="E34" s="1">
        <v>5.7000000000000002E-2</v>
      </c>
      <c r="F34" s="1">
        <v>4.282</v>
      </c>
      <c r="G34" s="1">
        <v>0.23400000000000001</v>
      </c>
      <c r="H34" s="1">
        <v>6.3520000000000003</v>
      </c>
      <c r="I34" s="1">
        <v>32.4</v>
      </c>
      <c r="J34" s="1">
        <v>0.82199999999999995</v>
      </c>
      <c r="K34" s="1">
        <v>0.17299999999999999</v>
      </c>
      <c r="L34" s="1">
        <v>0.106</v>
      </c>
      <c r="M34" s="1">
        <v>1.2E-2</v>
      </c>
      <c r="O34">
        <f t="shared" si="17"/>
        <v>99.417000000000002</v>
      </c>
      <c r="Q34" s="1">
        <v>49.067</v>
      </c>
      <c r="R34" s="1">
        <v>83.061999999999998</v>
      </c>
      <c r="S34" s="1">
        <v>11.095000000000001</v>
      </c>
      <c r="V34" s="5">
        <v>12</v>
      </c>
      <c r="W34" s="5">
        <v>4</v>
      </c>
      <c r="X34" s="15">
        <v>0</v>
      </c>
      <c r="Z34" s="14">
        <f t="shared" si="18"/>
        <v>1.9109392680640167</v>
      </c>
      <c r="AA34" s="14">
        <f t="shared" si="19"/>
        <v>1.4903658629571667E-3</v>
      </c>
      <c r="AB34" s="14">
        <f t="shared" si="20"/>
        <v>0.17539887536455043</v>
      </c>
      <c r="AC34" s="14">
        <f t="shared" si="21"/>
        <v>6.4299975973856251E-3</v>
      </c>
      <c r="AD34" s="14">
        <f t="shared" si="22"/>
        <v>0</v>
      </c>
      <c r="AE34" s="14">
        <f t="shared" si="23"/>
        <v>0.18462901715643942</v>
      </c>
      <c r="AF34" s="14">
        <f t="shared" si="24"/>
        <v>1.6786978045992629</v>
      </c>
      <c r="AG34" s="14">
        <f t="shared" si="25"/>
        <v>3.0610041650137275E-2</v>
      </c>
      <c r="AH34" s="14">
        <f t="shared" si="26"/>
        <v>5.0927318427609223E-3</v>
      </c>
      <c r="AI34" s="14">
        <f t="shared" si="27"/>
        <v>2.9635147813771119E-3</v>
      </c>
      <c r="AJ34" s="14">
        <f t="shared" si="28"/>
        <v>8.0862534634027524E-4</v>
      </c>
      <c r="AK34" s="14">
        <f t="shared" si="29"/>
        <v>0</v>
      </c>
      <c r="AL34" s="14">
        <f t="shared" si="30"/>
        <v>3.9970602422652282</v>
      </c>
      <c r="AM34" s="14">
        <f t="shared" si="31"/>
        <v>0.90091431358108476</v>
      </c>
      <c r="AN34" s="11">
        <f t="shared" si="2"/>
        <v>0</v>
      </c>
      <c r="AP34">
        <f t="shared" si="32"/>
        <v>54.978999999999999</v>
      </c>
      <c r="AQ34">
        <f t="shared" si="33"/>
        <v>5.7000000000000002E-2</v>
      </c>
      <c r="AR34">
        <f t="shared" si="34"/>
        <v>4.282</v>
      </c>
      <c r="AS34">
        <f t="shared" si="35"/>
        <v>0.23400000000000001</v>
      </c>
      <c r="AT34">
        <f t="shared" si="3"/>
        <v>0</v>
      </c>
      <c r="AU34">
        <f t="shared" si="4"/>
        <v>6.3520000000000003</v>
      </c>
      <c r="AV34">
        <f t="shared" si="36"/>
        <v>32.4</v>
      </c>
      <c r="AW34">
        <f t="shared" si="37"/>
        <v>0.82199999999999995</v>
      </c>
      <c r="AX34">
        <f t="shared" si="38"/>
        <v>0.17299999999999999</v>
      </c>
      <c r="AY34">
        <f t="shared" si="39"/>
        <v>0.106</v>
      </c>
      <c r="AZ34">
        <f t="shared" si="40"/>
        <v>1.2E-2</v>
      </c>
      <c r="BA34">
        <f t="shared" si="41"/>
        <v>0</v>
      </c>
      <c r="BB34">
        <f t="shared" si="42"/>
        <v>99.417000000000002</v>
      </c>
      <c r="BD34">
        <f t="shared" si="6"/>
        <v>0.91509653794940082</v>
      </c>
      <c r="BE34">
        <f t="shared" si="7"/>
        <v>7.1369543986176851E-4</v>
      </c>
      <c r="BF34">
        <f t="shared" si="8"/>
        <v>8.3993723028638681E-2</v>
      </c>
      <c r="BG34">
        <f t="shared" si="9"/>
        <v>3.0791499440752683E-3</v>
      </c>
      <c r="BH34">
        <f t="shared" si="10"/>
        <v>8.8413785423974184E-2</v>
      </c>
      <c r="BI34">
        <f t="shared" si="11"/>
        <v>0</v>
      </c>
      <c r="BJ34">
        <f t="shared" si="12"/>
        <v>0.80388245452109441</v>
      </c>
      <c r="BK34">
        <f t="shared" si="13"/>
        <v>1.465831154796763E-2</v>
      </c>
      <c r="BL34">
        <f t="shared" si="14"/>
        <v>2.4387699577373854E-3</v>
      </c>
      <c r="BM34">
        <f t="shared" si="15"/>
        <v>1.4191461559882612E-3</v>
      </c>
      <c r="BN34">
        <f t="shared" si="43"/>
        <v>3.8722855681530327E-4</v>
      </c>
      <c r="BO34">
        <f t="shared" si="44"/>
        <v>0</v>
      </c>
      <c r="BP34">
        <f t="shared" si="45"/>
        <v>1.9140828025255536</v>
      </c>
      <c r="BQ34">
        <f t="shared" si="16"/>
        <v>2.0882378949287204</v>
      </c>
    </row>
    <row r="35" spans="1:69" x14ac:dyDescent="0.15">
      <c r="A35" t="s">
        <v>105</v>
      </c>
      <c r="B35">
        <v>1054</v>
      </c>
      <c r="C35">
        <f t="shared" si="46"/>
        <v>5.3851648071311899</v>
      </c>
      <c r="D35" s="1">
        <v>55.106999999999999</v>
      </c>
      <c r="E35" s="1">
        <v>5.0999999999999997E-2</v>
      </c>
      <c r="F35" s="1">
        <v>4.2009999999999996</v>
      </c>
      <c r="G35" s="1">
        <v>0.221</v>
      </c>
      <c r="H35" s="1">
        <v>6.3339999999999996</v>
      </c>
      <c r="I35" s="1">
        <v>32.454999999999998</v>
      </c>
      <c r="J35" s="1">
        <v>0.77700000000000002</v>
      </c>
      <c r="K35" s="1">
        <v>0.17399999999999999</v>
      </c>
      <c r="L35" s="1">
        <v>9.7000000000000003E-2</v>
      </c>
      <c r="M35" s="1">
        <v>7.0000000000000001E-3</v>
      </c>
      <c r="O35">
        <f t="shared" si="17"/>
        <v>99.424000000000007</v>
      </c>
      <c r="Q35" s="1">
        <v>49.064999999999998</v>
      </c>
      <c r="R35" s="1">
        <v>83.057000000000002</v>
      </c>
      <c r="S35" s="1">
        <v>11.095000000000001</v>
      </c>
      <c r="V35" s="5">
        <v>12</v>
      </c>
      <c r="W35" s="5">
        <v>4</v>
      </c>
      <c r="X35" s="15">
        <v>0</v>
      </c>
      <c r="Z35" s="14">
        <f t="shared" si="18"/>
        <v>1.9143252965084121</v>
      </c>
      <c r="AA35" s="14">
        <f t="shared" si="19"/>
        <v>1.3327452265015944E-3</v>
      </c>
      <c r="AB35" s="14">
        <f t="shared" si="20"/>
        <v>0.17198546455023514</v>
      </c>
      <c r="AC35" s="14">
        <f t="shared" si="21"/>
        <v>6.0694054142908195E-3</v>
      </c>
      <c r="AD35" s="14">
        <f t="shared" si="22"/>
        <v>0</v>
      </c>
      <c r="AE35" s="14">
        <f t="shared" si="23"/>
        <v>0.18400365434078397</v>
      </c>
      <c r="AF35" s="14">
        <f t="shared" si="24"/>
        <v>1.6806142690794823</v>
      </c>
      <c r="AG35" s="14">
        <f t="shared" si="25"/>
        <v>2.8918252311859381E-2</v>
      </c>
      <c r="AH35" s="14">
        <f t="shared" si="26"/>
        <v>5.1193270446627647E-3</v>
      </c>
      <c r="AI35" s="14">
        <f t="shared" si="27"/>
        <v>2.7103906319758423E-3</v>
      </c>
      <c r="AJ35" s="14">
        <f t="shared" si="28"/>
        <v>4.714363492385466E-4</v>
      </c>
      <c r="AK35" s="14">
        <f t="shared" si="29"/>
        <v>0</v>
      </c>
      <c r="AL35" s="14">
        <f t="shared" si="30"/>
        <v>3.9955502414574422</v>
      </c>
      <c r="AM35" s="14">
        <f t="shared" si="31"/>
        <v>0.90131830653903278</v>
      </c>
      <c r="AN35" s="11">
        <f t="shared" si="2"/>
        <v>0</v>
      </c>
      <c r="AP35">
        <f t="shared" si="32"/>
        <v>55.106999999999999</v>
      </c>
      <c r="AQ35">
        <f t="shared" si="33"/>
        <v>5.0999999999999997E-2</v>
      </c>
      <c r="AR35">
        <f t="shared" si="34"/>
        <v>4.2009999999999996</v>
      </c>
      <c r="AS35">
        <f t="shared" si="35"/>
        <v>0.221</v>
      </c>
      <c r="AT35">
        <f t="shared" si="3"/>
        <v>0</v>
      </c>
      <c r="AU35">
        <f t="shared" si="4"/>
        <v>6.3339999999999996</v>
      </c>
      <c r="AV35">
        <f t="shared" si="36"/>
        <v>32.454999999999998</v>
      </c>
      <c r="AW35">
        <f t="shared" si="37"/>
        <v>0.77700000000000002</v>
      </c>
      <c r="AX35">
        <f t="shared" si="38"/>
        <v>0.17399999999999999</v>
      </c>
      <c r="AY35">
        <f t="shared" si="39"/>
        <v>9.7000000000000003E-2</v>
      </c>
      <c r="AZ35">
        <f t="shared" si="40"/>
        <v>7.0000000000000001E-3</v>
      </c>
      <c r="BA35">
        <f t="shared" si="41"/>
        <v>0</v>
      </c>
      <c r="BB35">
        <f t="shared" si="42"/>
        <v>99.424000000000007</v>
      </c>
      <c r="BD35">
        <f t="shared" si="6"/>
        <v>0.91722703062583222</v>
      </c>
      <c r="BE35">
        <f t="shared" si="7"/>
        <v>6.385696040868454E-4</v>
      </c>
      <c r="BF35">
        <f t="shared" si="8"/>
        <v>8.2404864652805013E-2</v>
      </c>
      <c r="BG35">
        <f t="shared" si="9"/>
        <v>2.9080860582933088E-3</v>
      </c>
      <c r="BH35">
        <f t="shared" si="10"/>
        <v>8.8163242581148049E-2</v>
      </c>
      <c r="BI35">
        <f t="shared" si="11"/>
        <v>0</v>
      </c>
      <c r="BJ35">
        <f t="shared" si="12"/>
        <v>0.80524706979883087</v>
      </c>
      <c r="BK35">
        <f t="shared" si="13"/>
        <v>1.3855849236947505E-2</v>
      </c>
      <c r="BL35">
        <f t="shared" si="14"/>
        <v>2.4528668939092775E-3</v>
      </c>
      <c r="BM35">
        <f t="shared" si="15"/>
        <v>1.2986526144420881E-3</v>
      </c>
      <c r="BN35">
        <f t="shared" si="43"/>
        <v>2.258833248089269E-4</v>
      </c>
      <c r="BO35">
        <f t="shared" si="44"/>
        <v>0</v>
      </c>
      <c r="BP35">
        <f t="shared" si="45"/>
        <v>1.9144221153911043</v>
      </c>
      <c r="BQ35">
        <f t="shared" si="16"/>
        <v>2.087079024701497</v>
      </c>
    </row>
    <row r="36" spans="1:69" x14ac:dyDescent="0.15">
      <c r="A36" t="s">
        <v>106</v>
      </c>
      <c r="B36">
        <v>1055</v>
      </c>
      <c r="C36">
        <f t="shared" si="46"/>
        <v>5.3851648071285512</v>
      </c>
      <c r="D36" s="1">
        <v>55.124000000000002</v>
      </c>
      <c r="E36" s="1">
        <v>4.8000000000000001E-2</v>
      </c>
      <c r="F36" s="1">
        <v>4.0419999999999998</v>
      </c>
      <c r="G36" s="1">
        <v>0.20699999999999999</v>
      </c>
      <c r="H36" s="1">
        <v>6.3419999999999996</v>
      </c>
      <c r="I36" s="1">
        <v>32.588999999999999</v>
      </c>
      <c r="J36" s="1">
        <v>0.73299999999999998</v>
      </c>
      <c r="K36" s="1">
        <v>0.18099999999999999</v>
      </c>
      <c r="L36" s="1">
        <v>8.5000000000000006E-2</v>
      </c>
      <c r="M36" s="1">
        <v>1.6E-2</v>
      </c>
      <c r="O36">
        <f t="shared" si="17"/>
        <v>99.367000000000004</v>
      </c>
      <c r="Q36" s="1">
        <v>49.063000000000002</v>
      </c>
      <c r="R36" s="1">
        <v>83.052000000000007</v>
      </c>
      <c r="S36" s="1">
        <v>11.095000000000001</v>
      </c>
      <c r="V36" s="5">
        <v>12</v>
      </c>
      <c r="W36" s="5">
        <v>4</v>
      </c>
      <c r="X36" s="15">
        <v>0</v>
      </c>
      <c r="Z36" s="14">
        <f t="shared" si="18"/>
        <v>1.9160683560164704</v>
      </c>
      <c r="AA36" s="14">
        <f t="shared" si="19"/>
        <v>1.2551033884027299E-3</v>
      </c>
      <c r="AB36" s="14">
        <f t="shared" si="20"/>
        <v>0.16557572926304964</v>
      </c>
      <c r="AC36" s="14">
        <f t="shared" si="21"/>
        <v>5.6883397082488144E-3</v>
      </c>
      <c r="AD36" s="14">
        <f t="shared" si="22"/>
        <v>0</v>
      </c>
      <c r="AE36" s="14">
        <f t="shared" si="23"/>
        <v>0.18434693953149928</v>
      </c>
      <c r="AF36" s="14">
        <f t="shared" si="24"/>
        <v>1.6885688464705577</v>
      </c>
      <c r="AG36" s="14">
        <f t="shared" si="25"/>
        <v>2.7297086976705558E-2</v>
      </c>
      <c r="AH36" s="14">
        <f t="shared" si="26"/>
        <v>5.3284820449935469E-3</v>
      </c>
      <c r="AI36" s="14">
        <f t="shared" si="27"/>
        <v>2.3765140385978351E-3</v>
      </c>
      <c r="AJ36" s="14">
        <f t="shared" si="28"/>
        <v>1.0782173419036955E-3</v>
      </c>
      <c r="AK36" s="14">
        <f t="shared" si="29"/>
        <v>0</v>
      </c>
      <c r="AL36" s="14">
        <f t="shared" si="30"/>
        <v>3.9975836147804298</v>
      </c>
      <c r="AM36" s="14">
        <f t="shared" si="31"/>
        <v>0.90157222182156516</v>
      </c>
      <c r="AN36" s="11">
        <f t="shared" si="2"/>
        <v>0</v>
      </c>
      <c r="AP36">
        <f t="shared" si="32"/>
        <v>55.124000000000002</v>
      </c>
      <c r="AQ36">
        <f t="shared" si="33"/>
        <v>4.8000000000000001E-2</v>
      </c>
      <c r="AR36">
        <f t="shared" si="34"/>
        <v>4.0419999999999998</v>
      </c>
      <c r="AS36">
        <f t="shared" si="35"/>
        <v>0.20699999999999999</v>
      </c>
      <c r="AT36">
        <f t="shared" si="3"/>
        <v>0</v>
      </c>
      <c r="AU36">
        <f t="shared" si="4"/>
        <v>6.3419999999999996</v>
      </c>
      <c r="AV36">
        <f t="shared" si="36"/>
        <v>32.588999999999999</v>
      </c>
      <c r="AW36">
        <f t="shared" si="37"/>
        <v>0.73299999999999998</v>
      </c>
      <c r="AX36">
        <f t="shared" si="38"/>
        <v>0.18099999999999999</v>
      </c>
      <c r="AY36">
        <f t="shared" si="39"/>
        <v>8.5000000000000006E-2</v>
      </c>
      <c r="AZ36">
        <f t="shared" si="40"/>
        <v>1.6E-2</v>
      </c>
      <c r="BA36">
        <f t="shared" si="41"/>
        <v>0</v>
      </c>
      <c r="BB36">
        <f t="shared" si="42"/>
        <v>99.367000000000004</v>
      </c>
      <c r="BD36">
        <f t="shared" si="6"/>
        <v>0.91750998668442085</v>
      </c>
      <c r="BE36">
        <f t="shared" si="7"/>
        <v>6.0100668619938395E-4</v>
      </c>
      <c r="BF36">
        <f t="shared" si="8"/>
        <v>7.9285994507650059E-2</v>
      </c>
      <c r="BG36">
        <f t="shared" si="9"/>
        <v>2.7238634120665831E-3</v>
      </c>
      <c r="BH36">
        <f t="shared" si="10"/>
        <v>8.8274594955737432E-2</v>
      </c>
      <c r="BI36">
        <f t="shared" si="11"/>
        <v>0</v>
      </c>
      <c r="BJ36">
        <f t="shared" si="12"/>
        <v>0.80857176883913418</v>
      </c>
      <c r="BK36">
        <f t="shared" si="13"/>
        <v>1.3071219421727827E-2</v>
      </c>
      <c r="BL36">
        <f t="shared" si="14"/>
        <v>2.5515454471125246E-3</v>
      </c>
      <c r="BM36">
        <f t="shared" si="15"/>
        <v>1.1379945590471907E-3</v>
      </c>
      <c r="BN36">
        <f t="shared" si="43"/>
        <v>5.1630474242040432E-4</v>
      </c>
      <c r="BO36">
        <f t="shared" si="44"/>
        <v>0</v>
      </c>
      <c r="BP36">
        <f t="shared" si="45"/>
        <v>1.9142442792555163</v>
      </c>
      <c r="BQ36">
        <f t="shared" si="16"/>
        <v>2.0883351503785925</v>
      </c>
    </row>
    <row r="37" spans="1:69" x14ac:dyDescent="0.15">
      <c r="A37" t="s">
        <v>107</v>
      </c>
      <c r="B37">
        <v>1056</v>
      </c>
      <c r="C37">
        <f t="shared" si="46"/>
        <v>4.4721359550050446</v>
      </c>
      <c r="D37" s="1">
        <v>55.396000000000001</v>
      </c>
      <c r="E37" s="1">
        <v>5.6000000000000001E-2</v>
      </c>
      <c r="F37" s="1">
        <v>3.8639999999999999</v>
      </c>
      <c r="G37" s="1">
        <v>0.189</v>
      </c>
      <c r="H37" s="1">
        <v>6.3090000000000002</v>
      </c>
      <c r="I37" s="1">
        <v>32.765999999999998</v>
      </c>
      <c r="J37" s="1">
        <v>0.68899999999999995</v>
      </c>
      <c r="K37" s="1">
        <v>0.17399999999999999</v>
      </c>
      <c r="L37" s="1">
        <v>9.0999999999999998E-2</v>
      </c>
      <c r="M37" s="1">
        <v>0.02</v>
      </c>
      <c r="O37">
        <f t="shared" si="17"/>
        <v>99.553999999999974</v>
      </c>
      <c r="Q37" s="1">
        <v>49.061</v>
      </c>
      <c r="R37" s="1">
        <v>83.048000000000002</v>
      </c>
      <c r="S37" s="1">
        <v>11.095000000000001</v>
      </c>
      <c r="V37" s="5">
        <v>12</v>
      </c>
      <c r="W37" s="5">
        <v>4</v>
      </c>
      <c r="X37" s="15">
        <v>0</v>
      </c>
      <c r="Z37" s="14">
        <f t="shared" si="18"/>
        <v>1.9209389182393108</v>
      </c>
      <c r="AA37" s="14">
        <f t="shared" si="19"/>
        <v>1.4608013650945421E-3</v>
      </c>
      <c r="AB37" s="14">
        <f t="shared" si="20"/>
        <v>0.15790735515692839</v>
      </c>
      <c r="AC37" s="14">
        <f t="shared" si="21"/>
        <v>5.1813372084763788E-3</v>
      </c>
      <c r="AD37" s="14">
        <f t="shared" si="22"/>
        <v>0</v>
      </c>
      <c r="AE37" s="14">
        <f t="shared" si="23"/>
        <v>0.18295112991632126</v>
      </c>
      <c r="AF37" s="14">
        <f t="shared" si="24"/>
        <v>1.6936982525242623</v>
      </c>
      <c r="AG37" s="14">
        <f t="shared" si="25"/>
        <v>2.559743360362433E-2</v>
      </c>
      <c r="AH37" s="14">
        <f t="shared" si="26"/>
        <v>5.1102136122551821E-3</v>
      </c>
      <c r="AI37" s="14">
        <f t="shared" si="27"/>
        <v>2.5382110185324575E-3</v>
      </c>
      <c r="AJ37" s="14">
        <f t="shared" si="28"/>
        <v>1.3445631361714656E-3</v>
      </c>
      <c r="AK37" s="14">
        <f t="shared" si="29"/>
        <v>0</v>
      </c>
      <c r="AL37" s="14">
        <f t="shared" si="30"/>
        <v>3.9967282157809776</v>
      </c>
      <c r="AM37" s="14">
        <f t="shared" si="31"/>
        <v>0.90251182153248399</v>
      </c>
      <c r="AN37" s="11">
        <f t="shared" si="2"/>
        <v>0</v>
      </c>
      <c r="AP37">
        <f t="shared" si="32"/>
        <v>55.396000000000001</v>
      </c>
      <c r="AQ37">
        <f t="shared" si="33"/>
        <v>5.6000000000000001E-2</v>
      </c>
      <c r="AR37">
        <f t="shared" si="34"/>
        <v>3.8639999999999999</v>
      </c>
      <c r="AS37">
        <f t="shared" si="35"/>
        <v>0.189</v>
      </c>
      <c r="AT37">
        <f t="shared" si="3"/>
        <v>0</v>
      </c>
      <c r="AU37">
        <f t="shared" si="4"/>
        <v>6.3090000000000002</v>
      </c>
      <c r="AV37">
        <f t="shared" si="36"/>
        <v>32.765999999999998</v>
      </c>
      <c r="AW37">
        <f t="shared" si="37"/>
        <v>0.68899999999999995</v>
      </c>
      <c r="AX37">
        <f t="shared" si="38"/>
        <v>0.17399999999999999</v>
      </c>
      <c r="AY37">
        <f t="shared" si="39"/>
        <v>9.0999999999999998E-2</v>
      </c>
      <c r="AZ37">
        <f t="shared" si="40"/>
        <v>0.02</v>
      </c>
      <c r="BA37">
        <f t="shared" si="41"/>
        <v>0</v>
      </c>
      <c r="BB37">
        <f t="shared" si="42"/>
        <v>99.553999999999974</v>
      </c>
      <c r="BD37">
        <f t="shared" si="6"/>
        <v>0.92203728362183757</v>
      </c>
      <c r="BE37">
        <f t="shared" si="7"/>
        <v>7.0117446723261462E-4</v>
      </c>
      <c r="BF37">
        <f t="shared" si="8"/>
        <v>7.5794429187916831E-2</v>
      </c>
      <c r="BG37">
        <f t="shared" si="9"/>
        <v>2.4870057240607936E-3</v>
      </c>
      <c r="BH37">
        <f t="shared" si="10"/>
        <v>8.7815266410556217E-2</v>
      </c>
      <c r="BI37">
        <f t="shared" si="11"/>
        <v>0</v>
      </c>
      <c r="BJ37">
        <f t="shared" si="12"/>
        <v>0.81296334891475863</v>
      </c>
      <c r="BK37">
        <f t="shared" si="13"/>
        <v>1.2286589606508148E-2</v>
      </c>
      <c r="BL37">
        <f t="shared" si="14"/>
        <v>2.4528668939092775E-3</v>
      </c>
      <c r="BM37">
        <f t="shared" si="15"/>
        <v>1.2183235867446393E-3</v>
      </c>
      <c r="BN37">
        <f t="shared" si="43"/>
        <v>6.4538092802550549E-4</v>
      </c>
      <c r="BO37">
        <f t="shared" si="44"/>
        <v>0</v>
      </c>
      <c r="BP37">
        <f t="shared" si="45"/>
        <v>1.9184016693415502</v>
      </c>
      <c r="BQ37">
        <f t="shared" si="16"/>
        <v>2.0833636040114412</v>
      </c>
    </row>
    <row r="38" spans="1:69" x14ac:dyDescent="0.15">
      <c r="A38" t="s">
        <v>108</v>
      </c>
      <c r="B38">
        <v>1057</v>
      </c>
      <c r="C38">
        <f t="shared" si="46"/>
        <v>5.3851648071311899</v>
      </c>
      <c r="D38" s="1">
        <v>55.491999999999997</v>
      </c>
      <c r="E38" s="1">
        <v>5.2999999999999999E-2</v>
      </c>
      <c r="F38" s="1">
        <v>3.738</v>
      </c>
      <c r="G38" s="1">
        <v>0.20200000000000001</v>
      </c>
      <c r="H38" s="1">
        <v>6.3230000000000004</v>
      </c>
      <c r="I38" s="1">
        <v>32.808</v>
      </c>
      <c r="J38" s="1">
        <v>0.65100000000000002</v>
      </c>
      <c r="K38" s="1">
        <v>0.17599999999999999</v>
      </c>
      <c r="L38" s="1">
        <v>9.7000000000000003E-2</v>
      </c>
      <c r="M38" s="1">
        <v>1.6E-2</v>
      </c>
      <c r="O38">
        <f t="shared" si="17"/>
        <v>99.555999999999983</v>
      </c>
      <c r="Q38" s="1">
        <v>49.058999999999997</v>
      </c>
      <c r="R38" s="1">
        <v>83.043000000000006</v>
      </c>
      <c r="S38" s="1">
        <v>11.095000000000001</v>
      </c>
      <c r="V38" s="5">
        <v>12</v>
      </c>
      <c r="W38" s="5">
        <v>4</v>
      </c>
      <c r="X38" s="15">
        <v>0</v>
      </c>
      <c r="Z38" s="14">
        <f t="shared" si="18"/>
        <v>1.9240853651000003</v>
      </c>
      <c r="AA38" s="14">
        <f t="shared" si="19"/>
        <v>1.3824130295177189E-3</v>
      </c>
      <c r="AB38" s="14">
        <f t="shared" si="20"/>
        <v>0.15274371478263674</v>
      </c>
      <c r="AC38" s="14">
        <f t="shared" si="21"/>
        <v>5.5372002877854066E-3</v>
      </c>
      <c r="AD38" s="14">
        <f t="shared" si="22"/>
        <v>0</v>
      </c>
      <c r="AE38" s="14">
        <f t="shared" si="23"/>
        <v>0.18333971854499403</v>
      </c>
      <c r="AF38" s="14">
        <f t="shared" si="24"/>
        <v>1.6957084277793548</v>
      </c>
      <c r="AG38" s="14">
        <f t="shared" si="25"/>
        <v>2.4183380086682707E-2</v>
      </c>
      <c r="AH38" s="14">
        <f t="shared" si="26"/>
        <v>5.1684614797286154E-3</v>
      </c>
      <c r="AI38" s="14">
        <f t="shared" si="27"/>
        <v>2.7053089970986133E-3</v>
      </c>
      <c r="AJ38" s="14">
        <f t="shared" si="28"/>
        <v>1.075548494941169E-3</v>
      </c>
      <c r="AK38" s="14">
        <f t="shared" si="29"/>
        <v>0</v>
      </c>
      <c r="AL38" s="14">
        <f t="shared" si="30"/>
        <v>3.99592953858274</v>
      </c>
      <c r="AM38" s="14">
        <f t="shared" si="31"/>
        <v>0.90242947265421092</v>
      </c>
      <c r="AN38" s="11">
        <f t="shared" si="2"/>
        <v>0</v>
      </c>
      <c r="AP38">
        <f t="shared" si="32"/>
        <v>55.491999999999997</v>
      </c>
      <c r="AQ38">
        <f t="shared" si="33"/>
        <v>5.2999999999999999E-2</v>
      </c>
      <c r="AR38">
        <f t="shared" si="34"/>
        <v>3.738</v>
      </c>
      <c r="AS38">
        <f t="shared" si="35"/>
        <v>0.20200000000000001</v>
      </c>
      <c r="AT38">
        <f t="shared" si="3"/>
        <v>0</v>
      </c>
      <c r="AU38">
        <f t="shared" si="4"/>
        <v>6.3230000000000013</v>
      </c>
      <c r="AV38">
        <f t="shared" si="36"/>
        <v>32.808</v>
      </c>
      <c r="AW38">
        <f t="shared" si="37"/>
        <v>0.65100000000000002</v>
      </c>
      <c r="AX38">
        <f t="shared" si="38"/>
        <v>0.17599999999999999</v>
      </c>
      <c r="AY38">
        <f t="shared" si="39"/>
        <v>9.7000000000000003E-2</v>
      </c>
      <c r="AZ38">
        <f t="shared" si="40"/>
        <v>1.6E-2</v>
      </c>
      <c r="BA38">
        <f t="shared" si="41"/>
        <v>0</v>
      </c>
      <c r="BB38">
        <f t="shared" si="42"/>
        <v>99.555999999999983</v>
      </c>
      <c r="BD38">
        <f t="shared" si="6"/>
        <v>0.92363515312916111</v>
      </c>
      <c r="BE38">
        <f t="shared" si="7"/>
        <v>6.6361154934515307E-4</v>
      </c>
      <c r="BF38">
        <f t="shared" si="8"/>
        <v>7.3322871714397803E-2</v>
      </c>
      <c r="BG38">
        <f t="shared" si="9"/>
        <v>2.658069609842753E-3</v>
      </c>
      <c r="BH38">
        <f t="shared" si="10"/>
        <v>8.8010133066087654E-2</v>
      </c>
      <c r="BI38">
        <f t="shared" si="11"/>
        <v>0</v>
      </c>
      <c r="BJ38">
        <f t="shared" si="12"/>
        <v>0.81400541876321197</v>
      </c>
      <c r="BK38">
        <f t="shared" si="13"/>
        <v>1.1608954766091154E-2</v>
      </c>
      <c r="BL38">
        <f t="shared" si="14"/>
        <v>2.4810607662530625E-3</v>
      </c>
      <c r="BM38">
        <f t="shared" si="15"/>
        <v>1.2986526144420881E-3</v>
      </c>
      <c r="BN38">
        <f t="shared" si="43"/>
        <v>5.1630474242040432E-4</v>
      </c>
      <c r="BO38">
        <f t="shared" si="44"/>
        <v>0</v>
      </c>
      <c r="BP38">
        <f t="shared" si="45"/>
        <v>1.9182002307212531</v>
      </c>
      <c r="BQ38">
        <f t="shared" si="16"/>
        <v>2.083166019159663</v>
      </c>
    </row>
    <row r="39" spans="1:69" x14ac:dyDescent="0.15">
      <c r="A39" t="s">
        <v>109</v>
      </c>
      <c r="B39">
        <v>1058</v>
      </c>
      <c r="C39">
        <f t="shared" si="46"/>
        <v>5.3851648071417451</v>
      </c>
      <c r="D39" s="1">
        <v>55.537999999999997</v>
      </c>
      <c r="E39" s="1">
        <v>5.8000000000000003E-2</v>
      </c>
      <c r="F39" s="1">
        <v>3.7549999999999999</v>
      </c>
      <c r="G39" s="1">
        <v>0.224</v>
      </c>
      <c r="H39" s="1">
        <v>6.2839999999999998</v>
      </c>
      <c r="I39" s="1">
        <v>32.798000000000002</v>
      </c>
      <c r="J39" s="1">
        <v>0.65200000000000002</v>
      </c>
      <c r="K39" s="1">
        <v>0.17100000000000001</v>
      </c>
      <c r="L39" s="1">
        <v>0.09</v>
      </c>
      <c r="M39" s="1">
        <v>2.4E-2</v>
      </c>
      <c r="O39">
        <f t="shared" si="17"/>
        <v>99.594000000000008</v>
      </c>
      <c r="Q39" s="1">
        <v>49.057000000000002</v>
      </c>
      <c r="R39" s="1">
        <v>83.037999999999997</v>
      </c>
      <c r="S39" s="1">
        <v>11.095000000000001</v>
      </c>
      <c r="V39" s="5">
        <v>12</v>
      </c>
      <c r="W39" s="5">
        <v>4</v>
      </c>
      <c r="X39" s="15">
        <v>0</v>
      </c>
      <c r="Z39" s="14">
        <f t="shared" si="18"/>
        <v>1.9244891902047416</v>
      </c>
      <c r="AA39" s="14">
        <f t="shared" si="19"/>
        <v>1.5118935825224153E-3</v>
      </c>
      <c r="AB39" s="14">
        <f t="shared" si="20"/>
        <v>0.15334346555641015</v>
      </c>
      <c r="AC39" s="14">
        <f t="shared" si="21"/>
        <v>6.1364636060513705E-3</v>
      </c>
      <c r="AD39" s="14">
        <f t="shared" si="22"/>
        <v>0</v>
      </c>
      <c r="AE39" s="14">
        <f t="shared" si="23"/>
        <v>0.18209618031192684</v>
      </c>
      <c r="AF39" s="14">
        <f t="shared" si="24"/>
        <v>1.6941429976838294</v>
      </c>
      <c r="AG39" s="14">
        <f t="shared" si="25"/>
        <v>2.4205546369178217E-2</v>
      </c>
      <c r="AH39" s="14">
        <f t="shared" si="26"/>
        <v>5.0185240253491897E-3</v>
      </c>
      <c r="AI39" s="14">
        <f t="shared" si="27"/>
        <v>2.5085278859810168E-3</v>
      </c>
      <c r="AJ39" s="14">
        <f t="shared" si="28"/>
        <v>1.612324811030876E-3</v>
      </c>
      <c r="AK39" s="14">
        <f t="shared" si="29"/>
        <v>0</v>
      </c>
      <c r="AL39" s="14">
        <f t="shared" si="30"/>
        <v>3.995065114037021</v>
      </c>
      <c r="AM39" s="14">
        <f t="shared" si="31"/>
        <v>0.90294617954495215</v>
      </c>
      <c r="AN39" s="11">
        <f t="shared" si="2"/>
        <v>0</v>
      </c>
      <c r="AP39">
        <f t="shared" si="32"/>
        <v>55.537999999999997</v>
      </c>
      <c r="AQ39">
        <f t="shared" si="33"/>
        <v>5.8000000000000003E-2</v>
      </c>
      <c r="AR39">
        <f t="shared" si="34"/>
        <v>3.7549999999999999</v>
      </c>
      <c r="AS39">
        <f t="shared" si="35"/>
        <v>0.224</v>
      </c>
      <c r="AT39">
        <f t="shared" si="3"/>
        <v>0</v>
      </c>
      <c r="AU39">
        <f t="shared" si="4"/>
        <v>6.2839999999999998</v>
      </c>
      <c r="AV39">
        <f t="shared" si="36"/>
        <v>32.798000000000002</v>
      </c>
      <c r="AW39">
        <f t="shared" si="37"/>
        <v>0.65200000000000002</v>
      </c>
      <c r="AX39">
        <f t="shared" si="38"/>
        <v>0.17100000000000001</v>
      </c>
      <c r="AY39">
        <f t="shared" si="39"/>
        <v>0.09</v>
      </c>
      <c r="AZ39">
        <f t="shared" si="40"/>
        <v>2.4E-2</v>
      </c>
      <c r="BA39">
        <f t="shared" si="41"/>
        <v>0</v>
      </c>
      <c r="BB39">
        <f t="shared" si="42"/>
        <v>99.594000000000008</v>
      </c>
      <c r="BD39">
        <f t="shared" si="6"/>
        <v>0.92440079893475369</v>
      </c>
      <c r="BE39">
        <f t="shared" si="7"/>
        <v>7.2621641249092229E-4</v>
      </c>
      <c r="BF39">
        <f t="shared" si="8"/>
        <v>7.3656335817967836E-2</v>
      </c>
      <c r="BG39">
        <f t="shared" si="9"/>
        <v>2.9475623396276068E-3</v>
      </c>
      <c r="BH39">
        <f t="shared" si="10"/>
        <v>8.7467290239964371E-2</v>
      </c>
      <c r="BI39">
        <f t="shared" si="11"/>
        <v>0</v>
      </c>
      <c r="BJ39">
        <f t="shared" si="12"/>
        <v>0.81375730689453263</v>
      </c>
      <c r="BK39">
        <f t="shared" si="13"/>
        <v>1.16267872618916E-2</v>
      </c>
      <c r="BL39">
        <f t="shared" si="14"/>
        <v>2.4105760853936008E-3</v>
      </c>
      <c r="BM39">
        <f t="shared" si="15"/>
        <v>1.2049354154617311E-3</v>
      </c>
      <c r="BN39">
        <f t="shared" si="43"/>
        <v>7.7445711363060654E-4</v>
      </c>
      <c r="BO39">
        <f t="shared" si="44"/>
        <v>0</v>
      </c>
      <c r="BP39">
        <f t="shared" si="45"/>
        <v>1.9189722665157145</v>
      </c>
      <c r="BQ39">
        <f t="shared" si="16"/>
        <v>2.0818774631333659</v>
      </c>
    </row>
    <row r="40" spans="1:69" x14ac:dyDescent="0.15">
      <c r="A40" t="s">
        <v>110</v>
      </c>
      <c r="B40">
        <v>1059</v>
      </c>
      <c r="C40">
        <f t="shared" si="46"/>
        <v>4.1231056256097753</v>
      </c>
      <c r="D40" s="1">
        <v>55.423999999999999</v>
      </c>
      <c r="E40" s="1">
        <v>0.06</v>
      </c>
      <c r="F40" s="1">
        <v>3.774</v>
      </c>
      <c r="G40" s="1">
        <v>0.26500000000000001</v>
      </c>
      <c r="H40" s="1">
        <v>6.3280000000000003</v>
      </c>
      <c r="I40" s="1">
        <v>32.762</v>
      </c>
      <c r="J40" s="1">
        <v>0.63900000000000001</v>
      </c>
      <c r="K40" s="1">
        <v>0.17399999999999999</v>
      </c>
      <c r="L40" s="1">
        <v>9.1999999999999998E-2</v>
      </c>
      <c r="M40" s="1">
        <v>1.4E-2</v>
      </c>
      <c r="O40">
        <f t="shared" si="17"/>
        <v>99.531999999999996</v>
      </c>
      <c r="Q40" s="1">
        <v>49.055999999999997</v>
      </c>
      <c r="R40" s="1">
        <v>83.034000000000006</v>
      </c>
      <c r="S40" s="1">
        <v>11.095000000000001</v>
      </c>
      <c r="V40" s="5">
        <v>12</v>
      </c>
      <c r="W40" s="5">
        <v>4</v>
      </c>
      <c r="X40" s="15">
        <v>0</v>
      </c>
      <c r="Z40" s="14">
        <f t="shared" si="18"/>
        <v>1.9225277259243168</v>
      </c>
      <c r="AA40" s="14">
        <f t="shared" si="19"/>
        <v>1.5656474907636449E-3</v>
      </c>
      <c r="AB40" s="14">
        <f t="shared" si="20"/>
        <v>0.15427897130408025</v>
      </c>
      <c r="AC40" s="14">
        <f t="shared" si="21"/>
        <v>7.2671734240832191E-3</v>
      </c>
      <c r="AD40" s="14">
        <f t="shared" si="22"/>
        <v>0</v>
      </c>
      <c r="AE40" s="14">
        <f t="shared" si="23"/>
        <v>0.18356109343464072</v>
      </c>
      <c r="AF40" s="14">
        <f t="shared" si="24"/>
        <v>1.6940359223879202</v>
      </c>
      <c r="AG40" s="14">
        <f t="shared" si="25"/>
        <v>2.3747486983999911E-2</v>
      </c>
      <c r="AH40" s="14">
        <f t="shared" si="26"/>
        <v>5.1118564712303357E-3</v>
      </c>
      <c r="AI40" s="14">
        <f t="shared" si="27"/>
        <v>2.5669284120545064E-3</v>
      </c>
      <c r="AJ40" s="14">
        <f t="shared" si="28"/>
        <v>9.4149677549542916E-4</v>
      </c>
      <c r="AK40" s="14">
        <f t="shared" si="29"/>
        <v>0</v>
      </c>
      <c r="AL40" s="14">
        <f t="shared" si="30"/>
        <v>3.995604302608585</v>
      </c>
      <c r="AM40" s="14">
        <f t="shared" si="31"/>
        <v>0.9022361604285869</v>
      </c>
      <c r="AN40" s="11">
        <f t="shared" si="2"/>
        <v>0</v>
      </c>
      <c r="AP40">
        <f t="shared" si="32"/>
        <v>55.423999999999999</v>
      </c>
      <c r="AQ40">
        <f t="shared" si="33"/>
        <v>0.06</v>
      </c>
      <c r="AR40">
        <f t="shared" si="34"/>
        <v>3.774</v>
      </c>
      <c r="AS40">
        <f t="shared" si="35"/>
        <v>0.26500000000000001</v>
      </c>
      <c r="AT40">
        <f t="shared" si="3"/>
        <v>0</v>
      </c>
      <c r="AU40">
        <f t="shared" si="4"/>
        <v>6.3280000000000003</v>
      </c>
      <c r="AV40">
        <f t="shared" si="36"/>
        <v>32.762</v>
      </c>
      <c r="AW40">
        <f t="shared" si="37"/>
        <v>0.63900000000000001</v>
      </c>
      <c r="AX40">
        <f t="shared" si="38"/>
        <v>0.17399999999999999</v>
      </c>
      <c r="AY40">
        <f t="shared" si="39"/>
        <v>9.1999999999999998E-2</v>
      </c>
      <c r="AZ40">
        <f t="shared" si="40"/>
        <v>1.4E-2</v>
      </c>
      <c r="BA40">
        <f t="shared" si="41"/>
        <v>0</v>
      </c>
      <c r="BB40">
        <f t="shared" si="42"/>
        <v>99.531999999999996</v>
      </c>
      <c r="BD40">
        <f t="shared" si="6"/>
        <v>0.92250332889480691</v>
      </c>
      <c r="BE40">
        <f t="shared" si="7"/>
        <v>7.5125835774922996E-4</v>
      </c>
      <c r="BF40">
        <f t="shared" si="8"/>
        <v>7.4029030992546097E-2</v>
      </c>
      <c r="BG40">
        <f t="shared" si="9"/>
        <v>3.4870715178630172E-3</v>
      </c>
      <c r="BH40">
        <f t="shared" si="10"/>
        <v>8.8079728300206009E-2</v>
      </c>
      <c r="BI40">
        <f t="shared" si="11"/>
        <v>0</v>
      </c>
      <c r="BJ40">
        <f t="shared" si="12"/>
        <v>0.81286410416728694</v>
      </c>
      <c r="BK40">
        <f t="shared" si="13"/>
        <v>1.1394964816485786E-2</v>
      </c>
      <c r="BL40">
        <f t="shared" si="14"/>
        <v>2.4528668939092775E-3</v>
      </c>
      <c r="BM40">
        <f t="shared" si="15"/>
        <v>1.2317117580275473E-3</v>
      </c>
      <c r="BN40">
        <f t="shared" si="43"/>
        <v>4.517666496178538E-4</v>
      </c>
      <c r="BO40">
        <f t="shared" si="44"/>
        <v>0</v>
      </c>
      <c r="BP40">
        <f t="shared" si="45"/>
        <v>1.9172458323484984</v>
      </c>
      <c r="BQ40">
        <f t="shared" si="16"/>
        <v>2.0840333749554878</v>
      </c>
    </row>
    <row r="41" spans="1:69" x14ac:dyDescent="0.15">
      <c r="A41" t="s">
        <v>111</v>
      </c>
      <c r="B41">
        <v>1060</v>
      </c>
      <c r="C41">
        <f t="shared" si="46"/>
        <v>5.3851648071417451</v>
      </c>
      <c r="D41" s="1">
        <v>55.332000000000001</v>
      </c>
      <c r="E41" s="1">
        <v>6.8000000000000005E-2</v>
      </c>
      <c r="F41" s="1">
        <v>3.8519999999999999</v>
      </c>
      <c r="G41" s="1">
        <v>0.315</v>
      </c>
      <c r="H41" s="1">
        <v>6.274</v>
      </c>
      <c r="I41" s="1">
        <v>32.779000000000003</v>
      </c>
      <c r="J41" s="1">
        <v>0.57699999999999996</v>
      </c>
      <c r="K41" s="1">
        <v>0.17399999999999999</v>
      </c>
      <c r="L41" s="1">
        <v>8.5000000000000006E-2</v>
      </c>
      <c r="M41" s="1">
        <v>1.0999999999999999E-2</v>
      </c>
      <c r="O41">
        <f t="shared" si="17"/>
        <v>99.466999999999999</v>
      </c>
      <c r="Q41" s="1">
        <v>49.054000000000002</v>
      </c>
      <c r="R41" s="1">
        <v>83.028999999999996</v>
      </c>
      <c r="S41" s="1">
        <v>11.095000000000001</v>
      </c>
      <c r="V41" s="5">
        <v>12</v>
      </c>
      <c r="W41" s="5">
        <v>4</v>
      </c>
      <c r="X41" s="15">
        <v>0</v>
      </c>
      <c r="Z41" s="14">
        <f t="shared" si="18"/>
        <v>1.920108697422275</v>
      </c>
      <c r="AA41" s="14">
        <f t="shared" si="19"/>
        <v>1.7751144096738807E-3</v>
      </c>
      <c r="AB41" s="14">
        <f t="shared" si="20"/>
        <v>0.1575309230928191</v>
      </c>
      <c r="AC41" s="14">
        <f t="shared" si="21"/>
        <v>8.6418138082902992E-3</v>
      </c>
      <c r="AD41" s="14">
        <f t="shared" si="22"/>
        <v>0</v>
      </c>
      <c r="AE41" s="14">
        <f t="shared" si="23"/>
        <v>0.18206789903808557</v>
      </c>
      <c r="AF41" s="14">
        <f t="shared" si="24"/>
        <v>1.6955968867705586</v>
      </c>
      <c r="AG41" s="14">
        <f t="shared" si="25"/>
        <v>2.1451976578647697E-2</v>
      </c>
      <c r="AH41" s="14">
        <f t="shared" si="26"/>
        <v>5.1139131981744919E-3</v>
      </c>
      <c r="AI41" s="14">
        <f t="shared" si="27"/>
        <v>2.3725728491068442E-3</v>
      </c>
      <c r="AJ41" s="14">
        <f t="shared" si="28"/>
        <v>7.4004509972851076E-4</v>
      </c>
      <c r="AK41" s="14">
        <f t="shared" si="29"/>
        <v>0</v>
      </c>
      <c r="AL41" s="14">
        <f t="shared" si="30"/>
        <v>3.9953998422673602</v>
      </c>
      <c r="AM41" s="14">
        <f t="shared" si="31"/>
        <v>0.90303492912358407</v>
      </c>
      <c r="AN41" s="11">
        <f t="shared" si="2"/>
        <v>0</v>
      </c>
      <c r="AP41">
        <f t="shared" si="32"/>
        <v>55.332000000000001</v>
      </c>
      <c r="AQ41">
        <f t="shared" si="33"/>
        <v>6.8000000000000005E-2</v>
      </c>
      <c r="AR41">
        <f t="shared" si="34"/>
        <v>3.8519999999999999</v>
      </c>
      <c r="AS41">
        <f t="shared" si="35"/>
        <v>0.315</v>
      </c>
      <c r="AT41">
        <f t="shared" si="3"/>
        <v>0</v>
      </c>
      <c r="AU41">
        <f t="shared" si="4"/>
        <v>6.2740000000000009</v>
      </c>
      <c r="AV41">
        <f t="shared" si="36"/>
        <v>32.779000000000003</v>
      </c>
      <c r="AW41">
        <f t="shared" si="37"/>
        <v>0.57699999999999996</v>
      </c>
      <c r="AX41">
        <f t="shared" si="38"/>
        <v>0.17399999999999999</v>
      </c>
      <c r="AY41">
        <f t="shared" si="39"/>
        <v>8.5000000000000006E-2</v>
      </c>
      <c r="AZ41">
        <f t="shared" si="40"/>
        <v>1.0999999999999999E-2</v>
      </c>
      <c r="BA41">
        <f t="shared" si="41"/>
        <v>0</v>
      </c>
      <c r="BB41">
        <f t="shared" si="42"/>
        <v>99.466999999999999</v>
      </c>
      <c r="BD41">
        <f t="shared" si="6"/>
        <v>0.92097203728362187</v>
      </c>
      <c r="BE41">
        <f t="shared" si="7"/>
        <v>8.5142613878246064E-4</v>
      </c>
      <c r="BF41">
        <f t="shared" si="8"/>
        <v>7.5559042761867395E-2</v>
      </c>
      <c r="BG41">
        <f t="shared" si="9"/>
        <v>4.145009540101322E-3</v>
      </c>
      <c r="BH41">
        <f t="shared" si="10"/>
        <v>8.7328099771727646E-2</v>
      </c>
      <c r="BI41">
        <f t="shared" si="11"/>
        <v>0</v>
      </c>
      <c r="BJ41">
        <f t="shared" si="12"/>
        <v>0.81328589434404186</v>
      </c>
      <c r="BK41">
        <f t="shared" si="13"/>
        <v>1.0289350076858057E-2</v>
      </c>
      <c r="BL41">
        <f t="shared" si="14"/>
        <v>2.4528668939092775E-3</v>
      </c>
      <c r="BM41">
        <f t="shared" si="15"/>
        <v>1.1379945590471907E-3</v>
      </c>
      <c r="BN41">
        <f t="shared" si="43"/>
        <v>3.5495951041402795E-4</v>
      </c>
      <c r="BO41">
        <f t="shared" si="44"/>
        <v>0</v>
      </c>
      <c r="BP41">
        <f t="shared" si="45"/>
        <v>1.9163766808803711</v>
      </c>
      <c r="BQ41">
        <f t="shared" si="16"/>
        <v>2.0848718741619727</v>
      </c>
    </row>
    <row r="42" spans="1:69" x14ac:dyDescent="0.15">
      <c r="A42" t="s">
        <v>112</v>
      </c>
      <c r="B42">
        <v>1061</v>
      </c>
      <c r="C42">
        <f t="shared" si="46"/>
        <v>5.3851648071311899</v>
      </c>
      <c r="D42" s="1">
        <v>55.328000000000003</v>
      </c>
      <c r="E42" s="1">
        <v>7.0000000000000007E-2</v>
      </c>
      <c r="F42" s="1">
        <v>3.8769999999999998</v>
      </c>
      <c r="G42" s="1">
        <v>0.34</v>
      </c>
      <c r="H42" s="1">
        <v>6.3010000000000002</v>
      </c>
      <c r="I42" s="1">
        <v>32.765999999999998</v>
      </c>
      <c r="J42" s="1">
        <v>0.53300000000000003</v>
      </c>
      <c r="K42" s="1">
        <v>0.17199999999999999</v>
      </c>
      <c r="L42" s="1">
        <v>9.5000000000000001E-2</v>
      </c>
      <c r="M42" s="1">
        <v>8.9999999999999993E-3</v>
      </c>
      <c r="O42">
        <f t="shared" si="17"/>
        <v>99.491000000000014</v>
      </c>
      <c r="Q42" s="1">
        <v>49.052</v>
      </c>
      <c r="R42" s="1">
        <v>83.024000000000001</v>
      </c>
      <c r="S42" s="1">
        <v>11.095000000000001</v>
      </c>
      <c r="V42" s="5">
        <v>12</v>
      </c>
      <c r="W42" s="5">
        <v>4</v>
      </c>
      <c r="X42" s="15">
        <v>0</v>
      </c>
      <c r="Z42" s="14">
        <f t="shared" si="18"/>
        <v>1.919644363070965</v>
      </c>
      <c r="AA42" s="14">
        <f t="shared" si="19"/>
        <v>1.8270138370767681E-3</v>
      </c>
      <c r="AB42" s="14">
        <f t="shared" si="20"/>
        <v>0.15852643757583362</v>
      </c>
      <c r="AC42" s="14">
        <f t="shared" si="21"/>
        <v>9.3260905544670925E-3</v>
      </c>
      <c r="AD42" s="14">
        <f t="shared" si="22"/>
        <v>0</v>
      </c>
      <c r="AE42" s="14">
        <f t="shared" si="23"/>
        <v>0.18282042144737065</v>
      </c>
      <c r="AF42" s="14">
        <f t="shared" si="24"/>
        <v>1.6946370490251017</v>
      </c>
      <c r="AG42" s="14">
        <f t="shared" si="25"/>
        <v>1.9812764151660202E-2</v>
      </c>
      <c r="AH42" s="14">
        <f t="shared" si="26"/>
        <v>5.0542754966772267E-3</v>
      </c>
      <c r="AI42" s="14">
        <f t="shared" si="27"/>
        <v>2.6512494751143442E-3</v>
      </c>
      <c r="AJ42" s="14">
        <f t="shared" si="28"/>
        <v>6.0538878508089417E-4</v>
      </c>
      <c r="AK42" s="14">
        <f t="shared" si="29"/>
        <v>0</v>
      </c>
      <c r="AL42" s="14">
        <f t="shared" si="30"/>
        <v>3.9949050534193482</v>
      </c>
      <c r="AM42" s="14">
        <f t="shared" si="31"/>
        <v>0.90262340195575097</v>
      </c>
      <c r="AN42" s="11">
        <f t="shared" si="2"/>
        <v>0</v>
      </c>
      <c r="AP42">
        <f t="shared" si="32"/>
        <v>55.328000000000003</v>
      </c>
      <c r="AQ42">
        <f t="shared" si="33"/>
        <v>7.0000000000000007E-2</v>
      </c>
      <c r="AR42">
        <f t="shared" si="34"/>
        <v>3.8769999999999998</v>
      </c>
      <c r="AS42">
        <f t="shared" si="35"/>
        <v>0.34</v>
      </c>
      <c r="AT42">
        <f t="shared" si="3"/>
        <v>0</v>
      </c>
      <c r="AU42">
        <f t="shared" si="4"/>
        <v>6.3010000000000002</v>
      </c>
      <c r="AV42">
        <f t="shared" si="36"/>
        <v>32.765999999999998</v>
      </c>
      <c r="AW42">
        <f t="shared" si="37"/>
        <v>0.53300000000000003</v>
      </c>
      <c r="AX42">
        <f t="shared" si="38"/>
        <v>0.17199999999999999</v>
      </c>
      <c r="AY42">
        <f t="shared" si="39"/>
        <v>9.5000000000000001E-2</v>
      </c>
      <c r="AZ42">
        <f t="shared" si="40"/>
        <v>8.9999999999999993E-3</v>
      </c>
      <c r="BA42">
        <f t="shared" si="41"/>
        <v>0</v>
      </c>
      <c r="BB42">
        <f t="shared" si="42"/>
        <v>99.491000000000014</v>
      </c>
      <c r="BD42">
        <f t="shared" si="6"/>
        <v>0.92090545938748347</v>
      </c>
      <c r="BE42">
        <f t="shared" si="7"/>
        <v>8.7646808404076842E-4</v>
      </c>
      <c r="BF42">
        <f t="shared" si="8"/>
        <v>7.6049431149470381E-2</v>
      </c>
      <c r="BG42">
        <f t="shared" si="9"/>
        <v>4.4739785512204755E-3</v>
      </c>
      <c r="BH42">
        <f t="shared" si="10"/>
        <v>8.7703914035966821E-2</v>
      </c>
      <c r="BI42">
        <f t="shared" si="11"/>
        <v>0</v>
      </c>
      <c r="BJ42">
        <f t="shared" si="12"/>
        <v>0.81296334891475863</v>
      </c>
      <c r="BK42">
        <f t="shared" si="13"/>
        <v>9.5047202616383789E-3</v>
      </c>
      <c r="BL42">
        <f t="shared" si="14"/>
        <v>2.4246730215654929E-3</v>
      </c>
      <c r="BM42">
        <f t="shared" si="15"/>
        <v>1.2718762718762718E-3</v>
      </c>
      <c r="BN42">
        <f t="shared" si="43"/>
        <v>2.9042141761147743E-4</v>
      </c>
      <c r="BO42">
        <f t="shared" si="44"/>
        <v>0</v>
      </c>
      <c r="BP42">
        <f t="shared" si="45"/>
        <v>1.9164642910956318</v>
      </c>
      <c r="BQ42">
        <f t="shared" si="16"/>
        <v>2.0845183873139019</v>
      </c>
    </row>
    <row r="43" spans="1:69" x14ac:dyDescent="0.15">
      <c r="A43" t="s">
        <v>113</v>
      </c>
      <c r="B43">
        <v>1062</v>
      </c>
      <c r="C43">
        <f t="shared" si="46"/>
        <v>4.4721359550050446</v>
      </c>
      <c r="D43" s="1">
        <v>55.216000000000001</v>
      </c>
      <c r="E43" s="1">
        <v>6.4000000000000001E-2</v>
      </c>
      <c r="F43" s="1">
        <v>3.9129999999999998</v>
      </c>
      <c r="G43" s="1">
        <v>0.36399999999999999</v>
      </c>
      <c r="H43" s="1">
        <v>6.2960000000000003</v>
      </c>
      <c r="I43" s="1">
        <v>32.796999999999997</v>
      </c>
      <c r="J43" s="1">
        <v>0.51300000000000001</v>
      </c>
      <c r="K43" s="1">
        <v>0.17100000000000001</v>
      </c>
      <c r="L43" s="1">
        <v>0.10100000000000001</v>
      </c>
      <c r="M43" s="1">
        <v>1.2999999999999999E-2</v>
      </c>
      <c r="O43">
        <f t="shared" si="17"/>
        <v>99.448000000000008</v>
      </c>
      <c r="Q43" s="1">
        <v>49.05</v>
      </c>
      <c r="R43" s="1">
        <v>83.02</v>
      </c>
      <c r="S43" s="1">
        <v>11.095000000000001</v>
      </c>
      <c r="V43" s="5">
        <v>12</v>
      </c>
      <c r="W43" s="5">
        <v>4</v>
      </c>
      <c r="X43" s="15">
        <v>0</v>
      </c>
      <c r="Z43" s="14">
        <f t="shared" si="18"/>
        <v>1.917005197304779</v>
      </c>
      <c r="AA43" s="14">
        <f t="shared" si="19"/>
        <v>1.6714997367630934E-3</v>
      </c>
      <c r="AB43" s="14">
        <f t="shared" si="20"/>
        <v>0.16010256475619877</v>
      </c>
      <c r="AC43" s="14">
        <f t="shared" si="21"/>
        <v>9.9909005656994114E-3</v>
      </c>
      <c r="AD43" s="14">
        <f t="shared" si="22"/>
        <v>0</v>
      </c>
      <c r="AE43" s="14">
        <f t="shared" si="23"/>
        <v>0.18279423195981015</v>
      </c>
      <c r="AF43" s="14">
        <f t="shared" si="24"/>
        <v>1.6973442437540187</v>
      </c>
      <c r="AG43" s="14">
        <f t="shared" si="25"/>
        <v>1.9081730942927984E-2</v>
      </c>
      <c r="AH43" s="14">
        <f t="shared" si="26"/>
        <v>5.0281603158980068E-3</v>
      </c>
      <c r="AI43" s="14">
        <f t="shared" si="27"/>
        <v>2.8205311864916284E-3</v>
      </c>
      <c r="AJ43" s="14">
        <f t="shared" si="28"/>
        <v>8.7501954984487438E-4</v>
      </c>
      <c r="AK43" s="14">
        <f t="shared" si="29"/>
        <v>0</v>
      </c>
      <c r="AL43" s="14">
        <f t="shared" si="30"/>
        <v>3.9967140800724317</v>
      </c>
      <c r="AM43" s="14">
        <f t="shared" si="31"/>
        <v>0.90277618679634275</v>
      </c>
      <c r="AN43" s="11">
        <f t="shared" si="2"/>
        <v>0</v>
      </c>
      <c r="AP43">
        <f t="shared" si="32"/>
        <v>55.216000000000001</v>
      </c>
      <c r="AQ43">
        <f t="shared" si="33"/>
        <v>6.4000000000000001E-2</v>
      </c>
      <c r="AR43">
        <f t="shared" si="34"/>
        <v>3.9129999999999998</v>
      </c>
      <c r="AS43">
        <f t="shared" si="35"/>
        <v>0.36399999999999999</v>
      </c>
      <c r="AT43">
        <f t="shared" si="3"/>
        <v>0</v>
      </c>
      <c r="AU43">
        <f t="shared" si="4"/>
        <v>6.2960000000000003</v>
      </c>
      <c r="AV43">
        <f t="shared" si="36"/>
        <v>32.796999999999997</v>
      </c>
      <c r="AW43">
        <f t="shared" si="37"/>
        <v>0.51300000000000001</v>
      </c>
      <c r="AX43">
        <f t="shared" si="38"/>
        <v>0.17100000000000001</v>
      </c>
      <c r="AY43">
        <f t="shared" si="39"/>
        <v>0.10100000000000001</v>
      </c>
      <c r="AZ43">
        <f t="shared" si="40"/>
        <v>1.2999999999999999E-2</v>
      </c>
      <c r="BA43">
        <f t="shared" si="41"/>
        <v>0</v>
      </c>
      <c r="BB43">
        <f t="shared" si="42"/>
        <v>99.448000000000008</v>
      </c>
      <c r="BD43">
        <f t="shared" si="6"/>
        <v>0.91904127829560589</v>
      </c>
      <c r="BE43">
        <f t="shared" si="7"/>
        <v>8.013422482658453E-4</v>
      </c>
      <c r="BF43">
        <f t="shared" si="8"/>
        <v>7.6755590427618675E-2</v>
      </c>
      <c r="BG43">
        <f t="shared" si="9"/>
        <v>4.789788801894861E-3</v>
      </c>
      <c r="BH43">
        <f t="shared" si="10"/>
        <v>8.7634318801848465E-2</v>
      </c>
      <c r="BI43">
        <f t="shared" si="11"/>
        <v>0</v>
      </c>
      <c r="BJ43">
        <f t="shared" si="12"/>
        <v>0.81373249570766459</v>
      </c>
      <c r="BK43">
        <f t="shared" si="13"/>
        <v>9.1480703456294343E-3</v>
      </c>
      <c r="BL43">
        <f t="shared" si="14"/>
        <v>2.4105760853936008E-3</v>
      </c>
      <c r="BM43">
        <f t="shared" si="15"/>
        <v>1.3522052995737206E-3</v>
      </c>
      <c r="BN43">
        <f t="shared" si="43"/>
        <v>4.1949760321657848E-4</v>
      </c>
      <c r="BO43">
        <f t="shared" si="44"/>
        <v>0</v>
      </c>
      <c r="BP43">
        <f t="shared" si="45"/>
        <v>1.916085163616712</v>
      </c>
      <c r="BQ43">
        <f t="shared" si="16"/>
        <v>2.0858749683800188</v>
      </c>
    </row>
    <row r="44" spans="1:69" x14ac:dyDescent="0.15">
      <c r="A44" t="s">
        <v>114</v>
      </c>
      <c r="B44">
        <v>1063</v>
      </c>
      <c r="C44">
        <f t="shared" si="46"/>
        <v>5.3851648071285512</v>
      </c>
      <c r="D44" s="1">
        <v>55.195999999999998</v>
      </c>
      <c r="E44" s="1">
        <v>0.08</v>
      </c>
      <c r="F44" s="1">
        <v>3.9340000000000002</v>
      </c>
      <c r="G44" s="1">
        <v>0.38</v>
      </c>
      <c r="H44" s="1">
        <v>6.3360000000000003</v>
      </c>
      <c r="I44" s="1">
        <v>32.787999999999997</v>
      </c>
      <c r="J44" s="1">
        <v>0.52200000000000002</v>
      </c>
      <c r="K44" s="1">
        <v>0.17499999999999999</v>
      </c>
      <c r="L44" s="1">
        <v>8.6999999999999994E-2</v>
      </c>
      <c r="M44" s="1">
        <v>8.9999999999999993E-3</v>
      </c>
      <c r="O44">
        <f t="shared" si="17"/>
        <v>99.507000000000005</v>
      </c>
      <c r="Q44" s="1">
        <v>49.048000000000002</v>
      </c>
      <c r="R44" s="1">
        <v>83.015000000000001</v>
      </c>
      <c r="S44" s="1">
        <v>11.095000000000001</v>
      </c>
      <c r="V44" s="5">
        <v>12</v>
      </c>
      <c r="W44" s="5">
        <v>4</v>
      </c>
      <c r="X44" s="15">
        <v>0</v>
      </c>
      <c r="Z44" s="14">
        <f t="shared" si="18"/>
        <v>1.9156668611861032</v>
      </c>
      <c r="AA44" s="14">
        <f t="shared" si="19"/>
        <v>2.0886725431062147E-3</v>
      </c>
      <c r="AB44" s="14">
        <f t="shared" si="20"/>
        <v>0.16090770069224558</v>
      </c>
      <c r="AC44" s="14">
        <f t="shared" si="21"/>
        <v>1.042655604061681E-2</v>
      </c>
      <c r="AD44" s="14">
        <f t="shared" si="22"/>
        <v>0</v>
      </c>
      <c r="AE44" s="14">
        <f t="shared" si="23"/>
        <v>0.18389374991865015</v>
      </c>
      <c r="AF44" s="14">
        <f t="shared" si="24"/>
        <v>1.6963082357302535</v>
      </c>
      <c r="AG44" s="14">
        <f t="shared" si="25"/>
        <v>1.9409973298751E-2</v>
      </c>
      <c r="AH44" s="14">
        <f t="shared" si="26"/>
        <v>5.1440488783686686E-3</v>
      </c>
      <c r="AI44" s="14">
        <f t="shared" si="27"/>
        <v>2.4287500193311343E-3</v>
      </c>
      <c r="AJ44" s="14">
        <f t="shared" si="28"/>
        <v>6.0557919386657738E-4</v>
      </c>
      <c r="AK44" s="14">
        <f t="shared" si="29"/>
        <v>0</v>
      </c>
      <c r="AL44" s="14">
        <f t="shared" si="30"/>
        <v>3.9968801275012926</v>
      </c>
      <c r="AM44" s="14">
        <f t="shared" si="31"/>
        <v>0.90219468369767519</v>
      </c>
      <c r="AN44" s="11">
        <f t="shared" si="2"/>
        <v>0</v>
      </c>
      <c r="AP44">
        <f t="shared" si="32"/>
        <v>55.195999999999998</v>
      </c>
      <c r="AQ44">
        <f t="shared" si="33"/>
        <v>0.08</v>
      </c>
      <c r="AR44">
        <f t="shared" si="34"/>
        <v>3.9340000000000002</v>
      </c>
      <c r="AS44">
        <f t="shared" si="35"/>
        <v>0.38</v>
      </c>
      <c r="AT44">
        <f t="shared" si="3"/>
        <v>0</v>
      </c>
      <c r="AU44">
        <f t="shared" si="4"/>
        <v>6.3360000000000003</v>
      </c>
      <c r="AV44">
        <f t="shared" si="36"/>
        <v>32.787999999999997</v>
      </c>
      <c r="AW44">
        <f t="shared" si="37"/>
        <v>0.52200000000000002</v>
      </c>
      <c r="AX44">
        <f t="shared" si="38"/>
        <v>0.17499999999999999</v>
      </c>
      <c r="AY44">
        <f t="shared" si="39"/>
        <v>8.6999999999999994E-2</v>
      </c>
      <c r="AZ44">
        <f t="shared" si="40"/>
        <v>8.9999999999999993E-3</v>
      </c>
      <c r="BA44">
        <f t="shared" si="41"/>
        <v>0</v>
      </c>
      <c r="BB44">
        <f t="shared" si="42"/>
        <v>99.507000000000005</v>
      </c>
      <c r="BD44">
        <f t="shared" si="6"/>
        <v>0.91870838881491346</v>
      </c>
      <c r="BE44">
        <f t="shared" si="7"/>
        <v>1.0016778103323065E-3</v>
      </c>
      <c r="BF44">
        <f t="shared" si="8"/>
        <v>7.7167516673205191E-2</v>
      </c>
      <c r="BG44">
        <f t="shared" si="9"/>
        <v>5.0003289690111188E-3</v>
      </c>
      <c r="BH44">
        <f t="shared" si="10"/>
        <v>8.8191080674795405E-2</v>
      </c>
      <c r="BI44">
        <f t="shared" si="11"/>
        <v>0</v>
      </c>
      <c r="BJ44">
        <f t="shared" si="12"/>
        <v>0.81350919502585317</v>
      </c>
      <c r="BK44">
        <f t="shared" si="13"/>
        <v>9.3085628078334592E-3</v>
      </c>
      <c r="BL44">
        <f t="shared" si="14"/>
        <v>2.46696383008117E-3</v>
      </c>
      <c r="BM44">
        <f t="shared" si="15"/>
        <v>1.1647709016130068E-3</v>
      </c>
      <c r="BN44">
        <f t="shared" si="43"/>
        <v>2.9042141761147743E-4</v>
      </c>
      <c r="BO44">
        <f t="shared" si="44"/>
        <v>0</v>
      </c>
      <c r="BP44">
        <f t="shared" si="45"/>
        <v>1.9168089069252499</v>
      </c>
      <c r="BQ44">
        <f t="shared" si="16"/>
        <v>2.085174016596512</v>
      </c>
    </row>
    <row r="45" spans="1:69" x14ac:dyDescent="0.15">
      <c r="A45" t="s">
        <v>115</v>
      </c>
      <c r="B45">
        <v>1064</v>
      </c>
      <c r="C45">
        <f t="shared" si="46"/>
        <v>5.099019513589262</v>
      </c>
      <c r="D45" s="1">
        <v>55.216999999999999</v>
      </c>
      <c r="E45" s="1">
        <v>8.6999999999999994E-2</v>
      </c>
      <c r="F45" s="1">
        <v>3.9180000000000001</v>
      </c>
      <c r="G45" s="1">
        <v>0.39300000000000002</v>
      </c>
      <c r="H45" s="1">
        <v>6.3129999999999997</v>
      </c>
      <c r="I45" s="1">
        <v>32.749000000000002</v>
      </c>
      <c r="J45" s="1">
        <v>0.52100000000000002</v>
      </c>
      <c r="K45" s="1">
        <v>0.16300000000000001</v>
      </c>
      <c r="L45" s="1">
        <v>7.4999999999999997E-2</v>
      </c>
      <c r="M45" s="1">
        <v>1.2999999999999999E-2</v>
      </c>
      <c r="O45">
        <f t="shared" si="17"/>
        <v>99.448999999999998</v>
      </c>
      <c r="Q45" s="1">
        <v>49.046999999999997</v>
      </c>
      <c r="R45" s="1">
        <v>83.01</v>
      </c>
      <c r="S45" s="1">
        <v>11.095000000000001</v>
      </c>
      <c r="V45" s="5">
        <v>12</v>
      </c>
      <c r="W45" s="5">
        <v>4</v>
      </c>
      <c r="X45" s="15">
        <v>0</v>
      </c>
      <c r="Z45" s="14">
        <f t="shared" si="18"/>
        <v>1.9170024250429833</v>
      </c>
      <c r="AA45" s="14">
        <f t="shared" si="19"/>
        <v>2.2721505185262208E-3</v>
      </c>
      <c r="AB45" s="14">
        <f t="shared" si="20"/>
        <v>0.16030400748520407</v>
      </c>
      <c r="AC45" s="14">
        <f t="shared" si="21"/>
        <v>1.0786667954086174E-2</v>
      </c>
      <c r="AD45" s="14">
        <f t="shared" si="22"/>
        <v>0</v>
      </c>
      <c r="AE45" s="14">
        <f t="shared" si="23"/>
        <v>0.18328421514855295</v>
      </c>
      <c r="AF45" s="14">
        <f t="shared" si="24"/>
        <v>1.6948269526417852</v>
      </c>
      <c r="AG45" s="14">
        <f t="shared" si="25"/>
        <v>1.9378922804903297E-2</v>
      </c>
      <c r="AH45" s="14">
        <f t="shared" si="26"/>
        <v>4.7928310128247239E-3</v>
      </c>
      <c r="AI45" s="14">
        <f t="shared" si="27"/>
        <v>2.0944128912094647E-3</v>
      </c>
      <c r="AJ45" s="14">
        <f t="shared" si="28"/>
        <v>8.7500243754219317E-4</v>
      </c>
      <c r="AK45" s="14">
        <f t="shared" si="29"/>
        <v>0</v>
      </c>
      <c r="AL45" s="14">
        <f t="shared" si="30"/>
        <v>3.9956175879376175</v>
      </c>
      <c r="AM45" s="14">
        <f t="shared" si="31"/>
        <v>0.90241034807103937</v>
      </c>
      <c r="AN45" s="11">
        <f t="shared" si="2"/>
        <v>0</v>
      </c>
      <c r="AP45">
        <f t="shared" si="32"/>
        <v>55.216999999999999</v>
      </c>
      <c r="AQ45">
        <f t="shared" si="33"/>
        <v>8.6999999999999994E-2</v>
      </c>
      <c r="AR45">
        <f t="shared" si="34"/>
        <v>3.9180000000000001</v>
      </c>
      <c r="AS45">
        <f t="shared" si="35"/>
        <v>0.39300000000000002</v>
      </c>
      <c r="AT45">
        <f t="shared" si="3"/>
        <v>0</v>
      </c>
      <c r="AU45">
        <f t="shared" si="4"/>
        <v>6.3129999999999997</v>
      </c>
      <c r="AV45">
        <f t="shared" si="36"/>
        <v>32.749000000000002</v>
      </c>
      <c r="AW45">
        <f t="shared" si="37"/>
        <v>0.52100000000000002</v>
      </c>
      <c r="AX45">
        <f t="shared" si="38"/>
        <v>0.16300000000000001</v>
      </c>
      <c r="AY45">
        <f t="shared" si="39"/>
        <v>7.4999999999999997E-2</v>
      </c>
      <c r="AZ45">
        <f t="shared" si="40"/>
        <v>1.2999999999999999E-2</v>
      </c>
      <c r="BA45">
        <f t="shared" si="41"/>
        <v>0</v>
      </c>
      <c r="BB45">
        <f t="shared" si="42"/>
        <v>99.448999999999998</v>
      </c>
      <c r="BD45">
        <f t="shared" si="6"/>
        <v>0.91905792276964049</v>
      </c>
      <c r="BE45">
        <f t="shared" si="7"/>
        <v>1.0893246187363833E-3</v>
      </c>
      <c r="BF45">
        <f t="shared" si="8"/>
        <v>7.6853668105139272E-2</v>
      </c>
      <c r="BG45">
        <f t="shared" si="9"/>
        <v>5.1713928547930787E-3</v>
      </c>
      <c r="BH45">
        <f t="shared" si="10"/>
        <v>8.7870942597850901E-2</v>
      </c>
      <c r="BI45">
        <f t="shared" si="11"/>
        <v>0</v>
      </c>
      <c r="BJ45">
        <f t="shared" si="12"/>
        <v>0.81254155873800382</v>
      </c>
      <c r="BK45">
        <f t="shared" si="13"/>
        <v>9.2907303120330128E-3</v>
      </c>
      <c r="BL45">
        <f t="shared" si="14"/>
        <v>2.2978005960184616E-3</v>
      </c>
      <c r="BM45">
        <f t="shared" si="15"/>
        <v>1.0041128462181092E-3</v>
      </c>
      <c r="BN45">
        <f t="shared" si="43"/>
        <v>4.1949760321657848E-4</v>
      </c>
      <c r="BO45">
        <f t="shared" si="44"/>
        <v>0</v>
      </c>
      <c r="BP45">
        <f t="shared" si="45"/>
        <v>1.9155969510416502</v>
      </c>
      <c r="BQ45">
        <f t="shared" si="16"/>
        <v>2.0858341760070709</v>
      </c>
    </row>
    <row r="46" spans="1:69" x14ac:dyDescent="0.15">
      <c r="A46" t="s">
        <v>116</v>
      </c>
      <c r="B46">
        <v>1065</v>
      </c>
      <c r="C46">
        <f t="shared" si="46"/>
        <v>5.0000000000039799</v>
      </c>
      <c r="D46" s="1">
        <v>55.156999999999996</v>
      </c>
      <c r="E46" s="1">
        <v>9.5000000000000001E-2</v>
      </c>
      <c r="F46" s="1">
        <v>3.887</v>
      </c>
      <c r="G46" s="1">
        <v>0.39300000000000002</v>
      </c>
      <c r="H46" s="1">
        <v>6.2990000000000004</v>
      </c>
      <c r="I46" s="1">
        <v>32.698</v>
      </c>
      <c r="J46" s="1">
        <v>0.52600000000000002</v>
      </c>
      <c r="K46" s="1">
        <v>0.16700000000000001</v>
      </c>
      <c r="L46" s="1">
        <v>9.4E-2</v>
      </c>
      <c r="M46" s="1">
        <v>1.2E-2</v>
      </c>
      <c r="O46">
        <f t="shared" si="17"/>
        <v>99.327999999999989</v>
      </c>
      <c r="Q46" s="1">
        <v>49.043999999999997</v>
      </c>
      <c r="R46" s="1">
        <v>83.006</v>
      </c>
      <c r="S46" s="1">
        <v>11.095000000000001</v>
      </c>
      <c r="V46" s="5">
        <v>12</v>
      </c>
      <c r="W46" s="5">
        <v>4</v>
      </c>
      <c r="X46" s="15">
        <v>0</v>
      </c>
      <c r="Z46" s="14">
        <f t="shared" si="18"/>
        <v>1.9174427456783756</v>
      </c>
      <c r="AA46" s="14">
        <f t="shared" si="19"/>
        <v>2.4843533380079913E-3</v>
      </c>
      <c r="AB46" s="14">
        <f t="shared" si="20"/>
        <v>0.15924521869794897</v>
      </c>
      <c r="AC46" s="14">
        <f t="shared" si="21"/>
        <v>1.0800882042999374E-2</v>
      </c>
      <c r="AD46" s="14">
        <f t="shared" si="22"/>
        <v>0</v>
      </c>
      <c r="AE46" s="14">
        <f t="shared" si="23"/>
        <v>0.18311874205579748</v>
      </c>
      <c r="AF46" s="14">
        <f t="shared" si="24"/>
        <v>1.6944174730420014</v>
      </c>
      <c r="AG46" s="14">
        <f t="shared" si="25"/>
        <v>1.9590682521451106E-2</v>
      </c>
      <c r="AH46" s="14">
        <f t="shared" si="26"/>
        <v>4.9169172191981308E-3</v>
      </c>
      <c r="AI46" s="14">
        <f t="shared" si="27"/>
        <v>2.6284565703471653E-3</v>
      </c>
      <c r="AJ46" s="14">
        <f t="shared" si="28"/>
        <v>8.0875889403113658E-4</v>
      </c>
      <c r="AK46" s="14">
        <f t="shared" si="29"/>
        <v>0</v>
      </c>
      <c r="AL46" s="14">
        <f t="shared" si="30"/>
        <v>3.9954542300601581</v>
      </c>
      <c r="AM46" s="14">
        <f t="shared" si="31"/>
        <v>0.90246859656645351</v>
      </c>
      <c r="AN46" s="11">
        <f t="shared" si="2"/>
        <v>0</v>
      </c>
      <c r="AP46">
        <f t="shared" si="32"/>
        <v>55.156999999999996</v>
      </c>
      <c r="AQ46">
        <f t="shared" si="33"/>
        <v>9.5000000000000001E-2</v>
      </c>
      <c r="AR46">
        <f t="shared" si="34"/>
        <v>3.887</v>
      </c>
      <c r="AS46">
        <f t="shared" si="35"/>
        <v>0.39300000000000002</v>
      </c>
      <c r="AT46">
        <f t="shared" si="3"/>
        <v>0</v>
      </c>
      <c r="AU46">
        <f t="shared" si="4"/>
        <v>6.2990000000000004</v>
      </c>
      <c r="AV46">
        <f t="shared" si="36"/>
        <v>32.698</v>
      </c>
      <c r="AW46">
        <f t="shared" si="37"/>
        <v>0.52600000000000002</v>
      </c>
      <c r="AX46">
        <f t="shared" si="38"/>
        <v>0.16700000000000001</v>
      </c>
      <c r="AY46">
        <f t="shared" si="39"/>
        <v>9.4E-2</v>
      </c>
      <c r="AZ46">
        <f t="shared" si="40"/>
        <v>1.2E-2</v>
      </c>
      <c r="BA46">
        <f t="shared" si="41"/>
        <v>0</v>
      </c>
      <c r="BB46">
        <f t="shared" si="42"/>
        <v>99.327999999999989</v>
      </c>
      <c r="BD46">
        <f t="shared" si="6"/>
        <v>0.91805925432756319</v>
      </c>
      <c r="BE46">
        <f t="shared" si="7"/>
        <v>1.1894923997696142E-3</v>
      </c>
      <c r="BF46">
        <f t="shared" si="8"/>
        <v>7.6245586504511575E-2</v>
      </c>
      <c r="BG46">
        <f t="shared" si="9"/>
        <v>5.1713928547930787E-3</v>
      </c>
      <c r="BH46">
        <f t="shared" si="10"/>
        <v>8.7676075942319479E-2</v>
      </c>
      <c r="BI46">
        <f t="shared" si="11"/>
        <v>0</v>
      </c>
      <c r="BJ46">
        <f t="shared" si="12"/>
        <v>0.81127618820773906</v>
      </c>
      <c r="BK46">
        <f t="shared" si="13"/>
        <v>9.3798927910352485E-3</v>
      </c>
      <c r="BL46">
        <f t="shared" si="14"/>
        <v>2.3541883407060312E-3</v>
      </c>
      <c r="BM46">
        <f t="shared" si="15"/>
        <v>1.2584881005933636E-3</v>
      </c>
      <c r="BN46">
        <f t="shared" si="43"/>
        <v>3.8722855681530327E-4</v>
      </c>
      <c r="BO46">
        <f t="shared" si="44"/>
        <v>0</v>
      </c>
      <c r="BP46">
        <f t="shared" si="45"/>
        <v>1.9129977880258462</v>
      </c>
      <c r="BQ46">
        <f t="shared" si="16"/>
        <v>2.0885827757194337</v>
      </c>
    </row>
    <row r="47" spans="1:69" x14ac:dyDescent="0.15">
      <c r="A47" t="s">
        <v>117</v>
      </c>
      <c r="B47">
        <v>1066</v>
      </c>
      <c r="C47">
        <f t="shared" si="46"/>
        <v>5.3851648071285512</v>
      </c>
      <c r="D47" s="1">
        <v>55.216000000000001</v>
      </c>
      <c r="E47" s="1">
        <v>0.09</v>
      </c>
      <c r="F47" s="1">
        <v>3.903</v>
      </c>
      <c r="G47" s="1">
        <v>0.38400000000000001</v>
      </c>
      <c r="H47" s="1">
        <v>6.33</v>
      </c>
      <c r="I47" s="1">
        <v>32.732999999999997</v>
      </c>
      <c r="J47" s="1">
        <v>0.53600000000000003</v>
      </c>
      <c r="K47" s="1">
        <v>0.17499999999999999</v>
      </c>
      <c r="L47" s="1">
        <v>0.09</v>
      </c>
      <c r="M47" s="1">
        <v>8.9999999999999993E-3</v>
      </c>
      <c r="O47">
        <f t="shared" si="17"/>
        <v>99.466000000000008</v>
      </c>
      <c r="Q47" s="1">
        <v>49.042000000000002</v>
      </c>
      <c r="R47" s="1">
        <v>83.001000000000005</v>
      </c>
      <c r="S47" s="1">
        <v>11.095000000000001</v>
      </c>
      <c r="V47" s="5">
        <v>12</v>
      </c>
      <c r="W47" s="5">
        <v>4</v>
      </c>
      <c r="X47" s="15">
        <v>0</v>
      </c>
      <c r="Z47" s="14">
        <f t="shared" si="18"/>
        <v>1.9170773892396129</v>
      </c>
      <c r="AA47" s="14">
        <f t="shared" si="19"/>
        <v>2.3506350233625066E-3</v>
      </c>
      <c r="AB47" s="14">
        <f t="shared" si="20"/>
        <v>0.15969942305832796</v>
      </c>
      <c r="AC47" s="14">
        <f t="shared" si="21"/>
        <v>1.054024806338634E-2</v>
      </c>
      <c r="AD47" s="14">
        <f t="shared" si="22"/>
        <v>0</v>
      </c>
      <c r="AE47" s="14">
        <f t="shared" si="23"/>
        <v>0.18378828823426943</v>
      </c>
      <c r="AF47" s="14">
        <f t="shared" si="24"/>
        <v>1.6940958446567591</v>
      </c>
      <c r="AG47" s="14">
        <f t="shared" si="25"/>
        <v>1.9937997955973213E-2</v>
      </c>
      <c r="AH47" s="14">
        <f t="shared" si="26"/>
        <v>5.1459718844090764E-3</v>
      </c>
      <c r="AI47" s="14">
        <f t="shared" si="27"/>
        <v>2.5134392709320031E-3</v>
      </c>
      <c r="AJ47" s="14">
        <f t="shared" si="28"/>
        <v>6.0580557827218595E-4</v>
      </c>
      <c r="AK47" s="14">
        <f t="shared" si="29"/>
        <v>0</v>
      </c>
      <c r="AL47" s="14">
        <f t="shared" si="30"/>
        <v>3.995755042965305</v>
      </c>
      <c r="AM47" s="14">
        <f t="shared" si="31"/>
        <v>0.90213012346436694</v>
      </c>
      <c r="AN47" s="11">
        <f t="shared" si="2"/>
        <v>0</v>
      </c>
      <c r="AP47">
        <f t="shared" si="32"/>
        <v>55.216000000000001</v>
      </c>
      <c r="AQ47">
        <f t="shared" si="33"/>
        <v>0.09</v>
      </c>
      <c r="AR47">
        <f t="shared" si="34"/>
        <v>3.903</v>
      </c>
      <c r="AS47">
        <f t="shared" si="35"/>
        <v>0.38400000000000001</v>
      </c>
      <c r="AT47">
        <f t="shared" si="3"/>
        <v>0</v>
      </c>
      <c r="AU47">
        <f t="shared" si="4"/>
        <v>6.33</v>
      </c>
      <c r="AV47">
        <f t="shared" si="36"/>
        <v>32.732999999999997</v>
      </c>
      <c r="AW47">
        <f t="shared" si="37"/>
        <v>0.53600000000000003</v>
      </c>
      <c r="AX47">
        <f t="shared" si="38"/>
        <v>0.17499999999999999</v>
      </c>
      <c r="AY47">
        <f t="shared" si="39"/>
        <v>0.09</v>
      </c>
      <c r="AZ47">
        <f t="shared" si="40"/>
        <v>8.9999999999999993E-3</v>
      </c>
      <c r="BA47">
        <f t="shared" si="41"/>
        <v>0</v>
      </c>
      <c r="BB47">
        <f t="shared" si="42"/>
        <v>99.466000000000008</v>
      </c>
      <c r="BD47">
        <f t="shared" si="6"/>
        <v>0.91904127829560589</v>
      </c>
      <c r="BE47">
        <f t="shared" si="7"/>
        <v>1.126887536623845E-3</v>
      </c>
      <c r="BF47">
        <f t="shared" si="8"/>
        <v>7.6559435072577481E-2</v>
      </c>
      <c r="BG47">
        <f t="shared" si="9"/>
        <v>5.052964010790183E-3</v>
      </c>
      <c r="BH47">
        <f t="shared" si="10"/>
        <v>8.8107566393853351E-2</v>
      </c>
      <c r="BI47">
        <f t="shared" si="11"/>
        <v>0</v>
      </c>
      <c r="BJ47">
        <f t="shared" si="12"/>
        <v>0.81214457974811671</v>
      </c>
      <c r="BK47">
        <f t="shared" si="13"/>
        <v>9.5582177490397217E-3</v>
      </c>
      <c r="BL47">
        <f t="shared" si="14"/>
        <v>2.46696383008117E-3</v>
      </c>
      <c r="BM47">
        <f t="shared" si="15"/>
        <v>1.2049354154617311E-3</v>
      </c>
      <c r="BN47">
        <f t="shared" si="43"/>
        <v>2.9042141761147743E-4</v>
      </c>
      <c r="BO47">
        <f t="shared" si="44"/>
        <v>0</v>
      </c>
      <c r="BP47">
        <f t="shared" si="45"/>
        <v>1.9155532494697611</v>
      </c>
      <c r="BQ47">
        <f t="shared" si="16"/>
        <v>2.0859535197318881</v>
      </c>
    </row>
    <row r="48" spans="1:69" x14ac:dyDescent="0.15">
      <c r="A48" t="s">
        <v>118</v>
      </c>
      <c r="B48">
        <v>1067</v>
      </c>
      <c r="C48">
        <f t="shared" si="46"/>
        <v>5.0990195136031975</v>
      </c>
      <c r="D48" s="1">
        <v>55.222999999999999</v>
      </c>
      <c r="E48" s="1">
        <v>9.8000000000000004E-2</v>
      </c>
      <c r="F48" s="1">
        <v>3.8849999999999998</v>
      </c>
      <c r="G48" s="1">
        <v>0.373</v>
      </c>
      <c r="H48" s="1">
        <v>6.2910000000000004</v>
      </c>
      <c r="I48" s="1">
        <v>32.729999999999997</v>
      </c>
      <c r="J48" s="1">
        <v>0.55100000000000005</v>
      </c>
      <c r="K48" s="1">
        <v>0.17</v>
      </c>
      <c r="L48" s="1">
        <v>8.1000000000000003E-2</v>
      </c>
      <c r="M48" s="1">
        <v>8.9999999999999993E-3</v>
      </c>
      <c r="O48">
        <f t="shared" si="17"/>
        <v>99.411000000000001</v>
      </c>
      <c r="Q48" s="1">
        <v>49.040999999999997</v>
      </c>
      <c r="R48" s="1">
        <v>82.995999999999995</v>
      </c>
      <c r="S48" s="1">
        <v>11.095000000000001</v>
      </c>
      <c r="V48" s="5">
        <v>12</v>
      </c>
      <c r="W48" s="5">
        <v>4</v>
      </c>
      <c r="X48" s="15">
        <v>0</v>
      </c>
      <c r="Z48" s="14">
        <f t="shared" si="18"/>
        <v>1.9178899480044453</v>
      </c>
      <c r="AA48" s="14">
        <f t="shared" si="19"/>
        <v>2.5603406574714305E-3</v>
      </c>
      <c r="AB48" s="14">
        <f t="shared" si="20"/>
        <v>0.15901013374577616</v>
      </c>
      <c r="AC48" s="14">
        <f t="shared" si="21"/>
        <v>1.0241355066620352E-2</v>
      </c>
      <c r="AD48" s="14">
        <f t="shared" si="22"/>
        <v>0</v>
      </c>
      <c r="AE48" s="14">
        <f t="shared" si="23"/>
        <v>0.18271019951959649</v>
      </c>
      <c r="AF48" s="14">
        <f t="shared" si="24"/>
        <v>1.6944437484469821</v>
      </c>
      <c r="AG48" s="14">
        <f t="shared" si="25"/>
        <v>2.0502052445522442E-2</v>
      </c>
      <c r="AH48" s="14">
        <f t="shared" si="26"/>
        <v>5.0004290044971325E-3</v>
      </c>
      <c r="AI48" s="14">
        <f t="shared" si="27"/>
        <v>2.2627672774785759E-3</v>
      </c>
      <c r="AJ48" s="14">
        <f t="shared" si="28"/>
        <v>6.0598552698580316E-4</v>
      </c>
      <c r="AK48" s="14">
        <f t="shared" si="29"/>
        <v>0</v>
      </c>
      <c r="AL48" s="14">
        <f t="shared" si="30"/>
        <v>3.9952269596953762</v>
      </c>
      <c r="AM48" s="14">
        <f t="shared" si="31"/>
        <v>0.90266637442415587</v>
      </c>
      <c r="AN48" s="11">
        <f t="shared" si="2"/>
        <v>0</v>
      </c>
      <c r="AP48">
        <f t="shared" si="32"/>
        <v>55.222999999999999</v>
      </c>
      <c r="AQ48">
        <f t="shared" si="33"/>
        <v>9.8000000000000004E-2</v>
      </c>
      <c r="AR48">
        <f t="shared" si="34"/>
        <v>3.8849999999999998</v>
      </c>
      <c r="AS48">
        <f t="shared" si="35"/>
        <v>0.373</v>
      </c>
      <c r="AT48">
        <f t="shared" si="3"/>
        <v>0</v>
      </c>
      <c r="AU48">
        <f t="shared" si="4"/>
        <v>6.2910000000000004</v>
      </c>
      <c r="AV48">
        <f t="shared" si="36"/>
        <v>32.729999999999997</v>
      </c>
      <c r="AW48">
        <f t="shared" si="37"/>
        <v>0.55100000000000005</v>
      </c>
      <c r="AX48">
        <f t="shared" si="38"/>
        <v>0.17</v>
      </c>
      <c r="AY48">
        <f t="shared" si="39"/>
        <v>8.1000000000000003E-2</v>
      </c>
      <c r="AZ48">
        <f t="shared" si="40"/>
        <v>8.9999999999999993E-3</v>
      </c>
      <c r="BA48">
        <f t="shared" si="41"/>
        <v>0</v>
      </c>
      <c r="BB48">
        <f t="shared" si="42"/>
        <v>99.411000000000001</v>
      </c>
      <c r="BD48">
        <f t="shared" si="6"/>
        <v>0.9191577896138482</v>
      </c>
      <c r="BE48">
        <f t="shared" si="7"/>
        <v>1.2270553176570757E-3</v>
      </c>
      <c r="BF48">
        <f t="shared" si="8"/>
        <v>7.6206355433503334E-2</v>
      </c>
      <c r="BG48">
        <f t="shared" si="9"/>
        <v>4.9082176458977557E-3</v>
      </c>
      <c r="BH48">
        <f t="shared" si="10"/>
        <v>8.7564723567730096E-2</v>
      </c>
      <c r="BI48">
        <f t="shared" si="11"/>
        <v>0</v>
      </c>
      <c r="BJ48">
        <f t="shared" si="12"/>
        <v>0.81207014618751294</v>
      </c>
      <c r="BK48">
        <f t="shared" si="13"/>
        <v>9.8257051860464305E-3</v>
      </c>
      <c r="BL48">
        <f t="shared" si="14"/>
        <v>2.3964791492217083E-3</v>
      </c>
      <c r="BM48">
        <f t="shared" si="15"/>
        <v>1.084441873915558E-3</v>
      </c>
      <c r="BN48">
        <f t="shared" si="43"/>
        <v>2.9042141761147743E-4</v>
      </c>
      <c r="BO48">
        <f t="shared" si="44"/>
        <v>0</v>
      </c>
      <c r="BP48">
        <f t="shared" si="45"/>
        <v>1.9147313353929445</v>
      </c>
      <c r="BQ48">
        <f t="shared" si="16"/>
        <v>2.0865731321389109</v>
      </c>
    </row>
    <row r="49" spans="1:69" x14ac:dyDescent="0.15">
      <c r="A49" t="s">
        <v>119</v>
      </c>
      <c r="B49">
        <v>1068</v>
      </c>
      <c r="C49">
        <f t="shared" si="46"/>
        <v>4.4721359549891568</v>
      </c>
      <c r="D49" s="1">
        <v>55.231999999999999</v>
      </c>
      <c r="E49" s="1">
        <v>9.4E-2</v>
      </c>
      <c r="F49" s="1">
        <v>3.903</v>
      </c>
      <c r="G49" s="1">
        <v>0.36699999999999999</v>
      </c>
      <c r="H49" s="1">
        <v>6.3159999999999998</v>
      </c>
      <c r="I49" s="1">
        <v>32.840000000000003</v>
      </c>
      <c r="J49" s="1">
        <v>0.54900000000000004</v>
      </c>
      <c r="K49" s="1">
        <v>0.17</v>
      </c>
      <c r="L49" s="1">
        <v>9.2999999999999999E-2</v>
      </c>
      <c r="M49" s="1">
        <v>1.6E-2</v>
      </c>
      <c r="O49">
        <f t="shared" si="17"/>
        <v>99.580000000000013</v>
      </c>
      <c r="Q49" s="1">
        <v>49.039000000000001</v>
      </c>
      <c r="R49" s="1">
        <v>82.992000000000004</v>
      </c>
      <c r="S49" s="1">
        <v>11.095000000000001</v>
      </c>
      <c r="V49" s="5">
        <v>12</v>
      </c>
      <c r="W49" s="5">
        <v>4</v>
      </c>
      <c r="X49" s="15">
        <v>0</v>
      </c>
      <c r="Z49" s="14">
        <f t="shared" si="18"/>
        <v>1.9155872950579524</v>
      </c>
      <c r="AA49" s="14">
        <f t="shared" si="19"/>
        <v>2.4524887396724301E-3</v>
      </c>
      <c r="AB49" s="14">
        <f t="shared" si="20"/>
        <v>0.15952906595817579</v>
      </c>
      <c r="AC49" s="14">
        <f t="shared" si="21"/>
        <v>1.0062876603799932E-2</v>
      </c>
      <c r="AD49" s="14">
        <f t="shared" si="22"/>
        <v>0</v>
      </c>
      <c r="AE49" s="14">
        <f t="shared" si="23"/>
        <v>0.18318618550177218</v>
      </c>
      <c r="AF49" s="14">
        <f t="shared" si="24"/>
        <v>1.6978205676660074</v>
      </c>
      <c r="AG49" s="14">
        <f t="shared" si="25"/>
        <v>2.0399784382321123E-2</v>
      </c>
      <c r="AH49" s="14">
        <f t="shared" si="26"/>
        <v>4.9936115633711139E-3</v>
      </c>
      <c r="AI49" s="14">
        <f t="shared" si="27"/>
        <v>2.5944500316543483E-3</v>
      </c>
      <c r="AJ49" s="14">
        <f t="shared" si="28"/>
        <v>1.0758388333197858E-3</v>
      </c>
      <c r="AK49" s="14">
        <f t="shared" si="29"/>
        <v>0</v>
      </c>
      <c r="AL49" s="14">
        <f t="shared" si="30"/>
        <v>3.9977021643380466</v>
      </c>
      <c r="AM49" s="14">
        <f t="shared" si="31"/>
        <v>0.90261269121268661</v>
      </c>
      <c r="AN49" s="11">
        <f t="shared" si="2"/>
        <v>0</v>
      </c>
      <c r="AP49">
        <f t="shared" si="32"/>
        <v>55.231999999999999</v>
      </c>
      <c r="AQ49">
        <f t="shared" si="33"/>
        <v>9.4E-2</v>
      </c>
      <c r="AR49">
        <f t="shared" si="34"/>
        <v>3.903</v>
      </c>
      <c r="AS49">
        <f t="shared" si="35"/>
        <v>0.36699999999999999</v>
      </c>
      <c r="AT49">
        <f t="shared" si="3"/>
        <v>0</v>
      </c>
      <c r="AU49">
        <f t="shared" si="4"/>
        <v>6.3159999999999998</v>
      </c>
      <c r="AV49">
        <f t="shared" si="36"/>
        <v>32.840000000000003</v>
      </c>
      <c r="AW49">
        <f t="shared" si="37"/>
        <v>0.54900000000000004</v>
      </c>
      <c r="AX49">
        <f t="shared" si="38"/>
        <v>0.17</v>
      </c>
      <c r="AY49">
        <f t="shared" si="39"/>
        <v>9.2999999999999999E-2</v>
      </c>
      <c r="AZ49">
        <f t="shared" si="40"/>
        <v>1.6E-2</v>
      </c>
      <c r="BA49">
        <f t="shared" si="41"/>
        <v>0</v>
      </c>
      <c r="BB49">
        <f t="shared" si="42"/>
        <v>99.580000000000013</v>
      </c>
      <c r="BD49">
        <f t="shared" si="6"/>
        <v>0.91930758988015981</v>
      </c>
      <c r="BE49">
        <f t="shared" si="7"/>
        <v>1.1769714271404603E-3</v>
      </c>
      <c r="BF49">
        <f t="shared" si="8"/>
        <v>7.6559435072577481E-2</v>
      </c>
      <c r="BG49">
        <f t="shared" si="9"/>
        <v>4.8292650832291598E-3</v>
      </c>
      <c r="BH49">
        <f t="shared" si="10"/>
        <v>8.7912699738321928E-2</v>
      </c>
      <c r="BI49">
        <f t="shared" si="11"/>
        <v>0</v>
      </c>
      <c r="BJ49">
        <f t="shared" si="12"/>
        <v>0.81479937674298597</v>
      </c>
      <c r="BK49">
        <f t="shared" si="13"/>
        <v>9.7900401944455359E-3</v>
      </c>
      <c r="BL49">
        <f t="shared" si="14"/>
        <v>2.3964791492217083E-3</v>
      </c>
      <c r="BM49">
        <f t="shared" si="15"/>
        <v>1.2450999293104556E-3</v>
      </c>
      <c r="BN49">
        <f t="shared" si="43"/>
        <v>5.1630474242040432E-4</v>
      </c>
      <c r="BO49">
        <f t="shared" si="44"/>
        <v>0</v>
      </c>
      <c r="BP49">
        <f t="shared" si="45"/>
        <v>1.918533261959813</v>
      </c>
      <c r="BQ49">
        <f t="shared" si="16"/>
        <v>2.0837283583263648</v>
      </c>
    </row>
    <row r="50" spans="1:69" x14ac:dyDescent="0.15">
      <c r="A50" t="s">
        <v>120</v>
      </c>
      <c r="B50">
        <v>1069</v>
      </c>
      <c r="C50">
        <f t="shared" si="46"/>
        <v>5.3851648071443838</v>
      </c>
      <c r="D50" s="1">
        <v>55.2</v>
      </c>
      <c r="E50" s="1">
        <v>0.109</v>
      </c>
      <c r="F50" s="1">
        <v>3.8769999999999998</v>
      </c>
      <c r="G50" s="1">
        <v>0.372</v>
      </c>
      <c r="H50" s="1">
        <v>6.3179999999999996</v>
      </c>
      <c r="I50" s="1">
        <v>32.89</v>
      </c>
      <c r="J50" s="1">
        <v>0.54500000000000004</v>
      </c>
      <c r="K50" s="1">
        <v>0.17499999999999999</v>
      </c>
      <c r="L50" s="1">
        <v>8.6999999999999994E-2</v>
      </c>
      <c r="M50" s="1">
        <v>1.4999999999999999E-2</v>
      </c>
      <c r="O50">
        <f>SUM(D50:N50)</f>
        <v>99.588000000000008</v>
      </c>
      <c r="Q50" s="1">
        <v>49.036999999999999</v>
      </c>
      <c r="R50" s="1">
        <v>82.986999999999995</v>
      </c>
      <c r="S50" s="1">
        <v>11.095000000000001</v>
      </c>
      <c r="V50" s="5">
        <v>12</v>
      </c>
      <c r="W50" s="5">
        <v>4</v>
      </c>
      <c r="X50" s="15">
        <v>0</v>
      </c>
      <c r="Z50" s="14">
        <f t="shared" si="18"/>
        <v>1.9146003589684351</v>
      </c>
      <c r="AA50" s="14">
        <f t="shared" si="19"/>
        <v>2.8440258952730814E-3</v>
      </c>
      <c r="AB50" s="14">
        <f t="shared" si="20"/>
        <v>0.15847652956778127</v>
      </c>
      <c r="AC50" s="14">
        <f t="shared" si="21"/>
        <v>1.0200627834701742E-2</v>
      </c>
      <c r="AD50" s="14">
        <f t="shared" si="22"/>
        <v>0</v>
      </c>
      <c r="AE50" s="14">
        <f t="shared" si="23"/>
        <v>0.18325595646525389</v>
      </c>
      <c r="AF50" s="14">
        <f t="shared" si="24"/>
        <v>1.7005147192423751</v>
      </c>
      <c r="AG50" s="14">
        <f t="shared" si="25"/>
        <v>2.025245216003951E-2</v>
      </c>
      <c r="AH50" s="14">
        <f t="shared" si="26"/>
        <v>5.1408125011757986E-3</v>
      </c>
      <c r="AI50" s="14">
        <f t="shared" si="27"/>
        <v>2.4272219718036699E-3</v>
      </c>
      <c r="AJ50" s="14">
        <f t="shared" si="28"/>
        <v>1.008663656421989E-3</v>
      </c>
      <c r="AK50" s="14">
        <f t="shared" si="29"/>
        <v>0</v>
      </c>
      <c r="AL50" s="14">
        <f t="shared" si="30"/>
        <v>3.998721368263261</v>
      </c>
      <c r="AM50" s="14">
        <f t="shared" si="31"/>
        <v>0.9027185427459663</v>
      </c>
      <c r="AN50" s="11">
        <f t="shared" si="2"/>
        <v>0</v>
      </c>
      <c r="AP50">
        <f>D50</f>
        <v>55.2</v>
      </c>
      <c r="AQ50">
        <f t="shared" si="33"/>
        <v>0.109</v>
      </c>
      <c r="AR50">
        <f t="shared" si="34"/>
        <v>3.8769999999999998</v>
      </c>
      <c r="AS50">
        <f t="shared" si="35"/>
        <v>0.372</v>
      </c>
      <c r="AT50">
        <f t="shared" si="3"/>
        <v>0</v>
      </c>
      <c r="AU50">
        <f t="shared" si="4"/>
        <v>6.3179999999999996</v>
      </c>
      <c r="AV50">
        <f t="shared" ref="AV50:BA51" si="47">I50</f>
        <v>32.89</v>
      </c>
      <c r="AW50">
        <f t="shared" si="47"/>
        <v>0.54500000000000004</v>
      </c>
      <c r="AX50">
        <f t="shared" si="47"/>
        <v>0.17499999999999999</v>
      </c>
      <c r="AY50">
        <f t="shared" si="47"/>
        <v>8.6999999999999994E-2</v>
      </c>
      <c r="AZ50">
        <f t="shared" si="47"/>
        <v>1.4999999999999999E-2</v>
      </c>
      <c r="BA50">
        <f t="shared" si="47"/>
        <v>0</v>
      </c>
      <c r="BB50">
        <f>SUM(AP50:BA50)</f>
        <v>99.588000000000008</v>
      </c>
      <c r="BD50">
        <f t="shared" si="6"/>
        <v>0.91877496671105197</v>
      </c>
      <c r="BE50">
        <f t="shared" si="7"/>
        <v>1.3647860165777678E-3</v>
      </c>
      <c r="BF50">
        <f t="shared" si="8"/>
        <v>7.6049431149470381E-2</v>
      </c>
      <c r="BG50">
        <f t="shared" si="9"/>
        <v>4.8950588854529903E-3</v>
      </c>
      <c r="BH50">
        <f t="shared" si="10"/>
        <v>8.794053783196927E-2</v>
      </c>
      <c r="BI50">
        <f t="shared" si="11"/>
        <v>0</v>
      </c>
      <c r="BJ50">
        <f t="shared" si="12"/>
        <v>0.81603993608638259</v>
      </c>
      <c r="BK50">
        <f t="shared" si="13"/>
        <v>9.7187102112437466E-3</v>
      </c>
      <c r="BL50">
        <f t="shared" si="14"/>
        <v>2.46696383008117E-3</v>
      </c>
      <c r="BM50">
        <f t="shared" si="15"/>
        <v>1.1647709016130068E-3</v>
      </c>
      <c r="BN50">
        <f t="shared" si="43"/>
        <v>4.8403569601912906E-4</v>
      </c>
      <c r="BO50">
        <f t="shared" si="44"/>
        <v>0</v>
      </c>
      <c r="BP50">
        <f>SUM(BD50:BO50)</f>
        <v>1.9188991973198619</v>
      </c>
      <c r="BQ50">
        <f t="shared" si="16"/>
        <v>2.0838621298337605</v>
      </c>
    </row>
    <row r="51" spans="1:69" x14ac:dyDescent="0.15">
      <c r="A51" t="s">
        <v>121</v>
      </c>
      <c r="B51">
        <v>1070</v>
      </c>
      <c r="C51">
        <f t="shared" si="46"/>
        <v>5.3851648071311899</v>
      </c>
      <c r="D51" s="1">
        <v>55.12</v>
      </c>
      <c r="E51" s="1">
        <v>0.108</v>
      </c>
      <c r="F51" s="1">
        <v>3.91</v>
      </c>
      <c r="G51" s="1">
        <v>0.39100000000000001</v>
      </c>
      <c r="H51" s="1">
        <v>6.3620000000000001</v>
      </c>
      <c r="I51" s="1">
        <v>32.859000000000002</v>
      </c>
      <c r="J51" s="1">
        <v>0.54800000000000004</v>
      </c>
      <c r="K51" s="1">
        <v>0.17699999999999999</v>
      </c>
      <c r="L51" s="1">
        <v>8.4000000000000005E-2</v>
      </c>
      <c r="M51" s="1">
        <v>1.2E-2</v>
      </c>
      <c r="O51">
        <f t="shared" ref="O51:O64" si="48">SUM(D51:N51)</f>
        <v>99.571000000000012</v>
      </c>
      <c r="Q51" s="1">
        <v>49.034999999999997</v>
      </c>
      <c r="R51" s="1">
        <v>82.981999999999999</v>
      </c>
      <c r="S51" s="1">
        <v>11.095000000000001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1.9128259119009701</v>
      </c>
      <c r="AA51" s="14">
        <f t="shared" ref="AA51:AA64" si="50">IFERROR(BE51*$BQ51,"NA")</f>
        <v>2.8194083591914841E-3</v>
      </c>
      <c r="AB51" s="14">
        <f t="shared" ref="AB51:AB64" si="51">IFERROR(BF51*$BQ51,"NA")</f>
        <v>0.15990906636215027</v>
      </c>
      <c r="AC51" s="14">
        <f t="shared" ref="AC51:AC64" si="52">IFERROR(BG51*$BQ51,"NA")</f>
        <v>1.0727237585554866E-2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0.18462874684148736</v>
      </c>
      <c r="AF51" s="14">
        <f t="shared" ref="AF51:AF64" si="55">IFERROR(BJ51*$BQ51,"NA")</f>
        <v>1.6998008553314443</v>
      </c>
      <c r="AG51" s="14">
        <f t="shared" ref="AG51:AG64" si="56">IFERROR(BK51*$BQ51,"NA")</f>
        <v>2.0374588692216693E-2</v>
      </c>
      <c r="AH51" s="14">
        <f t="shared" ref="AH51:AH64" si="57">IFERROR(BL51*$BQ51,"NA")</f>
        <v>5.2022852437094138E-3</v>
      </c>
      <c r="AI51" s="14">
        <f t="shared" ref="AI51:AI64" si="58">IFERROR(BM51*$BQ51,"NA")</f>
        <v>2.3447508790172093E-3</v>
      </c>
      <c r="AJ51" s="14">
        <f t="shared" ref="AJ51:AJ64" si="59">IFERROR(BN51*$BQ51,"NA")</f>
        <v>8.0735314048701191E-4</v>
      </c>
      <c r="AK51" s="14">
        <f t="shared" ref="AK51:AK64" si="60">IFERROR(BO51*$BQ51,"NA")</f>
        <v>0</v>
      </c>
      <c r="AL51" s="14">
        <f t="shared" ref="AL51:AL64" si="61">IFERROR(SUM(Z51:AK51),"NA")</f>
        <v>3.9994402043362283</v>
      </c>
      <c r="AM51" s="14">
        <f t="shared" ref="AM51:AM64" si="62">IFERROR(AF51/(AF51+AE51),"NA")</f>
        <v>0.90202406785130507</v>
      </c>
      <c r="AN51" s="11">
        <f t="shared" ref="AN51:AN64" si="63">IFERROR(AD51/(AD51+AE51),"NA")</f>
        <v>0</v>
      </c>
      <c r="AP51">
        <f t="shared" ref="AP51:AP64" si="64">D51</f>
        <v>55.12</v>
      </c>
      <c r="AQ51">
        <f t="shared" ref="AQ51:AQ64" si="65">E51</f>
        <v>0.108</v>
      </c>
      <c r="AR51">
        <f t="shared" ref="AR51:AR64" si="66">F51</f>
        <v>3.91</v>
      </c>
      <c r="AS51">
        <f t="shared" ref="AS51:AS64" si="67">G51</f>
        <v>0.39100000000000001</v>
      </c>
      <c r="AT51">
        <f t="shared" ref="AT51:AT64" si="68">BI51*AT$1/2</f>
        <v>0</v>
      </c>
      <c r="AU51">
        <f t="shared" ref="AU51:AU64" si="69">BH51*AU$1</f>
        <v>6.3620000000000001</v>
      </c>
      <c r="AV51">
        <f t="shared" si="47"/>
        <v>32.859000000000002</v>
      </c>
      <c r="AW51">
        <f t="shared" si="47"/>
        <v>0.54800000000000004</v>
      </c>
      <c r="AX51">
        <f t="shared" si="47"/>
        <v>0.17699999999999999</v>
      </c>
      <c r="AY51">
        <f t="shared" si="47"/>
        <v>8.4000000000000005E-2</v>
      </c>
      <c r="AZ51">
        <f t="shared" si="47"/>
        <v>1.2E-2</v>
      </c>
      <c r="BA51">
        <f t="shared" si="47"/>
        <v>0</v>
      </c>
      <c r="BB51">
        <f t="shared" ref="BB51:BB64" si="70">SUM(AP51:BA51)</f>
        <v>99.571000000000012</v>
      </c>
      <c r="BD51">
        <f t="shared" ref="BD51:BD64" si="71">D51/AP$1</f>
        <v>0.91744340878828223</v>
      </c>
      <c r="BE51">
        <f t="shared" ref="BE51:BE64" si="72">E51/AQ$1</f>
        <v>1.3522650439486139E-3</v>
      </c>
      <c r="BF51">
        <f t="shared" ref="BF51:BF64" si="73">F51/AR$1*2</f>
        <v>7.669674382110632E-2</v>
      </c>
      <c r="BG51">
        <f t="shared" ref="BG51:BG64" si="74">G51/AS$1*2</f>
        <v>5.1450753339035461E-3</v>
      </c>
      <c r="BH51">
        <f t="shared" ref="BH51:BH64" si="75">IF(OR($X51="spinel", $X51="Spinel", $X51="SPINEL"),H51/AU$1,H51/AU$1*(1-$X51))</f>
        <v>8.8552975892210908E-2</v>
      </c>
      <c r="BI51">
        <f t="shared" ref="BI51:BI64" si="76">IF(OR($X51="spinel", $X51="Spinel", $X51="SPINEL"),0,H51/AU$1*$X51)</f>
        <v>0</v>
      </c>
      <c r="BJ51">
        <f t="shared" ref="BJ51:BJ64" si="77">I51/AV$1</f>
        <v>0.81527078929347663</v>
      </c>
      <c r="BK51">
        <f t="shared" ref="BK51:BK64" si="78">J51/AW$1</f>
        <v>9.7722076986450877E-3</v>
      </c>
      <c r="BL51">
        <f t="shared" ref="BL51:BL64" si="79">K51/AX$1</f>
        <v>2.495157702424955E-3</v>
      </c>
      <c r="BM51">
        <f t="shared" ref="BM51:BM64" si="80">L51/AY$1</f>
        <v>1.1246063877642825E-3</v>
      </c>
      <c r="BN51">
        <f t="shared" ref="BN51:BN64" si="81">M51/AZ$1*2</f>
        <v>3.8722855681530327E-4</v>
      </c>
      <c r="BO51">
        <f t="shared" ref="BO51:BO64" si="82">N51/BA$1*2</f>
        <v>0</v>
      </c>
      <c r="BP51">
        <f t="shared" ref="BP51:BP64" si="83">SUM(BD51:BO51)</f>
        <v>1.9182404585185782</v>
      </c>
      <c r="BQ51">
        <f t="shared" ref="BQ51:BQ64" si="84">IFERROR(IF(OR($U51="Total",$U51="total", $U51="TOTAL"),$W51/$BP51,V51/(BD51*4+BE51*4+BF51*3+BG51*3+BH51*2+BI51*3+BJ51*2+BK51*2+BL51*2+BM51*2+BN51+BO51)),"NA")</f>
        <v>2.0849524816221026</v>
      </c>
    </row>
    <row r="52" spans="1:69" x14ac:dyDescent="0.15">
      <c r="A52" t="s">
        <v>122</v>
      </c>
      <c r="B52">
        <v>1071</v>
      </c>
      <c r="C52">
        <f t="shared" si="46"/>
        <v>5.0990195135878684</v>
      </c>
      <c r="D52" s="1">
        <v>55.125999999999998</v>
      </c>
      <c r="E52" s="1">
        <v>9.8000000000000004E-2</v>
      </c>
      <c r="F52" s="1">
        <v>3.8879999999999999</v>
      </c>
      <c r="G52" s="1">
        <v>0.39700000000000002</v>
      </c>
      <c r="H52" s="1">
        <v>6.3159999999999998</v>
      </c>
      <c r="I52" s="1">
        <v>32.776000000000003</v>
      </c>
      <c r="J52" s="1">
        <v>0.54800000000000004</v>
      </c>
      <c r="K52" s="1">
        <v>0.17699999999999999</v>
      </c>
      <c r="L52" s="1">
        <v>0.08</v>
      </c>
      <c r="M52" s="1">
        <v>0.01</v>
      </c>
      <c r="O52">
        <f t="shared" si="48"/>
        <v>99.416000000000011</v>
      </c>
      <c r="Q52" s="1">
        <v>49.033999999999999</v>
      </c>
      <c r="R52" s="1">
        <v>82.977000000000004</v>
      </c>
      <c r="S52" s="1">
        <v>11.095000000000001</v>
      </c>
      <c r="V52" s="20">
        <v>12</v>
      </c>
      <c r="W52" s="20">
        <v>4</v>
      </c>
      <c r="X52" s="15">
        <v>0</v>
      </c>
      <c r="Z52" s="14">
        <f t="shared" si="49"/>
        <v>1.9152736771466021</v>
      </c>
      <c r="AA52" s="14">
        <f t="shared" si="50"/>
        <v>2.5613470369463859E-3</v>
      </c>
      <c r="AB52" s="14">
        <f t="shared" si="51"/>
        <v>0.15919547102431744</v>
      </c>
      <c r="AC52" s="14">
        <f t="shared" si="52"/>
        <v>1.0904600779823824E-2</v>
      </c>
      <c r="AD52" s="14">
        <f t="shared" si="53"/>
        <v>0</v>
      </c>
      <c r="AE52" s="14">
        <f t="shared" si="54"/>
        <v>0.18350837956894595</v>
      </c>
      <c r="AF52" s="14">
        <f t="shared" si="55"/>
        <v>1.6974921468622921</v>
      </c>
      <c r="AG52" s="14">
        <f t="shared" si="56"/>
        <v>2.0398440781904812E-2</v>
      </c>
      <c r="AH52" s="14">
        <f t="shared" si="57"/>
        <v>5.2083754463677643E-3</v>
      </c>
      <c r="AI52" s="14">
        <f t="shared" si="58"/>
        <v>2.2357103124630872E-3</v>
      </c>
      <c r="AJ52" s="14">
        <f t="shared" si="59"/>
        <v>6.735819094350774E-4</v>
      </c>
      <c r="AK52" s="14">
        <f t="shared" si="60"/>
        <v>0</v>
      </c>
      <c r="AL52" s="14">
        <f t="shared" si="61"/>
        <v>3.9974517308690989</v>
      </c>
      <c r="AM52" s="14">
        <f t="shared" si="62"/>
        <v>0.90244108016433655</v>
      </c>
      <c r="AN52" s="11">
        <f t="shared" si="63"/>
        <v>0</v>
      </c>
      <c r="AP52">
        <f t="shared" si="64"/>
        <v>55.125999999999998</v>
      </c>
      <c r="AQ52">
        <f t="shared" si="65"/>
        <v>9.8000000000000004E-2</v>
      </c>
      <c r="AR52">
        <f t="shared" si="66"/>
        <v>3.8879999999999999</v>
      </c>
      <c r="AS52">
        <f t="shared" si="67"/>
        <v>0.39700000000000002</v>
      </c>
      <c r="AT52">
        <f t="shared" si="68"/>
        <v>0</v>
      </c>
      <c r="AU52">
        <f t="shared" si="69"/>
        <v>6.3159999999999998</v>
      </c>
      <c r="AV52">
        <f t="shared" ref="AV52:AV64" si="85">I52</f>
        <v>32.776000000000003</v>
      </c>
      <c r="AW52">
        <f t="shared" ref="AW52:AW64" si="86">J52</f>
        <v>0.54800000000000004</v>
      </c>
      <c r="AX52">
        <f t="shared" ref="AX52:AX64" si="87">K52</f>
        <v>0.17699999999999999</v>
      </c>
      <c r="AY52">
        <f t="shared" ref="AY52:AY64" si="88">L52</f>
        <v>0.08</v>
      </c>
      <c r="AZ52">
        <f t="shared" ref="AZ52:AZ64" si="89">M52</f>
        <v>0.01</v>
      </c>
      <c r="BA52">
        <f t="shared" ref="BA52:BA64" si="90">N52</f>
        <v>0</v>
      </c>
      <c r="BB52">
        <f t="shared" si="70"/>
        <v>99.416000000000011</v>
      </c>
      <c r="BD52">
        <f t="shared" si="71"/>
        <v>0.91754327563249005</v>
      </c>
      <c r="BE52">
        <f t="shared" si="72"/>
        <v>1.2270553176570757E-3</v>
      </c>
      <c r="BF52">
        <f t="shared" si="73"/>
        <v>7.6265202040015689E-2</v>
      </c>
      <c r="BG52">
        <f t="shared" si="74"/>
        <v>5.2240278965721429E-3</v>
      </c>
      <c r="BH52">
        <f t="shared" si="75"/>
        <v>8.7912699738321928E-2</v>
      </c>
      <c r="BI52">
        <f t="shared" si="76"/>
        <v>0</v>
      </c>
      <c r="BJ52">
        <f t="shared" si="77"/>
        <v>0.81321146078343809</v>
      </c>
      <c r="BK52">
        <f t="shared" si="78"/>
        <v>9.7722076986450877E-3</v>
      </c>
      <c r="BL52">
        <f t="shared" si="79"/>
        <v>2.495157702424955E-3</v>
      </c>
      <c r="BM52">
        <f t="shared" si="80"/>
        <v>1.07105370263265E-3</v>
      </c>
      <c r="BN52">
        <f t="shared" si="81"/>
        <v>3.2269046401275274E-4</v>
      </c>
      <c r="BO52">
        <f t="shared" si="82"/>
        <v>0</v>
      </c>
      <c r="BP52">
        <f t="shared" si="83"/>
        <v>1.9150448309762103</v>
      </c>
      <c r="BQ52">
        <f t="shared" si="84"/>
        <v>2.087393290334286</v>
      </c>
    </row>
    <row r="53" spans="1:69" x14ac:dyDescent="0.15">
      <c r="A53" t="s">
        <v>123</v>
      </c>
      <c r="B53">
        <v>1072</v>
      </c>
      <c r="C53">
        <f t="shared" si="46"/>
        <v>4.4721359550050446</v>
      </c>
      <c r="D53" s="1">
        <v>55.104999999999997</v>
      </c>
      <c r="E53" s="1">
        <v>0.114</v>
      </c>
      <c r="F53" s="1">
        <v>3.887</v>
      </c>
      <c r="G53" s="1">
        <v>0.40699999999999997</v>
      </c>
      <c r="H53" s="1">
        <v>6.3390000000000004</v>
      </c>
      <c r="I53" s="1">
        <v>32.808999999999997</v>
      </c>
      <c r="J53" s="1">
        <v>0.56899999999999995</v>
      </c>
      <c r="K53" s="1">
        <v>0.16900000000000001</v>
      </c>
      <c r="L53" s="1">
        <v>9.2999999999999999E-2</v>
      </c>
      <c r="M53" s="1">
        <v>2.1000000000000001E-2</v>
      </c>
      <c r="O53">
        <f t="shared" si="48"/>
        <v>99.512999999999991</v>
      </c>
      <c r="Q53" s="1">
        <v>49.031999999999996</v>
      </c>
      <c r="R53" s="1">
        <v>82.972999999999999</v>
      </c>
      <c r="S53" s="1">
        <v>11.095000000000001</v>
      </c>
      <c r="V53" s="20">
        <v>12</v>
      </c>
      <c r="W53" s="20">
        <v>4</v>
      </c>
      <c r="X53" s="15">
        <v>0</v>
      </c>
      <c r="Z53" s="14">
        <f t="shared" si="49"/>
        <v>1.9134645083586486</v>
      </c>
      <c r="AA53" s="14">
        <f t="shared" si="50"/>
        <v>2.9778460796185732E-3</v>
      </c>
      <c r="AB53" s="14">
        <f t="shared" si="51"/>
        <v>0.15906478322507855</v>
      </c>
      <c r="AC53" s="14">
        <f t="shared" si="52"/>
        <v>1.1172972204183619E-2</v>
      </c>
      <c r="AD53" s="14">
        <f t="shared" si="53"/>
        <v>0</v>
      </c>
      <c r="AE53" s="14">
        <f t="shared" si="54"/>
        <v>0.18407278196474242</v>
      </c>
      <c r="AF53" s="14">
        <f t="shared" si="55"/>
        <v>1.6982431115276231</v>
      </c>
      <c r="AG53" s="14">
        <f t="shared" si="56"/>
        <v>2.116819001419824E-2</v>
      </c>
      <c r="AH53" s="14">
        <f t="shared" si="57"/>
        <v>4.9701645387123967E-3</v>
      </c>
      <c r="AI53" s="14">
        <f t="shared" si="58"/>
        <v>2.5975477326495378E-3</v>
      </c>
      <c r="AJ53" s="14">
        <f t="shared" si="59"/>
        <v>1.4137244032911699E-3</v>
      </c>
      <c r="AK53" s="14">
        <f t="shared" si="60"/>
        <v>0</v>
      </c>
      <c r="AL53" s="14">
        <f t="shared" si="61"/>
        <v>3.999145630048746</v>
      </c>
      <c r="AM53" s="14">
        <f t="shared" si="62"/>
        <v>0.90220940990769516</v>
      </c>
      <c r="AN53" s="11">
        <f t="shared" si="63"/>
        <v>0</v>
      </c>
      <c r="AP53">
        <f t="shared" si="64"/>
        <v>55.104999999999997</v>
      </c>
      <c r="AQ53">
        <f t="shared" si="65"/>
        <v>0.114</v>
      </c>
      <c r="AR53">
        <f t="shared" si="66"/>
        <v>3.887</v>
      </c>
      <c r="AS53">
        <f t="shared" si="67"/>
        <v>0.40699999999999997</v>
      </c>
      <c r="AT53">
        <f t="shared" si="68"/>
        <v>0</v>
      </c>
      <c r="AU53">
        <f t="shared" si="69"/>
        <v>6.3390000000000004</v>
      </c>
      <c r="AV53">
        <f t="shared" si="85"/>
        <v>32.808999999999997</v>
      </c>
      <c r="AW53">
        <f t="shared" si="86"/>
        <v>0.56899999999999995</v>
      </c>
      <c r="AX53">
        <f t="shared" si="87"/>
        <v>0.16900000000000001</v>
      </c>
      <c r="AY53">
        <f t="shared" si="88"/>
        <v>9.2999999999999999E-2</v>
      </c>
      <c r="AZ53">
        <f t="shared" si="89"/>
        <v>2.1000000000000001E-2</v>
      </c>
      <c r="BA53">
        <f t="shared" si="90"/>
        <v>0</v>
      </c>
      <c r="BB53">
        <f t="shared" si="70"/>
        <v>99.512999999999991</v>
      </c>
      <c r="BD53">
        <f t="shared" si="71"/>
        <v>0.91719374167776291</v>
      </c>
      <c r="BE53">
        <f t="shared" si="72"/>
        <v>1.427390879723537E-3</v>
      </c>
      <c r="BF53">
        <f t="shared" si="73"/>
        <v>7.6245586504511575E-2</v>
      </c>
      <c r="BG53">
        <f t="shared" si="74"/>
        <v>5.3556155010198031E-3</v>
      </c>
      <c r="BH53">
        <f t="shared" si="75"/>
        <v>8.8232837815266418E-2</v>
      </c>
      <c r="BI53">
        <f t="shared" si="76"/>
        <v>0</v>
      </c>
      <c r="BJ53">
        <f t="shared" si="77"/>
        <v>0.81403022995007979</v>
      </c>
      <c r="BK53">
        <f t="shared" si="78"/>
        <v>1.0146690110454479E-2</v>
      </c>
      <c r="BL53">
        <f t="shared" si="79"/>
        <v>2.3823822130498162E-3</v>
      </c>
      <c r="BM53">
        <f t="shared" si="80"/>
        <v>1.2450999293104556E-3</v>
      </c>
      <c r="BN53">
        <f t="shared" si="81"/>
        <v>6.776499744267807E-4</v>
      </c>
      <c r="BO53">
        <f t="shared" si="82"/>
        <v>0</v>
      </c>
      <c r="BP53">
        <f t="shared" si="83"/>
        <v>1.9169372245556056</v>
      </c>
      <c r="BQ53">
        <f t="shared" si="84"/>
        <v>2.0862162718843593</v>
      </c>
    </row>
    <row r="54" spans="1:69" x14ac:dyDescent="0.15">
      <c r="A54" t="s">
        <v>124</v>
      </c>
      <c r="B54">
        <v>1073</v>
      </c>
      <c r="C54">
        <f t="shared" si="46"/>
        <v>5.8309518948378036</v>
      </c>
      <c r="D54" s="1">
        <v>54.981999999999999</v>
      </c>
      <c r="E54" s="1">
        <v>0.12</v>
      </c>
      <c r="F54" s="1">
        <v>4.0289999999999999</v>
      </c>
      <c r="G54" s="1">
        <v>0.45500000000000002</v>
      </c>
      <c r="H54" s="1">
        <v>6.3319999999999999</v>
      </c>
      <c r="I54" s="1">
        <v>32.768999999999998</v>
      </c>
      <c r="J54" s="1">
        <v>0.56299999999999994</v>
      </c>
      <c r="K54" s="1">
        <v>0.16800000000000001</v>
      </c>
      <c r="L54" s="1">
        <v>9.9000000000000005E-2</v>
      </c>
      <c r="M54" s="1">
        <v>1.4E-2</v>
      </c>
      <c r="O54">
        <f t="shared" si="48"/>
        <v>99.530999999999992</v>
      </c>
      <c r="Q54" s="1">
        <v>49.029000000000003</v>
      </c>
      <c r="R54" s="1">
        <v>82.968000000000004</v>
      </c>
      <c r="S54" s="1">
        <v>11.095000000000001</v>
      </c>
      <c r="V54" s="20">
        <v>12</v>
      </c>
      <c r="W54" s="20">
        <v>4</v>
      </c>
      <c r="X54" s="15">
        <v>0</v>
      </c>
      <c r="Z54" s="14">
        <f t="shared" si="49"/>
        <v>1.9092348402327128</v>
      </c>
      <c r="AA54" s="14">
        <f t="shared" si="50"/>
        <v>3.1346427604780091E-3</v>
      </c>
      <c r="AB54" s="14">
        <f t="shared" si="51"/>
        <v>0.16487931620502952</v>
      </c>
      <c r="AC54" s="14">
        <f t="shared" si="52"/>
        <v>1.2490939898709695E-2</v>
      </c>
      <c r="AD54" s="14">
        <f t="shared" si="53"/>
        <v>0</v>
      </c>
      <c r="AE54" s="14">
        <f t="shared" si="54"/>
        <v>0.18387350022052271</v>
      </c>
      <c r="AF54" s="14">
        <f t="shared" si="55"/>
        <v>1.6962094148722977</v>
      </c>
      <c r="AG54" s="14">
        <f t="shared" si="56"/>
        <v>2.0945429325181734E-2</v>
      </c>
      <c r="AH54" s="14">
        <f t="shared" si="57"/>
        <v>4.9408623686753592E-3</v>
      </c>
      <c r="AI54" s="14">
        <f t="shared" si="58"/>
        <v>2.7651913897240132E-3</v>
      </c>
      <c r="AJ54" s="14">
        <f t="shared" si="59"/>
        <v>9.425033632189647E-4</v>
      </c>
      <c r="AK54" s="14">
        <f t="shared" si="60"/>
        <v>0</v>
      </c>
      <c r="AL54" s="14">
        <f t="shared" si="61"/>
        <v>3.9994166406365506</v>
      </c>
      <c r="AM54" s="14">
        <f t="shared" si="62"/>
        <v>0.90219926007282247</v>
      </c>
      <c r="AN54" s="11">
        <f t="shared" si="63"/>
        <v>0</v>
      </c>
      <c r="AP54">
        <f t="shared" si="64"/>
        <v>54.981999999999999</v>
      </c>
      <c r="AQ54">
        <f t="shared" si="65"/>
        <v>0.12</v>
      </c>
      <c r="AR54">
        <f t="shared" si="66"/>
        <v>4.0289999999999999</v>
      </c>
      <c r="AS54">
        <f t="shared" si="67"/>
        <v>0.45500000000000002</v>
      </c>
      <c r="AT54">
        <f t="shared" si="68"/>
        <v>0</v>
      </c>
      <c r="AU54">
        <f t="shared" si="69"/>
        <v>6.3319999999999999</v>
      </c>
      <c r="AV54">
        <f t="shared" si="85"/>
        <v>32.768999999999998</v>
      </c>
      <c r="AW54">
        <f t="shared" si="86"/>
        <v>0.56299999999999994</v>
      </c>
      <c r="AX54">
        <f t="shared" si="87"/>
        <v>0.16800000000000001</v>
      </c>
      <c r="AY54">
        <f t="shared" si="88"/>
        <v>9.9000000000000005E-2</v>
      </c>
      <c r="AZ54">
        <f t="shared" si="89"/>
        <v>1.4E-2</v>
      </c>
      <c r="BA54">
        <f t="shared" si="90"/>
        <v>0</v>
      </c>
      <c r="BB54">
        <f t="shared" si="70"/>
        <v>99.530999999999992</v>
      </c>
      <c r="BD54">
        <f t="shared" si="71"/>
        <v>0.91514647137150462</v>
      </c>
      <c r="BE54">
        <f t="shared" si="72"/>
        <v>1.5025167154984599E-3</v>
      </c>
      <c r="BF54">
        <f t="shared" si="73"/>
        <v>7.903099254609651E-2</v>
      </c>
      <c r="BG54">
        <f t="shared" si="74"/>
        <v>5.9872360023685766E-3</v>
      </c>
      <c r="BH54">
        <f t="shared" si="75"/>
        <v>8.8135404487500707E-2</v>
      </c>
      <c r="BI54">
        <f t="shared" si="76"/>
        <v>0</v>
      </c>
      <c r="BJ54">
        <f t="shared" si="77"/>
        <v>0.8130377824753624</v>
      </c>
      <c r="BK54">
        <f t="shared" si="78"/>
        <v>1.0039695135651795E-2</v>
      </c>
      <c r="BL54">
        <f t="shared" si="79"/>
        <v>2.3682852768779237E-3</v>
      </c>
      <c r="BM54">
        <f t="shared" si="80"/>
        <v>1.3254289570079044E-3</v>
      </c>
      <c r="BN54">
        <f t="shared" si="81"/>
        <v>4.517666496178538E-4</v>
      </c>
      <c r="BO54">
        <f t="shared" si="82"/>
        <v>0</v>
      </c>
      <c r="BP54">
        <f t="shared" si="83"/>
        <v>1.9170255796174864</v>
      </c>
      <c r="BQ54">
        <f t="shared" si="84"/>
        <v>2.0862614892361391</v>
      </c>
    </row>
    <row r="55" spans="1:69" x14ac:dyDescent="0.15">
      <c r="A55" t="s">
        <v>125</v>
      </c>
      <c r="B55">
        <v>1074</v>
      </c>
      <c r="C55">
        <f t="shared" si="46"/>
        <v>5.0990195136031975</v>
      </c>
      <c r="D55" s="1">
        <v>55.136000000000003</v>
      </c>
      <c r="E55" s="1">
        <v>0.114</v>
      </c>
      <c r="F55" s="1">
        <v>3.9359999999999999</v>
      </c>
      <c r="G55" s="1">
        <v>0.43</v>
      </c>
      <c r="H55" s="1">
        <v>6.3310000000000004</v>
      </c>
      <c r="I55" s="1">
        <v>32.777999999999999</v>
      </c>
      <c r="J55" s="1">
        <v>0.56299999999999994</v>
      </c>
      <c r="K55" s="1">
        <v>0.16900000000000001</v>
      </c>
      <c r="L55" s="1">
        <v>7.6999999999999999E-2</v>
      </c>
      <c r="M55" s="1">
        <v>8.0000000000000002E-3</v>
      </c>
      <c r="O55">
        <f t="shared" si="48"/>
        <v>99.541999999999987</v>
      </c>
      <c r="Q55" s="1">
        <v>49.027999999999999</v>
      </c>
      <c r="R55" s="1">
        <v>82.962999999999994</v>
      </c>
      <c r="S55" s="1">
        <v>11.095000000000001</v>
      </c>
      <c r="V55" s="20">
        <v>12</v>
      </c>
      <c r="W55" s="20">
        <v>4</v>
      </c>
      <c r="X55" s="15">
        <v>0</v>
      </c>
      <c r="Z55" s="14">
        <f t="shared" si="49"/>
        <v>1.9135321473493105</v>
      </c>
      <c r="AA55" s="14">
        <f t="shared" si="50"/>
        <v>2.9762770019201028E-3</v>
      </c>
      <c r="AB55" s="14">
        <f t="shared" si="51"/>
        <v>0.1609851029373647</v>
      </c>
      <c r="AC55" s="14">
        <f t="shared" si="52"/>
        <v>1.1798148745381551E-2</v>
      </c>
      <c r="AD55" s="14">
        <f t="shared" si="53"/>
        <v>0</v>
      </c>
      <c r="AE55" s="14">
        <f t="shared" si="54"/>
        <v>0.18374360815792978</v>
      </c>
      <c r="AF55" s="14">
        <f t="shared" si="55"/>
        <v>1.6957445173154948</v>
      </c>
      <c r="AG55" s="14">
        <f t="shared" si="56"/>
        <v>2.0933939093345632E-2</v>
      </c>
      <c r="AH55" s="14">
        <f t="shared" si="57"/>
        <v>4.9675456745646501E-3</v>
      </c>
      <c r="AI55" s="14">
        <f t="shared" si="58"/>
        <v>2.1495245820121345E-3</v>
      </c>
      <c r="AJ55" s="14">
        <f t="shared" si="59"/>
        <v>5.3827790014524955E-4</v>
      </c>
      <c r="AK55" s="14">
        <f t="shared" si="60"/>
        <v>0</v>
      </c>
      <c r="AL55" s="14">
        <f t="shared" si="61"/>
        <v>3.9973690887574693</v>
      </c>
      <c r="AM55" s="14">
        <f t="shared" si="62"/>
        <v>0.90223742003602891</v>
      </c>
      <c r="AN55" s="11">
        <f t="shared" si="63"/>
        <v>0</v>
      </c>
      <c r="AP55">
        <f t="shared" si="64"/>
        <v>55.136000000000003</v>
      </c>
      <c r="AQ55">
        <f t="shared" si="65"/>
        <v>0.114</v>
      </c>
      <c r="AR55">
        <f t="shared" si="66"/>
        <v>3.9359999999999999</v>
      </c>
      <c r="AS55">
        <f t="shared" si="67"/>
        <v>0.43</v>
      </c>
      <c r="AT55">
        <f t="shared" si="68"/>
        <v>0</v>
      </c>
      <c r="AU55">
        <f t="shared" si="69"/>
        <v>6.3310000000000004</v>
      </c>
      <c r="AV55">
        <f t="shared" si="85"/>
        <v>32.777999999999999</v>
      </c>
      <c r="AW55">
        <f t="shared" si="86"/>
        <v>0.56299999999999994</v>
      </c>
      <c r="AX55">
        <f t="shared" si="87"/>
        <v>0.16900000000000001</v>
      </c>
      <c r="AY55">
        <f t="shared" si="88"/>
        <v>7.6999999999999999E-2</v>
      </c>
      <c r="AZ55">
        <f t="shared" si="89"/>
        <v>8.0000000000000002E-3</v>
      </c>
      <c r="BA55">
        <f t="shared" si="90"/>
        <v>0</v>
      </c>
      <c r="BB55">
        <f t="shared" si="70"/>
        <v>99.541999999999987</v>
      </c>
      <c r="BD55">
        <f t="shared" si="71"/>
        <v>0.91770972037283627</v>
      </c>
      <c r="BE55">
        <f t="shared" si="72"/>
        <v>1.427390879723537E-3</v>
      </c>
      <c r="BF55">
        <f t="shared" si="73"/>
        <v>7.7206747744213419E-2</v>
      </c>
      <c r="BG55">
        <f t="shared" si="74"/>
        <v>5.658266991249424E-3</v>
      </c>
      <c r="BH55">
        <f t="shared" si="75"/>
        <v>8.8121485440677036E-2</v>
      </c>
      <c r="BI55">
        <f t="shared" si="76"/>
        <v>0</v>
      </c>
      <c r="BJ55">
        <f t="shared" si="77"/>
        <v>0.81326108315717383</v>
      </c>
      <c r="BK55">
        <f t="shared" si="78"/>
        <v>1.0039695135651795E-2</v>
      </c>
      <c r="BL55">
        <f t="shared" si="79"/>
        <v>2.3823822130498162E-3</v>
      </c>
      <c r="BM55">
        <f t="shared" si="80"/>
        <v>1.0308891887839255E-3</v>
      </c>
      <c r="BN55">
        <f t="shared" si="81"/>
        <v>2.5815237121020216E-4</v>
      </c>
      <c r="BO55">
        <f t="shared" si="82"/>
        <v>0</v>
      </c>
      <c r="BP55">
        <f t="shared" si="83"/>
        <v>1.9170958134945695</v>
      </c>
      <c r="BQ55">
        <f t="shared" si="84"/>
        <v>2.0851170090820257</v>
      </c>
    </row>
    <row r="56" spans="1:69" x14ac:dyDescent="0.15">
      <c r="A56" t="s">
        <v>126</v>
      </c>
      <c r="B56">
        <v>1075</v>
      </c>
      <c r="C56">
        <f t="shared" si="46"/>
        <v>4.4721359549891568</v>
      </c>
      <c r="D56" s="1">
        <v>55.207000000000001</v>
      </c>
      <c r="E56" s="1">
        <v>0.105</v>
      </c>
      <c r="F56" s="1">
        <v>3.9209999999999998</v>
      </c>
      <c r="G56" s="1">
        <v>0.40600000000000003</v>
      </c>
      <c r="H56" s="1">
        <v>6.3220000000000001</v>
      </c>
      <c r="I56" s="1">
        <v>32.731000000000002</v>
      </c>
      <c r="J56" s="1">
        <v>0.57799999999999996</v>
      </c>
      <c r="K56" s="1">
        <v>0.16600000000000001</v>
      </c>
      <c r="L56" s="1">
        <v>0.09</v>
      </c>
      <c r="M56" s="1">
        <v>1.4E-2</v>
      </c>
      <c r="O56">
        <f t="shared" si="48"/>
        <v>99.54</v>
      </c>
      <c r="Q56" s="1">
        <v>49.026000000000003</v>
      </c>
      <c r="R56" s="1">
        <v>82.959000000000003</v>
      </c>
      <c r="S56" s="1">
        <v>11.095000000000001</v>
      </c>
      <c r="V56" s="20">
        <v>12</v>
      </c>
      <c r="W56" s="20">
        <v>4</v>
      </c>
      <c r="X56" s="15">
        <v>0</v>
      </c>
      <c r="Z56" s="14">
        <f t="shared" si="49"/>
        <v>1.915711493213051</v>
      </c>
      <c r="AA56" s="14">
        <f t="shared" si="50"/>
        <v>2.7409003492430807E-3</v>
      </c>
      <c r="AB56" s="14">
        <f t="shared" si="51"/>
        <v>0.16034775806282059</v>
      </c>
      <c r="AC56" s="14">
        <f t="shared" si="52"/>
        <v>1.1137991835404589E-2</v>
      </c>
      <c r="AD56" s="14">
        <f t="shared" si="53"/>
        <v>0</v>
      </c>
      <c r="AE56" s="14">
        <f t="shared" si="54"/>
        <v>0.18345513326282606</v>
      </c>
      <c r="AF56" s="14">
        <f t="shared" si="55"/>
        <v>1.6930613468730715</v>
      </c>
      <c r="AG56" s="14">
        <f t="shared" si="56"/>
        <v>2.148848758444756E-2</v>
      </c>
      <c r="AH56" s="14">
        <f t="shared" si="57"/>
        <v>4.8786392147737436E-3</v>
      </c>
      <c r="AI56" s="14">
        <f t="shared" si="58"/>
        <v>2.5120579297677323E-3</v>
      </c>
      <c r="AJ56" s="14">
        <f t="shared" si="59"/>
        <v>9.418463263794522E-4</v>
      </c>
      <c r="AK56" s="14">
        <f t="shared" si="60"/>
        <v>0</v>
      </c>
      <c r="AL56" s="14">
        <f t="shared" si="61"/>
        <v>3.9962756546517855</v>
      </c>
      <c r="AM56" s="14">
        <f t="shared" si="62"/>
        <v>0.90223633247839097</v>
      </c>
      <c r="AN56" s="11">
        <f t="shared" si="63"/>
        <v>0</v>
      </c>
      <c r="AP56">
        <f t="shared" si="64"/>
        <v>55.207000000000001</v>
      </c>
      <c r="AQ56">
        <f t="shared" si="65"/>
        <v>0.105</v>
      </c>
      <c r="AR56">
        <f t="shared" si="66"/>
        <v>3.9209999999999998</v>
      </c>
      <c r="AS56">
        <f t="shared" si="67"/>
        <v>0.40600000000000003</v>
      </c>
      <c r="AT56">
        <f t="shared" si="68"/>
        <v>0</v>
      </c>
      <c r="AU56">
        <f t="shared" si="69"/>
        <v>6.3220000000000001</v>
      </c>
      <c r="AV56">
        <f t="shared" si="85"/>
        <v>32.731000000000002</v>
      </c>
      <c r="AW56">
        <f t="shared" si="86"/>
        <v>0.57799999999999996</v>
      </c>
      <c r="AX56">
        <f t="shared" si="87"/>
        <v>0.16600000000000001</v>
      </c>
      <c r="AY56">
        <f t="shared" si="88"/>
        <v>0.09</v>
      </c>
      <c r="AZ56">
        <f t="shared" si="89"/>
        <v>1.4E-2</v>
      </c>
      <c r="BA56">
        <f t="shared" si="90"/>
        <v>0</v>
      </c>
      <c r="BB56">
        <f t="shared" si="70"/>
        <v>99.54</v>
      </c>
      <c r="BD56">
        <f t="shared" si="71"/>
        <v>0.91889147802929427</v>
      </c>
      <c r="BE56">
        <f t="shared" si="72"/>
        <v>1.3147021260611525E-3</v>
      </c>
      <c r="BF56">
        <f t="shared" si="73"/>
        <v>7.6912514711651628E-2</v>
      </c>
      <c r="BG56">
        <f t="shared" si="74"/>
        <v>5.3424567405750377E-3</v>
      </c>
      <c r="BH56">
        <f t="shared" si="75"/>
        <v>8.7996214019263969E-2</v>
      </c>
      <c r="BI56">
        <f t="shared" si="76"/>
        <v>0</v>
      </c>
      <c r="BJ56">
        <f t="shared" si="77"/>
        <v>0.81209495737438098</v>
      </c>
      <c r="BK56">
        <f t="shared" si="78"/>
        <v>1.0307182572658504E-2</v>
      </c>
      <c r="BL56">
        <f t="shared" si="79"/>
        <v>2.3400914045341387E-3</v>
      </c>
      <c r="BM56">
        <f t="shared" si="80"/>
        <v>1.2049354154617311E-3</v>
      </c>
      <c r="BN56">
        <f t="shared" si="81"/>
        <v>4.517666496178538E-4</v>
      </c>
      <c r="BO56">
        <f t="shared" si="82"/>
        <v>0</v>
      </c>
      <c r="BP56">
        <f t="shared" si="83"/>
        <v>1.9168562990434994</v>
      </c>
      <c r="BQ56">
        <f t="shared" si="84"/>
        <v>2.0848071170728368</v>
      </c>
    </row>
    <row r="57" spans="1:69" x14ac:dyDescent="0.15">
      <c r="O57">
        <f t="shared" si="48"/>
        <v>0</v>
      </c>
      <c r="V57" s="20">
        <v>12</v>
      </c>
      <c r="W57" s="20">
        <v>4</v>
      </c>
      <c r="X57" s="15">
        <v>0</v>
      </c>
      <c r="Z57" s="14" t="str">
        <f t="shared" si="49"/>
        <v>NA</v>
      </c>
      <c r="AA57" s="14" t="str">
        <f t="shared" si="50"/>
        <v>NA</v>
      </c>
      <c r="AB57" s="14" t="str">
        <f t="shared" si="51"/>
        <v>NA</v>
      </c>
      <c r="AC57" s="14" t="str">
        <f t="shared" si="52"/>
        <v>NA</v>
      </c>
      <c r="AD57" s="14" t="str">
        <f t="shared" si="53"/>
        <v>NA</v>
      </c>
      <c r="AE57" s="14" t="str">
        <f t="shared" si="54"/>
        <v>NA</v>
      </c>
      <c r="AF57" s="14" t="str">
        <f t="shared" si="55"/>
        <v>NA</v>
      </c>
      <c r="AG57" s="14" t="str">
        <f t="shared" si="56"/>
        <v>NA</v>
      </c>
      <c r="AH57" s="14" t="str">
        <f t="shared" si="57"/>
        <v>NA</v>
      </c>
      <c r="AI57" s="14" t="str">
        <f t="shared" si="58"/>
        <v>NA</v>
      </c>
      <c r="AJ57" s="14" t="str">
        <f t="shared" si="59"/>
        <v>NA</v>
      </c>
      <c r="AK57" s="14" t="str">
        <f t="shared" si="60"/>
        <v>NA</v>
      </c>
      <c r="AL57" s="14">
        <f t="shared" si="61"/>
        <v>0</v>
      </c>
      <c r="AM57" s="14" t="str">
        <f t="shared" si="62"/>
        <v>NA</v>
      </c>
      <c r="AN57" s="11" t="str">
        <f t="shared" si="63"/>
        <v>NA</v>
      </c>
      <c r="AP57">
        <f t="shared" si="64"/>
        <v>0</v>
      </c>
      <c r="AQ57">
        <f t="shared" si="65"/>
        <v>0</v>
      </c>
      <c r="AR57">
        <f t="shared" si="66"/>
        <v>0</v>
      </c>
      <c r="AS57">
        <f t="shared" si="67"/>
        <v>0</v>
      </c>
      <c r="AT57">
        <f t="shared" si="68"/>
        <v>0</v>
      </c>
      <c r="AU57">
        <f t="shared" si="69"/>
        <v>0</v>
      </c>
      <c r="AV57">
        <f t="shared" si="85"/>
        <v>0</v>
      </c>
      <c r="AW57">
        <f t="shared" si="86"/>
        <v>0</v>
      </c>
      <c r="AX57">
        <f t="shared" si="87"/>
        <v>0</v>
      </c>
      <c r="AY57">
        <f t="shared" si="88"/>
        <v>0</v>
      </c>
      <c r="AZ57">
        <f t="shared" si="89"/>
        <v>0</v>
      </c>
      <c r="BA57">
        <f t="shared" si="90"/>
        <v>0</v>
      </c>
      <c r="BB57">
        <f t="shared" si="70"/>
        <v>0</v>
      </c>
      <c r="BD57">
        <f t="shared" si="71"/>
        <v>0</v>
      </c>
      <c r="BE57">
        <f t="shared" si="72"/>
        <v>0</v>
      </c>
      <c r="BF57">
        <f t="shared" si="73"/>
        <v>0</v>
      </c>
      <c r="BG57">
        <f t="shared" si="74"/>
        <v>0</v>
      </c>
      <c r="BH57">
        <f t="shared" si="75"/>
        <v>0</v>
      </c>
      <c r="BI57">
        <f t="shared" si="76"/>
        <v>0</v>
      </c>
      <c r="BJ57">
        <f t="shared" si="77"/>
        <v>0</v>
      </c>
      <c r="BK57">
        <f t="shared" si="78"/>
        <v>0</v>
      </c>
      <c r="BL57">
        <f t="shared" si="79"/>
        <v>0</v>
      </c>
      <c r="BM57">
        <f t="shared" si="80"/>
        <v>0</v>
      </c>
      <c r="BN57">
        <f t="shared" si="81"/>
        <v>0</v>
      </c>
      <c r="BO57">
        <f t="shared" si="82"/>
        <v>0</v>
      </c>
      <c r="BP57">
        <f t="shared" si="83"/>
        <v>0</v>
      </c>
      <c r="BQ57" t="str">
        <f t="shared" si="84"/>
        <v>NA</v>
      </c>
    </row>
    <row r="58" spans="1:69" x14ac:dyDescent="0.15">
      <c r="O58">
        <f t="shared" si="48"/>
        <v>0</v>
      </c>
      <c r="V58" s="20">
        <v>12</v>
      </c>
      <c r="W58" s="20">
        <v>4</v>
      </c>
      <c r="X58" s="15">
        <v>0</v>
      </c>
      <c r="Z58" s="14" t="str">
        <f t="shared" si="49"/>
        <v>NA</v>
      </c>
      <c r="AA58" s="14" t="str">
        <f t="shared" si="50"/>
        <v>NA</v>
      </c>
      <c r="AB58" s="14" t="str">
        <f t="shared" si="51"/>
        <v>NA</v>
      </c>
      <c r="AC58" s="14" t="str">
        <f t="shared" si="52"/>
        <v>NA</v>
      </c>
      <c r="AD58" s="14" t="str">
        <f t="shared" si="53"/>
        <v>NA</v>
      </c>
      <c r="AE58" s="14" t="str">
        <f t="shared" si="54"/>
        <v>NA</v>
      </c>
      <c r="AF58" s="14" t="str">
        <f t="shared" si="55"/>
        <v>NA</v>
      </c>
      <c r="AG58" s="14" t="str">
        <f t="shared" si="56"/>
        <v>NA</v>
      </c>
      <c r="AH58" s="14" t="str">
        <f t="shared" si="57"/>
        <v>NA</v>
      </c>
      <c r="AI58" s="14" t="str">
        <f t="shared" si="58"/>
        <v>NA</v>
      </c>
      <c r="AJ58" s="14" t="str">
        <f t="shared" si="59"/>
        <v>NA</v>
      </c>
      <c r="AK58" s="14" t="str">
        <f t="shared" si="60"/>
        <v>NA</v>
      </c>
      <c r="AL58" s="14">
        <f t="shared" si="61"/>
        <v>0</v>
      </c>
      <c r="AM58" s="14" t="str">
        <f t="shared" si="62"/>
        <v>NA</v>
      </c>
      <c r="AN58" s="11" t="str">
        <f t="shared" si="63"/>
        <v>NA</v>
      </c>
      <c r="AP58">
        <f t="shared" si="64"/>
        <v>0</v>
      </c>
      <c r="AQ58">
        <f t="shared" si="65"/>
        <v>0</v>
      </c>
      <c r="AR58">
        <f t="shared" si="66"/>
        <v>0</v>
      </c>
      <c r="AS58">
        <f t="shared" si="67"/>
        <v>0</v>
      </c>
      <c r="AT58">
        <f t="shared" si="68"/>
        <v>0</v>
      </c>
      <c r="AU58">
        <f t="shared" si="69"/>
        <v>0</v>
      </c>
      <c r="AV58">
        <f t="shared" si="85"/>
        <v>0</v>
      </c>
      <c r="AW58">
        <f t="shared" si="86"/>
        <v>0</v>
      </c>
      <c r="AX58">
        <f t="shared" si="87"/>
        <v>0</v>
      </c>
      <c r="AY58">
        <f t="shared" si="88"/>
        <v>0</v>
      </c>
      <c r="AZ58">
        <f t="shared" si="89"/>
        <v>0</v>
      </c>
      <c r="BA58">
        <f t="shared" si="90"/>
        <v>0</v>
      </c>
      <c r="BB58">
        <f t="shared" si="70"/>
        <v>0</v>
      </c>
      <c r="BD58">
        <f t="shared" si="71"/>
        <v>0</v>
      </c>
      <c r="BE58">
        <f t="shared" si="72"/>
        <v>0</v>
      </c>
      <c r="BF58">
        <f t="shared" si="73"/>
        <v>0</v>
      </c>
      <c r="BG58">
        <f t="shared" si="74"/>
        <v>0</v>
      </c>
      <c r="BH58">
        <f t="shared" si="75"/>
        <v>0</v>
      </c>
      <c r="BI58">
        <f t="shared" si="76"/>
        <v>0</v>
      </c>
      <c r="BJ58">
        <f t="shared" si="77"/>
        <v>0</v>
      </c>
      <c r="BK58">
        <f t="shared" si="78"/>
        <v>0</v>
      </c>
      <c r="BL58">
        <f t="shared" si="79"/>
        <v>0</v>
      </c>
      <c r="BM58">
        <f t="shared" si="80"/>
        <v>0</v>
      </c>
      <c r="BN58">
        <f t="shared" si="81"/>
        <v>0</v>
      </c>
      <c r="BO58">
        <f t="shared" si="82"/>
        <v>0</v>
      </c>
      <c r="BP58">
        <f t="shared" si="83"/>
        <v>0</v>
      </c>
      <c r="BQ58" t="str">
        <f t="shared" si="84"/>
        <v>NA</v>
      </c>
    </row>
    <row r="59" spans="1:69" x14ac:dyDescent="0.15">
      <c r="O59">
        <f t="shared" si="48"/>
        <v>0</v>
      </c>
      <c r="V59" s="20">
        <v>12</v>
      </c>
      <c r="W59" s="20">
        <v>4</v>
      </c>
      <c r="X59" s="15">
        <v>0</v>
      </c>
      <c r="Z59" s="14" t="str">
        <f t="shared" si="49"/>
        <v>NA</v>
      </c>
      <c r="AA59" s="14" t="str">
        <f t="shared" si="50"/>
        <v>NA</v>
      </c>
      <c r="AB59" s="14" t="str">
        <f t="shared" si="51"/>
        <v>NA</v>
      </c>
      <c r="AC59" s="14" t="str">
        <f t="shared" si="52"/>
        <v>NA</v>
      </c>
      <c r="AD59" s="14" t="str">
        <f t="shared" si="53"/>
        <v>NA</v>
      </c>
      <c r="AE59" s="14" t="str">
        <f t="shared" si="54"/>
        <v>NA</v>
      </c>
      <c r="AF59" s="14" t="str">
        <f t="shared" si="55"/>
        <v>NA</v>
      </c>
      <c r="AG59" s="14" t="str">
        <f t="shared" si="56"/>
        <v>NA</v>
      </c>
      <c r="AH59" s="14" t="str">
        <f t="shared" si="57"/>
        <v>NA</v>
      </c>
      <c r="AI59" s="14" t="str">
        <f t="shared" si="58"/>
        <v>NA</v>
      </c>
      <c r="AJ59" s="14" t="str">
        <f t="shared" si="59"/>
        <v>NA</v>
      </c>
      <c r="AK59" s="14" t="str">
        <f t="shared" si="60"/>
        <v>NA</v>
      </c>
      <c r="AL59" s="14">
        <f t="shared" si="61"/>
        <v>0</v>
      </c>
      <c r="AM59" s="14" t="str">
        <f t="shared" si="62"/>
        <v>NA</v>
      </c>
      <c r="AN59" s="11" t="str">
        <f t="shared" si="63"/>
        <v>NA</v>
      </c>
      <c r="AP59">
        <f t="shared" si="64"/>
        <v>0</v>
      </c>
      <c r="AQ59">
        <f t="shared" si="65"/>
        <v>0</v>
      </c>
      <c r="AR59">
        <f t="shared" si="66"/>
        <v>0</v>
      </c>
      <c r="AS59">
        <f t="shared" si="67"/>
        <v>0</v>
      </c>
      <c r="AT59">
        <f t="shared" si="68"/>
        <v>0</v>
      </c>
      <c r="AU59">
        <f t="shared" si="69"/>
        <v>0</v>
      </c>
      <c r="AV59">
        <f t="shared" si="85"/>
        <v>0</v>
      </c>
      <c r="AW59">
        <f t="shared" si="86"/>
        <v>0</v>
      </c>
      <c r="AX59">
        <f t="shared" si="87"/>
        <v>0</v>
      </c>
      <c r="AY59">
        <f t="shared" si="88"/>
        <v>0</v>
      </c>
      <c r="AZ59">
        <f t="shared" si="89"/>
        <v>0</v>
      </c>
      <c r="BA59">
        <f t="shared" si="90"/>
        <v>0</v>
      </c>
      <c r="BB59">
        <f t="shared" si="70"/>
        <v>0</v>
      </c>
      <c r="BD59">
        <f t="shared" si="71"/>
        <v>0</v>
      </c>
      <c r="BE59">
        <f t="shared" si="72"/>
        <v>0</v>
      </c>
      <c r="BF59">
        <f t="shared" si="73"/>
        <v>0</v>
      </c>
      <c r="BG59">
        <f t="shared" si="74"/>
        <v>0</v>
      </c>
      <c r="BH59">
        <f t="shared" si="75"/>
        <v>0</v>
      </c>
      <c r="BI59">
        <f t="shared" si="76"/>
        <v>0</v>
      </c>
      <c r="BJ59">
        <f t="shared" si="77"/>
        <v>0</v>
      </c>
      <c r="BK59">
        <f t="shared" si="78"/>
        <v>0</v>
      </c>
      <c r="BL59">
        <f t="shared" si="79"/>
        <v>0</v>
      </c>
      <c r="BM59">
        <f t="shared" si="80"/>
        <v>0</v>
      </c>
      <c r="BN59">
        <f t="shared" si="81"/>
        <v>0</v>
      </c>
      <c r="BO59">
        <f t="shared" si="82"/>
        <v>0</v>
      </c>
      <c r="BP59">
        <f t="shared" si="83"/>
        <v>0</v>
      </c>
      <c r="BQ59" t="str">
        <f t="shared" si="84"/>
        <v>NA</v>
      </c>
    </row>
    <row r="60" spans="1:69" x14ac:dyDescent="0.15">
      <c r="O60">
        <f t="shared" si="48"/>
        <v>0</v>
      </c>
      <c r="V60" s="20">
        <v>12</v>
      </c>
      <c r="W60" s="20">
        <v>4</v>
      </c>
      <c r="X60" s="15">
        <v>0</v>
      </c>
      <c r="Z60" s="14" t="str">
        <f t="shared" si="49"/>
        <v>NA</v>
      </c>
      <c r="AA60" s="14" t="str">
        <f t="shared" si="50"/>
        <v>NA</v>
      </c>
      <c r="AB60" s="14" t="str">
        <f t="shared" si="51"/>
        <v>NA</v>
      </c>
      <c r="AC60" s="14" t="str">
        <f t="shared" si="52"/>
        <v>NA</v>
      </c>
      <c r="AD60" s="14" t="str">
        <f t="shared" si="53"/>
        <v>NA</v>
      </c>
      <c r="AE60" s="14" t="str">
        <f t="shared" si="54"/>
        <v>NA</v>
      </c>
      <c r="AF60" s="14" t="str">
        <f t="shared" si="55"/>
        <v>NA</v>
      </c>
      <c r="AG60" s="14" t="str">
        <f t="shared" si="56"/>
        <v>NA</v>
      </c>
      <c r="AH60" s="14" t="str">
        <f t="shared" si="57"/>
        <v>NA</v>
      </c>
      <c r="AI60" s="14" t="str">
        <f t="shared" si="58"/>
        <v>NA</v>
      </c>
      <c r="AJ60" s="14" t="str">
        <f t="shared" si="59"/>
        <v>NA</v>
      </c>
      <c r="AK60" s="14" t="str">
        <f t="shared" si="60"/>
        <v>NA</v>
      </c>
      <c r="AL60" s="14">
        <f t="shared" si="61"/>
        <v>0</v>
      </c>
      <c r="AM60" s="14" t="str">
        <f t="shared" si="62"/>
        <v>NA</v>
      </c>
      <c r="AN60" s="11" t="str">
        <f t="shared" si="63"/>
        <v>NA</v>
      </c>
      <c r="AP60">
        <f t="shared" si="64"/>
        <v>0</v>
      </c>
      <c r="AQ60">
        <f t="shared" si="65"/>
        <v>0</v>
      </c>
      <c r="AR60">
        <f t="shared" si="66"/>
        <v>0</v>
      </c>
      <c r="AS60">
        <f t="shared" si="67"/>
        <v>0</v>
      </c>
      <c r="AT60">
        <f t="shared" si="68"/>
        <v>0</v>
      </c>
      <c r="AU60">
        <f t="shared" si="69"/>
        <v>0</v>
      </c>
      <c r="AV60">
        <f t="shared" si="85"/>
        <v>0</v>
      </c>
      <c r="AW60">
        <f t="shared" si="86"/>
        <v>0</v>
      </c>
      <c r="AX60">
        <f t="shared" si="87"/>
        <v>0</v>
      </c>
      <c r="AY60">
        <f t="shared" si="88"/>
        <v>0</v>
      </c>
      <c r="AZ60">
        <f t="shared" si="89"/>
        <v>0</v>
      </c>
      <c r="BA60">
        <f t="shared" si="90"/>
        <v>0</v>
      </c>
      <c r="BB60">
        <f t="shared" si="70"/>
        <v>0</v>
      </c>
      <c r="BD60">
        <f t="shared" si="71"/>
        <v>0</v>
      </c>
      <c r="BE60">
        <f t="shared" si="72"/>
        <v>0</v>
      </c>
      <c r="BF60">
        <f t="shared" si="73"/>
        <v>0</v>
      </c>
      <c r="BG60">
        <f t="shared" si="74"/>
        <v>0</v>
      </c>
      <c r="BH60">
        <f t="shared" si="75"/>
        <v>0</v>
      </c>
      <c r="BI60">
        <f t="shared" si="76"/>
        <v>0</v>
      </c>
      <c r="BJ60">
        <f t="shared" si="77"/>
        <v>0</v>
      </c>
      <c r="BK60">
        <f t="shared" si="78"/>
        <v>0</v>
      </c>
      <c r="BL60">
        <f t="shared" si="79"/>
        <v>0</v>
      </c>
      <c r="BM60">
        <f t="shared" si="80"/>
        <v>0</v>
      </c>
      <c r="BN60">
        <f t="shared" si="81"/>
        <v>0</v>
      </c>
      <c r="BO60">
        <f t="shared" si="82"/>
        <v>0</v>
      </c>
      <c r="BP60">
        <f t="shared" si="83"/>
        <v>0</v>
      </c>
      <c r="BQ60" t="str">
        <f t="shared" si="84"/>
        <v>NA</v>
      </c>
    </row>
    <row r="61" spans="1:69" x14ac:dyDescent="0.15">
      <c r="O61">
        <f t="shared" si="48"/>
        <v>0</v>
      </c>
      <c r="V61" s="20">
        <v>12</v>
      </c>
      <c r="W61" s="20">
        <v>4</v>
      </c>
      <c r="X61" s="15">
        <v>0</v>
      </c>
      <c r="Z61" s="14" t="str">
        <f t="shared" si="49"/>
        <v>NA</v>
      </c>
      <c r="AA61" s="14" t="str">
        <f t="shared" si="50"/>
        <v>NA</v>
      </c>
      <c r="AB61" s="14" t="str">
        <f t="shared" si="51"/>
        <v>NA</v>
      </c>
      <c r="AC61" s="14" t="str">
        <f t="shared" si="52"/>
        <v>NA</v>
      </c>
      <c r="AD61" s="14" t="str">
        <f t="shared" si="53"/>
        <v>NA</v>
      </c>
      <c r="AE61" s="14" t="str">
        <f t="shared" si="54"/>
        <v>NA</v>
      </c>
      <c r="AF61" s="14" t="str">
        <f t="shared" si="55"/>
        <v>NA</v>
      </c>
      <c r="AG61" s="14" t="str">
        <f t="shared" si="56"/>
        <v>NA</v>
      </c>
      <c r="AH61" s="14" t="str">
        <f t="shared" si="57"/>
        <v>NA</v>
      </c>
      <c r="AI61" s="14" t="str">
        <f t="shared" si="58"/>
        <v>NA</v>
      </c>
      <c r="AJ61" s="14" t="str">
        <f t="shared" si="59"/>
        <v>NA</v>
      </c>
      <c r="AK61" s="14" t="str">
        <f t="shared" si="60"/>
        <v>NA</v>
      </c>
      <c r="AL61" s="14">
        <f t="shared" si="61"/>
        <v>0</v>
      </c>
      <c r="AM61" s="14" t="str">
        <f t="shared" si="62"/>
        <v>NA</v>
      </c>
      <c r="AN61" s="11" t="str">
        <f t="shared" si="63"/>
        <v>NA</v>
      </c>
      <c r="AP61">
        <f t="shared" si="64"/>
        <v>0</v>
      </c>
      <c r="AQ61">
        <f t="shared" si="65"/>
        <v>0</v>
      </c>
      <c r="AR61">
        <f t="shared" si="66"/>
        <v>0</v>
      </c>
      <c r="AS61">
        <f t="shared" si="67"/>
        <v>0</v>
      </c>
      <c r="AT61">
        <f t="shared" si="68"/>
        <v>0</v>
      </c>
      <c r="AU61">
        <f t="shared" si="69"/>
        <v>0</v>
      </c>
      <c r="AV61">
        <f t="shared" si="85"/>
        <v>0</v>
      </c>
      <c r="AW61">
        <f t="shared" si="86"/>
        <v>0</v>
      </c>
      <c r="AX61">
        <f t="shared" si="87"/>
        <v>0</v>
      </c>
      <c r="AY61">
        <f t="shared" si="88"/>
        <v>0</v>
      </c>
      <c r="AZ61">
        <f t="shared" si="89"/>
        <v>0</v>
      </c>
      <c r="BA61">
        <f t="shared" si="90"/>
        <v>0</v>
      </c>
      <c r="BB61">
        <f t="shared" si="70"/>
        <v>0</v>
      </c>
      <c r="BD61">
        <f t="shared" si="71"/>
        <v>0</v>
      </c>
      <c r="BE61">
        <f t="shared" si="72"/>
        <v>0</v>
      </c>
      <c r="BF61">
        <f t="shared" si="73"/>
        <v>0</v>
      </c>
      <c r="BG61">
        <f t="shared" si="74"/>
        <v>0</v>
      </c>
      <c r="BH61">
        <f t="shared" si="75"/>
        <v>0</v>
      </c>
      <c r="BI61">
        <f t="shared" si="76"/>
        <v>0</v>
      </c>
      <c r="BJ61">
        <f t="shared" si="77"/>
        <v>0</v>
      </c>
      <c r="BK61">
        <f t="shared" si="78"/>
        <v>0</v>
      </c>
      <c r="BL61">
        <f t="shared" si="79"/>
        <v>0</v>
      </c>
      <c r="BM61">
        <f t="shared" si="80"/>
        <v>0</v>
      </c>
      <c r="BN61">
        <f t="shared" si="81"/>
        <v>0</v>
      </c>
      <c r="BO61">
        <f t="shared" si="82"/>
        <v>0</v>
      </c>
      <c r="BP61">
        <f t="shared" si="83"/>
        <v>0</v>
      </c>
      <c r="BQ61" t="str">
        <f t="shared" si="84"/>
        <v>NA</v>
      </c>
    </row>
    <row r="62" spans="1:69" x14ac:dyDescent="0.15">
      <c r="O62">
        <f t="shared" si="48"/>
        <v>0</v>
      </c>
      <c r="V62" s="20">
        <v>12</v>
      </c>
      <c r="W62" s="20">
        <v>4</v>
      </c>
      <c r="X62" s="15">
        <v>0</v>
      </c>
      <c r="Z62" s="14" t="str">
        <f t="shared" si="49"/>
        <v>NA</v>
      </c>
      <c r="AA62" s="14" t="str">
        <f t="shared" si="50"/>
        <v>NA</v>
      </c>
      <c r="AB62" s="14" t="str">
        <f t="shared" si="51"/>
        <v>NA</v>
      </c>
      <c r="AC62" s="14" t="str">
        <f t="shared" si="52"/>
        <v>NA</v>
      </c>
      <c r="AD62" s="14" t="str">
        <f t="shared" si="53"/>
        <v>NA</v>
      </c>
      <c r="AE62" s="14" t="str">
        <f t="shared" si="54"/>
        <v>NA</v>
      </c>
      <c r="AF62" s="14" t="str">
        <f t="shared" si="55"/>
        <v>NA</v>
      </c>
      <c r="AG62" s="14" t="str">
        <f t="shared" si="56"/>
        <v>NA</v>
      </c>
      <c r="AH62" s="14" t="str">
        <f t="shared" si="57"/>
        <v>NA</v>
      </c>
      <c r="AI62" s="14" t="str">
        <f t="shared" si="58"/>
        <v>NA</v>
      </c>
      <c r="AJ62" s="14" t="str">
        <f t="shared" si="59"/>
        <v>NA</v>
      </c>
      <c r="AK62" s="14" t="str">
        <f t="shared" si="60"/>
        <v>NA</v>
      </c>
      <c r="AL62" s="14">
        <f t="shared" si="61"/>
        <v>0</v>
      </c>
      <c r="AM62" s="14" t="str">
        <f t="shared" si="62"/>
        <v>NA</v>
      </c>
      <c r="AN62" s="11" t="str">
        <f t="shared" si="63"/>
        <v>NA</v>
      </c>
      <c r="AP62">
        <f t="shared" si="64"/>
        <v>0</v>
      </c>
      <c r="AQ62">
        <f t="shared" si="65"/>
        <v>0</v>
      </c>
      <c r="AR62">
        <f t="shared" si="66"/>
        <v>0</v>
      </c>
      <c r="AS62">
        <f t="shared" si="67"/>
        <v>0</v>
      </c>
      <c r="AT62">
        <f t="shared" si="68"/>
        <v>0</v>
      </c>
      <c r="AU62">
        <f t="shared" si="69"/>
        <v>0</v>
      </c>
      <c r="AV62">
        <f t="shared" si="85"/>
        <v>0</v>
      </c>
      <c r="AW62">
        <f t="shared" si="86"/>
        <v>0</v>
      </c>
      <c r="AX62">
        <f t="shared" si="87"/>
        <v>0</v>
      </c>
      <c r="AY62">
        <f t="shared" si="88"/>
        <v>0</v>
      </c>
      <c r="AZ62">
        <f t="shared" si="89"/>
        <v>0</v>
      </c>
      <c r="BA62">
        <f t="shared" si="90"/>
        <v>0</v>
      </c>
      <c r="BB62">
        <f t="shared" si="70"/>
        <v>0</v>
      </c>
      <c r="BD62">
        <f t="shared" si="71"/>
        <v>0</v>
      </c>
      <c r="BE62">
        <f t="shared" si="72"/>
        <v>0</v>
      </c>
      <c r="BF62">
        <f t="shared" si="73"/>
        <v>0</v>
      </c>
      <c r="BG62">
        <f t="shared" si="74"/>
        <v>0</v>
      </c>
      <c r="BH62">
        <f t="shared" si="75"/>
        <v>0</v>
      </c>
      <c r="BI62">
        <f t="shared" si="76"/>
        <v>0</v>
      </c>
      <c r="BJ62">
        <f t="shared" si="77"/>
        <v>0</v>
      </c>
      <c r="BK62">
        <f t="shared" si="78"/>
        <v>0</v>
      </c>
      <c r="BL62">
        <f t="shared" si="79"/>
        <v>0</v>
      </c>
      <c r="BM62">
        <f t="shared" si="80"/>
        <v>0</v>
      </c>
      <c r="BN62">
        <f t="shared" si="81"/>
        <v>0</v>
      </c>
      <c r="BO62">
        <f t="shared" si="82"/>
        <v>0</v>
      </c>
      <c r="BP62">
        <f t="shared" si="83"/>
        <v>0</v>
      </c>
      <c r="BQ62" t="str">
        <f t="shared" si="84"/>
        <v>NA</v>
      </c>
    </row>
    <row r="63" spans="1:69" x14ac:dyDescent="0.15">
      <c r="O63">
        <f t="shared" si="48"/>
        <v>0</v>
      </c>
      <c r="V63" s="20">
        <v>12</v>
      </c>
      <c r="W63" s="20">
        <v>4</v>
      </c>
      <c r="X63" s="15">
        <v>0</v>
      </c>
      <c r="Z63" s="14" t="str">
        <f t="shared" si="49"/>
        <v>NA</v>
      </c>
      <c r="AA63" s="14" t="str">
        <f t="shared" si="50"/>
        <v>NA</v>
      </c>
      <c r="AB63" s="14" t="str">
        <f t="shared" si="51"/>
        <v>NA</v>
      </c>
      <c r="AC63" s="14" t="str">
        <f t="shared" si="52"/>
        <v>NA</v>
      </c>
      <c r="AD63" s="14" t="str">
        <f t="shared" si="53"/>
        <v>NA</v>
      </c>
      <c r="AE63" s="14" t="str">
        <f t="shared" si="54"/>
        <v>NA</v>
      </c>
      <c r="AF63" s="14" t="str">
        <f t="shared" si="55"/>
        <v>NA</v>
      </c>
      <c r="AG63" s="14" t="str">
        <f t="shared" si="56"/>
        <v>NA</v>
      </c>
      <c r="AH63" s="14" t="str">
        <f t="shared" si="57"/>
        <v>NA</v>
      </c>
      <c r="AI63" s="14" t="str">
        <f t="shared" si="58"/>
        <v>NA</v>
      </c>
      <c r="AJ63" s="14" t="str">
        <f t="shared" si="59"/>
        <v>NA</v>
      </c>
      <c r="AK63" s="14" t="str">
        <f t="shared" si="60"/>
        <v>NA</v>
      </c>
      <c r="AL63" s="14">
        <f t="shared" si="61"/>
        <v>0</v>
      </c>
      <c r="AM63" s="14" t="str">
        <f t="shared" si="62"/>
        <v>NA</v>
      </c>
      <c r="AN63" s="11" t="str">
        <f t="shared" si="63"/>
        <v>NA</v>
      </c>
      <c r="AP63">
        <f t="shared" si="64"/>
        <v>0</v>
      </c>
      <c r="AQ63">
        <f t="shared" si="65"/>
        <v>0</v>
      </c>
      <c r="AR63">
        <f t="shared" si="66"/>
        <v>0</v>
      </c>
      <c r="AS63">
        <f t="shared" si="67"/>
        <v>0</v>
      </c>
      <c r="AT63">
        <f t="shared" si="68"/>
        <v>0</v>
      </c>
      <c r="AU63">
        <f t="shared" si="69"/>
        <v>0</v>
      </c>
      <c r="AV63">
        <f t="shared" si="85"/>
        <v>0</v>
      </c>
      <c r="AW63">
        <f t="shared" si="86"/>
        <v>0</v>
      </c>
      <c r="AX63">
        <f t="shared" si="87"/>
        <v>0</v>
      </c>
      <c r="AY63">
        <f t="shared" si="88"/>
        <v>0</v>
      </c>
      <c r="AZ63">
        <f t="shared" si="89"/>
        <v>0</v>
      </c>
      <c r="BA63">
        <f t="shared" si="90"/>
        <v>0</v>
      </c>
      <c r="BB63">
        <f t="shared" si="70"/>
        <v>0</v>
      </c>
      <c r="BD63">
        <f t="shared" si="71"/>
        <v>0</v>
      </c>
      <c r="BE63">
        <f t="shared" si="72"/>
        <v>0</v>
      </c>
      <c r="BF63">
        <f t="shared" si="73"/>
        <v>0</v>
      </c>
      <c r="BG63">
        <f t="shared" si="74"/>
        <v>0</v>
      </c>
      <c r="BH63">
        <f t="shared" si="75"/>
        <v>0</v>
      </c>
      <c r="BI63">
        <f t="shared" si="76"/>
        <v>0</v>
      </c>
      <c r="BJ63">
        <f t="shared" si="77"/>
        <v>0</v>
      </c>
      <c r="BK63">
        <f t="shared" si="78"/>
        <v>0</v>
      </c>
      <c r="BL63">
        <f t="shared" si="79"/>
        <v>0</v>
      </c>
      <c r="BM63">
        <f t="shared" si="80"/>
        <v>0</v>
      </c>
      <c r="BN63">
        <f t="shared" si="81"/>
        <v>0</v>
      </c>
      <c r="BO63">
        <f t="shared" si="82"/>
        <v>0</v>
      </c>
      <c r="BP63">
        <f t="shared" si="83"/>
        <v>0</v>
      </c>
      <c r="BQ63" t="str">
        <f t="shared" si="84"/>
        <v>NA</v>
      </c>
    </row>
    <row r="64" spans="1:69" x14ac:dyDescent="0.15">
      <c r="O64">
        <f t="shared" si="48"/>
        <v>0</v>
      </c>
      <c r="V64" s="20">
        <v>12</v>
      </c>
      <c r="W64" s="20">
        <v>4</v>
      </c>
      <c r="X64" s="15">
        <v>0</v>
      </c>
      <c r="Z64" s="14" t="str">
        <f t="shared" si="49"/>
        <v>NA</v>
      </c>
      <c r="AA64" s="14" t="str">
        <f t="shared" si="50"/>
        <v>NA</v>
      </c>
      <c r="AB64" s="14" t="str">
        <f t="shared" si="51"/>
        <v>NA</v>
      </c>
      <c r="AC64" s="14" t="str">
        <f t="shared" si="52"/>
        <v>NA</v>
      </c>
      <c r="AD64" s="14" t="str">
        <f t="shared" si="53"/>
        <v>NA</v>
      </c>
      <c r="AE64" s="14" t="str">
        <f t="shared" si="54"/>
        <v>NA</v>
      </c>
      <c r="AF64" s="14" t="str">
        <f t="shared" si="55"/>
        <v>NA</v>
      </c>
      <c r="AG64" s="14" t="str">
        <f t="shared" si="56"/>
        <v>NA</v>
      </c>
      <c r="AH64" s="14" t="str">
        <f t="shared" si="57"/>
        <v>NA</v>
      </c>
      <c r="AI64" s="14" t="str">
        <f t="shared" si="58"/>
        <v>NA</v>
      </c>
      <c r="AJ64" s="14" t="str">
        <f t="shared" si="59"/>
        <v>NA</v>
      </c>
      <c r="AK64" s="14" t="str">
        <f t="shared" si="60"/>
        <v>NA</v>
      </c>
      <c r="AL64" s="14">
        <f t="shared" si="61"/>
        <v>0</v>
      </c>
      <c r="AM64" s="14" t="str">
        <f t="shared" si="62"/>
        <v>NA</v>
      </c>
      <c r="AN64" s="11" t="str">
        <f t="shared" si="63"/>
        <v>NA</v>
      </c>
      <c r="AP64">
        <f t="shared" si="64"/>
        <v>0</v>
      </c>
      <c r="AQ64">
        <f t="shared" si="65"/>
        <v>0</v>
      </c>
      <c r="AR64">
        <f t="shared" si="66"/>
        <v>0</v>
      </c>
      <c r="AS64">
        <f t="shared" si="67"/>
        <v>0</v>
      </c>
      <c r="AT64">
        <f t="shared" si="68"/>
        <v>0</v>
      </c>
      <c r="AU64">
        <f t="shared" si="69"/>
        <v>0</v>
      </c>
      <c r="AV64">
        <f t="shared" si="85"/>
        <v>0</v>
      </c>
      <c r="AW64">
        <f t="shared" si="86"/>
        <v>0</v>
      </c>
      <c r="AX64">
        <f t="shared" si="87"/>
        <v>0</v>
      </c>
      <c r="AY64">
        <f t="shared" si="88"/>
        <v>0</v>
      </c>
      <c r="AZ64">
        <f t="shared" si="89"/>
        <v>0</v>
      </c>
      <c r="BA64">
        <f t="shared" si="90"/>
        <v>0</v>
      </c>
      <c r="BB64">
        <f t="shared" si="70"/>
        <v>0</v>
      </c>
      <c r="BD64">
        <f t="shared" si="71"/>
        <v>0</v>
      </c>
      <c r="BE64">
        <f t="shared" si="72"/>
        <v>0</v>
      </c>
      <c r="BF64">
        <f t="shared" si="73"/>
        <v>0</v>
      </c>
      <c r="BG64">
        <f t="shared" si="74"/>
        <v>0</v>
      </c>
      <c r="BH64">
        <f t="shared" si="75"/>
        <v>0</v>
      </c>
      <c r="BI64">
        <f t="shared" si="76"/>
        <v>0</v>
      </c>
      <c r="BJ64">
        <f t="shared" si="77"/>
        <v>0</v>
      </c>
      <c r="BK64">
        <f t="shared" si="78"/>
        <v>0</v>
      </c>
      <c r="BL64">
        <f t="shared" si="79"/>
        <v>0</v>
      </c>
      <c r="BM64">
        <f t="shared" si="80"/>
        <v>0</v>
      </c>
      <c r="BN64">
        <f t="shared" si="81"/>
        <v>0</v>
      </c>
      <c r="BO64">
        <f t="shared" si="82"/>
        <v>0</v>
      </c>
      <c r="BP64">
        <f t="shared" si="83"/>
        <v>0</v>
      </c>
      <c r="BQ64" t="str">
        <f t="shared" si="84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1"/>
  <sheetViews>
    <sheetView tabSelected="1" workbookViewId="0">
      <selection activeCell="T13" sqref="T13"/>
    </sheetView>
  </sheetViews>
  <sheetFormatPr defaultRowHeight="13.5" x14ac:dyDescent="0.15"/>
  <cols>
    <col min="2" max="2" width="27.375" customWidth="1"/>
  </cols>
  <sheetData>
    <row r="1" spans="2:19" x14ac:dyDescent="0.15">
      <c r="B1" t="s">
        <v>72</v>
      </c>
      <c r="C1">
        <v>1.2885279999999999</v>
      </c>
    </row>
    <row r="2" spans="2:19" x14ac:dyDescent="0.15">
      <c r="B2" t="s">
        <v>73</v>
      </c>
      <c r="C2">
        <v>1049.586</v>
      </c>
    </row>
    <row r="3" spans="2:19" x14ac:dyDescent="0.15">
      <c r="E3" t="s">
        <v>67</v>
      </c>
    </row>
    <row r="4" spans="2:19" x14ac:dyDescent="0.15">
      <c r="D4" t="s">
        <v>66</v>
      </c>
      <c r="E4">
        <v>0</v>
      </c>
      <c r="F4" t="s">
        <v>62</v>
      </c>
      <c r="G4" t="s">
        <v>63</v>
      </c>
      <c r="H4" t="s">
        <v>64</v>
      </c>
      <c r="I4" t="s">
        <v>65</v>
      </c>
      <c r="L4" t="s">
        <v>68</v>
      </c>
      <c r="N4" t="s">
        <v>69</v>
      </c>
      <c r="P4" t="s">
        <v>70</v>
      </c>
      <c r="R4" t="s">
        <v>71</v>
      </c>
    </row>
    <row r="5" spans="2:19" x14ac:dyDescent="0.15">
      <c r="B5" t="s">
        <v>80</v>
      </c>
      <c r="C5">
        <v>1029</v>
      </c>
      <c r="D5">
        <v>4.4721359549923347</v>
      </c>
      <c r="E5" s="36">
        <f>E4</f>
        <v>0</v>
      </c>
      <c r="F5">
        <v>3.5500130101184233E-3</v>
      </c>
      <c r="G5">
        <v>0.19852500021208355</v>
      </c>
      <c r="H5">
        <v>1.0722716314928495E-2</v>
      </c>
      <c r="I5">
        <v>4.1046940758264844E-2</v>
      </c>
      <c r="L5">
        <v>0</v>
      </c>
      <c r="M5">
        <v>3.5500130101184233E-3</v>
      </c>
      <c r="N5">
        <v>0</v>
      </c>
      <c r="O5">
        <v>0.19852500021208355</v>
      </c>
      <c r="P5">
        <v>0</v>
      </c>
      <c r="Q5">
        <v>1.0722716314928495E-2</v>
      </c>
      <c r="R5">
        <v>15.242465569265271</v>
      </c>
      <c r="S5">
        <v>3.8460058927435259E-2</v>
      </c>
    </row>
    <row r="6" spans="2:19" x14ac:dyDescent="0.15">
      <c r="B6" t="s">
        <v>81</v>
      </c>
      <c r="C6">
        <v>1030</v>
      </c>
      <c r="D6">
        <v>5.3851648071417451</v>
      </c>
      <c r="E6" s="36">
        <f>E5+D5</f>
        <v>4.4721359549923347</v>
      </c>
      <c r="F6">
        <v>3.3147106579816295E-3</v>
      </c>
      <c r="G6">
        <v>0.19967834280377586</v>
      </c>
      <c r="H6">
        <v>1.1031254132501823E-2</v>
      </c>
      <c r="I6">
        <v>4.0164644669958553E-2</v>
      </c>
      <c r="L6">
        <v>4.4721359549923347</v>
      </c>
      <c r="M6">
        <v>3.3147106579816295E-3</v>
      </c>
      <c r="N6">
        <v>4.4721359549923347</v>
      </c>
      <c r="O6">
        <v>0.19967834280377586</v>
      </c>
      <c r="P6">
        <v>4.4721359549923347</v>
      </c>
      <c r="Q6">
        <v>1.1031254132501823E-2</v>
      </c>
      <c r="R6">
        <v>19.714601524270314</v>
      </c>
      <c r="S6">
        <v>3.8461225462071612E-2</v>
      </c>
    </row>
    <row r="7" spans="2:19" x14ac:dyDescent="0.15">
      <c r="B7" t="s">
        <v>82</v>
      </c>
      <c r="C7">
        <v>1031</v>
      </c>
      <c r="D7">
        <v>5.3851648071311899</v>
      </c>
      <c r="E7" s="36">
        <f t="shared" ref="E7:E51" si="0">E6+D6</f>
        <v>9.8573007621340807</v>
      </c>
      <c r="F7">
        <v>3.6022093352910921E-3</v>
      </c>
      <c r="G7">
        <v>0.20089227571951671</v>
      </c>
      <c r="H7">
        <v>1.0445208044512289E-2</v>
      </c>
      <c r="I7">
        <v>3.9207497744275087E-2</v>
      </c>
      <c r="L7">
        <v>9.8573007621340807</v>
      </c>
      <c r="M7">
        <v>3.6022093352910921E-3</v>
      </c>
      <c r="N7">
        <v>9.8573007621340807</v>
      </c>
      <c r="O7">
        <v>0.20089227571951671</v>
      </c>
      <c r="P7">
        <v>9.8573007621340807</v>
      </c>
      <c r="Q7">
        <v>1.0445208044512289E-2</v>
      </c>
      <c r="R7">
        <v>24.813621037858184</v>
      </c>
      <c r="S7">
        <v>3.8494846974396001E-2</v>
      </c>
    </row>
    <row r="8" spans="2:19" x14ac:dyDescent="0.15">
      <c r="B8" t="s">
        <v>83</v>
      </c>
      <c r="C8">
        <v>1032</v>
      </c>
      <c r="D8">
        <v>4.4721359550050446</v>
      </c>
      <c r="E8" s="36">
        <f t="shared" si="0"/>
        <v>15.242465569265271</v>
      </c>
      <c r="F8">
        <v>3.8427433182624537E-3</v>
      </c>
      <c r="G8">
        <v>0.20117844228479706</v>
      </c>
      <c r="H8">
        <v>1.03451558329157E-2</v>
      </c>
      <c r="I8">
        <v>3.8460058927435259E-2</v>
      </c>
      <c r="L8">
        <v>15.242465569265271</v>
      </c>
      <c r="M8">
        <v>3.8427433182624537E-3</v>
      </c>
      <c r="N8">
        <v>15.242465569265271</v>
      </c>
      <c r="O8">
        <v>0.20117844228479706</v>
      </c>
      <c r="P8">
        <v>15.242465569265271</v>
      </c>
      <c r="Q8">
        <v>1.03451558329157E-2</v>
      </c>
      <c r="R8">
        <v>30.198785844989374</v>
      </c>
      <c r="S8">
        <v>3.796996627738166E-2</v>
      </c>
    </row>
    <row r="9" spans="2:19" x14ac:dyDescent="0.15">
      <c r="B9" t="s">
        <v>84</v>
      </c>
      <c r="C9">
        <v>1033</v>
      </c>
      <c r="D9">
        <v>5.0990195135878684</v>
      </c>
      <c r="E9" s="36">
        <f t="shared" si="0"/>
        <v>19.714601524270314</v>
      </c>
      <c r="F9">
        <v>3.6322922085074236E-3</v>
      </c>
      <c r="G9">
        <v>0.20048355279832206</v>
      </c>
      <c r="H9">
        <v>1.0317807929077702E-2</v>
      </c>
      <c r="I9">
        <v>3.8461225462071612E-2</v>
      </c>
      <c r="L9">
        <v>19.714601524270314</v>
      </c>
      <c r="M9">
        <v>3.6322922085074236E-3</v>
      </c>
      <c r="N9">
        <v>19.714601524270314</v>
      </c>
      <c r="O9">
        <v>0.20048355279832206</v>
      </c>
      <c r="P9">
        <v>19.714601524270314</v>
      </c>
      <c r="Q9">
        <v>1.0317807929077702E-2</v>
      </c>
      <c r="R9">
        <v>34.670921799991241</v>
      </c>
      <c r="S9">
        <v>4.0018041989381581E-2</v>
      </c>
    </row>
    <row r="10" spans="2:19" x14ac:dyDescent="0.15">
      <c r="B10" t="s">
        <v>85</v>
      </c>
      <c r="C10">
        <v>1034</v>
      </c>
      <c r="D10">
        <v>5.3851648071311899</v>
      </c>
      <c r="E10" s="36">
        <f t="shared" si="0"/>
        <v>24.813621037858184</v>
      </c>
      <c r="F10">
        <v>3.6689633787638874E-3</v>
      </c>
      <c r="G10">
        <v>0.20096801763882763</v>
      </c>
      <c r="H10">
        <v>1.0236037241931721E-2</v>
      </c>
      <c r="I10">
        <v>3.8494846974396001E-2</v>
      </c>
      <c r="L10">
        <v>24.813621037858184</v>
      </c>
      <c r="M10">
        <v>3.6689633787638874E-3</v>
      </c>
      <c r="N10">
        <v>24.813621037858184</v>
      </c>
      <c r="O10">
        <v>0.20096801763882763</v>
      </c>
      <c r="P10">
        <v>24.813621037858184</v>
      </c>
      <c r="Q10">
        <v>1.0236037241931721E-2</v>
      </c>
      <c r="R10">
        <v>40.056086607122431</v>
      </c>
      <c r="S10">
        <v>3.7438173494381041E-2</v>
      </c>
    </row>
    <row r="11" spans="2:19" x14ac:dyDescent="0.15">
      <c r="B11" t="s">
        <v>86</v>
      </c>
      <c r="C11">
        <v>1035</v>
      </c>
      <c r="D11">
        <v>4.4721359550018667</v>
      </c>
      <c r="E11" s="36">
        <f t="shared" si="0"/>
        <v>30.198785844989374</v>
      </c>
      <c r="F11">
        <v>3.4740065507289863E-3</v>
      </c>
      <c r="G11">
        <v>0.2004215541900736</v>
      </c>
      <c r="H11">
        <v>1.042737437940061E-2</v>
      </c>
      <c r="I11">
        <v>3.796996627738166E-2</v>
      </c>
      <c r="L11">
        <v>30.198785844989374</v>
      </c>
      <c r="M11">
        <v>3.4740065507289863E-3</v>
      </c>
      <c r="N11">
        <v>30.198785844989374</v>
      </c>
      <c r="O11">
        <v>0.2004215541900736</v>
      </c>
      <c r="P11">
        <v>30.198785844989374</v>
      </c>
      <c r="Q11">
        <v>1.042737437940061E-2</v>
      </c>
      <c r="R11">
        <v>45.441251414266816</v>
      </c>
      <c r="S11">
        <v>3.7412208464200618E-2</v>
      </c>
    </row>
    <row r="12" spans="2:19" x14ac:dyDescent="0.15">
      <c r="B12" t="s">
        <v>87</v>
      </c>
      <c r="C12">
        <v>1036</v>
      </c>
      <c r="D12">
        <v>5.3851648071311899</v>
      </c>
      <c r="E12" s="36">
        <f t="shared" si="0"/>
        <v>34.670921799991241</v>
      </c>
      <c r="F12">
        <v>3.72183208402196E-3</v>
      </c>
      <c r="G12">
        <v>0.20198172363173336</v>
      </c>
      <c r="H12">
        <v>1.0748921593385183E-2</v>
      </c>
      <c r="I12">
        <v>4.0018041989381581E-2</v>
      </c>
      <c r="L12">
        <v>34.670921799991241</v>
      </c>
      <c r="M12">
        <v>3.72183208402196E-3</v>
      </c>
      <c r="N12">
        <v>34.670921799991241</v>
      </c>
      <c r="O12">
        <v>0.20198172363173336</v>
      </c>
      <c r="P12">
        <v>34.670921799991241</v>
      </c>
      <c r="Q12">
        <v>1.0748921593385183E-2</v>
      </c>
      <c r="R12">
        <v>49.564357039874864</v>
      </c>
      <c r="S12">
        <v>3.7240638816376723E-2</v>
      </c>
    </row>
    <row r="13" spans="2:19" x14ac:dyDescent="0.15">
      <c r="B13" t="s">
        <v>88</v>
      </c>
      <c r="C13">
        <v>1037</v>
      </c>
      <c r="D13">
        <v>5.3851648071443838</v>
      </c>
      <c r="E13" s="36">
        <f t="shared" si="0"/>
        <v>40.056086607122431</v>
      </c>
      <c r="F13">
        <v>3.6203616279736734E-3</v>
      </c>
      <c r="G13">
        <v>0.19974284838179829</v>
      </c>
      <c r="H13">
        <v>1.0008209926668283E-2</v>
      </c>
      <c r="I13">
        <v>3.7438173494381041E-2</v>
      </c>
      <c r="L13">
        <v>40.056086607122431</v>
      </c>
      <c r="M13">
        <v>3.6203616279736734E-3</v>
      </c>
      <c r="N13">
        <v>40.056086607122431</v>
      </c>
      <c r="O13">
        <v>0.19974284838179829</v>
      </c>
      <c r="P13">
        <v>40.056086607122431</v>
      </c>
      <c r="Q13">
        <v>1.0008209926668283E-2</v>
      </c>
      <c r="R13">
        <v>55.395308934728511</v>
      </c>
      <c r="S13">
        <v>3.7383980711739907E-2</v>
      </c>
    </row>
    <row r="14" spans="2:19" x14ac:dyDescent="0.15">
      <c r="B14" t="s">
        <v>89</v>
      </c>
      <c r="C14">
        <v>1038</v>
      </c>
      <c r="D14">
        <v>4.1231056256080514</v>
      </c>
      <c r="E14" s="36">
        <f t="shared" si="0"/>
        <v>45.441251414266816</v>
      </c>
      <c r="F14">
        <v>3.6477074833528053E-3</v>
      </c>
      <c r="G14">
        <v>0.2007904078404118</v>
      </c>
      <c r="H14">
        <v>9.8733639234910766E-3</v>
      </c>
      <c r="I14">
        <v>3.7412208464200618E-2</v>
      </c>
      <c r="L14">
        <v>45.441251414266816</v>
      </c>
      <c r="M14">
        <v>3.6477074833528053E-3</v>
      </c>
      <c r="N14">
        <v>45.441251414266816</v>
      </c>
      <c r="O14">
        <v>0.2007904078404118</v>
      </c>
      <c r="P14">
        <v>45.441251414266816</v>
      </c>
      <c r="Q14">
        <v>9.8733639234910766E-3</v>
      </c>
      <c r="R14">
        <v>60.780473741857065</v>
      </c>
      <c r="S14">
        <v>3.7157950495229443E-2</v>
      </c>
    </row>
    <row r="15" spans="2:19" x14ac:dyDescent="0.15">
      <c r="B15" t="s">
        <v>90</v>
      </c>
      <c r="C15">
        <v>1039</v>
      </c>
      <c r="D15">
        <v>5.8309518948536461</v>
      </c>
      <c r="E15" s="36">
        <f t="shared" si="0"/>
        <v>49.564357039874864</v>
      </c>
      <c r="F15">
        <v>3.8854867731248489E-3</v>
      </c>
      <c r="G15">
        <v>0.19984473968304861</v>
      </c>
      <c r="H15">
        <v>9.6291080699844964E-3</v>
      </c>
      <c r="I15">
        <v>3.7240638816376723E-2</v>
      </c>
      <c r="L15">
        <v>49.564357039874864</v>
      </c>
      <c r="M15">
        <v>3.8854867731248489E-3</v>
      </c>
      <c r="N15">
        <v>49.564357039874864</v>
      </c>
      <c r="O15">
        <v>0.19984473968304861</v>
      </c>
      <c r="P15">
        <v>49.564357039874864</v>
      </c>
      <c r="Q15">
        <v>9.6291080699844964E-3</v>
      </c>
      <c r="R15">
        <v>64.903579367480631</v>
      </c>
      <c r="S15">
        <v>3.7411776042748576E-2</v>
      </c>
    </row>
    <row r="16" spans="2:19" x14ac:dyDescent="0.15">
      <c r="B16" t="s">
        <v>91</v>
      </c>
      <c r="C16">
        <v>1040</v>
      </c>
      <c r="D16">
        <v>5.3851648071285512</v>
      </c>
      <c r="E16" s="36">
        <f t="shared" si="0"/>
        <v>55.395308934728511</v>
      </c>
      <c r="F16">
        <v>3.5208764840673466E-3</v>
      </c>
      <c r="G16">
        <v>0.20050546935847569</v>
      </c>
      <c r="H16">
        <v>9.7199844342995816E-3</v>
      </c>
      <c r="I16">
        <v>3.7383980711739907E-2</v>
      </c>
      <c r="L16">
        <v>55.395308934728511</v>
      </c>
      <c r="M16">
        <v>3.5208764840673466E-3</v>
      </c>
      <c r="N16">
        <v>55.395308934728511</v>
      </c>
      <c r="O16">
        <v>0.20050546935847569</v>
      </c>
      <c r="P16">
        <v>55.395308934728511</v>
      </c>
      <c r="Q16">
        <v>9.7199844342995816E-3</v>
      </c>
      <c r="R16">
        <v>70.288744174609178</v>
      </c>
      <c r="S16">
        <v>3.8662730401869572E-2</v>
      </c>
    </row>
    <row r="17" spans="2:19" x14ac:dyDescent="0.15">
      <c r="B17" t="s">
        <v>92</v>
      </c>
      <c r="C17">
        <v>1041</v>
      </c>
      <c r="D17">
        <v>4.1231056256235608</v>
      </c>
      <c r="E17" s="36">
        <f t="shared" si="0"/>
        <v>60.780473741857065</v>
      </c>
      <c r="F17">
        <v>3.6783790017736549E-3</v>
      </c>
      <c r="G17">
        <v>0.20267892213462477</v>
      </c>
      <c r="H17">
        <v>9.7472040760713669E-3</v>
      </c>
      <c r="I17">
        <v>3.7157950495229443E-2</v>
      </c>
      <c r="L17">
        <v>60.780473741857065</v>
      </c>
      <c r="M17">
        <v>3.6783790017736549E-3</v>
      </c>
      <c r="N17">
        <v>60.780473741857065</v>
      </c>
      <c r="O17">
        <v>0.20267892213462477</v>
      </c>
      <c r="P17">
        <v>60.780473741857065</v>
      </c>
      <c r="Q17">
        <v>9.7472040760713669E-3</v>
      </c>
      <c r="R17">
        <v>75.673908981740368</v>
      </c>
      <c r="S17">
        <v>3.7484941270897743E-2</v>
      </c>
    </row>
    <row r="18" spans="2:19" x14ac:dyDescent="0.15">
      <c r="B18" t="s">
        <v>93</v>
      </c>
      <c r="C18">
        <v>1042</v>
      </c>
      <c r="D18">
        <v>5.3851648071285512</v>
      </c>
      <c r="E18" s="36">
        <f t="shared" si="0"/>
        <v>64.903579367480631</v>
      </c>
      <c r="F18">
        <v>3.9442100237485414E-3</v>
      </c>
      <c r="G18">
        <v>0.20292020089309659</v>
      </c>
      <c r="H18">
        <v>9.6995772083779252E-3</v>
      </c>
      <c r="I18">
        <v>3.7411776042748576E-2</v>
      </c>
      <c r="L18">
        <v>64.903579367480631</v>
      </c>
      <c r="M18">
        <v>3.9442100237485414E-3</v>
      </c>
      <c r="N18">
        <v>64.903579367480631</v>
      </c>
      <c r="O18">
        <v>0.20292020089309659</v>
      </c>
      <c r="P18">
        <v>64.903579367480631</v>
      </c>
      <c r="Q18">
        <v>9.6995772083779252E-3</v>
      </c>
      <c r="R18">
        <v>80.146044936745412</v>
      </c>
      <c r="S18">
        <v>3.687977941902975E-2</v>
      </c>
    </row>
    <row r="19" spans="2:19" x14ac:dyDescent="0.15">
      <c r="B19" t="s">
        <v>94</v>
      </c>
      <c r="C19">
        <v>1043</v>
      </c>
      <c r="D19">
        <v>5.3851648071311899</v>
      </c>
      <c r="E19" s="36">
        <f t="shared" si="0"/>
        <v>70.288744174609178</v>
      </c>
      <c r="F19">
        <v>3.9397351727249435E-3</v>
      </c>
      <c r="G19">
        <v>0.1906576449814478</v>
      </c>
      <c r="H19">
        <v>1.0184818122949364E-2</v>
      </c>
      <c r="I19">
        <v>3.8662730401869572E-2</v>
      </c>
      <c r="L19">
        <v>70.288744174609178</v>
      </c>
      <c r="M19">
        <v>3.9397351727249435E-3</v>
      </c>
      <c r="N19">
        <v>70.288744174609178</v>
      </c>
      <c r="O19">
        <v>0.1906576449814478</v>
      </c>
      <c r="P19">
        <v>70.288744174609178</v>
      </c>
      <c r="Q19">
        <v>1.0184818122949364E-2</v>
      </c>
      <c r="R19">
        <v>85.245064450333274</v>
      </c>
      <c r="S19">
        <v>3.6912983090137588E-2</v>
      </c>
    </row>
    <row r="20" spans="2:19" x14ac:dyDescent="0.15">
      <c r="B20" t="s">
        <v>95</v>
      </c>
      <c r="C20">
        <v>1044</v>
      </c>
      <c r="D20">
        <v>4.4721359550050446</v>
      </c>
      <c r="E20" s="36">
        <f t="shared" si="0"/>
        <v>75.673908981740368</v>
      </c>
      <c r="F20">
        <v>3.6805369862455369E-3</v>
      </c>
      <c r="G20">
        <v>0.21201391698933381</v>
      </c>
      <c r="H20">
        <v>9.8787422369170947E-3</v>
      </c>
      <c r="I20">
        <v>3.7484941270897743E-2</v>
      </c>
      <c r="L20">
        <v>75.673908981740368</v>
      </c>
      <c r="M20">
        <v>3.6805369862455369E-3</v>
      </c>
      <c r="N20">
        <v>75.673908981740368</v>
      </c>
      <c r="O20">
        <v>0.21201391698933381</v>
      </c>
      <c r="P20">
        <v>75.673908981740368</v>
      </c>
      <c r="Q20">
        <v>9.8787422369170947E-3</v>
      </c>
      <c r="R20">
        <v>91.076016345186915</v>
      </c>
      <c r="S20">
        <v>3.8008603539893188E-2</v>
      </c>
    </row>
    <row r="21" spans="2:19" x14ac:dyDescent="0.15">
      <c r="B21" t="s">
        <v>96</v>
      </c>
      <c r="C21">
        <v>1045</v>
      </c>
      <c r="D21">
        <v>5.0990195135878684</v>
      </c>
      <c r="E21" s="36">
        <f t="shared" si="0"/>
        <v>80.146044936745412</v>
      </c>
      <c r="F21">
        <v>3.4438903520432706E-3</v>
      </c>
      <c r="G21">
        <v>0.20876727092715947</v>
      </c>
      <c r="H21">
        <v>9.9738340173163176E-3</v>
      </c>
      <c r="I21">
        <v>3.687977941902975E-2</v>
      </c>
      <c r="L21">
        <v>80.146044936745412</v>
      </c>
      <c r="M21">
        <v>3.4438903520432706E-3</v>
      </c>
      <c r="N21">
        <v>80.146044936745412</v>
      </c>
      <c r="O21">
        <v>0.20876727092715947</v>
      </c>
      <c r="P21">
        <v>80.146044936745412</v>
      </c>
      <c r="Q21">
        <v>9.9738340173163176E-3</v>
      </c>
      <c r="R21">
        <v>95.548152300179254</v>
      </c>
      <c r="S21">
        <v>3.5963797404813834E-2</v>
      </c>
    </row>
    <row r="22" spans="2:19" x14ac:dyDescent="0.15">
      <c r="B22" t="s">
        <v>97</v>
      </c>
      <c r="C22">
        <v>1046</v>
      </c>
      <c r="D22">
        <v>5.8309518948536461</v>
      </c>
      <c r="E22" s="36">
        <f t="shared" si="0"/>
        <v>85.245064450333274</v>
      </c>
      <c r="F22">
        <v>3.1838618807137069E-3</v>
      </c>
      <c r="G22">
        <v>0.21258278047150597</v>
      </c>
      <c r="H22">
        <v>9.6786282196445403E-3</v>
      </c>
      <c r="I22">
        <v>3.6912983090137588E-2</v>
      </c>
      <c r="L22">
        <v>85.245064450333274</v>
      </c>
      <c r="M22">
        <v>3.1838618807137069E-3</v>
      </c>
      <c r="N22">
        <v>85.245064450333274</v>
      </c>
      <c r="O22">
        <v>0.21258278047150597</v>
      </c>
      <c r="P22">
        <v>85.245064450333274</v>
      </c>
      <c r="Q22">
        <v>9.6786282196445403E-3</v>
      </c>
      <c r="R22">
        <v>100.64717181378106</v>
      </c>
      <c r="S22">
        <v>3.4658152994446259E-2</v>
      </c>
    </row>
    <row r="23" spans="2:19" x14ac:dyDescent="0.15">
      <c r="B23" t="s">
        <v>98</v>
      </c>
      <c r="C23">
        <v>1047</v>
      </c>
      <c r="D23">
        <v>4.4721359549923347</v>
      </c>
      <c r="E23" s="36">
        <f t="shared" si="0"/>
        <v>91.076016345186915</v>
      </c>
      <c r="F23">
        <v>2.9955354179510975E-3</v>
      </c>
      <c r="G23">
        <v>0.21890006526655953</v>
      </c>
      <c r="H23">
        <v>1.0102605480815012E-2</v>
      </c>
      <c r="I23">
        <v>3.8008603539893188E-2</v>
      </c>
      <c r="L23">
        <v>91.076016345186915</v>
      </c>
      <c r="M23">
        <v>2.9955354179510975E-3</v>
      </c>
      <c r="N23">
        <v>91.076016345186915</v>
      </c>
      <c r="O23">
        <v>0.21890006526655953</v>
      </c>
      <c r="P23">
        <v>91.076016345186915</v>
      </c>
      <c r="Q23">
        <v>1.0102605480815012E-2</v>
      </c>
      <c r="R23">
        <v>106.03233662091225</v>
      </c>
      <c r="S23">
        <v>3.3119436334292554E-2</v>
      </c>
    </row>
    <row r="24" spans="2:19" x14ac:dyDescent="0.15">
      <c r="B24" t="s">
        <v>99</v>
      </c>
      <c r="C24">
        <v>1048</v>
      </c>
      <c r="D24">
        <v>5.0990195136018031</v>
      </c>
      <c r="E24" s="36">
        <f t="shared" si="0"/>
        <v>95.548152300179254</v>
      </c>
      <c r="F24">
        <v>2.4361127956073017E-3</v>
      </c>
      <c r="G24">
        <v>0.20633448390826151</v>
      </c>
      <c r="H24">
        <v>9.8003448294340673E-3</v>
      </c>
      <c r="I24">
        <v>3.5963797404813834E-2</v>
      </c>
      <c r="L24">
        <v>95.548152300179254</v>
      </c>
      <c r="M24">
        <v>2.4361127956073017E-3</v>
      </c>
      <c r="N24">
        <v>95.548152300179254</v>
      </c>
      <c r="O24">
        <v>0.20633448390826151</v>
      </c>
      <c r="P24">
        <v>95.548152300179254</v>
      </c>
      <c r="Q24">
        <v>9.8003448294340673E-3</v>
      </c>
      <c r="R24">
        <v>110.50447257591411</v>
      </c>
      <c r="S24">
        <v>3.2278055025659246E-2</v>
      </c>
    </row>
    <row r="25" spans="2:19" x14ac:dyDescent="0.15">
      <c r="B25" t="s">
        <v>100</v>
      </c>
      <c r="C25">
        <v>1049</v>
      </c>
      <c r="D25">
        <v>5.3851648071311899</v>
      </c>
      <c r="E25" s="36">
        <f t="shared" si="0"/>
        <v>100.64717181378106</v>
      </c>
      <c r="F25">
        <v>1.8779421209600942E-3</v>
      </c>
      <c r="G25">
        <v>0.18959627032585188</v>
      </c>
      <c r="H25">
        <v>8.6344996219174953E-3</v>
      </c>
      <c r="I25">
        <v>3.4658152994446259E-2</v>
      </c>
      <c r="L25">
        <v>100.64717181378106</v>
      </c>
      <c r="M25">
        <v>1.8779421209600942E-3</v>
      </c>
      <c r="N25">
        <v>100.64717181378106</v>
      </c>
      <c r="O25">
        <v>0.18959627032585188</v>
      </c>
      <c r="P25">
        <v>100.64717181378106</v>
      </c>
      <c r="Q25">
        <v>8.6344996219174953E-3</v>
      </c>
      <c r="R25">
        <v>115.8896373830453</v>
      </c>
      <c r="S25">
        <v>3.1501147133098345E-2</v>
      </c>
    </row>
    <row r="26" spans="2:19" x14ac:dyDescent="0.15">
      <c r="B26" t="s">
        <v>101</v>
      </c>
      <c r="C26">
        <v>1050</v>
      </c>
      <c r="D26">
        <v>4.4721359550018667</v>
      </c>
      <c r="E26" s="36">
        <f t="shared" si="0"/>
        <v>106.03233662091225</v>
      </c>
      <c r="F26">
        <v>1.5902809378446018E-3</v>
      </c>
      <c r="G26">
        <v>0.1847688335752696</v>
      </c>
      <c r="H26">
        <v>8.0002541572545029E-3</v>
      </c>
      <c r="I26">
        <v>3.3119436334292554E-2</v>
      </c>
      <c r="L26">
        <v>106.03233662091225</v>
      </c>
      <c r="M26">
        <v>1.5902809378446018E-3</v>
      </c>
      <c r="N26">
        <v>106.03233662091225</v>
      </c>
      <c r="O26">
        <v>0.1847688335752696</v>
      </c>
      <c r="P26">
        <v>106.03233662091225</v>
      </c>
      <c r="Q26">
        <v>8.0002541572545029E-3</v>
      </c>
      <c r="R26">
        <v>120.98865689663316</v>
      </c>
      <c r="S26">
        <v>3.0610041650137275E-2</v>
      </c>
    </row>
    <row r="27" spans="2:19" x14ac:dyDescent="0.15">
      <c r="B27" t="s">
        <v>102</v>
      </c>
      <c r="C27">
        <v>1051</v>
      </c>
      <c r="D27">
        <v>5.3851648071311899</v>
      </c>
      <c r="E27" s="36">
        <f t="shared" si="0"/>
        <v>110.50447257591411</v>
      </c>
      <c r="F27">
        <v>1.3838513374170584E-3</v>
      </c>
      <c r="G27">
        <v>0.18358133306539334</v>
      </c>
      <c r="H27">
        <v>7.3265875570458988E-3</v>
      </c>
      <c r="I27">
        <v>3.2278055025659246E-2</v>
      </c>
      <c r="L27">
        <v>110.50447257591411</v>
      </c>
      <c r="M27">
        <v>1.3838513374170584E-3</v>
      </c>
      <c r="N27">
        <v>110.50447257591411</v>
      </c>
      <c r="O27">
        <v>0.18358133306539334</v>
      </c>
      <c r="P27">
        <v>110.50447257591411</v>
      </c>
      <c r="Q27">
        <v>7.3265875570458988E-3</v>
      </c>
      <c r="R27">
        <v>125.4607928516382</v>
      </c>
      <c r="S27">
        <v>2.8918252311859381E-2</v>
      </c>
    </row>
    <row r="28" spans="2:19" x14ac:dyDescent="0.15">
      <c r="B28" t="s">
        <v>103</v>
      </c>
      <c r="C28">
        <v>1052</v>
      </c>
      <c r="D28">
        <v>5.0990195135878684</v>
      </c>
      <c r="E28" s="36">
        <f t="shared" si="0"/>
        <v>115.8896373830453</v>
      </c>
      <c r="F28">
        <v>1.2810852235390091E-3</v>
      </c>
      <c r="G28">
        <v>0.18070890251779032</v>
      </c>
      <c r="H28">
        <v>7.0339426279576985E-3</v>
      </c>
      <c r="I28">
        <v>3.1501147133098345E-2</v>
      </c>
      <c r="L28">
        <v>115.8896373830453</v>
      </c>
      <c r="M28">
        <v>1.2810852235390091E-3</v>
      </c>
      <c r="N28">
        <v>115.8896373830453</v>
      </c>
      <c r="O28">
        <v>0.18070890251779032</v>
      </c>
      <c r="P28">
        <v>115.8896373830453</v>
      </c>
      <c r="Q28">
        <v>7.0339426279576985E-3</v>
      </c>
      <c r="R28">
        <v>130.84595765876941</v>
      </c>
      <c r="S28">
        <v>2.7297086976705558E-2</v>
      </c>
    </row>
    <row r="29" spans="2:19" x14ac:dyDescent="0.15">
      <c r="B29" t="s">
        <v>104</v>
      </c>
      <c r="C29">
        <v>1053</v>
      </c>
      <c r="D29">
        <v>4.4721359550050446</v>
      </c>
      <c r="E29" s="36">
        <f t="shared" si="0"/>
        <v>120.98865689663316</v>
      </c>
      <c r="F29">
        <v>1.4903658629571667E-3</v>
      </c>
      <c r="G29">
        <v>0.17539887536455043</v>
      </c>
      <c r="H29">
        <v>6.4299975973856251E-3</v>
      </c>
      <c r="I29">
        <v>3.0610041650137275E-2</v>
      </c>
      <c r="L29">
        <v>120.98865689663316</v>
      </c>
      <c r="M29">
        <v>1.4903658629571667E-3</v>
      </c>
      <c r="N29">
        <v>120.98865689663316</v>
      </c>
      <c r="O29">
        <v>0.17539887536455043</v>
      </c>
      <c r="P29">
        <v>120.98865689663316</v>
      </c>
      <c r="Q29">
        <v>6.4299975973856251E-3</v>
      </c>
      <c r="R29">
        <v>136.23112246589795</v>
      </c>
      <c r="S29">
        <v>2.559743360362433E-2</v>
      </c>
    </row>
    <row r="30" spans="2:19" x14ac:dyDescent="0.15">
      <c r="B30" t="s">
        <v>105</v>
      </c>
      <c r="C30">
        <v>1054</v>
      </c>
      <c r="D30">
        <v>5.3851648071311899</v>
      </c>
      <c r="E30" s="36">
        <f t="shared" si="0"/>
        <v>125.4607928516382</v>
      </c>
      <c r="F30">
        <v>1.3327452265015944E-3</v>
      </c>
      <c r="G30">
        <v>0.17198546455023514</v>
      </c>
      <c r="H30">
        <v>6.0694054142908195E-3</v>
      </c>
      <c r="I30">
        <v>2.8918252311859381E-2</v>
      </c>
      <c r="L30">
        <v>125.4607928516382</v>
      </c>
      <c r="M30">
        <v>1.3327452265015944E-3</v>
      </c>
      <c r="N30">
        <v>125.4607928516382</v>
      </c>
      <c r="O30">
        <v>0.17198546455023514</v>
      </c>
      <c r="P30">
        <v>125.4607928516382</v>
      </c>
      <c r="Q30">
        <v>6.0694054142908195E-3</v>
      </c>
      <c r="R30">
        <v>140.70325842090301</v>
      </c>
      <c r="S30">
        <v>2.4183380086682707E-2</v>
      </c>
    </row>
    <row r="31" spans="2:19" x14ac:dyDescent="0.15">
      <c r="B31" t="s">
        <v>106</v>
      </c>
      <c r="C31">
        <v>1055</v>
      </c>
      <c r="D31">
        <v>5.3851648071285512</v>
      </c>
      <c r="E31" s="36">
        <f t="shared" si="0"/>
        <v>130.84595765876941</v>
      </c>
      <c r="F31">
        <v>1.2551033884027299E-3</v>
      </c>
      <c r="G31">
        <v>0.16557572926304964</v>
      </c>
      <c r="H31">
        <v>5.6883397082488144E-3</v>
      </c>
      <c r="I31">
        <v>2.7297086976705558E-2</v>
      </c>
      <c r="L31">
        <v>130.84595765876941</v>
      </c>
      <c r="M31">
        <v>1.2551033884027299E-3</v>
      </c>
      <c r="N31">
        <v>130.84595765876941</v>
      </c>
      <c r="O31">
        <v>0.16557572926304964</v>
      </c>
      <c r="P31">
        <v>130.84595765876941</v>
      </c>
      <c r="Q31">
        <v>5.6883397082488144E-3</v>
      </c>
      <c r="R31">
        <v>146.0884232280342</v>
      </c>
      <c r="S31">
        <v>2.4205546369178217E-2</v>
      </c>
    </row>
    <row r="32" spans="2:19" x14ac:dyDescent="0.15">
      <c r="B32" t="s">
        <v>107</v>
      </c>
      <c r="C32">
        <v>1056</v>
      </c>
      <c r="D32">
        <v>4.4721359550050446</v>
      </c>
      <c r="E32" s="36">
        <f t="shared" si="0"/>
        <v>136.23112246589795</v>
      </c>
      <c r="F32">
        <v>1.4608013650945421E-3</v>
      </c>
      <c r="G32">
        <v>0.15790735515692839</v>
      </c>
      <c r="H32">
        <v>5.1813372084763788E-3</v>
      </c>
      <c r="I32">
        <v>2.559743360362433E-2</v>
      </c>
      <c r="L32">
        <v>136.23112246589795</v>
      </c>
      <c r="M32">
        <v>1.4608013650945421E-3</v>
      </c>
      <c r="N32">
        <v>136.23112246589795</v>
      </c>
      <c r="O32">
        <v>0.15790735515692839</v>
      </c>
      <c r="P32">
        <v>136.23112246589795</v>
      </c>
      <c r="Q32">
        <v>5.1813372084763788E-3</v>
      </c>
      <c r="R32">
        <v>151.47358803517594</v>
      </c>
      <c r="S32">
        <v>2.3747486983999911E-2</v>
      </c>
    </row>
    <row r="33" spans="2:19" x14ac:dyDescent="0.15">
      <c r="B33" t="s">
        <v>108</v>
      </c>
      <c r="C33">
        <v>1057</v>
      </c>
      <c r="D33">
        <v>5.3851648071311899</v>
      </c>
      <c r="E33" s="36">
        <f t="shared" si="0"/>
        <v>140.70325842090301</v>
      </c>
      <c r="F33">
        <v>1.3824130295177189E-3</v>
      </c>
      <c r="G33">
        <v>0.15274371478263674</v>
      </c>
      <c r="H33">
        <v>5.5372002877854066E-3</v>
      </c>
      <c r="I33">
        <v>2.4183380086682707E-2</v>
      </c>
      <c r="L33">
        <v>140.70325842090301</v>
      </c>
      <c r="M33">
        <v>1.3824130295177189E-3</v>
      </c>
      <c r="N33">
        <v>140.70325842090301</v>
      </c>
      <c r="O33">
        <v>0.15274371478263674</v>
      </c>
      <c r="P33">
        <v>140.70325842090301</v>
      </c>
      <c r="Q33">
        <v>5.5372002877854066E-3</v>
      </c>
      <c r="R33">
        <v>155.59669366078572</v>
      </c>
      <c r="S33">
        <v>2.1451976578647697E-2</v>
      </c>
    </row>
    <row r="34" spans="2:19" x14ac:dyDescent="0.15">
      <c r="B34" t="s">
        <v>109</v>
      </c>
      <c r="C34">
        <v>1058</v>
      </c>
      <c r="D34">
        <v>5.3851648071417451</v>
      </c>
      <c r="E34" s="36">
        <f t="shared" si="0"/>
        <v>146.0884232280342</v>
      </c>
      <c r="F34">
        <v>1.5118935825224153E-3</v>
      </c>
      <c r="G34">
        <v>0.15334346555641015</v>
      </c>
      <c r="H34">
        <v>6.1364636060513705E-3</v>
      </c>
      <c r="I34">
        <v>2.4205546369178217E-2</v>
      </c>
      <c r="N34">
        <v>146.0884232280342</v>
      </c>
      <c r="O34">
        <v>0.15334346555641015</v>
      </c>
      <c r="P34">
        <v>146.0884232280342</v>
      </c>
      <c r="Q34">
        <v>6.1364636060513705E-3</v>
      </c>
      <c r="R34">
        <v>160.98185846792745</v>
      </c>
      <c r="S34">
        <v>1.9812764151660202E-2</v>
      </c>
    </row>
    <row r="35" spans="2:19" x14ac:dyDescent="0.15">
      <c r="B35" t="s">
        <v>110</v>
      </c>
      <c r="C35">
        <v>1059</v>
      </c>
      <c r="D35">
        <v>4.1231056256097753</v>
      </c>
      <c r="E35" s="36">
        <f t="shared" si="0"/>
        <v>151.47358803517594</v>
      </c>
      <c r="F35">
        <v>1.5656474907636449E-3</v>
      </c>
      <c r="G35">
        <v>0.15427897130408025</v>
      </c>
      <c r="H35">
        <v>7.2671734240832191E-3</v>
      </c>
      <c r="I35">
        <v>2.3747486983999911E-2</v>
      </c>
      <c r="N35">
        <v>151.47358803517594</v>
      </c>
      <c r="O35">
        <v>0.15427897130408025</v>
      </c>
      <c r="R35">
        <v>166.36702327505864</v>
      </c>
      <c r="S35">
        <v>1.9081730942927984E-2</v>
      </c>
    </row>
    <row r="36" spans="2:19" x14ac:dyDescent="0.15">
      <c r="B36" t="s">
        <v>111</v>
      </c>
      <c r="C36">
        <v>1060</v>
      </c>
      <c r="D36">
        <v>5.3851648071417451</v>
      </c>
      <c r="E36" s="36">
        <f t="shared" si="0"/>
        <v>155.59669366078572</v>
      </c>
      <c r="F36">
        <v>1.7751144096738807E-3</v>
      </c>
      <c r="G36">
        <v>0.1575309230928191</v>
      </c>
      <c r="H36">
        <v>8.6418138082902992E-3</v>
      </c>
      <c r="I36">
        <v>2.1451976578647697E-2</v>
      </c>
      <c r="N36">
        <v>155.59669366078572</v>
      </c>
      <c r="O36">
        <v>0.1575309230928191</v>
      </c>
      <c r="R36">
        <v>170.8391592300637</v>
      </c>
      <c r="S36">
        <v>1.9409973298751E-2</v>
      </c>
    </row>
    <row r="37" spans="2:19" x14ac:dyDescent="0.15">
      <c r="B37" t="s">
        <v>112</v>
      </c>
      <c r="C37">
        <v>1061</v>
      </c>
      <c r="D37">
        <v>5.3851648071311899</v>
      </c>
      <c r="E37" s="36">
        <f t="shared" si="0"/>
        <v>160.98185846792745</v>
      </c>
      <c r="F37">
        <v>1.8270138370767681E-3</v>
      </c>
      <c r="G37">
        <v>0.15852643757583362</v>
      </c>
      <c r="H37">
        <v>9.3260905544670925E-3</v>
      </c>
      <c r="I37">
        <v>1.9812764151660202E-2</v>
      </c>
      <c r="N37">
        <v>160.98185846792745</v>
      </c>
      <c r="O37">
        <v>0.15852643757583362</v>
      </c>
      <c r="R37">
        <v>176.22432403719225</v>
      </c>
      <c r="S37">
        <v>1.9378922804903297E-2</v>
      </c>
    </row>
    <row r="38" spans="2:19" x14ac:dyDescent="0.15">
      <c r="B38" t="s">
        <v>113</v>
      </c>
      <c r="C38">
        <v>1062</v>
      </c>
      <c r="D38">
        <v>4.4721359550050446</v>
      </c>
      <c r="E38" s="36">
        <f t="shared" si="0"/>
        <v>166.36702327505864</v>
      </c>
      <c r="F38">
        <v>1.6714997367630934E-3</v>
      </c>
      <c r="G38">
        <v>0.16010256475619877</v>
      </c>
      <c r="H38">
        <v>9.9909005656994114E-3</v>
      </c>
      <c r="I38">
        <v>1.9081730942927984E-2</v>
      </c>
      <c r="N38">
        <v>166.36702327505864</v>
      </c>
      <c r="O38">
        <v>0.16010256475619877</v>
      </c>
      <c r="R38">
        <v>181.32334355078152</v>
      </c>
      <c r="S38">
        <v>1.9590682521451106E-2</v>
      </c>
    </row>
    <row r="39" spans="2:19" x14ac:dyDescent="0.15">
      <c r="B39" t="s">
        <v>114</v>
      </c>
      <c r="C39">
        <v>1063</v>
      </c>
      <c r="D39">
        <v>5.3851648071285512</v>
      </c>
      <c r="E39" s="36">
        <f t="shared" si="0"/>
        <v>170.8391592300637</v>
      </c>
      <c r="F39">
        <v>2.0886725431062147E-3</v>
      </c>
      <c r="G39">
        <v>0.16090770069224558</v>
      </c>
      <c r="H39">
        <v>1.042655604061681E-2</v>
      </c>
      <c r="I39">
        <v>1.9409973298751E-2</v>
      </c>
      <c r="N39">
        <v>170.8391592300637</v>
      </c>
      <c r="O39">
        <v>0.16090770069224558</v>
      </c>
      <c r="R39">
        <v>186.32334355078549</v>
      </c>
      <c r="S39">
        <v>1.9937997955973213E-2</v>
      </c>
    </row>
    <row r="40" spans="2:19" x14ac:dyDescent="0.15">
      <c r="B40" t="s">
        <v>115</v>
      </c>
      <c r="C40">
        <v>1064</v>
      </c>
      <c r="D40">
        <v>5.099019513589262</v>
      </c>
      <c r="E40" s="36">
        <f t="shared" si="0"/>
        <v>176.22432403719225</v>
      </c>
      <c r="F40">
        <v>2.2721505185262208E-3</v>
      </c>
      <c r="G40">
        <v>0.16030400748520407</v>
      </c>
      <c r="H40">
        <v>1.0786667954086174E-2</v>
      </c>
      <c r="I40">
        <v>1.9378922804903297E-2</v>
      </c>
      <c r="N40">
        <v>176.22432403719225</v>
      </c>
      <c r="O40">
        <v>0.16030400748520407</v>
      </c>
      <c r="R40">
        <v>191.70850835791404</v>
      </c>
      <c r="S40">
        <v>2.0502052445522442E-2</v>
      </c>
    </row>
    <row r="41" spans="2:19" x14ac:dyDescent="0.15">
      <c r="B41" t="s">
        <v>116</v>
      </c>
      <c r="C41">
        <v>1065</v>
      </c>
      <c r="D41">
        <v>5.0000000000039799</v>
      </c>
      <c r="E41" s="36">
        <f t="shared" si="0"/>
        <v>181.32334355078152</v>
      </c>
      <c r="F41">
        <v>2.4843533380079913E-3</v>
      </c>
      <c r="G41">
        <v>0.15924521869794897</v>
      </c>
      <c r="H41">
        <v>1.0800882042999374E-2</v>
      </c>
      <c r="I41">
        <v>1.9590682521451106E-2</v>
      </c>
      <c r="N41">
        <v>181.32334355078152</v>
      </c>
      <c r="O41">
        <v>0.15924521869794897</v>
      </c>
      <c r="R41">
        <v>196.80752787151724</v>
      </c>
      <c r="S41">
        <v>2.0399784382321123E-2</v>
      </c>
    </row>
    <row r="42" spans="2:19" x14ac:dyDescent="0.15">
      <c r="B42" t="s">
        <v>117</v>
      </c>
      <c r="C42">
        <v>1066</v>
      </c>
      <c r="D42">
        <v>5.3851648071285512</v>
      </c>
      <c r="E42" s="36">
        <f t="shared" si="0"/>
        <v>186.32334355078549</v>
      </c>
      <c r="F42">
        <v>2.3506350233625066E-3</v>
      </c>
      <c r="G42">
        <v>0.15969942305832796</v>
      </c>
      <c r="H42">
        <v>1.054024806338634E-2</v>
      </c>
      <c r="I42">
        <v>1.9937997955973213E-2</v>
      </c>
      <c r="N42">
        <v>186.32334355078549</v>
      </c>
      <c r="O42">
        <v>0.15969942305832796</v>
      </c>
      <c r="R42">
        <v>201.27966382650641</v>
      </c>
      <c r="S42">
        <v>2.025245216003951E-2</v>
      </c>
    </row>
    <row r="43" spans="2:19" x14ac:dyDescent="0.15">
      <c r="B43" t="s">
        <v>118</v>
      </c>
      <c r="C43">
        <v>1067</v>
      </c>
      <c r="D43">
        <v>5.0990195136031975</v>
      </c>
      <c r="E43" s="36">
        <f t="shared" si="0"/>
        <v>191.70850835791404</v>
      </c>
      <c r="F43">
        <v>2.5603406574714305E-3</v>
      </c>
      <c r="G43">
        <v>0.15901013374577616</v>
      </c>
      <c r="H43">
        <v>1.0241355066620352E-2</v>
      </c>
      <c r="I43">
        <v>2.0502052445522442E-2</v>
      </c>
      <c r="N43">
        <v>191.70850835791404</v>
      </c>
      <c r="O43">
        <v>0.15901013374577616</v>
      </c>
      <c r="R43">
        <v>206.66482863365079</v>
      </c>
      <c r="S43">
        <v>2.0374588692216693E-2</v>
      </c>
    </row>
    <row r="44" spans="2:19" x14ac:dyDescent="0.15">
      <c r="B44" t="s">
        <v>119</v>
      </c>
      <c r="C44">
        <v>1068</v>
      </c>
      <c r="D44">
        <v>4.4721359549891568</v>
      </c>
      <c r="E44" s="36">
        <f t="shared" si="0"/>
        <v>196.80752787151724</v>
      </c>
      <c r="F44">
        <v>2.4524887396724301E-3</v>
      </c>
      <c r="G44">
        <v>0.15952906595817579</v>
      </c>
      <c r="H44">
        <v>1.0062876603799932E-2</v>
      </c>
      <c r="I44">
        <v>2.0399784382321123E-2</v>
      </c>
      <c r="N44">
        <v>196.80752787151724</v>
      </c>
      <c r="O44">
        <v>0.15952906595817579</v>
      </c>
      <c r="R44">
        <v>212.04999344078198</v>
      </c>
      <c r="S44">
        <v>2.0398440781904812E-2</v>
      </c>
    </row>
    <row r="45" spans="2:19" x14ac:dyDescent="0.15">
      <c r="B45" t="s">
        <v>120</v>
      </c>
      <c r="C45">
        <v>1069</v>
      </c>
      <c r="D45">
        <v>5.3851648071443838</v>
      </c>
      <c r="E45" s="36">
        <f t="shared" si="0"/>
        <v>201.27966382650641</v>
      </c>
      <c r="F45">
        <v>2.8440258952730814E-3</v>
      </c>
      <c r="G45">
        <v>0.15847652956778127</v>
      </c>
      <c r="H45">
        <v>1.0200627834701742E-2</v>
      </c>
      <c r="I45">
        <v>2.025245216003951E-2</v>
      </c>
      <c r="N45">
        <v>201.27966382650641</v>
      </c>
      <c r="O45">
        <v>0.15847652956778127</v>
      </c>
      <c r="R45">
        <v>217.14901295436985</v>
      </c>
      <c r="S45">
        <v>2.116819001419824E-2</v>
      </c>
    </row>
    <row r="46" spans="2:19" x14ac:dyDescent="0.15">
      <c r="B46" t="s">
        <v>121</v>
      </c>
      <c r="C46">
        <v>1070</v>
      </c>
      <c r="D46">
        <v>5.3851648071311899</v>
      </c>
      <c r="E46" s="36">
        <f t="shared" si="0"/>
        <v>206.66482863365079</v>
      </c>
      <c r="F46">
        <v>2.8194083591914841E-3</v>
      </c>
      <c r="G46">
        <v>0.15990906636215027</v>
      </c>
      <c r="H46">
        <v>1.0727237585554866E-2</v>
      </c>
      <c r="I46">
        <v>2.0374588692216693E-2</v>
      </c>
      <c r="N46">
        <v>206.66482863365079</v>
      </c>
      <c r="O46">
        <v>0.15990906636215027</v>
      </c>
      <c r="R46">
        <v>221.62114890937491</v>
      </c>
      <c r="S46">
        <v>2.0945429325181734E-2</v>
      </c>
    </row>
    <row r="47" spans="2:19" x14ac:dyDescent="0.15">
      <c r="B47" t="s">
        <v>122</v>
      </c>
      <c r="C47">
        <v>1071</v>
      </c>
      <c r="D47">
        <v>5.0990195135878684</v>
      </c>
      <c r="E47" s="36">
        <f t="shared" si="0"/>
        <v>212.04999344078198</v>
      </c>
      <c r="F47">
        <v>2.5613470369463859E-3</v>
      </c>
      <c r="G47">
        <v>0.15919547102431744</v>
      </c>
      <c r="H47">
        <v>1.0904600779823824E-2</v>
      </c>
      <c r="I47">
        <v>2.0398440781904812E-2</v>
      </c>
      <c r="N47">
        <v>212.04999344078198</v>
      </c>
      <c r="O47">
        <v>0.15919547102431744</v>
      </c>
      <c r="R47">
        <v>227.45210080421271</v>
      </c>
      <c r="S47">
        <v>2.0933939093345632E-2</v>
      </c>
    </row>
    <row r="48" spans="2:19" x14ac:dyDescent="0.15">
      <c r="B48" t="s">
        <v>123</v>
      </c>
      <c r="C48">
        <v>1072</v>
      </c>
      <c r="D48">
        <v>4.4721359550050446</v>
      </c>
      <c r="E48" s="36">
        <f t="shared" si="0"/>
        <v>217.14901295436985</v>
      </c>
      <c r="F48">
        <v>2.9778460796185732E-3</v>
      </c>
      <c r="G48">
        <v>0.15906478322507855</v>
      </c>
      <c r="H48">
        <v>1.1172972204183619E-2</v>
      </c>
      <c r="I48">
        <v>2.116819001419824E-2</v>
      </c>
      <c r="N48">
        <v>217.14901295436985</v>
      </c>
      <c r="O48">
        <v>0.15906478322507855</v>
      </c>
      <c r="R48">
        <v>232.5511203178159</v>
      </c>
      <c r="S48">
        <v>2.148848758444756E-2</v>
      </c>
    </row>
    <row r="49" spans="2:15" x14ac:dyDescent="0.15">
      <c r="B49" t="s">
        <v>124</v>
      </c>
      <c r="C49">
        <v>1073</v>
      </c>
      <c r="D49">
        <v>5.8309518948378036</v>
      </c>
      <c r="E49" s="36">
        <f t="shared" si="0"/>
        <v>221.62114890937491</v>
      </c>
      <c r="F49">
        <v>3.1346427604780091E-3</v>
      </c>
      <c r="G49">
        <v>0.16487931620502952</v>
      </c>
      <c r="H49">
        <v>1.2490939898709695E-2</v>
      </c>
      <c r="I49">
        <v>2.0945429325181734E-2</v>
      </c>
      <c r="N49">
        <v>221.62114890937491</v>
      </c>
      <c r="O49">
        <v>0.16487931620502952</v>
      </c>
    </row>
    <row r="50" spans="2:15" x14ac:dyDescent="0.15">
      <c r="B50" t="s">
        <v>125</v>
      </c>
      <c r="C50">
        <v>1074</v>
      </c>
      <c r="D50">
        <v>5.0990195136031975</v>
      </c>
      <c r="E50" s="36">
        <f t="shared" si="0"/>
        <v>227.45210080421271</v>
      </c>
      <c r="F50">
        <v>2.9762770019201028E-3</v>
      </c>
      <c r="G50">
        <v>0.1609851029373647</v>
      </c>
      <c r="H50">
        <v>1.1798148745381551E-2</v>
      </c>
      <c r="I50">
        <v>2.0933939093345632E-2</v>
      </c>
      <c r="N50">
        <v>227.45210080421271</v>
      </c>
      <c r="O50">
        <v>0.1609851029373647</v>
      </c>
    </row>
    <row r="51" spans="2:15" x14ac:dyDescent="0.15">
      <c r="B51" t="s">
        <v>126</v>
      </c>
      <c r="C51">
        <v>1075</v>
      </c>
      <c r="D51">
        <v>4.4721359549891568</v>
      </c>
      <c r="E51" s="36">
        <f t="shared" si="0"/>
        <v>232.5511203178159</v>
      </c>
      <c r="F51">
        <v>2.7409003492430807E-3</v>
      </c>
      <c r="G51">
        <v>0.16034775806282059</v>
      </c>
      <c r="H51">
        <v>1.1137991835404589E-2</v>
      </c>
      <c r="I51">
        <v>2.148848758444756E-2</v>
      </c>
      <c r="N51">
        <v>232.5511203178159</v>
      </c>
      <c r="O51">
        <v>0.16034775806282059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2019-03-12T11:28:40Z</dcterms:modified>
</cp:coreProperties>
</file>