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" i="2" l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T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BJ70" i="1"/>
  <c r="BK70" i="1"/>
  <c r="BL70" i="1"/>
  <c r="BM70" i="1"/>
  <c r="BN70" i="1"/>
  <c r="BO70" i="1"/>
  <c r="O71" i="1"/>
  <c r="AP71" i="1"/>
  <c r="AQ71" i="1"/>
  <c r="AR71" i="1"/>
  <c r="AS71" i="1"/>
  <c r="AU71" i="1"/>
  <c r="AV71" i="1"/>
  <c r="AW71" i="1"/>
  <c r="AX71" i="1"/>
  <c r="AY71" i="1"/>
  <c r="AZ71" i="1"/>
  <c r="BA71" i="1"/>
  <c r="BD71" i="1"/>
  <c r="BE71" i="1"/>
  <c r="BF71" i="1"/>
  <c r="BG71" i="1"/>
  <c r="BH71" i="1"/>
  <c r="BI71" i="1"/>
  <c r="AT71" i="1" s="1"/>
  <c r="BJ71" i="1"/>
  <c r="BK71" i="1"/>
  <c r="BL71" i="1"/>
  <c r="BM71" i="1"/>
  <c r="BN71" i="1"/>
  <c r="BO71" i="1"/>
  <c r="O72" i="1"/>
  <c r="AP72" i="1"/>
  <c r="AQ72" i="1"/>
  <c r="AR72" i="1"/>
  <c r="AS72" i="1"/>
  <c r="AT72" i="1"/>
  <c r="AV72" i="1"/>
  <c r="AW72" i="1"/>
  <c r="AX72" i="1"/>
  <c r="AY72" i="1"/>
  <c r="AZ72" i="1"/>
  <c r="BA72" i="1"/>
  <c r="BD72" i="1"/>
  <c r="BP72" i="1" s="1"/>
  <c r="BE72" i="1"/>
  <c r="BF72" i="1"/>
  <c r="BG72" i="1"/>
  <c r="BH72" i="1"/>
  <c r="BI72" i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U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U75" i="1"/>
  <c r="AV75" i="1"/>
  <c r="AW75" i="1"/>
  <c r="AX75" i="1"/>
  <c r="AY75" i="1"/>
  <c r="AZ75" i="1"/>
  <c r="BA75" i="1"/>
  <c r="BD75" i="1"/>
  <c r="BE75" i="1"/>
  <c r="BF75" i="1"/>
  <c r="BG75" i="1"/>
  <c r="BH75" i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U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AT76" i="1" s="1"/>
  <c r="BJ76" i="1"/>
  <c r="BK76" i="1"/>
  <c r="BL76" i="1"/>
  <c r="BM76" i="1"/>
  <c r="BN76" i="1"/>
  <c r="BO76" i="1"/>
  <c r="O77" i="1"/>
  <c r="AP77" i="1"/>
  <c r="AQ77" i="1"/>
  <c r="AR77" i="1"/>
  <c r="AS77" i="1"/>
  <c r="AU77" i="1"/>
  <c r="AV77" i="1"/>
  <c r="AW77" i="1"/>
  <c r="AX77" i="1"/>
  <c r="AY77" i="1"/>
  <c r="AZ77" i="1"/>
  <c r="BA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O78" i="1"/>
  <c r="AP78" i="1"/>
  <c r="BB78" i="1" s="1"/>
  <c r="AQ78" i="1"/>
  <c r="AR78" i="1"/>
  <c r="AS78" i="1"/>
  <c r="AT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BJ78" i="1"/>
  <c r="BK78" i="1"/>
  <c r="BL78" i="1"/>
  <c r="BM78" i="1"/>
  <c r="BN78" i="1"/>
  <c r="BO78" i="1"/>
  <c r="O79" i="1"/>
  <c r="AP79" i="1"/>
  <c r="AQ79" i="1"/>
  <c r="AR79" i="1"/>
  <c r="AS79" i="1"/>
  <c r="AT79" i="1"/>
  <c r="AV79" i="1"/>
  <c r="AW79" i="1"/>
  <c r="AX79" i="1"/>
  <c r="AY79" i="1"/>
  <c r="AZ79" i="1"/>
  <c r="BA79" i="1"/>
  <c r="BD79" i="1"/>
  <c r="BE79" i="1"/>
  <c r="BP79" i="1" s="1"/>
  <c r="BF79" i="1"/>
  <c r="BG79" i="1"/>
  <c r="BH79" i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Q80" i="1" s="1"/>
  <c r="BF80" i="1"/>
  <c r="BG80" i="1"/>
  <c r="BH80" i="1"/>
  <c r="AU80" i="1" s="1"/>
  <c r="BI80" i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BI81" i="1"/>
  <c r="AT81" i="1" s="1"/>
  <c r="BJ81" i="1"/>
  <c r="BK81" i="1"/>
  <c r="BL81" i="1"/>
  <c r="BM81" i="1"/>
  <c r="BN81" i="1"/>
  <c r="BO81" i="1"/>
  <c r="O82" i="1"/>
  <c r="AP82" i="1"/>
  <c r="AQ82" i="1"/>
  <c r="AR82" i="1"/>
  <c r="AS82" i="1"/>
  <c r="AT82" i="1"/>
  <c r="AV82" i="1"/>
  <c r="AW82" i="1"/>
  <c r="AX82" i="1"/>
  <c r="AY82" i="1"/>
  <c r="AZ82" i="1"/>
  <c r="BA82" i="1"/>
  <c r="BD82" i="1"/>
  <c r="BE82" i="1"/>
  <c r="BF82" i="1"/>
  <c r="BG82" i="1"/>
  <c r="BH82" i="1"/>
  <c r="AU82" i="1" s="1"/>
  <c r="BB82" i="1" s="1"/>
  <c r="BI82" i="1"/>
  <c r="BJ82" i="1"/>
  <c r="BK82" i="1"/>
  <c r="BL82" i="1"/>
  <c r="BM82" i="1"/>
  <c r="BN82" i="1"/>
  <c r="BO82" i="1"/>
  <c r="O83" i="1"/>
  <c r="AP83" i="1"/>
  <c r="AQ83" i="1"/>
  <c r="AR83" i="1"/>
  <c r="AS83" i="1"/>
  <c r="AU83" i="1"/>
  <c r="AV83" i="1"/>
  <c r="AW83" i="1"/>
  <c r="AX83" i="1"/>
  <c r="AY83" i="1"/>
  <c r="AZ83" i="1"/>
  <c r="BA83" i="1"/>
  <c r="BD83" i="1"/>
  <c r="BE83" i="1"/>
  <c r="BF83" i="1"/>
  <c r="BG83" i="1"/>
  <c r="BH83" i="1"/>
  <c r="BI83" i="1"/>
  <c r="AT83" i="1" s="1"/>
  <c r="BJ83" i="1"/>
  <c r="BK83" i="1"/>
  <c r="BL83" i="1"/>
  <c r="BM83" i="1"/>
  <c r="BN83" i="1"/>
  <c r="BO83" i="1"/>
  <c r="O84" i="1"/>
  <c r="AP84" i="1"/>
  <c r="AQ84" i="1"/>
  <c r="AR84" i="1"/>
  <c r="AS84" i="1"/>
  <c r="AU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U85" i="1"/>
  <c r="AV85" i="1"/>
  <c r="AW85" i="1"/>
  <c r="AX85" i="1"/>
  <c r="AY85" i="1"/>
  <c r="AZ85" i="1"/>
  <c r="BA85" i="1"/>
  <c r="BD85" i="1"/>
  <c r="BE85" i="1"/>
  <c r="BF85" i="1"/>
  <c r="BG85" i="1"/>
  <c r="BH85" i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AU86" i="1" s="1"/>
  <c r="BI86" i="1"/>
  <c r="BJ86" i="1"/>
  <c r="BK86" i="1"/>
  <c r="BL86" i="1"/>
  <c r="BM86" i="1"/>
  <c r="BN86" i="1"/>
  <c r="BO86" i="1"/>
  <c r="O87" i="1"/>
  <c r="AP87" i="1"/>
  <c r="AQ87" i="1"/>
  <c r="AR87" i="1"/>
  <c r="AS87" i="1"/>
  <c r="AU87" i="1"/>
  <c r="AV87" i="1"/>
  <c r="AW87" i="1"/>
  <c r="AX87" i="1"/>
  <c r="AY87" i="1"/>
  <c r="AZ87" i="1"/>
  <c r="BA87" i="1"/>
  <c r="BD87" i="1"/>
  <c r="BE87" i="1"/>
  <c r="BF87" i="1"/>
  <c r="BG87" i="1"/>
  <c r="BH87" i="1"/>
  <c r="BI87" i="1"/>
  <c r="AT87" i="1" s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P88" i="1" s="1"/>
  <c r="BF88" i="1"/>
  <c r="BG88" i="1"/>
  <c r="BH88" i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P91" i="1" s="1"/>
  <c r="BF91" i="1"/>
  <c r="BG91" i="1"/>
  <c r="BH91" i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AU92" i="1" s="1"/>
  <c r="BI92" i="1"/>
  <c r="AT92" i="1" s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AU95" i="1" s="1"/>
  <c r="BI95" i="1"/>
  <c r="AT95" i="1" s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U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Q99" i="1" s="1"/>
  <c r="AI99" i="1" s="1"/>
  <c r="BE99" i="1"/>
  <c r="BF99" i="1"/>
  <c r="BG99" i="1"/>
  <c r="BH99" i="1"/>
  <c r="AU99" i="1" s="1"/>
  <c r="BI99" i="1"/>
  <c r="AT99" i="1" s="1"/>
  <c r="BJ99" i="1"/>
  <c r="BK99" i="1"/>
  <c r="BL99" i="1"/>
  <c r="BM99" i="1"/>
  <c r="BN99" i="1"/>
  <c r="BO99" i="1"/>
  <c r="O100" i="1"/>
  <c r="AP100" i="1"/>
  <c r="AQ100" i="1"/>
  <c r="AR100" i="1"/>
  <c r="AS100" i="1"/>
  <c r="AT100" i="1"/>
  <c r="AV100" i="1"/>
  <c r="AW100" i="1"/>
  <c r="AX100" i="1"/>
  <c r="AY100" i="1"/>
  <c r="AZ100" i="1"/>
  <c r="BA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T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BB105" i="1" s="1"/>
  <c r="AS105" i="1"/>
  <c r="AU105" i="1"/>
  <c r="AV105" i="1"/>
  <c r="AW105" i="1"/>
  <c r="AX105" i="1"/>
  <c r="AY105" i="1"/>
  <c r="AZ105" i="1"/>
  <c r="BA105" i="1"/>
  <c r="BD105" i="1"/>
  <c r="BE105" i="1"/>
  <c r="BF105" i="1"/>
  <c r="BG105" i="1"/>
  <c r="BH105" i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U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AT107" i="1" s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BJ108" i="1"/>
  <c r="BK108" i="1"/>
  <c r="BL108" i="1"/>
  <c r="BM108" i="1"/>
  <c r="BN108" i="1"/>
  <c r="BO108" i="1"/>
  <c r="O109" i="1"/>
  <c r="AP109" i="1"/>
  <c r="AQ109" i="1"/>
  <c r="AR109" i="1"/>
  <c r="AS109" i="1"/>
  <c r="AT109" i="1"/>
  <c r="AV109" i="1"/>
  <c r="AW109" i="1"/>
  <c r="AX109" i="1"/>
  <c r="AY109" i="1"/>
  <c r="AZ109" i="1"/>
  <c r="BA109" i="1"/>
  <c r="BD109" i="1"/>
  <c r="BE109" i="1"/>
  <c r="BF109" i="1"/>
  <c r="BG109" i="1"/>
  <c r="BH109" i="1"/>
  <c r="AU109" i="1" s="1"/>
  <c r="BI109" i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P111" i="1" s="1"/>
  <c r="BE111" i="1"/>
  <c r="BF111" i="1"/>
  <c r="BG111" i="1"/>
  <c r="BH111" i="1"/>
  <c r="BI111" i="1"/>
  <c r="AT111" i="1" s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AU112" i="1" s="1"/>
  <c r="BI112" i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BI113" i="1"/>
  <c r="BJ113" i="1"/>
  <c r="BK113" i="1"/>
  <c r="BL113" i="1"/>
  <c r="BM113" i="1"/>
  <c r="BN113" i="1"/>
  <c r="BO113" i="1"/>
  <c r="O114" i="1"/>
  <c r="AP114" i="1"/>
  <c r="AQ114" i="1"/>
  <c r="AR114" i="1"/>
  <c r="AS114" i="1"/>
  <c r="AT114" i="1"/>
  <c r="AV114" i="1"/>
  <c r="AW114" i="1"/>
  <c r="AX114" i="1"/>
  <c r="AY114" i="1"/>
  <c r="AZ114" i="1"/>
  <c r="BA114" i="1"/>
  <c r="BD114" i="1"/>
  <c r="BE114" i="1"/>
  <c r="BF114" i="1"/>
  <c r="BG114" i="1"/>
  <c r="BH114" i="1"/>
  <c r="AU114" i="1" s="1"/>
  <c r="BI114" i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P115" i="1" s="1"/>
  <c r="BE115" i="1"/>
  <c r="BF115" i="1"/>
  <c r="BG115" i="1"/>
  <c r="BH115" i="1"/>
  <c r="BI115" i="1"/>
  <c r="AT115" i="1" s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U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U119" i="1"/>
  <c r="AV119" i="1"/>
  <c r="AW119" i="1"/>
  <c r="AX119" i="1"/>
  <c r="AY119" i="1"/>
  <c r="AZ119" i="1"/>
  <c r="BA119" i="1"/>
  <c r="BD119" i="1"/>
  <c r="BE119" i="1"/>
  <c r="BF119" i="1"/>
  <c r="BG119" i="1"/>
  <c r="BH119" i="1"/>
  <c r="BI119" i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P120" i="1" s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T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BB123" i="1" s="1"/>
  <c r="AR123" i="1"/>
  <c r="AS123" i="1"/>
  <c r="AT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V124" i="1"/>
  <c r="AW124" i="1"/>
  <c r="AX124" i="1"/>
  <c r="AY124" i="1"/>
  <c r="AZ124" i="1"/>
  <c r="BA124" i="1"/>
  <c r="BD124" i="1"/>
  <c r="BE124" i="1"/>
  <c r="BP124" i="1" s="1"/>
  <c r="BF124" i="1"/>
  <c r="BG124" i="1"/>
  <c r="BH124" i="1"/>
  <c r="AU124" i="1" s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AU125" i="1" s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T126" i="1"/>
  <c r="AV126" i="1"/>
  <c r="AW126" i="1"/>
  <c r="AX126" i="1"/>
  <c r="AY126" i="1"/>
  <c r="AZ126" i="1"/>
  <c r="BA126" i="1"/>
  <c r="BD126" i="1"/>
  <c r="BE126" i="1"/>
  <c r="BF126" i="1"/>
  <c r="BG126" i="1"/>
  <c r="BH126" i="1"/>
  <c r="BP126" i="1" s="1"/>
  <c r="BI126" i="1"/>
  <c r="BJ126" i="1"/>
  <c r="BK126" i="1"/>
  <c r="BL126" i="1"/>
  <c r="BM126" i="1"/>
  <c r="BN126" i="1"/>
  <c r="BO126" i="1"/>
  <c r="O127" i="1"/>
  <c r="AP127" i="1"/>
  <c r="AQ127" i="1"/>
  <c r="AR127" i="1"/>
  <c r="AS127" i="1"/>
  <c r="AT127" i="1"/>
  <c r="AV127" i="1"/>
  <c r="AW127" i="1"/>
  <c r="AX127" i="1"/>
  <c r="AY127" i="1"/>
  <c r="AZ127" i="1"/>
  <c r="BA127" i="1"/>
  <c r="BD127" i="1"/>
  <c r="BE127" i="1"/>
  <c r="BF127" i="1"/>
  <c r="BG127" i="1"/>
  <c r="BH127" i="1"/>
  <c r="BI127" i="1"/>
  <c r="BJ127" i="1"/>
  <c r="BK127" i="1"/>
  <c r="BL127" i="1"/>
  <c r="BM127" i="1"/>
  <c r="BN127" i="1"/>
  <c r="BO127" i="1"/>
  <c r="O128" i="1"/>
  <c r="AP128" i="1"/>
  <c r="AQ128" i="1"/>
  <c r="AR128" i="1"/>
  <c r="AS128" i="1"/>
  <c r="AT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O129" i="1"/>
  <c r="AP129" i="1"/>
  <c r="AQ129" i="1"/>
  <c r="AR129" i="1"/>
  <c r="AS129" i="1"/>
  <c r="AU129" i="1"/>
  <c r="AV129" i="1"/>
  <c r="AW129" i="1"/>
  <c r="AX129" i="1"/>
  <c r="AY129" i="1"/>
  <c r="AZ129" i="1"/>
  <c r="BA129" i="1"/>
  <c r="BD129" i="1"/>
  <c r="BQ129" i="1" s="1"/>
  <c r="BE129" i="1"/>
  <c r="BF129" i="1"/>
  <c r="BG129" i="1"/>
  <c r="BH129" i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AH123" i="1" l="1"/>
  <c r="BQ124" i="1"/>
  <c r="AA124" i="1" s="1"/>
  <c r="AC99" i="1"/>
  <c r="BB117" i="1"/>
  <c r="BQ112" i="1"/>
  <c r="BQ123" i="1"/>
  <c r="AE123" i="1" s="1"/>
  <c r="BB103" i="1"/>
  <c r="BQ69" i="1"/>
  <c r="AK69" i="1" s="1"/>
  <c r="Z124" i="1"/>
  <c r="AD123" i="1"/>
  <c r="AN123" i="1" s="1"/>
  <c r="BP116" i="1"/>
  <c r="AH99" i="1"/>
  <c r="Z99" i="1"/>
  <c r="BQ65" i="1"/>
  <c r="AC65" i="1" s="1"/>
  <c r="BB106" i="1"/>
  <c r="BQ89" i="1"/>
  <c r="AJ89" i="1" s="1"/>
  <c r="BB71" i="1"/>
  <c r="BQ118" i="1"/>
  <c r="AG118" i="1" s="1"/>
  <c r="BP104" i="1"/>
  <c r="BP87" i="1"/>
  <c r="AB129" i="1"/>
  <c r="AD129" i="1"/>
  <c r="AA129" i="1"/>
  <c r="AE129" i="1"/>
  <c r="AG129" i="1"/>
  <c r="AJ129" i="1"/>
  <c r="BB127" i="1"/>
  <c r="AK121" i="1"/>
  <c r="AA112" i="1"/>
  <c r="AC112" i="1"/>
  <c r="AJ112" i="1"/>
  <c r="AB112" i="1"/>
  <c r="AE112" i="1"/>
  <c r="AI112" i="1"/>
  <c r="AK112" i="1"/>
  <c r="BB118" i="1"/>
  <c r="AT113" i="1"/>
  <c r="BB113" i="1" s="1"/>
  <c r="BQ74" i="1"/>
  <c r="AI74" i="1" s="1"/>
  <c r="AI123" i="1"/>
  <c r="AJ123" i="1"/>
  <c r="AH124" i="1"/>
  <c r="AG123" i="1"/>
  <c r="BB122" i="1"/>
  <c r="AA117" i="1"/>
  <c r="BQ117" i="1"/>
  <c r="AI117" i="1" s="1"/>
  <c r="AU111" i="1"/>
  <c r="BB96" i="1"/>
  <c r="AI118" i="1"/>
  <c r="AJ118" i="1"/>
  <c r="AA118" i="1"/>
  <c r="AC118" i="1"/>
  <c r="AC117" i="1"/>
  <c r="AH130" i="1"/>
  <c r="BP130" i="1"/>
  <c r="BQ130" i="1"/>
  <c r="AF130" i="1" s="1"/>
  <c r="AA123" i="1"/>
  <c r="AB117" i="1"/>
  <c r="BQ113" i="1"/>
  <c r="AD113" i="1" s="1"/>
  <c r="AN113" i="1" s="1"/>
  <c r="AD112" i="1"/>
  <c r="AN112" i="1" s="1"/>
  <c r="BP112" i="1"/>
  <c r="AT112" i="1"/>
  <c r="BB112" i="1" s="1"/>
  <c r="AH109" i="1"/>
  <c r="Z109" i="1"/>
  <c r="BP109" i="1"/>
  <c r="BQ109" i="1"/>
  <c r="BB109" i="1"/>
  <c r="AI128" i="1"/>
  <c r="AU128" i="1"/>
  <c r="BB128" i="1" s="1"/>
  <c r="BQ125" i="1"/>
  <c r="AD125" i="1" s="1"/>
  <c r="AT125" i="1"/>
  <c r="BB125" i="1" s="1"/>
  <c r="AJ124" i="1"/>
  <c r="AB124" i="1"/>
  <c r="BQ119" i="1"/>
  <c r="AG119" i="1" s="1"/>
  <c r="BP118" i="1"/>
  <c r="AE118" i="1"/>
  <c r="AU118" i="1"/>
  <c r="AU116" i="1"/>
  <c r="AB113" i="1"/>
  <c r="BP102" i="1"/>
  <c r="AB80" i="1"/>
  <c r="AJ80" i="1"/>
  <c r="Z80" i="1"/>
  <c r="AC80" i="1"/>
  <c r="AH80" i="1"/>
  <c r="AA80" i="1"/>
  <c r="AE80" i="1"/>
  <c r="AK80" i="1"/>
  <c r="AU121" i="1"/>
  <c r="AE121" i="1"/>
  <c r="AH118" i="1"/>
  <c r="BB130" i="1"/>
  <c r="BP125" i="1"/>
  <c r="AU110" i="1"/>
  <c r="BB110" i="1" s="1"/>
  <c r="BQ110" i="1"/>
  <c r="AI129" i="1"/>
  <c r="AF118" i="1"/>
  <c r="AM118" i="1" s="1"/>
  <c r="AU115" i="1"/>
  <c r="BB115" i="1" s="1"/>
  <c r="AU91" i="1"/>
  <c r="BB91" i="1" s="1"/>
  <c r="BB90" i="1"/>
  <c r="BP121" i="1"/>
  <c r="AT84" i="1"/>
  <c r="BB84" i="1" s="1"/>
  <c r="AU126" i="1"/>
  <c r="BB126" i="1" s="1"/>
  <c r="AK116" i="1"/>
  <c r="BP110" i="1"/>
  <c r="AC124" i="1"/>
  <c r="AD124" i="1"/>
  <c r="AF124" i="1"/>
  <c r="AI124" i="1"/>
  <c r="AK124" i="1"/>
  <c r="AH129" i="1"/>
  <c r="Z129" i="1"/>
  <c r="BP129" i="1"/>
  <c r="AF128" i="1"/>
  <c r="BP127" i="1"/>
  <c r="AU127" i="1"/>
  <c r="AB126" i="1"/>
  <c r="BB124" i="1"/>
  <c r="AK123" i="1"/>
  <c r="AC123" i="1"/>
  <c r="BQ122" i="1"/>
  <c r="AC122" i="1" s="1"/>
  <c r="BP122" i="1"/>
  <c r="Z122" i="1"/>
  <c r="AI120" i="1"/>
  <c r="AU120" i="1"/>
  <c r="BB120" i="1" s="1"/>
  <c r="Z118" i="1"/>
  <c r="BB114" i="1"/>
  <c r="BP81" i="1"/>
  <c r="BP113" i="1"/>
  <c r="AB110" i="1"/>
  <c r="AG109" i="1"/>
  <c r="AU104" i="1"/>
  <c r="BB104" i="1" s="1"/>
  <c r="AF129" i="1"/>
  <c r="AM129" i="1" s="1"/>
  <c r="BQ128" i="1"/>
  <c r="AE128" i="1" s="1"/>
  <c r="AT119" i="1"/>
  <c r="BB119" i="1" s="1"/>
  <c r="AU113" i="1"/>
  <c r="AE113" i="1"/>
  <c r="AJ110" i="1"/>
  <c r="BB129" i="1"/>
  <c r="AG124" i="1"/>
  <c r="BQ121" i="1"/>
  <c r="AI121" i="1" s="1"/>
  <c r="AG117" i="1"/>
  <c r="AF109" i="1"/>
  <c r="AT108" i="1"/>
  <c r="BB108" i="1" s="1"/>
  <c r="BP107" i="1"/>
  <c r="BQ107" i="1"/>
  <c r="AC107" i="1" s="1"/>
  <c r="BP105" i="1"/>
  <c r="BQ105" i="1"/>
  <c r="AD105" i="1" s="1"/>
  <c r="BQ78" i="1"/>
  <c r="AJ78" i="1" s="1"/>
  <c r="BQ116" i="1"/>
  <c r="AB116" i="1" s="1"/>
  <c r="BQ115" i="1"/>
  <c r="AH115" i="1" s="1"/>
  <c r="BP114" i="1"/>
  <c r="BQ114" i="1"/>
  <c r="AC114" i="1" s="1"/>
  <c r="AU88" i="1"/>
  <c r="BB88" i="1" s="1"/>
  <c r="AE88" i="1"/>
  <c r="AH85" i="1"/>
  <c r="Z85" i="1"/>
  <c r="BP85" i="1"/>
  <c r="BQ85" i="1"/>
  <c r="BQ70" i="1"/>
  <c r="AJ70" i="1" s="1"/>
  <c r="AC70" i="1"/>
  <c r="AH65" i="1"/>
  <c r="AK129" i="1"/>
  <c r="AC129" i="1"/>
  <c r="BQ127" i="1"/>
  <c r="AK127" i="1" s="1"/>
  <c r="AG121" i="1"/>
  <c r="Z120" i="1"/>
  <c r="BQ120" i="1"/>
  <c r="AK118" i="1"/>
  <c r="AH112" i="1"/>
  <c r="Z112" i="1"/>
  <c r="AG111" i="1"/>
  <c r="BB99" i="1"/>
  <c r="BP95" i="1"/>
  <c r="AG85" i="1"/>
  <c r="BB85" i="1"/>
  <c r="AE124" i="1"/>
  <c r="AA119" i="1"/>
  <c r="AB118" i="1"/>
  <c r="AG112" i="1"/>
  <c r="BQ108" i="1"/>
  <c r="AC108" i="1" s="1"/>
  <c r="BP106" i="1"/>
  <c r="BQ106" i="1"/>
  <c r="AC106" i="1" s="1"/>
  <c r="Z106" i="1"/>
  <c r="BQ104" i="1"/>
  <c r="Z104" i="1" s="1"/>
  <c r="BP103" i="1"/>
  <c r="BQ103" i="1"/>
  <c r="AK103" i="1" s="1"/>
  <c r="BP100" i="1"/>
  <c r="AI96" i="1"/>
  <c r="BP96" i="1"/>
  <c r="BQ96" i="1"/>
  <c r="AA96" i="1"/>
  <c r="AU81" i="1"/>
  <c r="BB81" i="1" s="1"/>
  <c r="AK128" i="1"/>
  <c r="AC128" i="1"/>
  <c r="Z128" i="1"/>
  <c r="AF127" i="1"/>
  <c r="AI126" i="1"/>
  <c r="AA126" i="1"/>
  <c r="BQ126" i="1"/>
  <c r="AE126" i="1" s="1"/>
  <c r="BP123" i="1"/>
  <c r="Z123" i="1"/>
  <c r="AJ122" i="1"/>
  <c r="BB121" i="1"/>
  <c r="BP119" i="1"/>
  <c r="BB111" i="1"/>
  <c r="AD110" i="1"/>
  <c r="AB109" i="1"/>
  <c r="BP101" i="1"/>
  <c r="AU101" i="1"/>
  <c r="BQ101" i="1"/>
  <c r="AB101" i="1" s="1"/>
  <c r="BP94" i="1"/>
  <c r="BQ94" i="1"/>
  <c r="AJ94" i="1" s="1"/>
  <c r="AI88" i="1"/>
  <c r="BQ88" i="1"/>
  <c r="BQ76" i="1"/>
  <c r="AB76" i="1" s="1"/>
  <c r="AT77" i="1"/>
  <c r="AI72" i="1"/>
  <c r="AK68" i="1"/>
  <c r="AI122" i="1"/>
  <c r="AA122" i="1"/>
  <c r="BB116" i="1"/>
  <c r="AF110" i="1"/>
  <c r="BP108" i="1"/>
  <c r="AA105" i="1"/>
  <c r="AC103" i="1"/>
  <c r="AT101" i="1"/>
  <c r="BB101" i="1" s="1"/>
  <c r="BQ98" i="1"/>
  <c r="AC98" i="1" s="1"/>
  <c r="AB98" i="1"/>
  <c r="BB95" i="1"/>
  <c r="BP92" i="1"/>
  <c r="BQ92" i="1"/>
  <c r="AB92" i="1" s="1"/>
  <c r="AD89" i="1"/>
  <c r="AH89" i="1"/>
  <c r="AF89" i="1"/>
  <c r="BB87" i="1"/>
  <c r="AD80" i="1"/>
  <c r="AT80" i="1"/>
  <c r="BB80" i="1" s="1"/>
  <c r="AF123" i="1"/>
  <c r="AM123" i="1" s="1"/>
  <c r="AG120" i="1"/>
  <c r="AC113" i="1"/>
  <c r="AF112" i="1"/>
  <c r="AM112" i="1" s="1"/>
  <c r="BQ111" i="1"/>
  <c r="AE111" i="1" s="1"/>
  <c r="BB107" i="1"/>
  <c r="AE99" i="1"/>
  <c r="AA99" i="1"/>
  <c r="AF99" i="1"/>
  <c r="AK99" i="1"/>
  <c r="AD96" i="1"/>
  <c r="BQ93" i="1"/>
  <c r="AF93" i="1" s="1"/>
  <c r="BQ91" i="1"/>
  <c r="AK82" i="1"/>
  <c r="AU102" i="1"/>
  <c r="BB102" i="1" s="1"/>
  <c r="AK86" i="1"/>
  <c r="AC86" i="1"/>
  <c r="BP75" i="1"/>
  <c r="BQ66" i="1"/>
  <c r="AA66" i="1" s="1"/>
  <c r="AD121" i="1"/>
  <c r="AH117" i="1"/>
  <c r="Z117" i="1"/>
  <c r="BP117" i="1"/>
  <c r="AA113" i="1"/>
  <c r="AI109" i="1"/>
  <c r="AA109" i="1"/>
  <c r="AE107" i="1"/>
  <c r="AJ99" i="1"/>
  <c r="AB99" i="1"/>
  <c r="AG99" i="1"/>
  <c r="AT98" i="1"/>
  <c r="BB98" i="1" s="1"/>
  <c r="AD98" i="1"/>
  <c r="AN98" i="1" s="1"/>
  <c r="BP97" i="1"/>
  <c r="BQ86" i="1"/>
  <c r="AG86" i="1" s="1"/>
  <c r="BQ83" i="1"/>
  <c r="AK83" i="1" s="1"/>
  <c r="BP83" i="1"/>
  <c r="AJ76" i="1"/>
  <c r="AT68" i="1"/>
  <c r="BB68" i="1" s="1"/>
  <c r="AH103" i="1"/>
  <c r="Z103" i="1"/>
  <c r="AH98" i="1"/>
  <c r="Z98" i="1"/>
  <c r="BP98" i="1"/>
  <c r="AD94" i="1"/>
  <c r="BB94" i="1"/>
  <c r="AE87" i="1"/>
  <c r="BB83" i="1"/>
  <c r="AH82" i="1"/>
  <c r="AH74" i="1"/>
  <c r="Z74" i="1"/>
  <c r="BB70" i="1"/>
  <c r="AJ68" i="1"/>
  <c r="BB67" i="1"/>
  <c r="AF65" i="1"/>
  <c r="BB65" i="1"/>
  <c r="AJ105" i="1"/>
  <c r="BQ102" i="1"/>
  <c r="AJ102" i="1" s="1"/>
  <c r="AG98" i="1"/>
  <c r="AF88" i="1"/>
  <c r="AG74" i="1"/>
  <c r="AC73" i="1"/>
  <c r="BQ68" i="1"/>
  <c r="AE106" i="1"/>
  <c r="AF103" i="1"/>
  <c r="AD99" i="1"/>
  <c r="BB97" i="1"/>
  <c r="BB93" i="1"/>
  <c r="AA89" i="1"/>
  <c r="BP89" i="1"/>
  <c r="AE85" i="1"/>
  <c r="BP84" i="1"/>
  <c r="BQ84" i="1"/>
  <c r="AI84" i="1" s="1"/>
  <c r="AI80" i="1"/>
  <c r="BP80" i="1"/>
  <c r="BP77" i="1"/>
  <c r="BQ77" i="1"/>
  <c r="AH77" i="1" s="1"/>
  <c r="AF72" i="1"/>
  <c r="AK67" i="1"/>
  <c r="BP67" i="1"/>
  <c r="AF66" i="1"/>
  <c r="BP65" i="1"/>
  <c r="BQ100" i="1"/>
  <c r="AG100" i="1" s="1"/>
  <c r="AU100" i="1"/>
  <c r="BB100" i="1" s="1"/>
  <c r="AE98" i="1"/>
  <c r="AH87" i="1"/>
  <c r="BQ87" i="1"/>
  <c r="AA87" i="1" s="1"/>
  <c r="Z87" i="1"/>
  <c r="AB85" i="1"/>
  <c r="AG80" i="1"/>
  <c r="AU79" i="1"/>
  <c r="BB79" i="1" s="1"/>
  <c r="BP78" i="1"/>
  <c r="AB78" i="1"/>
  <c r="BB74" i="1"/>
  <c r="AU72" i="1"/>
  <c r="BB72" i="1" s="1"/>
  <c r="BQ72" i="1"/>
  <c r="AG72" i="1" s="1"/>
  <c r="AE72" i="1"/>
  <c r="BQ71" i="1"/>
  <c r="AH71" i="1" s="1"/>
  <c r="BP71" i="1"/>
  <c r="AD70" i="1"/>
  <c r="BB66" i="1"/>
  <c r="AG96" i="1"/>
  <c r="AF91" i="1"/>
  <c r="AJ87" i="1"/>
  <c r="AB87" i="1"/>
  <c r="AD86" i="1"/>
  <c r="BQ81" i="1"/>
  <c r="AJ81" i="1" s="1"/>
  <c r="BB77" i="1"/>
  <c r="AH76" i="1"/>
  <c r="Z76" i="1"/>
  <c r="BP76" i="1"/>
  <c r="BQ75" i="1"/>
  <c r="AF75" i="1" s="1"/>
  <c r="AA73" i="1"/>
  <c r="BP69" i="1"/>
  <c r="AF96" i="1"/>
  <c r="BQ95" i="1"/>
  <c r="AI95" i="1" s="1"/>
  <c r="AE93" i="1"/>
  <c r="BB92" i="1"/>
  <c r="BB89" i="1"/>
  <c r="AG88" i="1"/>
  <c r="AI87" i="1"/>
  <c r="AD78" i="1"/>
  <c r="AD76" i="1"/>
  <c r="BQ73" i="1"/>
  <c r="AB73" i="1" s="1"/>
  <c r="AE73" i="1"/>
  <c r="BB69" i="1"/>
  <c r="Z68" i="1"/>
  <c r="BP68" i="1"/>
  <c r="BQ67" i="1"/>
  <c r="AC91" i="1"/>
  <c r="AD88" i="1"/>
  <c r="AJ86" i="1"/>
  <c r="BP86" i="1"/>
  <c r="AB86" i="1"/>
  <c r="AF80" i="1"/>
  <c r="BQ79" i="1"/>
  <c r="AI79" i="1" s="1"/>
  <c r="AE77" i="1"/>
  <c r="BB76" i="1"/>
  <c r="BB75" i="1"/>
  <c r="BB73" i="1"/>
  <c r="AA68" i="1"/>
  <c r="AF67" i="1"/>
  <c r="AM67" i="1" s="1"/>
  <c r="Z67" i="1"/>
  <c r="BP99" i="1"/>
  <c r="BQ97" i="1"/>
  <c r="AD97" i="1" s="1"/>
  <c r="AE95" i="1"/>
  <c r="Z93" i="1"/>
  <c r="BP93" i="1"/>
  <c r="AT86" i="1"/>
  <c r="BB86" i="1" s="1"/>
  <c r="AB84" i="1"/>
  <c r="AA82" i="1"/>
  <c r="AK81" i="1"/>
  <c r="BP73" i="1"/>
  <c r="AD72" i="1"/>
  <c r="AN72" i="1" s="1"/>
  <c r="AG71" i="1"/>
  <c r="BP70" i="1"/>
  <c r="AB70" i="1"/>
  <c r="AE67" i="1"/>
  <c r="BQ90" i="1"/>
  <c r="AE86" i="1"/>
  <c r="BQ82" i="1"/>
  <c r="Z82" i="1" s="1"/>
  <c r="AE78" i="1"/>
  <c r="AE70" i="1"/>
  <c r="BP90" i="1"/>
  <c r="BP82" i="1"/>
  <c r="BP74" i="1"/>
  <c r="BP66" i="1"/>
  <c r="E6" i="2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AE69" i="1" l="1"/>
  <c r="AM69" i="1" s="1"/>
  <c r="AK65" i="1"/>
  <c r="AC92" i="1"/>
  <c r="AG69" i="1"/>
  <c r="AH66" i="1"/>
  <c r="AA95" i="1"/>
  <c r="AF101" i="1"/>
  <c r="AM101" i="1" s="1"/>
  <c r="AM89" i="1"/>
  <c r="AI69" i="1"/>
  <c r="Z66" i="1"/>
  <c r="AM65" i="1"/>
  <c r="AC69" i="1"/>
  <c r="AL124" i="1"/>
  <c r="AJ84" i="1"/>
  <c r="AM72" i="1"/>
  <c r="AI114" i="1"/>
  <c r="AE94" i="1"/>
  <c r="AN94" i="1" s="1"/>
  <c r="AM80" i="1"/>
  <c r="AA65" i="1"/>
  <c r="AL65" i="1" s="1"/>
  <c r="AH84" i="1"/>
  <c r="AE102" i="1"/>
  <c r="AE89" i="1"/>
  <c r="AA76" i="1"/>
  <c r="AI71" i="1"/>
  <c r="AE83" i="1"/>
  <c r="AI65" i="1"/>
  <c r="Z69" i="1"/>
  <c r="AG77" i="1"/>
  <c r="AK104" i="1"/>
  <c r="AM88" i="1"/>
  <c r="AF69" i="1"/>
  <c r="AC89" i="1"/>
  <c r="AL89" i="1" s="1"/>
  <c r="AI102" i="1"/>
  <c r="AA104" i="1"/>
  <c r="AL99" i="1"/>
  <c r="AJ116" i="1"/>
  <c r="AB89" i="1"/>
  <c r="AC111" i="1"/>
  <c r="AJ69" i="1"/>
  <c r="AI76" i="1"/>
  <c r="AG106" i="1"/>
  <c r="AK74" i="1"/>
  <c r="AH106" i="1"/>
  <c r="AJ119" i="1"/>
  <c r="AJ65" i="1"/>
  <c r="AD74" i="1"/>
  <c r="AG107" i="1"/>
  <c r="AC104" i="1"/>
  <c r="AC102" i="1"/>
  <c r="AK113" i="1"/>
  <c r="AL123" i="1"/>
  <c r="AB119" i="1"/>
  <c r="AE65" i="1"/>
  <c r="AK70" i="1"/>
  <c r="AJ104" i="1"/>
  <c r="AD119" i="1"/>
  <c r="AC76" i="1"/>
  <c r="AK76" i="1"/>
  <c r="AF74" i="1"/>
  <c r="AH69" i="1"/>
  <c r="AB65" i="1"/>
  <c r="AK89" i="1"/>
  <c r="AI104" i="1"/>
  <c r="AN121" i="1"/>
  <c r="AB104" i="1"/>
  <c r="AL104" i="1" s="1"/>
  <c r="Z89" i="1"/>
  <c r="AB69" i="1"/>
  <c r="AG78" i="1"/>
  <c r="AA103" i="1"/>
  <c r="Z65" i="1"/>
  <c r="AJ113" i="1"/>
  <c r="AH105" i="1"/>
  <c r="AG122" i="1"/>
  <c r="AH122" i="1"/>
  <c r="AF117" i="1"/>
  <c r="AD118" i="1"/>
  <c r="AN118" i="1" s="1"/>
  <c r="AB123" i="1"/>
  <c r="AN70" i="1"/>
  <c r="AG66" i="1"/>
  <c r="AF107" i="1"/>
  <c r="AM107" i="1" s="1"/>
  <c r="AA69" i="1"/>
  <c r="AF114" i="1"/>
  <c r="AD65" i="1"/>
  <c r="AN65" i="1" s="1"/>
  <c r="AK119" i="1"/>
  <c r="AI82" i="1"/>
  <c r="AN88" i="1"/>
  <c r="AD69" i="1"/>
  <c r="AD82" i="1"/>
  <c r="AI89" i="1"/>
  <c r="AM93" i="1"/>
  <c r="AN80" i="1"/>
  <c r="AG89" i="1"/>
  <c r="AH104" i="1"/>
  <c r="AG65" i="1"/>
  <c r="AD90" i="1"/>
  <c r="AN90" i="1" s="1"/>
  <c r="AJ90" i="1"/>
  <c r="AB90" i="1"/>
  <c r="AE90" i="1"/>
  <c r="AG90" i="1"/>
  <c r="AB100" i="1"/>
  <c r="AF68" i="1"/>
  <c r="AE68" i="1"/>
  <c r="AG68" i="1"/>
  <c r="AI68" i="1"/>
  <c r="AE100" i="1"/>
  <c r="AD68" i="1"/>
  <c r="AJ66" i="1"/>
  <c r="AB66" i="1"/>
  <c r="AE66" i="1"/>
  <c r="AK66" i="1"/>
  <c r="AA91" i="1"/>
  <c r="AI91" i="1"/>
  <c r="AG91" i="1"/>
  <c r="AJ91" i="1"/>
  <c r="AB91" i="1"/>
  <c r="AD91" i="1"/>
  <c r="AH91" i="1"/>
  <c r="AC66" i="1"/>
  <c r="AL66" i="1" s="1"/>
  <c r="Z115" i="1"/>
  <c r="Z70" i="1"/>
  <c r="AH70" i="1"/>
  <c r="AF70" i="1"/>
  <c r="AM70" i="1" s="1"/>
  <c r="AA70" i="1"/>
  <c r="AG70" i="1"/>
  <c r="AI70" i="1"/>
  <c r="AD114" i="1"/>
  <c r="AN114" i="1" s="1"/>
  <c r="AB114" i="1"/>
  <c r="AE114" i="1"/>
  <c r="AG114" i="1"/>
  <c r="AJ114" i="1"/>
  <c r="Z107" i="1"/>
  <c r="AA114" i="1"/>
  <c r="AD126" i="1"/>
  <c r="AN126" i="1" s="1"/>
  <c r="AD103" i="1"/>
  <c r="AE125" i="1"/>
  <c r="AN125" i="1" s="1"/>
  <c r="AE115" i="1"/>
  <c r="AC116" i="1"/>
  <c r="AI127" i="1"/>
  <c r="AJ126" i="1"/>
  <c r="AK75" i="1"/>
  <c r="AE71" i="1"/>
  <c r="AJ92" i="1"/>
  <c r="AM66" i="1"/>
  <c r="AC77" i="1"/>
  <c r="AK77" i="1"/>
  <c r="AA77" i="1"/>
  <c r="AF77" i="1"/>
  <c r="AM77" i="1" s="1"/>
  <c r="AI77" i="1"/>
  <c r="AF84" i="1"/>
  <c r="AE84" i="1"/>
  <c r="AG84" i="1"/>
  <c r="AJ100" i="1"/>
  <c r="AE75" i="1"/>
  <c r="AM75" i="1" s="1"/>
  <c r="AA83" i="1"/>
  <c r="AI83" i="1"/>
  <c r="AB83" i="1"/>
  <c r="AG83" i="1"/>
  <c r="AJ83" i="1"/>
  <c r="AD83" i="1"/>
  <c r="AN83" i="1" s="1"/>
  <c r="AC101" i="1"/>
  <c r="AH101" i="1"/>
  <c r="AK101" i="1"/>
  <c r="Z101" i="1"/>
  <c r="AA101" i="1"/>
  <c r="AE101" i="1"/>
  <c r="AG101" i="1"/>
  <c r="AI105" i="1"/>
  <c r="AK105" i="1"/>
  <c r="AG105" i="1"/>
  <c r="AE105" i="1"/>
  <c r="AN105" i="1" s="1"/>
  <c r="AB81" i="1"/>
  <c r="AE116" i="1"/>
  <c r="AC105" i="1"/>
  <c r="AE130" i="1"/>
  <c r="AM130" i="1" s="1"/>
  <c r="AI130" i="1"/>
  <c r="AA130" i="1"/>
  <c r="AG130" i="1"/>
  <c r="AD130" i="1"/>
  <c r="AG126" i="1"/>
  <c r="AB130" i="1"/>
  <c r="AH97" i="1"/>
  <c r="Z97" i="1"/>
  <c r="AG97" i="1"/>
  <c r="AB97" i="1"/>
  <c r="AE97" i="1"/>
  <c r="AN97" i="1" s="1"/>
  <c r="AJ97" i="1"/>
  <c r="AK92" i="1"/>
  <c r="AJ79" i="1"/>
  <c r="AC71" i="1"/>
  <c r="AD71" i="1"/>
  <c r="AN71" i="1" s="1"/>
  <c r="AK71" i="1"/>
  <c r="AF71" i="1"/>
  <c r="AM71" i="1" s="1"/>
  <c r="AC93" i="1"/>
  <c r="AK93" i="1"/>
  <c r="AA93" i="1"/>
  <c r="AB93" i="1"/>
  <c r="AD93" i="1"/>
  <c r="AN93" i="1" s="1"/>
  <c r="AI93" i="1"/>
  <c r="Z100" i="1"/>
  <c r="Z90" i="1"/>
  <c r="AD66" i="1"/>
  <c r="AN66" i="1" s="1"/>
  <c r="AB77" i="1"/>
  <c r="AF90" i="1"/>
  <c r="AJ101" i="1"/>
  <c r="AH83" i="1"/>
  <c r="AI66" i="1"/>
  <c r="AJ93" i="1"/>
  <c r="AF105" i="1"/>
  <c r="AN89" i="1"/>
  <c r="AF98" i="1"/>
  <c r="AM98" i="1" s="1"/>
  <c r="AI98" i="1"/>
  <c r="AA98" i="1"/>
  <c r="AJ98" i="1"/>
  <c r="AA106" i="1"/>
  <c r="AB88" i="1"/>
  <c r="AJ88" i="1"/>
  <c r="AH88" i="1"/>
  <c r="Z88" i="1"/>
  <c r="AC88" i="1"/>
  <c r="AK88" i="1"/>
  <c r="AB96" i="1"/>
  <c r="AJ96" i="1"/>
  <c r="AK96" i="1"/>
  <c r="Z96" i="1"/>
  <c r="AC96" i="1"/>
  <c r="AE96" i="1"/>
  <c r="AH96" i="1"/>
  <c r="AI103" i="1"/>
  <c r="AB108" i="1"/>
  <c r="AF102" i="1"/>
  <c r="AM102" i="1" s="1"/>
  <c r="Z114" i="1"/>
  <c r="AH107" i="1"/>
  <c r="AC130" i="1"/>
  <c r="AA81" i="1"/>
  <c r="AE127" i="1"/>
  <c r="AK98" i="1"/>
  <c r="AH113" i="1"/>
  <c r="Z113" i="1"/>
  <c r="AL113" i="1" s="1"/>
  <c r="AF113" i="1"/>
  <c r="AM113" i="1" s="1"/>
  <c r="AG113" i="1"/>
  <c r="AI113" i="1"/>
  <c r="AA125" i="1"/>
  <c r="AB74" i="1"/>
  <c r="AE74" i="1"/>
  <c r="AN74" i="1" s="1"/>
  <c r="AC74" i="1"/>
  <c r="AJ74" i="1"/>
  <c r="AL74" i="1" s="1"/>
  <c r="AM127" i="1"/>
  <c r="AF108" i="1"/>
  <c r="AA108" i="1"/>
  <c r="AE108" i="1"/>
  <c r="AG108" i="1"/>
  <c r="AI108" i="1"/>
  <c r="AF83" i="1"/>
  <c r="AC95" i="1"/>
  <c r="AF95" i="1"/>
  <c r="AM95" i="1" s="1"/>
  <c r="AK95" i="1"/>
  <c r="Z95" i="1"/>
  <c r="AD95" i="1"/>
  <c r="AN95" i="1" s="1"/>
  <c r="AH95" i="1"/>
  <c r="AG81" i="1"/>
  <c r="AD81" i="1"/>
  <c r="AF81" i="1"/>
  <c r="AM81" i="1" s="1"/>
  <c r="Z81" i="1"/>
  <c r="AH81" i="1"/>
  <c r="AE79" i="1"/>
  <c r="AC84" i="1"/>
  <c r="AE82" i="1"/>
  <c r="AB82" i="1"/>
  <c r="AG82" i="1"/>
  <c r="AJ82" i="1"/>
  <c r="AC81" i="1"/>
  <c r="AH90" i="1"/>
  <c r="AG87" i="1"/>
  <c r="AA67" i="1"/>
  <c r="AI67" i="1"/>
  <c r="AD67" i="1"/>
  <c r="AN67" i="1" s="1"/>
  <c r="AG67" i="1"/>
  <c r="AH67" i="1"/>
  <c r="AJ67" i="1"/>
  <c r="AB67" i="1"/>
  <c r="AG73" i="1"/>
  <c r="AD73" i="1"/>
  <c r="AN73" i="1" s="1"/>
  <c r="Z73" i="1"/>
  <c r="AF73" i="1"/>
  <c r="AM73" i="1" s="1"/>
  <c r="AH73" i="1"/>
  <c r="AJ73" i="1"/>
  <c r="AM96" i="1"/>
  <c r="AI73" i="1"/>
  <c r="AF82" i="1"/>
  <c r="AB72" i="1"/>
  <c r="AJ72" i="1"/>
  <c r="AA72" i="1"/>
  <c r="AK72" i="1"/>
  <c r="AC72" i="1"/>
  <c r="AH72" i="1"/>
  <c r="Z72" i="1"/>
  <c r="AC67" i="1"/>
  <c r="Z77" i="1"/>
  <c r="Z84" i="1"/>
  <c r="AG93" i="1"/>
  <c r="AG102" i="1"/>
  <c r="AK73" i="1"/>
  <c r="AG95" i="1"/>
  <c r="AB68" i="1"/>
  <c r="AJ77" i="1"/>
  <c r="AA102" i="1"/>
  <c r="Z86" i="1"/>
  <c r="AH86" i="1"/>
  <c r="AA86" i="1"/>
  <c r="AF86" i="1"/>
  <c r="AM86" i="1" s="1"/>
  <c r="AI86" i="1"/>
  <c r="AC82" i="1"/>
  <c r="AN96" i="1"/>
  <c r="AF106" i="1"/>
  <c r="AM106" i="1" s="1"/>
  <c r="AK84" i="1"/>
  <c r="AA100" i="1"/>
  <c r="AC68" i="1"/>
  <c r="AA88" i="1"/>
  <c r="AD104" i="1"/>
  <c r="AF104" i="1"/>
  <c r="AG104" i="1"/>
  <c r="AJ108" i="1"/>
  <c r="AK108" i="1"/>
  <c r="AB120" i="1"/>
  <c r="AK120" i="1"/>
  <c r="AD120" i="1"/>
  <c r="AF120" i="1"/>
  <c r="AC120" i="1"/>
  <c r="AJ120" i="1"/>
  <c r="AC85" i="1"/>
  <c r="AK85" i="1"/>
  <c r="AI85" i="1"/>
  <c r="AA85" i="1"/>
  <c r="AL85" i="1" s="1"/>
  <c r="AF85" i="1"/>
  <c r="AM85" i="1" s="1"/>
  <c r="AJ85" i="1"/>
  <c r="AD85" i="1"/>
  <c r="AN85" i="1" s="1"/>
  <c r="AH114" i="1"/>
  <c r="Z105" i="1"/>
  <c r="AD108" i="1"/>
  <c r="AN108" i="1" s="1"/>
  <c r="Z121" i="1"/>
  <c r="AA121" i="1"/>
  <c r="AB121" i="1"/>
  <c r="AH121" i="1"/>
  <c r="AJ121" i="1"/>
  <c r="AF121" i="1"/>
  <c r="AM121" i="1" s="1"/>
  <c r="AK130" i="1"/>
  <c r="AD128" i="1"/>
  <c r="AN128" i="1" s="1"/>
  <c r="AG128" i="1"/>
  <c r="AB128" i="1"/>
  <c r="AL128" i="1" s="1"/>
  <c r="AJ128" i="1"/>
  <c r="AE104" i="1"/>
  <c r="AI81" i="1"/>
  <c r="AD122" i="1"/>
  <c r="AB122" i="1"/>
  <c r="AF122" i="1"/>
  <c r="AK122" i="1"/>
  <c r="AE122" i="1"/>
  <c r="AM124" i="1"/>
  <c r="AH128" i="1"/>
  <c r="AE109" i="1"/>
  <c r="AM109" i="1" s="1"/>
  <c r="AC109" i="1"/>
  <c r="AD109" i="1"/>
  <c r="AK109" i="1"/>
  <c r="AJ109" i="1"/>
  <c r="Z130" i="1"/>
  <c r="AL130" i="1" s="1"/>
  <c r="AA74" i="1"/>
  <c r="AC97" i="1"/>
  <c r="AF92" i="1"/>
  <c r="AG92" i="1"/>
  <c r="AA92" i="1"/>
  <c r="AE92" i="1"/>
  <c r="AD92" i="1"/>
  <c r="AI92" i="1"/>
  <c r="AI100" i="1"/>
  <c r="AI115" i="1"/>
  <c r="AB115" i="1"/>
  <c r="AA115" i="1"/>
  <c r="AD115" i="1"/>
  <c r="AN115" i="1" s="1"/>
  <c r="AJ115" i="1"/>
  <c r="AK115" i="1"/>
  <c r="AN124" i="1"/>
  <c r="Z108" i="1"/>
  <c r="AB102" i="1"/>
  <c r="AF125" i="1"/>
  <c r="AM125" i="1" s="1"/>
  <c r="Z125" i="1"/>
  <c r="AL125" i="1" s="1"/>
  <c r="AH125" i="1"/>
  <c r="AK125" i="1"/>
  <c r="AC125" i="1"/>
  <c r="Z94" i="1"/>
  <c r="AH94" i="1"/>
  <c r="AF94" i="1"/>
  <c r="AI94" i="1"/>
  <c r="AA94" i="1"/>
  <c r="AG94" i="1"/>
  <c r="AK94" i="1"/>
  <c r="AC94" i="1"/>
  <c r="AM114" i="1"/>
  <c r="AL112" i="1"/>
  <c r="Z116" i="1"/>
  <c r="AA116" i="1"/>
  <c r="AD116" i="1"/>
  <c r="AF116" i="1"/>
  <c r="AM116" i="1" s="1"/>
  <c r="AG116" i="1"/>
  <c r="AI116" i="1"/>
  <c r="AB111" i="1"/>
  <c r="AC90" i="1"/>
  <c r="AC115" i="1"/>
  <c r="AM128" i="1"/>
  <c r="AD84" i="1"/>
  <c r="AE91" i="1"/>
  <c r="AM91" i="1" s="1"/>
  <c r="AH110" i="1"/>
  <c r="AA110" i="1"/>
  <c r="Z110" i="1"/>
  <c r="AC110" i="1"/>
  <c r="AG110" i="1"/>
  <c r="AI110" i="1"/>
  <c r="AF119" i="1"/>
  <c r="AH119" i="1"/>
  <c r="AI119" i="1"/>
  <c r="Z119" i="1"/>
  <c r="AE119" i="1"/>
  <c r="AA120" i="1"/>
  <c r="AN86" i="1"/>
  <c r="AF97" i="1"/>
  <c r="AG79" i="1"/>
  <c r="AD102" i="1"/>
  <c r="AN102" i="1" s="1"/>
  <c r="AH102" i="1"/>
  <c r="Z102" i="1"/>
  <c r="AA79" i="1"/>
  <c r="AA97" i="1"/>
  <c r="AK102" i="1"/>
  <c r="AA90" i="1"/>
  <c r="AK97" i="1"/>
  <c r="AH93" i="1"/>
  <c r="AA71" i="1"/>
  <c r="AK91" i="1"/>
  <c r="AH68" i="1"/>
  <c r="AN78" i="1"/>
  <c r="AD87" i="1"/>
  <c r="AN87" i="1" s="1"/>
  <c r="AF87" i="1"/>
  <c r="AM87" i="1" s="1"/>
  <c r="AK87" i="1"/>
  <c r="AC87" i="1"/>
  <c r="AB71" i="1"/>
  <c r="AB105" i="1"/>
  <c r="AI97" i="1"/>
  <c r="AI90" i="1"/>
  <c r="Z92" i="1"/>
  <c r="AD101" i="1"/>
  <c r="AN101" i="1" s="1"/>
  <c r="AK111" i="1"/>
  <c r="AD77" i="1"/>
  <c r="AN77" i="1" s="1"/>
  <c r="AB94" i="1"/>
  <c r="AK126" i="1"/>
  <c r="Z126" i="1"/>
  <c r="AC126" i="1"/>
  <c r="AH126" i="1"/>
  <c r="AD106" i="1"/>
  <c r="AN106" i="1" s="1"/>
  <c r="AJ106" i="1"/>
  <c r="AB106" i="1"/>
  <c r="AI106" i="1"/>
  <c r="AF115" i="1"/>
  <c r="AM115" i="1" s="1"/>
  <c r="AB95" i="1"/>
  <c r="AD127" i="1"/>
  <c r="AN127" i="1" s="1"/>
  <c r="AH127" i="1"/>
  <c r="Z127" i="1"/>
  <c r="AC127" i="1"/>
  <c r="AG127" i="1"/>
  <c r="AJ127" i="1"/>
  <c r="AB127" i="1"/>
  <c r="AH111" i="1"/>
  <c r="AH116" i="1"/>
  <c r="AK106" i="1"/>
  <c r="AA111" i="1"/>
  <c r="AB125" i="1"/>
  <c r="AK90" i="1"/>
  <c r="AJ111" i="1"/>
  <c r="AH108" i="1"/>
  <c r="AK110" i="1"/>
  <c r="AE110" i="1"/>
  <c r="AM110" i="1" s="1"/>
  <c r="AH120" i="1"/>
  <c r="AL80" i="1"/>
  <c r="AE120" i="1"/>
  <c r="AA128" i="1"/>
  <c r="AG125" i="1"/>
  <c r="AF126" i="1"/>
  <c r="AM126" i="1" s="1"/>
  <c r="AC121" i="1"/>
  <c r="AJ130" i="1"/>
  <c r="AN129" i="1"/>
  <c r="AA75" i="1"/>
  <c r="AI75" i="1"/>
  <c r="AJ75" i="1"/>
  <c r="AB75" i="1"/>
  <c r="AD75" i="1"/>
  <c r="AN75" i="1" s="1"/>
  <c r="AG75" i="1"/>
  <c r="AH75" i="1"/>
  <c r="Z75" i="1"/>
  <c r="AK100" i="1"/>
  <c r="AC100" i="1"/>
  <c r="AF100" i="1"/>
  <c r="AM100" i="1" s="1"/>
  <c r="AD100" i="1"/>
  <c r="AN100" i="1" s="1"/>
  <c r="AH100" i="1"/>
  <c r="AF79" i="1"/>
  <c r="AK79" i="1"/>
  <c r="Z79" i="1"/>
  <c r="AC79" i="1"/>
  <c r="AD79" i="1"/>
  <c r="AN79" i="1" s="1"/>
  <c r="AH79" i="1"/>
  <c r="AC75" i="1"/>
  <c r="AB79" i="1"/>
  <c r="Z71" i="1"/>
  <c r="AJ71" i="1"/>
  <c r="AC83" i="1"/>
  <c r="AN99" i="1"/>
  <c r="AA84" i="1"/>
  <c r="Z83" i="1"/>
  <c r="AL83" i="1" s="1"/>
  <c r="AI101" i="1"/>
  <c r="Z91" i="1"/>
  <c r="AM99" i="1"/>
  <c r="Z111" i="1"/>
  <c r="AD111" i="1"/>
  <c r="AN111" i="1" s="1"/>
  <c r="AF111" i="1"/>
  <c r="AM111" i="1" s="1"/>
  <c r="AH92" i="1"/>
  <c r="AF76" i="1"/>
  <c r="AE76" i="1"/>
  <c r="AN76" i="1" s="1"/>
  <c r="AG76" i="1"/>
  <c r="AE81" i="1"/>
  <c r="AE103" i="1"/>
  <c r="AM103" i="1" s="1"/>
  <c r="AG103" i="1"/>
  <c r="AB103" i="1"/>
  <c r="AJ103" i="1"/>
  <c r="AJ95" i="1"/>
  <c r="AG115" i="1"/>
  <c r="Z78" i="1"/>
  <c r="AH78" i="1"/>
  <c r="AI78" i="1"/>
  <c r="AA78" i="1"/>
  <c r="AC78" i="1"/>
  <c r="AF78" i="1"/>
  <c r="AM78" i="1" s="1"/>
  <c r="AK78" i="1"/>
  <c r="AA107" i="1"/>
  <c r="AI107" i="1"/>
  <c r="AJ107" i="1"/>
  <c r="AD107" i="1"/>
  <c r="AN107" i="1" s="1"/>
  <c r="AB107" i="1"/>
  <c r="AI111" i="1"/>
  <c r="AJ125" i="1"/>
  <c r="AL129" i="1"/>
  <c r="AK114" i="1"/>
  <c r="AA127" i="1"/>
  <c r="AK107" i="1"/>
  <c r="AD117" i="1"/>
  <c r="AE117" i="1"/>
  <c r="AJ117" i="1"/>
  <c r="AK117" i="1"/>
  <c r="AI125" i="1"/>
  <c r="AC119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U51" i="1"/>
  <c r="AV51" i="1"/>
  <c r="AW51" i="1"/>
  <c r="AX51" i="1"/>
  <c r="AY51" i="1"/>
  <c r="AZ51" i="1"/>
  <c r="BA51" i="1"/>
  <c r="BD51" i="1"/>
  <c r="BE51" i="1"/>
  <c r="BF51" i="1"/>
  <c r="BG51" i="1"/>
  <c r="BH51" i="1"/>
  <c r="BI51" i="1"/>
  <c r="AT51" i="1" s="1"/>
  <c r="BJ51" i="1"/>
  <c r="BK51" i="1"/>
  <c r="BL51" i="1"/>
  <c r="BM51" i="1"/>
  <c r="BN51" i="1"/>
  <c r="BO51" i="1"/>
  <c r="O52" i="1"/>
  <c r="AP52" i="1"/>
  <c r="BB52" i="1" s="1"/>
  <c r="AQ52" i="1"/>
  <c r="AR52" i="1"/>
  <c r="AS52" i="1"/>
  <c r="AT52" i="1"/>
  <c r="AU52" i="1"/>
  <c r="AV52" i="1"/>
  <c r="AW52" i="1"/>
  <c r="AX52" i="1"/>
  <c r="AY52" i="1"/>
  <c r="AZ52" i="1"/>
  <c r="BA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P53" i="1" s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U54" i="1"/>
  <c r="AV54" i="1"/>
  <c r="AW54" i="1"/>
  <c r="AX54" i="1"/>
  <c r="AY54" i="1"/>
  <c r="AZ54" i="1"/>
  <c r="BA54" i="1"/>
  <c r="BD54" i="1"/>
  <c r="BE54" i="1"/>
  <c r="BF54" i="1"/>
  <c r="BG54" i="1"/>
  <c r="BH54" i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U57" i="1"/>
  <c r="AV57" i="1"/>
  <c r="AW57" i="1"/>
  <c r="AX57" i="1"/>
  <c r="AY57" i="1"/>
  <c r="AZ57" i="1"/>
  <c r="BA57" i="1"/>
  <c r="BD57" i="1"/>
  <c r="BE57" i="1"/>
  <c r="BF57" i="1"/>
  <c r="BG57" i="1"/>
  <c r="BH57" i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U59" i="1"/>
  <c r="AV59" i="1"/>
  <c r="AW59" i="1"/>
  <c r="AX59" i="1"/>
  <c r="AY59" i="1"/>
  <c r="AZ59" i="1"/>
  <c r="BA59" i="1"/>
  <c r="BD59" i="1"/>
  <c r="BE59" i="1"/>
  <c r="BF59" i="1"/>
  <c r="BG59" i="1"/>
  <c r="BH59" i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T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B64" i="1" s="1"/>
  <c r="BJ64" i="1"/>
  <c r="BK64" i="1"/>
  <c r="BL64" i="1"/>
  <c r="BM64" i="1"/>
  <c r="BN64" i="1"/>
  <c r="BO64" i="1"/>
  <c r="AA58" i="1" l="1"/>
  <c r="BB60" i="1"/>
  <c r="AL69" i="1"/>
  <c r="AL97" i="1"/>
  <c r="BB55" i="1"/>
  <c r="BB54" i="1"/>
  <c r="AM83" i="1"/>
  <c r="AN69" i="1"/>
  <c r="AL103" i="1"/>
  <c r="AM119" i="1"/>
  <c r="AN84" i="1"/>
  <c r="AL82" i="1"/>
  <c r="AL98" i="1"/>
  <c r="AM84" i="1"/>
  <c r="BQ58" i="1"/>
  <c r="AB58" i="1" s="1"/>
  <c r="BB56" i="1"/>
  <c r="AM117" i="1"/>
  <c r="AN116" i="1"/>
  <c r="AN109" i="1"/>
  <c r="AL122" i="1"/>
  <c r="AL86" i="1"/>
  <c r="AL73" i="1"/>
  <c r="AN82" i="1"/>
  <c r="AM90" i="1"/>
  <c r="AF58" i="1"/>
  <c r="AM79" i="1"/>
  <c r="AN81" i="1"/>
  <c r="BQ60" i="1"/>
  <c r="AM97" i="1"/>
  <c r="AL93" i="1"/>
  <c r="BQ61" i="1"/>
  <c r="AH61" i="1" s="1"/>
  <c r="AK58" i="1"/>
  <c r="AC58" i="1"/>
  <c r="AL118" i="1"/>
  <c r="AL109" i="1"/>
  <c r="AL67" i="1"/>
  <c r="BB57" i="1"/>
  <c r="AL106" i="1"/>
  <c r="AL87" i="1"/>
  <c r="AN119" i="1"/>
  <c r="AM94" i="1"/>
  <c r="AL68" i="1"/>
  <c r="AM105" i="1"/>
  <c r="BP56" i="1"/>
  <c r="AL108" i="1"/>
  <c r="AM74" i="1"/>
  <c r="AL77" i="1"/>
  <c r="AN117" i="1"/>
  <c r="AL111" i="1"/>
  <c r="AM82" i="1"/>
  <c r="AL76" i="1"/>
  <c r="AL116" i="1"/>
  <c r="AL78" i="1"/>
  <c r="AL91" i="1"/>
  <c r="AL71" i="1"/>
  <c r="AN110" i="1"/>
  <c r="AL117" i="1"/>
  <c r="AL110" i="1"/>
  <c r="AN92" i="1"/>
  <c r="AM120" i="1"/>
  <c r="AN104" i="1"/>
  <c r="AM108" i="1"/>
  <c r="AL88" i="1"/>
  <c r="AN130" i="1"/>
  <c r="AL70" i="1"/>
  <c r="AN68" i="1"/>
  <c r="AN120" i="1"/>
  <c r="AL81" i="1"/>
  <c r="AL114" i="1"/>
  <c r="AL96" i="1"/>
  <c r="AN103" i="1"/>
  <c r="AL115" i="1"/>
  <c r="AL79" i="1"/>
  <c r="AL75" i="1"/>
  <c r="AL121" i="1"/>
  <c r="AL90" i="1"/>
  <c r="AL101" i="1"/>
  <c r="AM122" i="1"/>
  <c r="AL100" i="1"/>
  <c r="AL94" i="1"/>
  <c r="AL120" i="1"/>
  <c r="AL105" i="1"/>
  <c r="AL107" i="1"/>
  <c r="AM68" i="1"/>
  <c r="AL127" i="1"/>
  <c r="AM92" i="1"/>
  <c r="AL92" i="1"/>
  <c r="AL102" i="1"/>
  <c r="AN91" i="1"/>
  <c r="AL119" i="1"/>
  <c r="AM76" i="1"/>
  <c r="AL84" i="1"/>
  <c r="AN122" i="1"/>
  <c r="AL126" i="1"/>
  <c r="AM104" i="1"/>
  <c r="AL72" i="1"/>
  <c r="AL95" i="1"/>
  <c r="AE60" i="1"/>
  <c r="AA60" i="1"/>
  <c r="AI60" i="1"/>
  <c r="AK60" i="1"/>
  <c r="BQ63" i="1"/>
  <c r="AI62" i="1"/>
  <c r="AJ60" i="1"/>
  <c r="AJ58" i="1"/>
  <c r="AT58" i="1"/>
  <c r="BB58" i="1" s="1"/>
  <c r="AI58" i="1"/>
  <c r="BP57" i="1"/>
  <c r="BQ57" i="1"/>
  <c r="AA57" i="1" s="1"/>
  <c r="BQ53" i="1"/>
  <c r="AJ53" i="1" s="1"/>
  <c r="BQ52" i="1"/>
  <c r="BP62" i="1"/>
  <c r="BQ62" i="1"/>
  <c r="AH60" i="1"/>
  <c r="Z60" i="1"/>
  <c r="AC60" i="1"/>
  <c r="BP58" i="1"/>
  <c r="AU58" i="1"/>
  <c r="AE58" i="1"/>
  <c r="BB51" i="1"/>
  <c r="BQ55" i="1"/>
  <c r="AD55" i="1" s="1"/>
  <c r="AG54" i="1"/>
  <c r="AU61" i="1"/>
  <c r="BB61" i="1" s="1"/>
  <c r="AG60" i="1"/>
  <c r="BB59" i="1"/>
  <c r="AA61" i="1"/>
  <c r="AI61" i="1"/>
  <c r="AD61" i="1"/>
  <c r="AG62" i="1"/>
  <c r="BP61" i="1"/>
  <c r="AB60" i="1"/>
  <c r="BP63" i="1"/>
  <c r="BB62" i="1"/>
  <c r="AK61" i="1"/>
  <c r="AC61" i="1"/>
  <c r="AF60" i="1"/>
  <c r="BP55" i="1"/>
  <c r="AG52" i="1"/>
  <c r="AK51" i="1"/>
  <c r="AG55" i="1"/>
  <c r="BQ59" i="1"/>
  <c r="AD59" i="1" s="1"/>
  <c r="AT63" i="1"/>
  <c r="BB63" i="1" s="1"/>
  <c r="AB62" i="1"/>
  <c r="BP64" i="1"/>
  <c r="AJ61" i="1"/>
  <c r="AB61" i="1"/>
  <c r="Z61" i="1"/>
  <c r="AD60" i="1"/>
  <c r="AU53" i="1"/>
  <c r="BB53" i="1" s="1"/>
  <c r="AJ51" i="1"/>
  <c r="AB51" i="1"/>
  <c r="AD51" i="1"/>
  <c r="BP60" i="1"/>
  <c r="BP52" i="1"/>
  <c r="BQ54" i="1"/>
  <c r="AB54" i="1" s="1"/>
  <c r="BQ51" i="1"/>
  <c r="AI51" i="1" s="1"/>
  <c r="BQ64" i="1"/>
  <c r="AK64" i="1" s="1"/>
  <c r="AA64" i="1"/>
  <c r="BP59" i="1"/>
  <c r="BQ56" i="1"/>
  <c r="AC56" i="1" s="1"/>
  <c r="AA56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J54" i="1" l="1"/>
  <c r="AI56" i="1"/>
  <c r="AF57" i="1"/>
  <c r="AB56" i="1"/>
  <c r="AD58" i="1"/>
  <c r="AN58" i="1" s="1"/>
  <c r="AL60" i="1"/>
  <c r="AA54" i="1"/>
  <c r="Z58" i="1"/>
  <c r="AL58" i="1" s="1"/>
  <c r="AH58" i="1"/>
  <c r="AG58" i="1"/>
  <c r="AI54" i="1"/>
  <c r="AM58" i="1"/>
  <c r="AA51" i="1"/>
  <c r="AG61" i="1"/>
  <c r="AF61" i="1"/>
  <c r="AE61" i="1"/>
  <c r="AM61" i="1" s="1"/>
  <c r="AH54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AN55" i="1" s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M57" i="1" s="1"/>
  <c r="AI64" i="1"/>
  <c r="Z54" i="1"/>
  <c r="AN61" i="1"/>
  <c r="AF55" i="1"/>
  <c r="AG57" i="1"/>
  <c r="AK56" i="1"/>
  <c r="AG64" i="1"/>
  <c r="AG59" i="1"/>
  <c r="AF59" i="1"/>
  <c r="AE59" i="1"/>
  <c r="AN59" i="1" s="1"/>
  <c r="AF62" i="1"/>
  <c r="AM62" i="1" s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N56" i="1" s="1"/>
  <c r="AI57" i="1"/>
  <c r="AJ63" i="1"/>
  <c r="Z64" i="1"/>
  <c r="AH64" i="1"/>
  <c r="AE64" i="1"/>
  <c r="AC64" i="1"/>
  <c r="AF64" i="1"/>
  <c r="AN60" i="1"/>
  <c r="AG63" i="1"/>
  <c r="AJ64" i="1"/>
  <c r="Z52" i="1"/>
  <c r="AJ62" i="1"/>
  <c r="AD52" i="1"/>
  <c r="AN52" i="1" s="1"/>
  <c r="Z57" i="1"/>
  <c r="AF63" i="1"/>
  <c r="AK59" i="1"/>
  <c r="AD63" i="1"/>
  <c r="AJ59" i="1"/>
  <c r="AB64" i="1"/>
  <c r="AG51" i="1"/>
  <c r="AE51" i="1"/>
  <c r="AN51" i="1" s="1"/>
  <c r="AF51" i="1"/>
  <c r="AF52" i="1"/>
  <c r="AM52" i="1" s="1"/>
  <c r="AF54" i="1"/>
  <c r="AC54" i="1"/>
  <c r="AK54" i="1"/>
  <c r="AD54" i="1"/>
  <c r="AN54" i="1" s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N63" i="1" l="1"/>
  <c r="AM59" i="1"/>
  <c r="AM63" i="1"/>
  <c r="AL61" i="1"/>
  <c r="AM51" i="1"/>
  <c r="AN62" i="1"/>
  <c r="AM53" i="1"/>
  <c r="AL52" i="1"/>
  <c r="AN57" i="1"/>
  <c r="AM55" i="1"/>
  <c r="AN53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Q45" i="1" s="1"/>
  <c r="AE45" i="1" s="1"/>
  <c r="BE45" i="1"/>
  <c r="AA45" i="1" s="1"/>
  <c r="BF45" i="1"/>
  <c r="BG45" i="1"/>
  <c r="AC45" i="1" s="1"/>
  <c r="AU45" i="1"/>
  <c r="BJ45" i="1"/>
  <c r="BK45" i="1"/>
  <c r="BL45" i="1"/>
  <c r="AH45" i="1" s="1"/>
  <c r="BM45" i="1"/>
  <c r="AI45" i="1" s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AA37" i="1" l="1"/>
  <c r="AG49" i="1"/>
  <c r="AB42" i="1"/>
  <c r="AH44" i="1"/>
  <c r="AG40" i="1"/>
  <c r="AI47" i="1"/>
  <c r="AB40" i="1"/>
  <c r="Z47" i="1"/>
  <c r="AI38" i="1"/>
  <c r="BQ40" i="1"/>
  <c r="AI40" i="1" s="1"/>
  <c r="AG45" i="1"/>
  <c r="BQ48" i="1"/>
  <c r="AF42" i="1"/>
  <c r="AA50" i="1"/>
  <c r="AH48" i="1"/>
  <c r="AI50" i="1"/>
  <c r="BQ46" i="1"/>
  <c r="AC42" i="1"/>
  <c r="BQ41" i="1"/>
  <c r="AG41" i="1" s="1"/>
  <c r="BQ39" i="1"/>
  <c r="AI39" i="1" s="1"/>
  <c r="Z45" i="1"/>
  <c r="AJ45" i="1"/>
  <c r="BQ38" i="1"/>
  <c r="Z38" i="1"/>
  <c r="AK45" i="1"/>
  <c r="AF45" i="1"/>
  <c r="AM45" i="1" s="1"/>
  <c r="AB39" i="1"/>
  <c r="BQ50" i="1"/>
  <c r="Z50" i="1" s="1"/>
  <c r="Z49" i="1"/>
  <c r="BQ49" i="1"/>
  <c r="AI49" i="1" s="1"/>
  <c r="AB47" i="1"/>
  <c r="BQ44" i="1"/>
  <c r="BQ37" i="1"/>
  <c r="AF50" i="1"/>
  <c r="BQ43" i="1"/>
  <c r="AA43" i="1" s="1"/>
  <c r="AB45" i="1"/>
  <c r="AI42" i="1"/>
  <c r="AA42" i="1"/>
  <c r="AB38" i="1"/>
  <c r="AG37" i="1"/>
  <c r="AH47" i="1"/>
  <c r="BQ47" i="1"/>
  <c r="AF47" i="1" s="1"/>
  <c r="BQ42" i="1"/>
  <c r="Z42" i="1"/>
  <c r="AD45" i="1"/>
  <c r="AL45" i="1" s="1"/>
  <c r="AI16" i="1"/>
  <c r="AF14" i="1"/>
  <c r="AA35" i="1"/>
  <c r="AC33" i="1"/>
  <c r="AF13" i="1"/>
  <c r="AC12" i="1"/>
  <c r="BQ35" i="1"/>
  <c r="Z35" i="1" s="1"/>
  <c r="BQ23" i="1"/>
  <c r="Z23" i="1" s="1"/>
  <c r="BQ21" i="1"/>
  <c r="AH21" i="1" s="1"/>
  <c r="AF20" i="1"/>
  <c r="AC17" i="1"/>
  <c r="BQ14" i="1"/>
  <c r="AA14" i="1" s="1"/>
  <c r="BQ30" i="1"/>
  <c r="AC30" i="1" s="1"/>
  <c r="BQ25" i="1"/>
  <c r="AA25" i="1" s="1"/>
  <c r="BQ16" i="1"/>
  <c r="AH16" i="1" s="1"/>
  <c r="Z16" i="1"/>
  <c r="AC29" i="1"/>
  <c r="AB17" i="1"/>
  <c r="AG16" i="1"/>
  <c r="AC15" i="1"/>
  <c r="BQ29" i="1"/>
  <c r="BQ22" i="1"/>
  <c r="Z22" i="1"/>
  <c r="AG17" i="1"/>
  <c r="AC16" i="1"/>
  <c r="AH15" i="1"/>
  <c r="BQ15" i="1"/>
  <c r="AF15" i="1" s="1"/>
  <c r="BQ10" i="1"/>
  <c r="AH10" i="1" s="1"/>
  <c r="AC35" i="1"/>
  <c r="AF31" i="1"/>
  <c r="AB30" i="1"/>
  <c r="AH22" i="1"/>
  <c r="AB16" i="1"/>
  <c r="AG15" i="1"/>
  <c r="BQ36" i="1"/>
  <c r="AF36" i="1" s="1"/>
  <c r="BQ34" i="1"/>
  <c r="Z34" i="1" s="1"/>
  <c r="AI27" i="1"/>
  <c r="BQ13" i="1"/>
  <c r="AA13" i="1" s="1"/>
  <c r="BQ8" i="1"/>
  <c r="Z8" i="1" s="1"/>
  <c r="BQ32" i="1"/>
  <c r="AH32" i="1" s="1"/>
  <c r="Z32" i="1"/>
  <c r="BQ27" i="1"/>
  <c r="Z27" i="1" s="1"/>
  <c r="BQ20" i="1"/>
  <c r="AA20" i="1" s="1"/>
  <c r="BQ18" i="1"/>
  <c r="AA18" i="1" s="1"/>
  <c r="AB14" i="1"/>
  <c r="AG13" i="1"/>
  <c r="BQ11" i="1"/>
  <c r="AH11" i="1" s="1"/>
  <c r="AH8" i="1"/>
  <c r="BQ28" i="1"/>
  <c r="BQ19" i="1"/>
  <c r="Z19" i="1" s="1"/>
  <c r="AH14" i="1"/>
  <c r="BQ33" i="1"/>
  <c r="AB33" i="1" s="1"/>
  <c r="Z33" i="1"/>
  <c r="BQ26" i="1"/>
  <c r="AF26" i="1" s="1"/>
  <c r="AB22" i="1"/>
  <c r="AF16" i="1"/>
  <c r="BQ12" i="1"/>
  <c r="AF12" i="1" s="1"/>
  <c r="AI35" i="1"/>
  <c r="AG30" i="1"/>
  <c r="BQ9" i="1"/>
  <c r="AH9" i="1" s="1"/>
  <c r="BQ31" i="1"/>
  <c r="BQ24" i="1"/>
  <c r="BQ17" i="1"/>
  <c r="AA17" i="1" s="1"/>
  <c r="Z17" i="1"/>
  <c r="AB13" i="1"/>
  <c r="AA10" i="1"/>
  <c r="Z26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A26" i="1" l="1"/>
  <c r="AC26" i="1"/>
  <c r="AI41" i="1"/>
  <c r="Z43" i="1"/>
  <c r="Z40" i="1"/>
  <c r="AL40" i="1" s="1"/>
  <c r="AH38" i="1"/>
  <c r="AJ38" i="1"/>
  <c r="AC38" i="1"/>
  <c r="AK38" i="1"/>
  <c r="AD38" i="1"/>
  <c r="AA38" i="1"/>
  <c r="AE38" i="1"/>
  <c r="AF43" i="1"/>
  <c r="AC34" i="1"/>
  <c r="AL34" i="1" s="1"/>
  <c r="AH13" i="1"/>
  <c r="AG8" i="1"/>
  <c r="AH17" i="1"/>
  <c r="AB26" i="1"/>
  <c r="Z44" i="1"/>
  <c r="AB44" i="1"/>
  <c r="AE44" i="1"/>
  <c r="AD44" i="1"/>
  <c r="AA44" i="1"/>
  <c r="AJ44" i="1"/>
  <c r="AK44" i="1"/>
  <c r="AJ46" i="1"/>
  <c r="AA46" i="1"/>
  <c r="AB46" i="1"/>
  <c r="AE46" i="1"/>
  <c r="AD46" i="1"/>
  <c r="Z46" i="1"/>
  <c r="AF46" i="1"/>
  <c r="AM46" i="1" s="1"/>
  <c r="AK46" i="1"/>
  <c r="AA48" i="1"/>
  <c r="AK48" i="1"/>
  <c r="AE48" i="1"/>
  <c r="AJ48" i="1"/>
  <c r="AG48" i="1"/>
  <c r="AD48" i="1"/>
  <c r="AN48" i="1" s="1"/>
  <c r="AF38" i="1"/>
  <c r="AM38" i="1" s="1"/>
  <c r="AF44" i="1"/>
  <c r="AC46" i="1"/>
  <c r="AG21" i="1"/>
  <c r="AG14" i="1"/>
  <c r="AF11" i="1"/>
  <c r="AC23" i="1"/>
  <c r="AC14" i="1"/>
  <c r="Z10" i="1"/>
  <c r="AF8" i="1"/>
  <c r="AF27" i="1"/>
  <c r="AC50" i="1"/>
  <c r="AG46" i="1"/>
  <c r="AC49" i="1"/>
  <c r="AH46" i="1"/>
  <c r="Z48" i="1"/>
  <c r="AI46" i="1"/>
  <c r="AG47" i="1"/>
  <c r="AB43" i="1"/>
  <c r="AE43" i="1"/>
  <c r="AH43" i="1"/>
  <c r="AD43" i="1"/>
  <c r="AN43" i="1" s="1"/>
  <c r="AC43" i="1"/>
  <c r="AK43" i="1"/>
  <c r="AJ43" i="1"/>
  <c r="AI43" i="1"/>
  <c r="AB25" i="1"/>
  <c r="AA40" i="1"/>
  <c r="AK40" i="1"/>
  <c r="AJ40" i="1"/>
  <c r="AE40" i="1"/>
  <c r="AD40" i="1"/>
  <c r="Z37" i="1"/>
  <c r="AL37" i="1" s="1"/>
  <c r="AJ37" i="1"/>
  <c r="AD37" i="1"/>
  <c r="AH37" i="1"/>
  <c r="AK37" i="1"/>
  <c r="AC37" i="1"/>
  <c r="AE37" i="1"/>
  <c r="AA11" i="1"/>
  <c r="AI8" i="1"/>
  <c r="AF9" i="1"/>
  <c r="AC40" i="1"/>
  <c r="AI37" i="1"/>
  <c r="AB20" i="1"/>
  <c r="AG42" i="1"/>
  <c r="AK42" i="1"/>
  <c r="AD42" i="1"/>
  <c r="AL42" i="1" s="1"/>
  <c r="AE42" i="1"/>
  <c r="AM42" i="1" s="1"/>
  <c r="AJ42" i="1"/>
  <c r="AH42" i="1"/>
  <c r="AC48" i="1"/>
  <c r="AH39" i="1"/>
  <c r="AE39" i="1"/>
  <c r="AK39" i="1"/>
  <c r="AD39" i="1"/>
  <c r="AN39" i="1" s="1"/>
  <c r="AJ39" i="1"/>
  <c r="AG39" i="1"/>
  <c r="AA39" i="1"/>
  <c r="AF39" i="1"/>
  <c r="AF48" i="1"/>
  <c r="AM48" i="1" s="1"/>
  <c r="AB37" i="1"/>
  <c r="AC44" i="1"/>
  <c r="AF37" i="1"/>
  <c r="AM37" i="1" s="1"/>
  <c r="AB48" i="1"/>
  <c r="AL48" i="1" s="1"/>
  <c r="AC41" i="1"/>
  <c r="AK41" i="1"/>
  <c r="Z41" i="1"/>
  <c r="AA41" i="1"/>
  <c r="AD41" i="1"/>
  <c r="AJ41" i="1"/>
  <c r="AE41" i="1"/>
  <c r="AF41" i="1"/>
  <c r="AM41" i="1" s="1"/>
  <c r="AH41" i="1"/>
  <c r="AB41" i="1"/>
  <c r="AG43" i="1"/>
  <c r="AG50" i="1"/>
  <c r="AK50" i="1"/>
  <c r="AD50" i="1"/>
  <c r="AL50" i="1" s="1"/>
  <c r="AH50" i="1"/>
  <c r="AE50" i="1"/>
  <c r="AM50" i="1" s="1"/>
  <c r="AJ50" i="1"/>
  <c r="AA27" i="1"/>
  <c r="AI12" i="1"/>
  <c r="AE47" i="1"/>
  <c r="AM47" i="1" s="1"/>
  <c r="AJ47" i="1"/>
  <c r="AK47" i="1"/>
  <c r="AD47" i="1"/>
  <c r="AN47" i="1" s="1"/>
  <c r="AH40" i="1"/>
  <c r="AB49" i="1"/>
  <c r="AF49" i="1"/>
  <c r="AE49" i="1"/>
  <c r="AK49" i="1"/>
  <c r="AJ49" i="1"/>
  <c r="AD49" i="1"/>
  <c r="AH49" i="1"/>
  <c r="AC39" i="1"/>
  <c r="Z39" i="1"/>
  <c r="AA49" i="1"/>
  <c r="AF40" i="1"/>
  <c r="AI48" i="1"/>
  <c r="AG38" i="1"/>
  <c r="AG44" i="1"/>
  <c r="AA47" i="1"/>
  <c r="AB50" i="1"/>
  <c r="AI44" i="1"/>
  <c r="AC4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N29" i="1" s="1"/>
  <c r="AK29" i="1"/>
  <c r="AF29" i="1"/>
  <c r="AI29" i="1"/>
  <c r="AA29" i="1"/>
  <c r="AF25" i="1"/>
  <c r="AI33" i="1"/>
  <c r="AA19" i="1"/>
  <c r="AL19" i="1" s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M8" i="1" s="1"/>
  <c r="AJ8" i="1"/>
  <c r="AD8" i="1"/>
  <c r="AB32" i="1"/>
  <c r="Z30" i="1"/>
  <c r="AJ30" i="1"/>
  <c r="AE30" i="1"/>
  <c r="AK30" i="1"/>
  <c r="AD30" i="1"/>
  <c r="AF30" i="1"/>
  <c r="AM30" i="1" s="1"/>
  <c r="AA30" i="1"/>
  <c r="AI30" i="1"/>
  <c r="AA9" i="1"/>
  <c r="AM13" i="1"/>
  <c r="AB12" i="1"/>
  <c r="AH36" i="1"/>
  <c r="AF35" i="1"/>
  <c r="AI31" i="1"/>
  <c r="AI9" i="1"/>
  <c r="AG20" i="1"/>
  <c r="AG26" i="1"/>
  <c r="AD26" i="1"/>
  <c r="AL26" i="1" s="1"/>
  <c r="AK26" i="1"/>
  <c r="AJ26" i="1"/>
  <c r="AE26" i="1"/>
  <c r="AM26" i="1" s="1"/>
  <c r="AH26" i="1"/>
  <c r="AB11" i="1"/>
  <c r="AD11" i="1"/>
  <c r="AJ11" i="1"/>
  <c r="AK11" i="1"/>
  <c r="AC11" i="1"/>
  <c r="Z11" i="1"/>
  <c r="AE11" i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M16" i="1" s="1"/>
  <c r="AD16" i="1"/>
  <c r="AN16" i="1" s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N32" i="1" s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M27" i="1" s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AN37" i="1"/>
  <c r="AN38" i="1"/>
  <c r="AN40" i="1"/>
  <c r="BB4" i="1"/>
  <c r="BP4" i="1"/>
  <c r="BQ4" i="1" s="1"/>
  <c r="O4" i="1"/>
  <c r="AL47" i="1" l="1"/>
  <c r="AN42" i="1"/>
  <c r="AL46" i="1"/>
  <c r="AM25" i="1"/>
  <c r="AM10" i="1"/>
  <c r="AM32" i="1"/>
  <c r="AM21" i="1"/>
  <c r="AM11" i="1"/>
  <c r="AN30" i="1"/>
  <c r="AM49" i="1"/>
  <c r="AL41" i="1"/>
  <c r="AM39" i="1"/>
  <c r="AM43" i="1"/>
  <c r="AL44" i="1"/>
  <c r="AL43" i="1"/>
  <c r="AL49" i="1"/>
  <c r="AL17" i="1"/>
  <c r="AM40" i="1"/>
  <c r="AL39" i="1"/>
  <c r="AL38" i="1"/>
  <c r="AM34" i="1"/>
  <c r="AL27" i="1"/>
  <c r="AN34" i="1"/>
  <c r="AL20" i="1"/>
  <c r="AL15" i="1"/>
  <c r="AN49" i="1"/>
  <c r="AL35" i="1"/>
  <c r="AM44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<sst xmlns="http://schemas.openxmlformats.org/spreadsheetml/2006/main" count="314" uniqueCount="199">
  <si>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</si>
  <si>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</si>
  <si>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</si>
  <si>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</si>
  <si>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</si>
  <si>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</si>
  <si>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</si>
  <si>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</si>
  <si>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</si>
  <si>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</si>
  <si>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</si>
  <si>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</si>
  <si>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</si>
  <si>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</si>
  <si>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</si>
  <si>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</si>
  <si>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</si>
  <si>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</si>
  <si>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</si>
  <si>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</si>
  <si>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</si>
  <si>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</si>
  <si>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</si>
  <si>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</si>
  <si>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</si>
  <si>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</si>
  <si>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</si>
  <si>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</si>
  <si>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</si>
  <si>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</si>
  <si>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</si>
  <si>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</si>
  <si>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</si>
  <si>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</si>
  <si>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</si>
  <si>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</si>
  <si>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</si>
  <si>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</si>
  <si>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</si>
  <si>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</si>
  <si>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</si>
  <si>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</si>
  <si>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</si>
  <si>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</si>
  <si>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</si>
  <si>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</si>
  <si>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</si>
  <si>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</si>
  <si>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</si>
  <si>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</si>
  <si>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</si>
  <si>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</si>
  <si>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</si>
  <si>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</si>
  <si>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</si>
  <si>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</si>
  <si>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</si>
  <si>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</si>
  <si>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</si>
  <si>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</si>
  <si>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</si>
  <si>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</si>
  <si>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</si>
  <si>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</si>
  <si>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</si>
  <si>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</si>
  <si>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</si>
  <si>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</si>
  <si>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</si>
  <si>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</si>
  <si>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 xml:space="preserve">Line 1 HK1205a_OPX_TE_LINE3 </t>
  </si>
  <si>
    <t xml:space="preserve">Line 2 HK1205a_OPX_TE_LINE3 </t>
  </si>
  <si>
    <t xml:space="preserve">Line 3 HK1205a_OPX_TE_LINE3 </t>
  </si>
  <si>
    <t xml:space="preserve">Line 4 HK1205a_OPX_TE_LINE3 </t>
  </si>
  <si>
    <t xml:space="preserve">Line 5 HK1205a_OPX_TE_LINE3 </t>
  </si>
  <si>
    <t xml:space="preserve">Line 6 HK1205a_OPX_TE_LINE3 </t>
  </si>
  <si>
    <t xml:space="preserve">Line 7 HK1205a_OPX_TE_LINE3 </t>
  </si>
  <si>
    <t xml:space="preserve">Line 8 HK1205a_OPX_TE_LINE3 </t>
  </si>
  <si>
    <t xml:space="preserve">Line 9 HK1205a_OPX_TE_LINE3 </t>
  </si>
  <si>
    <t xml:space="preserve">Line 10 HK1205a_OPX_TE_LINE3 </t>
  </si>
  <si>
    <t xml:space="preserve">Line 11 HK1205a_OPX_TE_LINE3 </t>
  </si>
  <si>
    <t xml:space="preserve">Line 12 HK1205a_OPX_TE_LINE3 </t>
  </si>
  <si>
    <t xml:space="preserve">Line 13 HK1205a_OPX_TE_LINE3 </t>
  </si>
  <si>
    <t xml:space="preserve">Line 14 HK1205a_OPX_TE_LINE3 </t>
  </si>
  <si>
    <t xml:space="preserve">Line 15 HK1205a_OPX_TE_LINE3 </t>
  </si>
  <si>
    <t xml:space="preserve">Line 16 HK1205a_OPX_TE_LINE3 </t>
  </si>
  <si>
    <t xml:space="preserve">Line 17 HK1205a_OPX_TE_LINE3 </t>
  </si>
  <si>
    <t xml:space="preserve">Line 18 HK1205a_OPX_TE_LINE3 </t>
  </si>
  <si>
    <t xml:space="preserve">Line 19 HK1205a_OPX_TE_LINE3 </t>
  </si>
  <si>
    <t xml:space="preserve">Line 20 HK1205a_OPX_TE_LINE3 </t>
  </si>
  <si>
    <t xml:space="preserve">Line 21 HK1205a_OPX_TE_LINE3 </t>
  </si>
  <si>
    <t xml:space="preserve">Line 22 HK1205a_OPX_TE_LINE3 </t>
  </si>
  <si>
    <t xml:space="preserve">Line 23 HK1205a_OPX_TE_LINE3 </t>
  </si>
  <si>
    <t xml:space="preserve">Line 24 HK1205a_OPX_TE_LINE3 </t>
  </si>
  <si>
    <t xml:space="preserve">Line 25 HK1205a_OPX_TE_LINE3 </t>
  </si>
  <si>
    <t xml:space="preserve">Line 26 HK1205a_OPX_TE_LINE3 </t>
  </si>
  <si>
    <t xml:space="preserve">Line 27 HK1205a_OPX_TE_LINE3 </t>
  </si>
  <si>
    <t xml:space="preserve">Line 28 HK1205a_OPX_TE_LINE3 </t>
  </si>
  <si>
    <t xml:space="preserve">Line 29 HK1205a_OPX_TE_LINE3 </t>
  </si>
  <si>
    <t xml:space="preserve">Line 30 HK1205a_OPX_TE_LINE3 </t>
  </si>
  <si>
    <t xml:space="preserve">Line 31 HK1205a_OPX_TE_LINE3 </t>
  </si>
  <si>
    <t xml:space="preserve">Line 32 HK1205a_OPX_TE_LINE3 </t>
  </si>
  <si>
    <t xml:space="preserve">Line 33 HK1205a_OPX_TE_LINE3 </t>
  </si>
  <si>
    <t xml:space="preserve">Line 34 HK1205a_OPX_TE_LINE3 </t>
  </si>
  <si>
    <t xml:space="preserve">Line 35 HK1205a_OPX_TE_LINE3 </t>
  </si>
  <si>
    <t xml:space="preserve">Line 36 HK1205a_OPX_TE_LINE3 </t>
  </si>
  <si>
    <t xml:space="preserve">Line 37 HK1205a_OPX_TE_LINE3 </t>
  </si>
  <si>
    <t xml:space="preserve">Line 38 HK1205a_OPX_TE_LINE3 </t>
  </si>
  <si>
    <t xml:space="preserve">Line 39 HK1205a_OPX_TE_LINE3 </t>
  </si>
  <si>
    <t xml:space="preserve">Line 40 HK1205a_OPX_TE_LINE3 </t>
  </si>
  <si>
    <t xml:space="preserve">Line 41 HK1205a_OPX_TE_LINE3 </t>
  </si>
  <si>
    <t xml:space="preserve">Line 42 HK1205a_OPX_TE_LINE3 </t>
  </si>
  <si>
    <t xml:space="preserve">Line 43 HK1205a_OPX_TE_LINE3 </t>
  </si>
  <si>
    <t xml:space="preserve">Line 44 HK1205a_OPX_TE_LINE3 </t>
  </si>
  <si>
    <t xml:space="preserve">Line 45 HK1205a_OPX_TE_LINE3 </t>
  </si>
  <si>
    <t xml:space="preserve">Line 46 HK1205a_OPX_TE_LINE3 </t>
  </si>
  <si>
    <t xml:space="preserve">Line 47 HK1205a_OPX_TE_LINE3 </t>
  </si>
  <si>
    <t xml:space="preserve">Line 48 HK1205a_OPX_TE_LINE3 </t>
  </si>
  <si>
    <t xml:space="preserve">Line 49 HK1205a_OPX_TE_LINE3 </t>
  </si>
  <si>
    <t xml:space="preserve">Line 50 HK1205a_OPX_TE_LINE3 </t>
  </si>
  <si>
    <t xml:space="preserve">Line 51 HK1205a_OPX_TE_LINE3 </t>
  </si>
  <si>
    <t xml:space="preserve">Line 52 HK1205a_OPX_TE_LINE3 </t>
  </si>
  <si>
    <t xml:space="preserve">Line 53 HK1205a_OPX_TE_LINE3 </t>
  </si>
  <si>
    <t xml:space="preserve">Line 54 HK1205a_OPX_TE_LINE3 </t>
  </si>
  <si>
    <t xml:space="preserve">Line 55 HK1205a_OPX_TE_LINE3 </t>
  </si>
  <si>
    <t xml:space="preserve">Line 56 HK1205a_OPX_TE_LINE3 </t>
  </si>
  <si>
    <t xml:space="preserve">Line 57 HK1205a_OPX_TE_LINE3 </t>
  </si>
  <si>
    <t xml:space="preserve">Line 58 HK1205a_OPX_TE_LINE3 </t>
  </si>
  <si>
    <t xml:space="preserve">Line 59 HK1205a_OPX_TE_LINE3 </t>
  </si>
  <si>
    <t xml:space="preserve">Line 60 HK1205a_OPX_TE_LINE3 </t>
  </si>
  <si>
    <t xml:space="preserve">Line 61 HK1205a_OPX_TE_LINE3 </t>
  </si>
  <si>
    <t xml:space="preserve">Line 62 HK1205a_OPX_TE_LINE3 </t>
  </si>
  <si>
    <t xml:space="preserve">Line 63 HK1205a_OPX_TE_LINE3 </t>
  </si>
  <si>
    <t xml:space="preserve">Line 64 HK1205a_OPX_TE_LINE3 </t>
  </si>
  <si>
    <t xml:space="preserve">Line 65 HK1205a_OPX_TE_LINE3 </t>
  </si>
  <si>
    <t xml:space="preserve">Line 66 HK1205a_OPX_TE_LINE3 </t>
  </si>
  <si>
    <t xml:space="preserve">Line 67 HK1205a_OPX_TE_LINE3 </t>
  </si>
  <si>
    <t xml:space="preserve">Line 68 HK1205a_OPX_TE_LINE3 </t>
  </si>
  <si>
    <t xml:space="preserve">Line 69 HK1205a_OPX_TE_LINE3 </t>
  </si>
  <si>
    <t xml:space="preserve">Line 70 HK1205a_OPX_TE_LINE3 </t>
  </si>
  <si>
    <t xml:space="preserve">Line 71 HK1205a_OPX_TE_LINE3 </t>
  </si>
  <si>
    <t xml:space="preserve">Line 72 HK1205a_OPX_TE_LINE3 </t>
  </si>
  <si>
    <t xml:space="preserve">Line 73 HK1205a_OPX_TE_LINE3 </t>
  </si>
  <si>
    <t xml:space="preserve">Line 74 HK1205a_OPX_TE_LINE3 </t>
  </si>
  <si>
    <t xml:space="preserve">Line 75 HK1205a_OPX_TE_LINE3 </t>
  </si>
  <si>
    <t xml:space="preserve">Line 76 HK1205a_OPX_TE_LINE3 </t>
  </si>
  <si>
    <t xml:space="preserve">Line 77 HK1205a_OPX_TE_LINE3 </t>
  </si>
  <si>
    <t xml:space="preserve">Line 78 HK1205a_OPX_TE_LINE3 </t>
  </si>
  <si>
    <t xml:space="preserve">Line 79 HK1205a_OPX_TE_LINE3 </t>
  </si>
  <si>
    <t xml:space="preserve">Line 80 HK1205a_OPX_TE_LINE3 </t>
  </si>
  <si>
    <t xml:space="preserve">Line 81 HK1205a_OPX_TE_LINE3 </t>
  </si>
  <si>
    <t xml:space="preserve">Line 82 HK1205a_OPX_TE_LINE3 </t>
  </si>
  <si>
    <t xml:space="preserve">Line 83 HK1205a_OPX_TE_LINE3 </t>
  </si>
  <si>
    <t xml:space="preserve">Line 84 HK1205a_OPX_TE_LINE3 </t>
  </si>
  <si>
    <t xml:space="preserve">Line 85 HK1205a_OPX_TE_LINE3 </t>
  </si>
  <si>
    <t xml:space="preserve">Line 86 HK1205a_OPX_TE_LINE3 </t>
  </si>
  <si>
    <t xml:space="preserve">Line 87 HK1205a_OPX_TE_LINE3 </t>
  </si>
  <si>
    <t xml:space="preserve">Line 88 HK1205a_OPX_TE_LINE3 </t>
  </si>
  <si>
    <t xml:space="preserve">Line 89 HK1205a_OPX_TE_LINE3 </t>
  </si>
  <si>
    <t xml:space="preserve">Line 90 HK1205a_OPX_TE_LINE3 </t>
  </si>
  <si>
    <t xml:space="preserve">Line 91 HK1205a_OPX_TE_LINE3 </t>
  </si>
  <si>
    <t xml:space="preserve">Line 92 HK1205a_OPX_TE_LINE3 </t>
  </si>
  <si>
    <t xml:space="preserve">Line 93 HK1205a_OPX_TE_LINE3 </t>
  </si>
  <si>
    <t xml:space="preserve">Line 94 HK1205a_OPX_TE_LINE3 </t>
  </si>
  <si>
    <t xml:space="preserve">Line 95 HK1205a_OPX_TE_LINE3 </t>
  </si>
  <si>
    <t xml:space="preserve">Line 96 HK1205a_OPX_TE_LINE3 </t>
  </si>
  <si>
    <t xml:space="preserve">Line 97 HK1205a_OPX_TE_LINE3 </t>
  </si>
  <si>
    <t xml:space="preserve">Line 98 HK1205a_OPX_TE_LINE3 </t>
  </si>
  <si>
    <t xml:space="preserve">Line 99 HK1205a_OPX_TE_LINE3 </t>
  </si>
  <si>
    <t xml:space="preserve">Line 100 HK1205a_OPX_TE_LINE3 </t>
  </si>
  <si>
    <t xml:space="preserve">Line 101 HK1205a_OPX_TE_LINE3 </t>
  </si>
  <si>
    <t xml:space="preserve">Line 102 HK1205a_OPX_TE_LINE3 </t>
  </si>
  <si>
    <t xml:space="preserve">Line 103 HK1205a_OPX_TE_LINE3 </t>
  </si>
  <si>
    <t xml:space="preserve">Line 104 HK1205a_OPX_TE_LINE3 </t>
  </si>
  <si>
    <t xml:space="preserve">Line 105 HK1205a_OPX_TE_LINE3 </t>
  </si>
  <si>
    <t xml:space="preserve">Line 106 HK1205a_OPX_TE_LINE3 </t>
  </si>
  <si>
    <t xml:space="preserve">Line 107 HK1205a_OPX_TE_LINE3 </t>
  </si>
  <si>
    <t xml:space="preserve">Line 108 HK1205a_OPX_TE_LINE3 </t>
  </si>
  <si>
    <t xml:space="preserve">Line 109 HK1205a_OPX_TE_LINE3 </t>
  </si>
  <si>
    <t xml:space="preserve">Line 110 HK1205a_OPX_TE_LINE3 </t>
  </si>
  <si>
    <t xml:space="preserve">Line 111 HK1205a_OPX_TE_LINE3 </t>
  </si>
  <si>
    <t xml:space="preserve">Line 112 HK1205a_OPX_TE_LINE3 </t>
  </si>
  <si>
    <t xml:space="preserve">Line 113 HK1205a_OPX_TE_LINE3 </t>
  </si>
  <si>
    <t xml:space="preserve">Line 114 HK1205a_OPX_TE_LINE3 </t>
  </si>
  <si>
    <t xml:space="preserve">Line 115 HK1205a_OPX_TE_LINE3 </t>
  </si>
  <si>
    <t xml:space="preserve">Line 116 HK1205a_OPX_TE_LINE3 </t>
  </si>
  <si>
    <t xml:space="preserve">Line 117 HK1205a_OPX_TE_LINE3 </t>
  </si>
  <si>
    <t xml:space="preserve">Line 118 HK1205a_OPX_TE_LINE3 </t>
  </si>
  <si>
    <t xml:space="preserve">Line 119 HK1205a_OPX_TE_LINE3 </t>
  </si>
  <si>
    <t xml:space="preserve">Line 120 HK1205a_OPX_TE_LINE3 </t>
  </si>
  <si>
    <t xml:space="preserve">Line 121 HK1205a_OPX_TE_LINE3 </t>
  </si>
  <si>
    <t>Ti1</t>
    <phoneticPr fontId="1"/>
  </si>
  <si>
    <t>Ti2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</si>
  <si>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</si>
  <si>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</si>
  <si>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</si>
  <si>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</si>
  <si>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</si>
  <si>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Ca2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</si>
</sst>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0" fontId="0" fillId="2" borderId="0" xfId="0" applyFill="1" applyAlignment="1">
      <alignment horizontal="center"/>
    </xf>
    <xf numFmtId="1" fontId="0" fillId="0" borderId="0" xfId="0" applyNumberFormat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177" fontId="0" fillId="0" borderId="1" xfId="0" applyNumberFormat="1" applyBorder="1"/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30"/>
  <sheetViews>
    <sheetView topLeftCell="A76" zoomScale="80" zoomScaleNormal="80" workbookViewId="0">
      <selection activeCell="F116" sqref="F116"/>
    </sheetView>
  </sheetViews>
  <sheetFormatPr defaultRowHeight="13.5" x14ac:dyDescent="0.15"/>
  <cols>
    <col min="1" max="1" width="29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39" t="s">
        <v>53</v>
      </c>
      <c r="W1" s="39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38" t="s">
        <v>51</v>
      </c>
      <c r="F2" s="38"/>
      <c r="G2" s="38"/>
      <c r="H2" s="38"/>
      <c r="I2" s="38"/>
      <c r="J2" s="38"/>
      <c r="K2" s="38"/>
      <c r="L2" s="38"/>
      <c r="M2" s="38"/>
      <c r="N2" s="38"/>
      <c r="Q2" s="38" t="s">
        <v>60</v>
      </c>
      <c r="R2" s="38"/>
      <c r="S2" s="38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70</v>
      </c>
      <c r="B4" s="21">
        <v>729</v>
      </c>
      <c r="C4" s="21">
        <v>0</v>
      </c>
      <c r="D4" s="22">
        <v>51.959000000000003</v>
      </c>
      <c r="E4" s="22">
        <v>0.371</v>
      </c>
      <c r="F4" s="22">
        <v>5.5540000000000003</v>
      </c>
      <c r="G4" s="22">
        <v>0.53400000000000003</v>
      </c>
      <c r="H4" s="22">
        <v>3.5459999999999998</v>
      </c>
      <c r="I4" s="22">
        <v>16.588999999999999</v>
      </c>
      <c r="J4" s="22">
        <v>20.707999999999998</v>
      </c>
      <c r="K4" s="22">
        <v>0.13</v>
      </c>
      <c r="L4" s="22">
        <v>5.8999999999999997E-2</v>
      </c>
      <c r="M4" s="22">
        <v>0.36399999999999999</v>
      </c>
      <c r="N4" s="22"/>
      <c r="O4" s="21">
        <f>SUM(D4:N4)</f>
        <v>99.813999999999993</v>
      </c>
      <c r="Q4" s="22">
        <v>44.619</v>
      </c>
      <c r="R4" s="22">
        <v>79.603999999999999</v>
      </c>
      <c r="S4" s="22">
        <v>11.093999999999999</v>
      </c>
      <c r="U4" s="22"/>
      <c r="V4" s="23">
        <v>12</v>
      </c>
      <c r="W4" s="23">
        <v>4</v>
      </c>
      <c r="X4" s="24">
        <v>0</v>
      </c>
      <c r="Z4" s="25">
        <f>IFERROR(BD4*$BQ4,"NA")</f>
        <v>1.8857854332912736</v>
      </c>
      <c r="AA4" s="25">
        <f>IFERROR(BE4*$BQ4,"NA")</f>
        <v>1.0129159093633492E-2</v>
      </c>
      <c r="AB4" s="25">
        <f>IFERROR(BF4*$BQ4,"NA")</f>
        <v>0.23755679694886023</v>
      </c>
      <c r="AC4" s="25">
        <f>IFERROR(BG4*$BQ4,"NA")</f>
        <v>1.5322077487078211E-2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0.10762412750576165</v>
      </c>
      <c r="AF4" s="25">
        <f t="shared" ref="AF4:AK4" si="0">IFERROR(BJ4*$BQ4,"NA")</f>
        <v>0.89748906008800677</v>
      </c>
      <c r="AG4" s="25">
        <f t="shared" si="0"/>
        <v>0.8052147159352403</v>
      </c>
      <c r="AH4" s="25">
        <f t="shared" si="0"/>
        <v>3.9960370139178721E-3</v>
      </c>
      <c r="AI4" s="25">
        <f t="shared" si="0"/>
        <v>1.722402662659562E-3</v>
      </c>
      <c r="AJ4" s="25">
        <f t="shared" si="0"/>
        <v>2.5612320741383705E-2</v>
      </c>
      <c r="AK4" s="25">
        <f t="shared" si="0"/>
        <v>0</v>
      </c>
      <c r="AL4" s="25">
        <f>IFERROR(SUM(Z4:AK4),"NA")</f>
        <v>3.9904521307678156</v>
      </c>
      <c r="AM4" s="25">
        <f t="shared" ref="AM4" si="1">IFERROR(AF4/(AF4+AE4),"NA")</f>
        <v>0.89292337536291533</v>
      </c>
      <c r="AN4" s="26">
        <f t="shared" ref="AN4:AN50" si="2">IFERROR(AD4/(AD4+AE4),"NA")</f>
        <v>0</v>
      </c>
      <c r="AP4" s="21">
        <f>D4</f>
        <v>51.959000000000003</v>
      </c>
      <c r="AQ4" s="21">
        <f>E4</f>
        <v>0.371</v>
      </c>
      <c r="AR4" s="21">
        <f>F4</f>
        <v>5.5540000000000003</v>
      </c>
      <c r="AS4" s="21">
        <f>G4</f>
        <v>0.53400000000000003</v>
      </c>
      <c r="AT4" s="21">
        <f t="shared" ref="AT4:AT50" si="3">BI4*AT$1/2</f>
        <v>0</v>
      </c>
      <c r="AU4" s="21">
        <f t="shared" ref="AU4:AU50" si="4">BH4*AU$1</f>
        <v>3.5460000000000003</v>
      </c>
      <c r="AV4" s="21">
        <f t="shared" ref="AV4:BA4" si="5">I4</f>
        <v>16.588999999999999</v>
      </c>
      <c r="AW4" s="21">
        <f t="shared" si="5"/>
        <v>20.707999999999998</v>
      </c>
      <c r="AX4" s="21">
        <f t="shared" si="5"/>
        <v>0.13</v>
      </c>
      <c r="AY4" s="21">
        <f t="shared" si="5"/>
        <v>5.8999999999999997E-2</v>
      </c>
      <c r="AZ4" s="21">
        <f t="shared" si="5"/>
        <v>0.36399999999999999</v>
      </c>
      <c r="BA4" s="21">
        <f t="shared" si="5"/>
        <v>0</v>
      </c>
      <c r="BB4" s="21">
        <f>SUM(AP4:BA4)</f>
        <v>99.813999999999993</v>
      </c>
      <c r="BD4" s="21">
        <f t="shared" ref="BD4:BD50" si="6">D4/AP$1</f>
        <v>0.86483022636484697</v>
      </c>
      <c r="BE4" s="21">
        <f t="shared" ref="BE4:BE50" si="7">E4/AQ$1</f>
        <v>4.6452808454160721E-3</v>
      </c>
      <c r="BF4" s="21">
        <f t="shared" ref="BF4:BF50" si="8">F4/AR$1*2</f>
        <v>0.10894468418987839</v>
      </c>
      <c r="BG4" s="21">
        <f t="shared" ref="BG4:BG50" si="9">G4/AS$1*2</f>
        <v>7.0267780775050987E-3</v>
      </c>
      <c r="BH4" s="21">
        <f t="shared" ref="BH4:BH50" si="10">IF(OR($X4="spinel", $X4="Spinel", $X4="SPINEL"),H4/AU$1,H4/AU$1*(1-$X4))</f>
        <v>4.9356940036746288E-2</v>
      </c>
      <c r="BI4" s="21">
        <f t="shared" ref="BI4:BI50" si="11">IF(OR($X4="spinel", $X4="Spinel", $X4="SPINEL"),0,H4/AU$1*$X4)</f>
        <v>0</v>
      </c>
      <c r="BJ4" s="21">
        <f t="shared" ref="BJ4:BJ50" si="12">I4/AV$1</f>
        <v>0.41159277895217389</v>
      </c>
      <c r="BK4" s="21">
        <f t="shared" ref="BK4:BK50" si="13">J4/AW$1</f>
        <v>0.36927532303566141</v>
      </c>
      <c r="BL4" s="21">
        <f t="shared" ref="BL4:BL50" si="14">K4/AX$1</f>
        <v>1.8326017023460122E-3</v>
      </c>
      <c r="BM4" s="21">
        <f t="shared" ref="BM4:BM50" si="15">L4/AY$1</f>
        <v>7.8990210569157928E-4</v>
      </c>
      <c r="BN4" s="21">
        <f>M4/AZ$1*2</f>
        <v>1.1745932890064198E-2</v>
      </c>
      <c r="BO4" s="21">
        <f>N4/BA$1*2</f>
        <v>0</v>
      </c>
      <c r="BP4" s="21">
        <f>SUM(BD4:BO4)</f>
        <v>1.8300404482003299</v>
      </c>
      <c r="BQ4" s="21">
        <f t="shared" ref="BQ4:BQ50" si="16">IFERROR(IF(OR($U4="Total",$U4="total", $U4="TOTAL"),$W4/$BP4,V4/(BD4*4+BE4*4+BF4*3+BG4*3+BH4*2+BI4*3+BJ4*2+BK4*2+BL4*2+BM4*2+BN4+BO4)),"NA")</f>
        <v>2.1805267390084433</v>
      </c>
    </row>
    <row r="5" spans="1:69" s="27" customFormat="1" x14ac:dyDescent="0.15">
      <c r="A5" s="27" t="s">
        <v>71</v>
      </c>
      <c r="B5" s="27">
        <v>730</v>
      </c>
      <c r="C5" s="27">
        <f>SQRT((Q4-Q5)^2 + (R4-R5)^2)*1000</f>
        <v>4.2426406871194464</v>
      </c>
      <c r="D5" s="28">
        <v>51.957000000000001</v>
      </c>
      <c r="E5" s="28">
        <v>0.39700000000000002</v>
      </c>
      <c r="F5" s="28">
        <v>5.6369999999999996</v>
      </c>
      <c r="G5" s="28">
        <v>0.53300000000000003</v>
      </c>
      <c r="H5" s="28">
        <v>3.5270000000000001</v>
      </c>
      <c r="I5" s="28">
        <v>16.582000000000001</v>
      </c>
      <c r="J5" s="28">
        <v>20.702000000000002</v>
      </c>
      <c r="K5" s="28">
        <v>0.125</v>
      </c>
      <c r="L5" s="28">
        <v>3.6999999999999998E-2</v>
      </c>
      <c r="M5" s="28">
        <v>0.38200000000000001</v>
      </c>
      <c r="N5" s="28"/>
      <c r="O5" s="27">
        <f t="shared" ref="O5:O49" si="17">SUM(D5:N5)</f>
        <v>99.879000000000019</v>
      </c>
      <c r="Q5" s="28">
        <v>44.622</v>
      </c>
      <c r="R5" s="28">
        <v>79.600999999999999</v>
      </c>
      <c r="S5" s="28">
        <v>11.093999999999999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1.8840783171225626</v>
      </c>
      <c r="AA5" s="30">
        <f t="shared" ref="AA5:AA50" si="19">IFERROR(BE5*$BQ5,"NA")</f>
        <v>1.0829624078925666E-2</v>
      </c>
      <c r="AB5" s="30">
        <f t="shared" ref="AB5:AB50" si="20">IFERROR(BF5*$BQ5,"NA")</f>
        <v>0.24089789898578834</v>
      </c>
      <c r="AC5" s="30">
        <f t="shared" ref="AC5:AC50" si="21">IFERROR(BG5*$BQ5,"NA")</f>
        <v>1.5280128210556918E-2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0.10695467295136987</v>
      </c>
      <c r="AF5" s="30">
        <f t="shared" ref="AF5:AF50" si="24">IFERROR(BJ5*$BQ5,"NA")</f>
        <v>0.89633273805182279</v>
      </c>
      <c r="AG5" s="30">
        <f t="shared" ref="AG5:AG50" si="25">IFERROR(BK5*$BQ5,"NA")</f>
        <v>0.80428365570476756</v>
      </c>
      <c r="AH5" s="30">
        <f t="shared" ref="AH5:AH50" si="26">IFERROR(BL5*$BQ5,"NA")</f>
        <v>3.8390127540604223E-3</v>
      </c>
      <c r="AI5" s="30">
        <f t="shared" ref="AI5:AI50" si="27">IFERROR(BM5*$BQ5,"NA")</f>
        <v>1.0792145517185883E-3</v>
      </c>
      <c r="AJ5" s="30">
        <f t="shared" ref="AJ5:AJ50" si="28">IFERROR(BN5*$BQ5,"NA")</f>
        <v>2.6855565577533349E-2</v>
      </c>
      <c r="AK5" s="30">
        <f t="shared" ref="AK5:AK50" si="29">IFERROR(BO5*$BQ5,"NA")</f>
        <v>0</v>
      </c>
      <c r="AL5" s="30">
        <f t="shared" ref="AL5:AL50" si="30">IFERROR(SUM(Z5:AK5),"NA")</f>
        <v>3.9904308279891065</v>
      </c>
      <c r="AM5" s="30">
        <f t="shared" ref="AM5:AM50" si="31">IFERROR(AF5/(AF5+AE5),"NA")</f>
        <v>0.89339577893793631</v>
      </c>
      <c r="AN5" s="31">
        <f t="shared" si="2"/>
        <v>0</v>
      </c>
      <c r="AP5" s="27">
        <f t="shared" ref="AP5:AP49" si="32">D5</f>
        <v>51.957000000000001</v>
      </c>
      <c r="AQ5" s="27">
        <f t="shared" ref="AQ5:AQ50" si="33">E5</f>
        <v>0.39700000000000002</v>
      </c>
      <c r="AR5" s="27">
        <f t="shared" ref="AR5:AR50" si="34">F5</f>
        <v>5.6369999999999996</v>
      </c>
      <c r="AS5" s="27">
        <f t="shared" ref="AS5:AS50" si="35">G5</f>
        <v>0.53300000000000003</v>
      </c>
      <c r="AT5" s="27">
        <f t="shared" si="3"/>
        <v>0</v>
      </c>
      <c r="AU5" s="27">
        <f t="shared" si="4"/>
        <v>3.5270000000000001</v>
      </c>
      <c r="AV5" s="27">
        <f t="shared" ref="AV5:AV49" si="36">I5</f>
        <v>16.582000000000001</v>
      </c>
      <c r="AW5" s="27">
        <f t="shared" ref="AW5:AW49" si="37">J5</f>
        <v>20.702000000000002</v>
      </c>
      <c r="AX5" s="27">
        <f t="shared" ref="AX5:AX49" si="38">K5</f>
        <v>0.125</v>
      </c>
      <c r="AY5" s="27">
        <f t="shared" ref="AY5:AY49" si="39">L5</f>
        <v>3.6999999999999998E-2</v>
      </c>
      <c r="AZ5" s="27">
        <f t="shared" ref="AZ5:AZ49" si="40">M5</f>
        <v>0.38200000000000001</v>
      </c>
      <c r="BA5" s="27">
        <f t="shared" ref="BA5:BA49" si="41">N5</f>
        <v>0</v>
      </c>
      <c r="BB5" s="27">
        <f t="shared" ref="BB5:BB49" si="42">SUM(AP5:BA5)</f>
        <v>99.879000000000019</v>
      </c>
      <c r="BD5" s="27">
        <f t="shared" si="6"/>
        <v>0.86479693741677766</v>
      </c>
      <c r="BE5" s="27">
        <f t="shared" si="7"/>
        <v>4.9708261337740719E-3</v>
      </c>
      <c r="BF5" s="27">
        <f t="shared" si="8"/>
        <v>0.11057277363672029</v>
      </c>
      <c r="BG5" s="27">
        <f t="shared" si="9"/>
        <v>7.0136193170603333E-3</v>
      </c>
      <c r="BH5" s="27">
        <f t="shared" si="10"/>
        <v>4.909247814709649E-2</v>
      </c>
      <c r="BI5" s="27">
        <f t="shared" si="11"/>
        <v>0</v>
      </c>
      <c r="BJ5" s="27">
        <f t="shared" si="12"/>
        <v>0.41141910064409842</v>
      </c>
      <c r="BK5" s="27">
        <f t="shared" si="13"/>
        <v>0.36916832806085881</v>
      </c>
      <c r="BL5" s="27">
        <f t="shared" si="14"/>
        <v>1.7621170214865503E-3</v>
      </c>
      <c r="BM5" s="27">
        <f t="shared" si="15"/>
        <v>4.9536233746760058E-4</v>
      </c>
      <c r="BN5" s="27">
        <f t="shared" ref="BN5:BN50" si="43">M5/AZ$1*2</f>
        <v>1.2326775725287153E-2</v>
      </c>
      <c r="BO5" s="27">
        <f t="shared" ref="BO5:BO50" si="44">N5/BA$1*2</f>
        <v>0</v>
      </c>
      <c r="BP5" s="27">
        <f t="shared" ref="BP5:BP49" si="45">SUM(BD5:BO5)</f>
        <v>1.8316183184406272</v>
      </c>
      <c r="BQ5" s="27">
        <f t="shared" si="16"/>
        <v>2.1786366667190862</v>
      </c>
    </row>
    <row r="6" spans="1:69" s="27" customFormat="1" x14ac:dyDescent="0.15">
      <c r="A6" s="27" t="s">
        <v>72</v>
      </c>
      <c r="B6" s="27">
        <v>731</v>
      </c>
      <c r="C6" s="27">
        <f t="shared" ref="C6:C69" si="46">SQRT((Q5-Q6)^2 + (R5-R6)^2)*1000</f>
        <v>4.2426406871194464</v>
      </c>
      <c r="D6" s="28">
        <v>51.701999999999998</v>
      </c>
      <c r="E6" s="28">
        <v>0.39800000000000002</v>
      </c>
      <c r="F6" s="28">
        <v>5.7549999999999999</v>
      </c>
      <c r="G6" s="28">
        <v>0.57799999999999996</v>
      </c>
      <c r="H6" s="28">
        <v>3.5550000000000002</v>
      </c>
      <c r="I6" s="28">
        <v>16.420999999999999</v>
      </c>
      <c r="J6" s="28">
        <v>20.640999999999998</v>
      </c>
      <c r="K6" s="28">
        <v>0.128</v>
      </c>
      <c r="L6" s="28">
        <v>4.7E-2</v>
      </c>
      <c r="M6" s="28">
        <v>0.378</v>
      </c>
      <c r="N6" s="28"/>
      <c r="O6" s="27">
        <f t="shared" si="17"/>
        <v>99.603000000000009</v>
      </c>
      <c r="Q6" s="28">
        <v>44.625</v>
      </c>
      <c r="R6" s="28">
        <v>79.597999999999999</v>
      </c>
      <c r="S6" s="28">
        <v>11.093999999999999</v>
      </c>
      <c r="U6" s="28"/>
      <c r="V6" s="29">
        <v>12</v>
      </c>
      <c r="W6" s="29">
        <v>4</v>
      </c>
      <c r="X6" s="15">
        <v>0</v>
      </c>
      <c r="Z6" s="30">
        <f t="shared" si="18"/>
        <v>1.8807622193627089</v>
      </c>
      <c r="AA6" s="30">
        <f t="shared" si="19"/>
        <v>1.0891247090996778E-2</v>
      </c>
      <c r="AB6" s="30">
        <f t="shared" si="20"/>
        <v>0.24671864410694866</v>
      </c>
      <c r="AC6" s="30">
        <f t="shared" si="21"/>
        <v>1.6622612920447987E-2</v>
      </c>
      <c r="AD6" s="30">
        <f t="shared" si="22"/>
        <v>0</v>
      </c>
      <c r="AE6" s="30">
        <f t="shared" si="23"/>
        <v>0.10814478303293182</v>
      </c>
      <c r="AF6" s="30">
        <f t="shared" si="24"/>
        <v>0.89043785248555951</v>
      </c>
      <c r="AG6" s="30">
        <f t="shared" si="25"/>
        <v>0.8044505205610043</v>
      </c>
      <c r="AH6" s="30">
        <f t="shared" si="26"/>
        <v>3.9435847252606388E-3</v>
      </c>
      <c r="AI6" s="30">
        <f t="shared" si="27"/>
        <v>1.3752308009038448E-3</v>
      </c>
      <c r="AJ6" s="30">
        <f t="shared" si="28"/>
        <v>2.6658419891665782E-2</v>
      </c>
      <c r="AK6" s="30">
        <f t="shared" si="29"/>
        <v>0</v>
      </c>
      <c r="AL6" s="30">
        <f t="shared" si="30"/>
        <v>3.9900051149784277</v>
      </c>
      <c r="AM6" s="30">
        <f t="shared" si="31"/>
        <v>0.89170171882992921</v>
      </c>
      <c r="AN6" s="31">
        <f t="shared" si="2"/>
        <v>0</v>
      </c>
      <c r="AP6" s="27">
        <f t="shared" si="32"/>
        <v>51.701999999999998</v>
      </c>
      <c r="AQ6" s="27">
        <f>E6</f>
        <v>0.39800000000000002</v>
      </c>
      <c r="AR6" s="27">
        <f>F6</f>
        <v>5.7549999999999999</v>
      </c>
      <c r="AS6" s="27">
        <f t="shared" si="35"/>
        <v>0.57799999999999996</v>
      </c>
      <c r="AT6" s="27">
        <f t="shared" si="3"/>
        <v>0</v>
      </c>
      <c r="AU6" s="27">
        <f t="shared" si="4"/>
        <v>3.5550000000000002</v>
      </c>
      <c r="AV6" s="27">
        <f>I6</f>
        <v>16.420999999999999</v>
      </c>
      <c r="AW6" s="27">
        <f t="shared" si="37"/>
        <v>20.640999999999998</v>
      </c>
      <c r="AX6" s="27">
        <f>K6</f>
        <v>0.128</v>
      </c>
      <c r="AY6" s="27">
        <f t="shared" si="39"/>
        <v>4.7E-2</v>
      </c>
      <c r="AZ6" s="27">
        <f t="shared" si="40"/>
        <v>0.378</v>
      </c>
      <c r="BA6" s="27">
        <f t="shared" si="41"/>
        <v>0</v>
      </c>
      <c r="BB6" s="27">
        <f t="shared" si="42"/>
        <v>99.603000000000009</v>
      </c>
      <c r="BD6" s="27">
        <f t="shared" si="6"/>
        <v>0.86055259653794935</v>
      </c>
      <c r="BE6" s="27">
        <f t="shared" si="7"/>
        <v>4.9833471064032256E-3</v>
      </c>
      <c r="BF6" s="27">
        <f t="shared" si="8"/>
        <v>0.11288740682620636</v>
      </c>
      <c r="BG6" s="27">
        <f t="shared" si="9"/>
        <v>7.6057635370748063E-3</v>
      </c>
      <c r="BH6" s="27">
        <f t="shared" si="10"/>
        <v>4.9482211458159349E-2</v>
      </c>
      <c r="BI6" s="27">
        <f t="shared" si="11"/>
        <v>0</v>
      </c>
      <c r="BJ6" s="27">
        <f t="shared" si="12"/>
        <v>0.40742449955836085</v>
      </c>
      <c r="BK6" s="27">
        <f t="shared" si="13"/>
        <v>0.36808054581703142</v>
      </c>
      <c r="BL6" s="27">
        <f t="shared" si="14"/>
        <v>1.8044078300022274E-3</v>
      </c>
      <c r="BM6" s="27">
        <f t="shared" si="15"/>
        <v>6.292440502966818E-4</v>
      </c>
      <c r="BN6" s="27">
        <f t="shared" si="43"/>
        <v>1.2197699539682052E-2</v>
      </c>
      <c r="BO6" s="27">
        <f t="shared" si="44"/>
        <v>0</v>
      </c>
      <c r="BP6" s="27">
        <f t="shared" si="45"/>
        <v>1.825647722261166</v>
      </c>
      <c r="BQ6" s="27">
        <f>IFERROR(IF(OR($U6="Total",$U6="total", $U6="TOTAL"),$W6/$BP6,V6/(BD6*4+BE6*4+BF6*3+BG6*3+BH6*2+BI6*3+BJ6*2+BK6*2+BL6*2+BM6*2+BN6+BO6)),"NA")</f>
        <v>2.185528492888313</v>
      </c>
    </row>
    <row r="7" spans="1:69" s="27" customFormat="1" x14ac:dyDescent="0.15">
      <c r="A7" s="27" t="s">
        <v>73</v>
      </c>
      <c r="B7" s="27">
        <v>732</v>
      </c>
      <c r="C7" s="27">
        <f t="shared" si="46"/>
        <v>4.4721359550050446</v>
      </c>
      <c r="D7" s="28">
        <v>52.401000000000003</v>
      </c>
      <c r="E7" s="28">
        <v>0.36699999999999999</v>
      </c>
      <c r="F7" s="28">
        <v>4.1280000000000001</v>
      </c>
      <c r="G7" s="28">
        <v>1.1930000000000001</v>
      </c>
      <c r="H7" s="28">
        <v>3.7490000000000001</v>
      </c>
      <c r="I7" s="28">
        <v>17.155999999999999</v>
      </c>
      <c r="J7" s="28">
        <v>20.306999999999999</v>
      </c>
      <c r="K7" s="28">
        <v>0.16400000000000001</v>
      </c>
      <c r="L7" s="28">
        <v>3.2000000000000001E-2</v>
      </c>
      <c r="M7" s="28">
        <v>0.20899999999999999</v>
      </c>
      <c r="N7" s="28"/>
      <c r="O7" s="27">
        <f t="shared" si="17"/>
        <v>99.706000000000003</v>
      </c>
      <c r="Q7" s="28">
        <v>44.627000000000002</v>
      </c>
      <c r="R7" s="28">
        <v>79.593999999999994</v>
      </c>
      <c r="S7" s="28">
        <v>11.093999999999999</v>
      </c>
      <c r="U7" s="28"/>
      <c r="V7" s="29">
        <v>12</v>
      </c>
      <c r="W7" s="29">
        <v>4</v>
      </c>
      <c r="X7" s="15">
        <v>0</v>
      </c>
      <c r="Z7" s="30">
        <f t="shared" si="18"/>
        <v>1.9066617727572754</v>
      </c>
      <c r="AA7" s="30">
        <f t="shared" si="19"/>
        <v>1.0045420912608951E-2</v>
      </c>
      <c r="AB7" s="30">
        <f t="shared" si="20"/>
        <v>0.17701247149928587</v>
      </c>
      <c r="AC7" s="30">
        <f t="shared" si="21"/>
        <v>3.4317799511815968E-2</v>
      </c>
      <c r="AD7" s="30">
        <f t="shared" si="22"/>
        <v>0</v>
      </c>
      <c r="AE7" s="30">
        <f t="shared" si="23"/>
        <v>0.11407459737497751</v>
      </c>
      <c r="AF7" s="30">
        <f t="shared" si="24"/>
        <v>0.93052401441784505</v>
      </c>
      <c r="AG7" s="30">
        <f t="shared" si="25"/>
        <v>0.79162938668666594</v>
      </c>
      <c r="AH7" s="30">
        <f t="shared" si="26"/>
        <v>5.0539691868728949E-3</v>
      </c>
      <c r="AI7" s="30">
        <f t="shared" si="27"/>
        <v>9.3655922638803918E-4</v>
      </c>
      <c r="AJ7" s="30">
        <f t="shared" si="28"/>
        <v>1.4743358501657535E-2</v>
      </c>
      <c r="AK7" s="30">
        <f t="shared" si="29"/>
        <v>0</v>
      </c>
      <c r="AL7" s="30">
        <f>IFERROR(SUM(Z7:AK7),"NA")</f>
        <v>3.9849993500753929</v>
      </c>
      <c r="AM7" s="30">
        <f t="shared" si="31"/>
        <v>0.89079576012532347</v>
      </c>
      <c r="AN7" s="31">
        <f>IFERROR(AD7/(AD7+AE7),"NA")</f>
        <v>0</v>
      </c>
      <c r="AP7" s="27">
        <f t="shared" si="32"/>
        <v>52.401000000000003</v>
      </c>
      <c r="AQ7" s="27">
        <f t="shared" si="33"/>
        <v>0.36699999999999999</v>
      </c>
      <c r="AR7" s="27">
        <f t="shared" si="34"/>
        <v>4.1280000000000001</v>
      </c>
      <c r="AS7" s="27">
        <f t="shared" si="35"/>
        <v>1.1930000000000001</v>
      </c>
      <c r="AT7" s="27">
        <f t="shared" si="3"/>
        <v>0</v>
      </c>
      <c r="AU7" s="27">
        <f t="shared" si="4"/>
        <v>3.7490000000000001</v>
      </c>
      <c r="AV7" s="27">
        <f t="shared" si="36"/>
        <v>17.155999999999999</v>
      </c>
      <c r="AW7" s="27">
        <f t="shared" si="37"/>
        <v>20.306999999999999</v>
      </c>
      <c r="AX7" s="27">
        <f t="shared" si="38"/>
        <v>0.16400000000000001</v>
      </c>
      <c r="AY7" s="27">
        <f t="shared" si="39"/>
        <v>3.2000000000000001E-2</v>
      </c>
      <c r="AZ7" s="27">
        <f t="shared" si="40"/>
        <v>0.20899999999999999</v>
      </c>
      <c r="BA7" s="27">
        <f t="shared" si="41"/>
        <v>0</v>
      </c>
      <c r="BB7" s="27">
        <f t="shared" si="42"/>
        <v>99.706000000000003</v>
      </c>
      <c r="BD7" s="27">
        <f t="shared" si="6"/>
        <v>0.87218708388814925</v>
      </c>
      <c r="BE7" s="27">
        <f t="shared" si="7"/>
        <v>4.5951969548994566E-3</v>
      </c>
      <c r="BF7" s="27">
        <f t="shared" si="8"/>
        <v>8.0972930561004325E-2</v>
      </c>
      <c r="BG7" s="27">
        <f t="shared" si="9"/>
        <v>1.569840121060596E-2</v>
      </c>
      <c r="BH7" s="27">
        <f t="shared" si="10"/>
        <v>5.2182506541952015E-2</v>
      </c>
      <c r="BI7" s="27">
        <f t="shared" si="11"/>
        <v>0</v>
      </c>
      <c r="BJ7" s="27">
        <f t="shared" si="12"/>
        <v>0.42566072190629306</v>
      </c>
      <c r="BK7" s="27">
        <f t="shared" si="13"/>
        <v>0.36212449221968207</v>
      </c>
      <c r="BL7" s="27">
        <f t="shared" si="14"/>
        <v>2.3118975321903541E-3</v>
      </c>
      <c r="BM7" s="27">
        <f t="shared" si="15"/>
        <v>4.2842148105305997E-4</v>
      </c>
      <c r="BN7" s="27">
        <f t="shared" si="43"/>
        <v>6.7442306978665314E-3</v>
      </c>
      <c r="BO7" s="27">
        <f t="shared" si="44"/>
        <v>0</v>
      </c>
      <c r="BP7" s="27">
        <f t="shared" si="45"/>
        <v>1.8229058829936959</v>
      </c>
      <c r="BQ7" s="27">
        <f t="shared" si="16"/>
        <v>2.1860697182736417</v>
      </c>
    </row>
    <row r="8" spans="1:69" s="27" customFormat="1" x14ac:dyDescent="0.15">
      <c r="A8" s="27" t="s">
        <v>74</v>
      </c>
      <c r="B8" s="27">
        <v>733</v>
      </c>
      <c r="C8" s="27">
        <f t="shared" si="46"/>
        <v>3.6055512754614987</v>
      </c>
      <c r="D8" s="28">
        <v>15.545</v>
      </c>
      <c r="E8" s="28">
        <v>0.36399999999999999</v>
      </c>
      <c r="F8" s="28">
        <v>7.5549999999999997</v>
      </c>
      <c r="G8" s="28">
        <v>3.4000000000000002E-2</v>
      </c>
      <c r="H8" s="28">
        <v>2.42</v>
      </c>
      <c r="I8" s="28">
        <v>1.2809999999999999</v>
      </c>
      <c r="J8" s="28">
        <v>1.829</v>
      </c>
      <c r="K8" s="28">
        <v>4.1000000000000002E-2</v>
      </c>
      <c r="L8" s="28">
        <v>2E-3</v>
      </c>
      <c r="M8" s="28">
        <v>0.38100000000000001</v>
      </c>
      <c r="N8" s="28"/>
      <c r="O8" s="27">
        <f t="shared" si="17"/>
        <v>29.451999999999998</v>
      </c>
      <c r="Q8" s="28">
        <v>44.628999999999998</v>
      </c>
      <c r="R8" s="28">
        <v>79.590999999999994</v>
      </c>
      <c r="S8" s="28">
        <v>11.093999999999999</v>
      </c>
      <c r="U8" s="28"/>
      <c r="V8" s="29">
        <v>12</v>
      </c>
      <c r="W8" s="29">
        <v>4</v>
      </c>
      <c r="X8" s="15">
        <v>0</v>
      </c>
      <c r="Z8" s="30">
        <f t="shared" si="18"/>
        <v>1.8170019665983153</v>
      </c>
      <c r="AA8" s="30">
        <f t="shared" si="19"/>
        <v>3.2006194847078527E-2</v>
      </c>
      <c r="AB8" s="30">
        <f t="shared" si="20"/>
        <v>1.0407088135239917</v>
      </c>
      <c r="AC8" s="30">
        <f t="shared" si="21"/>
        <v>3.1418720346816594E-3</v>
      </c>
      <c r="AD8" s="30">
        <f t="shared" si="22"/>
        <v>0</v>
      </c>
      <c r="AE8" s="30">
        <f t="shared" si="23"/>
        <v>0.23654809602465113</v>
      </c>
      <c r="AF8" s="30">
        <f t="shared" si="24"/>
        <v>0.22319849629473054</v>
      </c>
      <c r="AG8" s="30">
        <f t="shared" si="25"/>
        <v>0.22904479705944888</v>
      </c>
      <c r="AH8" s="30">
        <f t="shared" si="26"/>
        <v>4.0588517134581056E-3</v>
      </c>
      <c r="AI8" s="30">
        <f t="shared" si="27"/>
        <v>1.8803809838481377E-4</v>
      </c>
      <c r="AJ8" s="30">
        <f t="shared" si="28"/>
        <v>8.6338739161056111E-2</v>
      </c>
      <c r="AK8" s="30">
        <f t="shared" si="29"/>
        <v>0</v>
      </c>
      <c r="AL8" s="30">
        <f t="shared" si="30"/>
        <v>3.6722358653557965</v>
      </c>
      <c r="AM8" s="30">
        <f t="shared" si="31"/>
        <v>0.48548156750594607</v>
      </c>
      <c r="AN8" s="31">
        <f t="shared" si="2"/>
        <v>0</v>
      </c>
      <c r="AP8" s="27">
        <f t="shared" si="32"/>
        <v>15.545</v>
      </c>
      <c r="AQ8" s="27">
        <f t="shared" si="33"/>
        <v>0.36399999999999999</v>
      </c>
      <c r="AR8" s="27">
        <f t="shared" si="34"/>
        <v>7.5549999999999997</v>
      </c>
      <c r="AS8" s="27">
        <f t="shared" si="35"/>
        <v>3.4000000000000002E-2</v>
      </c>
      <c r="AT8" s="27">
        <f t="shared" si="3"/>
        <v>0</v>
      </c>
      <c r="AU8" s="27">
        <f t="shared" si="4"/>
        <v>2.42</v>
      </c>
      <c r="AV8" s="27">
        <f t="shared" si="36"/>
        <v>1.2809999999999999</v>
      </c>
      <c r="AW8" s="27">
        <f t="shared" si="37"/>
        <v>1.829</v>
      </c>
      <c r="AX8" s="27">
        <f t="shared" si="38"/>
        <v>4.1000000000000002E-2</v>
      </c>
      <c r="AY8" s="27">
        <f t="shared" si="39"/>
        <v>2E-3</v>
      </c>
      <c r="AZ8" s="27">
        <f t="shared" si="40"/>
        <v>0.38100000000000001</v>
      </c>
      <c r="BA8" s="27">
        <f t="shared" si="41"/>
        <v>0</v>
      </c>
      <c r="BB8" s="27">
        <f t="shared" si="42"/>
        <v>29.451999999999998</v>
      </c>
      <c r="BD8" s="27">
        <f t="shared" si="6"/>
        <v>0.25873834886817576</v>
      </c>
      <c r="BE8" s="27">
        <f t="shared" si="7"/>
        <v>4.5576340370119947E-3</v>
      </c>
      <c r="BF8" s="27">
        <f t="shared" si="8"/>
        <v>0.14819537073362102</v>
      </c>
      <c r="BG8" s="27">
        <f t="shared" si="9"/>
        <v>4.4739785512204748E-4</v>
      </c>
      <c r="BH8" s="27">
        <f t="shared" si="10"/>
        <v>3.3684093313289906E-2</v>
      </c>
      <c r="BI8" s="27">
        <f t="shared" si="11"/>
        <v>0</v>
      </c>
      <c r="BJ8" s="27">
        <f t="shared" si="12"/>
        <v>3.178313037782475E-2</v>
      </c>
      <c r="BK8" s="27">
        <f t="shared" si="13"/>
        <v>3.2615634819018004E-2</v>
      </c>
      <c r="BL8" s="27">
        <f t="shared" si="14"/>
        <v>5.7797438304758853E-4</v>
      </c>
      <c r="BM8" s="27">
        <f t="shared" si="15"/>
        <v>2.6776342565816248E-5</v>
      </c>
      <c r="BN8" s="27">
        <f t="shared" si="43"/>
        <v>1.2294506678885878E-2</v>
      </c>
      <c r="BO8" s="27">
        <f t="shared" si="44"/>
        <v>0</v>
      </c>
      <c r="BP8" s="27">
        <f t="shared" si="45"/>
        <v>0.52292086740856281</v>
      </c>
      <c r="BQ8" s="27">
        <f t="shared" si="16"/>
        <v>7.0225460375186097</v>
      </c>
    </row>
    <row r="9" spans="1:69" s="3" customFormat="1" x14ac:dyDescent="0.15">
      <c r="A9" s="3" t="s">
        <v>75</v>
      </c>
      <c r="B9" s="3">
        <v>734</v>
      </c>
      <c r="C9" s="3">
        <f t="shared" si="46"/>
        <v>4.2426406871194464</v>
      </c>
      <c r="D9" s="4">
        <v>50.386000000000003</v>
      </c>
      <c r="E9" s="4">
        <v>0.19800000000000001</v>
      </c>
      <c r="F9" s="4">
        <v>9.4079999999999995</v>
      </c>
      <c r="G9" s="4">
        <v>0.34499999999999997</v>
      </c>
      <c r="H9" s="4">
        <v>6.181</v>
      </c>
      <c r="I9" s="4">
        <v>28.263999999999999</v>
      </c>
      <c r="J9" s="4">
        <v>0.997</v>
      </c>
      <c r="K9" s="4">
        <v>0.17100000000000001</v>
      </c>
      <c r="L9" s="4">
        <v>8.7999999999999995E-2</v>
      </c>
      <c r="M9" s="4">
        <v>0.20300000000000001</v>
      </c>
      <c r="N9" s="4"/>
      <c r="O9" s="3">
        <f t="shared" si="17"/>
        <v>96.241</v>
      </c>
      <c r="Q9" s="4">
        <v>44.631999999999998</v>
      </c>
      <c r="R9" s="4">
        <v>79.587999999999994</v>
      </c>
      <c r="S9" s="4">
        <v>11.093999999999999</v>
      </c>
      <c r="U9" s="4"/>
      <c r="V9" s="32">
        <v>12</v>
      </c>
      <c r="W9" s="32">
        <v>4</v>
      </c>
      <c r="X9" s="33">
        <v>0</v>
      </c>
      <c r="Z9" s="34">
        <f t="shared" si="18"/>
        <v>1.8114535535838547</v>
      </c>
      <c r="AA9" s="34">
        <f t="shared" si="19"/>
        <v>5.3548893481806499E-3</v>
      </c>
      <c r="AB9" s="34">
        <f t="shared" si="20"/>
        <v>0.39860681748341936</v>
      </c>
      <c r="AC9" s="34">
        <f t="shared" si="21"/>
        <v>9.8057613755303877E-3</v>
      </c>
      <c r="AD9" s="34">
        <f t="shared" si="22"/>
        <v>0</v>
      </c>
      <c r="AE9" s="34">
        <f t="shared" si="23"/>
        <v>0.18582985331617632</v>
      </c>
      <c r="AF9" s="34">
        <f t="shared" si="24"/>
        <v>1.5147062199538124</v>
      </c>
      <c r="AG9" s="34">
        <f t="shared" si="25"/>
        <v>3.8402061024363256E-2</v>
      </c>
      <c r="AH9" s="34">
        <f t="shared" si="26"/>
        <v>5.2067663377429315E-3</v>
      </c>
      <c r="AI9" s="34">
        <f t="shared" si="27"/>
        <v>2.54478547200025E-3</v>
      </c>
      <c r="AJ9" s="34">
        <f t="shared" si="28"/>
        <v>1.41491194868199E-2</v>
      </c>
      <c r="AK9" s="34">
        <f t="shared" si="29"/>
        <v>0</v>
      </c>
      <c r="AL9" s="34">
        <f t="shared" si="30"/>
        <v>3.9860598273818999</v>
      </c>
      <c r="AM9" s="34">
        <f t="shared" si="31"/>
        <v>0.89072278075298861</v>
      </c>
      <c r="AN9" s="35">
        <f t="shared" si="2"/>
        <v>0</v>
      </c>
      <c r="AO9" s="40"/>
      <c r="AP9" s="3">
        <f t="shared" si="32"/>
        <v>50.386000000000003</v>
      </c>
      <c r="AQ9" s="3">
        <f t="shared" si="33"/>
        <v>0.19800000000000001</v>
      </c>
      <c r="AR9" s="3">
        <f t="shared" si="34"/>
        <v>9.4079999999999995</v>
      </c>
      <c r="AS9" s="3">
        <f t="shared" si="35"/>
        <v>0.34499999999999997</v>
      </c>
      <c r="AT9" s="3">
        <f t="shared" si="3"/>
        <v>0</v>
      </c>
      <c r="AU9" s="3">
        <f t="shared" si="4"/>
        <v>6.181</v>
      </c>
      <c r="AV9" s="3">
        <f t="shared" si="36"/>
        <v>28.263999999999999</v>
      </c>
      <c r="AW9" s="3">
        <f t="shared" si="37"/>
        <v>0.997</v>
      </c>
      <c r="AX9" s="3">
        <f t="shared" si="38"/>
        <v>0.17100000000000001</v>
      </c>
      <c r="AY9" s="3">
        <f t="shared" si="39"/>
        <v>8.7999999999999995E-2</v>
      </c>
      <c r="AZ9" s="3">
        <f t="shared" si="40"/>
        <v>0.20300000000000001</v>
      </c>
      <c r="BA9" s="3">
        <f t="shared" si="41"/>
        <v>0</v>
      </c>
      <c r="BB9" s="3">
        <f t="shared" si="42"/>
        <v>96.241</v>
      </c>
      <c r="BD9" s="3">
        <f t="shared" si="6"/>
        <v>0.83864846870838894</v>
      </c>
      <c r="BE9" s="3">
        <f t="shared" si="7"/>
        <v>2.4791525805724591E-3</v>
      </c>
      <c r="BF9" s="3">
        <f t="shared" si="8"/>
        <v>0.18454295802275403</v>
      </c>
      <c r="BG9" s="3">
        <f t="shared" si="9"/>
        <v>4.5397723534443052E-3</v>
      </c>
      <c r="BH9" s="3">
        <f t="shared" si="10"/>
        <v>8.6033628417126001E-2</v>
      </c>
      <c r="BI9" s="3">
        <f t="shared" si="11"/>
        <v>0</v>
      </c>
      <c r="BJ9" s="3">
        <f t="shared" si="12"/>
        <v>0.70126338563531521</v>
      </c>
      <c r="BK9" s="3">
        <f t="shared" si="13"/>
        <v>1.7778998313045899E-2</v>
      </c>
      <c r="BL9" s="3">
        <f t="shared" si="14"/>
        <v>2.4105760853936008E-3</v>
      </c>
      <c r="BM9" s="3">
        <f t="shared" si="15"/>
        <v>1.1781590728959148E-3</v>
      </c>
      <c r="BN9" s="3">
        <f t="shared" si="43"/>
        <v>6.5506164194588804E-3</v>
      </c>
      <c r="BO9" s="3">
        <f t="shared" si="44"/>
        <v>0</v>
      </c>
      <c r="BP9" s="3">
        <f t="shared" si="45"/>
        <v>1.8454257156083951</v>
      </c>
      <c r="BQ9" s="3">
        <f t="shared" si="16"/>
        <v>2.1599676398070491</v>
      </c>
    </row>
    <row r="10" spans="1:69" x14ac:dyDescent="0.15">
      <c r="A10" t="s">
        <v>76</v>
      </c>
      <c r="B10">
        <v>735</v>
      </c>
      <c r="C10">
        <f t="shared" si="46"/>
        <v>3.60555127546544</v>
      </c>
      <c r="D10" s="1">
        <v>54.350999999999999</v>
      </c>
      <c r="E10" s="1">
        <v>0.13400000000000001</v>
      </c>
      <c r="F10" s="1">
        <v>5.0620000000000003</v>
      </c>
      <c r="G10" s="1">
        <v>0.376</v>
      </c>
      <c r="H10" s="1">
        <v>6.569</v>
      </c>
      <c r="I10" s="1">
        <v>32.006999999999998</v>
      </c>
      <c r="J10" s="1">
        <v>0.96499999999999997</v>
      </c>
      <c r="K10" s="1">
        <v>0.17699999999999999</v>
      </c>
      <c r="L10" s="1">
        <v>0.104</v>
      </c>
      <c r="M10" s="1">
        <v>1.7999999999999999E-2</v>
      </c>
      <c r="O10">
        <f t="shared" si="17"/>
        <v>99.763000000000005</v>
      </c>
      <c r="Q10" s="1">
        <v>44.634</v>
      </c>
      <c r="R10" s="1">
        <v>79.584999999999994</v>
      </c>
      <c r="S10" s="1">
        <v>11.093999999999999</v>
      </c>
      <c r="V10" s="5">
        <v>12</v>
      </c>
      <c r="W10" s="5">
        <v>4</v>
      </c>
      <c r="X10" s="15">
        <v>0</v>
      </c>
      <c r="Z10" s="14">
        <f t="shared" si="18"/>
        <v>1.8873235881575789</v>
      </c>
      <c r="AA10" s="14">
        <f t="shared" si="19"/>
        <v>3.5003511743727993E-3</v>
      </c>
      <c r="AB10" s="14">
        <f t="shared" si="20"/>
        <v>0.2071529214514358</v>
      </c>
      <c r="AC10" s="14">
        <f t="shared" si="21"/>
        <v>1.0322183571735788E-2</v>
      </c>
      <c r="AD10" s="14">
        <f t="shared" si="22"/>
        <v>0</v>
      </c>
      <c r="AE10" s="14">
        <f t="shared" si="23"/>
        <v>0.19075569403655648</v>
      </c>
      <c r="AF10" s="14">
        <f t="shared" si="24"/>
        <v>1.6567663391084335</v>
      </c>
      <c r="AG10" s="14">
        <f t="shared" si="25"/>
        <v>3.5901136463789195E-2</v>
      </c>
      <c r="AH10" s="14">
        <f t="shared" si="26"/>
        <v>5.2055515607186244E-3</v>
      </c>
      <c r="AI10" s="14">
        <f t="shared" si="27"/>
        <v>2.9048475967328974E-3</v>
      </c>
      <c r="AJ10" s="14">
        <f t="shared" si="28"/>
        <v>1.2117900702182259E-3</v>
      </c>
      <c r="AK10" s="14">
        <f t="shared" si="29"/>
        <v>0</v>
      </c>
      <c r="AL10" s="14">
        <f t="shared" si="30"/>
        <v>4.001044403191572</v>
      </c>
      <c r="AM10" s="14">
        <f t="shared" si="31"/>
        <v>0.8967505173879643</v>
      </c>
      <c r="AN10" s="11">
        <f t="shared" si="2"/>
        <v>0</v>
      </c>
      <c r="AP10">
        <f t="shared" si="32"/>
        <v>54.350999999999999</v>
      </c>
      <c r="AQ10">
        <f>E10</f>
        <v>0.13400000000000001</v>
      </c>
      <c r="AR10">
        <f t="shared" si="34"/>
        <v>5.0620000000000003</v>
      </c>
      <c r="AS10">
        <f t="shared" si="35"/>
        <v>0.376</v>
      </c>
      <c r="AT10">
        <f t="shared" si="3"/>
        <v>0</v>
      </c>
      <c r="AU10">
        <f t="shared" si="4"/>
        <v>6.5690000000000008</v>
      </c>
      <c r="AV10">
        <f t="shared" si="36"/>
        <v>32.006999999999998</v>
      </c>
      <c r="AW10">
        <f t="shared" si="37"/>
        <v>0.96499999999999997</v>
      </c>
      <c r="AX10">
        <f t="shared" si="38"/>
        <v>0.17699999999999999</v>
      </c>
      <c r="AY10">
        <f t="shared" si="39"/>
        <v>0.104</v>
      </c>
      <c r="AZ10">
        <f t="shared" si="40"/>
        <v>1.7999999999999999E-2</v>
      </c>
      <c r="BA10">
        <f t="shared" si="41"/>
        <v>0</v>
      </c>
      <c r="BB10">
        <f t="shared" si="42"/>
        <v>99.763000000000005</v>
      </c>
      <c r="BD10">
        <f t="shared" si="6"/>
        <v>0.90464380825565915</v>
      </c>
      <c r="BE10">
        <f t="shared" si="7"/>
        <v>1.6778103323066137E-3</v>
      </c>
      <c r="BF10">
        <f t="shared" si="8"/>
        <v>9.9293840721851712E-2</v>
      </c>
      <c r="BG10">
        <f t="shared" si="9"/>
        <v>4.9476939272320546E-3</v>
      </c>
      <c r="BH10">
        <f t="shared" si="10"/>
        <v>9.1434218584711333E-2</v>
      </c>
      <c r="BI10">
        <f t="shared" si="11"/>
        <v>0</v>
      </c>
      <c r="BJ10">
        <f t="shared" si="12"/>
        <v>0.79413165808199593</v>
      </c>
      <c r="BK10">
        <f t="shared" si="13"/>
        <v>1.7208358447431585E-2</v>
      </c>
      <c r="BL10">
        <f t="shared" si="14"/>
        <v>2.495157702424955E-3</v>
      </c>
      <c r="BM10">
        <f t="shared" si="15"/>
        <v>1.3923698134224449E-3</v>
      </c>
      <c r="BN10">
        <f t="shared" si="43"/>
        <v>5.8084283522295485E-4</v>
      </c>
      <c r="BO10">
        <f t="shared" si="44"/>
        <v>0</v>
      </c>
      <c r="BP10">
        <f t="shared" si="45"/>
        <v>1.9178057587022588</v>
      </c>
      <c r="BQ10">
        <f t="shared" si="16"/>
        <v>2.086261543973567</v>
      </c>
    </row>
    <row r="11" spans="1:69" x14ac:dyDescent="0.15">
      <c r="A11" t="s">
        <v>77</v>
      </c>
      <c r="B11">
        <v>736</v>
      </c>
      <c r="C11">
        <f t="shared" si="46"/>
        <v>4.9999999999926104</v>
      </c>
      <c r="D11" s="1">
        <v>54.558999999999997</v>
      </c>
      <c r="E11" s="1">
        <v>0.13200000000000001</v>
      </c>
      <c r="F11" s="1">
        <v>5.0060000000000002</v>
      </c>
      <c r="G11" s="1">
        <v>0.372</v>
      </c>
      <c r="H11" s="1">
        <v>6.5739999999999998</v>
      </c>
      <c r="I11" s="1">
        <v>32.171999999999997</v>
      </c>
      <c r="J11" s="1">
        <v>0.95499999999999996</v>
      </c>
      <c r="K11" s="1">
        <v>0.188</v>
      </c>
      <c r="L11" s="1">
        <v>0.10100000000000001</v>
      </c>
      <c r="M11" s="1">
        <v>1.6E-2</v>
      </c>
      <c r="O11">
        <f t="shared" si="17"/>
        <v>100.075</v>
      </c>
      <c r="Q11" s="1">
        <v>44.637</v>
      </c>
      <c r="R11" s="1">
        <v>79.581000000000003</v>
      </c>
      <c r="S11" s="1">
        <v>11.093999999999999</v>
      </c>
      <c r="V11" s="5">
        <v>12</v>
      </c>
      <c r="W11" s="5">
        <v>4</v>
      </c>
      <c r="X11" s="15">
        <v>0</v>
      </c>
      <c r="Z11" s="14">
        <f t="shared" si="18"/>
        <v>1.8884952378109943</v>
      </c>
      <c r="AA11" s="14">
        <f t="shared" si="19"/>
        <v>3.4370940322764098E-3</v>
      </c>
      <c r="AB11" s="14">
        <f t="shared" si="20"/>
        <v>0.20420690847581788</v>
      </c>
      <c r="AC11" s="14">
        <f t="shared" si="21"/>
        <v>1.0179755260735359E-2</v>
      </c>
      <c r="AD11" s="14">
        <f t="shared" si="22"/>
        <v>0</v>
      </c>
      <c r="AE11" s="14">
        <f t="shared" si="23"/>
        <v>0.19029115928875703</v>
      </c>
      <c r="AF11" s="14">
        <f t="shared" si="24"/>
        <v>1.659988258135527</v>
      </c>
      <c r="AG11" s="14">
        <f t="shared" si="25"/>
        <v>3.5415625646442468E-2</v>
      </c>
      <c r="AH11" s="14">
        <f t="shared" si="26"/>
        <v>5.5114008514822949E-3</v>
      </c>
      <c r="AI11" s="14">
        <f t="shared" si="27"/>
        <v>2.8120436003000169E-3</v>
      </c>
      <c r="AJ11" s="14">
        <f t="shared" si="28"/>
        <v>1.0737063722391455E-3</v>
      </c>
      <c r="AK11" s="14">
        <f t="shared" si="29"/>
        <v>0</v>
      </c>
      <c r="AL11" s="14">
        <f t="shared" si="30"/>
        <v>4.0014111894745721</v>
      </c>
      <c r="AM11" s="14">
        <f t="shared" si="31"/>
        <v>0.89715544717367313</v>
      </c>
      <c r="AN11" s="11">
        <f t="shared" si="2"/>
        <v>0</v>
      </c>
      <c r="AP11">
        <f t="shared" si="32"/>
        <v>54.558999999999997</v>
      </c>
      <c r="AQ11">
        <f>E11</f>
        <v>0.13200000000000001</v>
      </c>
      <c r="AR11">
        <f t="shared" si="34"/>
        <v>5.0060000000000002</v>
      </c>
      <c r="AS11">
        <f t="shared" si="35"/>
        <v>0.372</v>
      </c>
      <c r="AT11">
        <f t="shared" si="3"/>
        <v>0</v>
      </c>
      <c r="AU11">
        <f t="shared" si="4"/>
        <v>6.5739999999999998</v>
      </c>
      <c r="AV11">
        <f t="shared" si="36"/>
        <v>32.171999999999997</v>
      </c>
      <c r="AW11">
        <f t="shared" si="37"/>
        <v>0.95499999999999996</v>
      </c>
      <c r="AX11">
        <f t="shared" si="38"/>
        <v>0.188</v>
      </c>
      <c r="AY11">
        <f t="shared" si="39"/>
        <v>0.10100000000000001</v>
      </c>
      <c r="AZ11">
        <f t="shared" si="40"/>
        <v>1.6E-2</v>
      </c>
      <c r="BA11">
        <f t="shared" si="41"/>
        <v>0</v>
      </c>
      <c r="BB11">
        <f t="shared" si="42"/>
        <v>100.075</v>
      </c>
      <c r="BD11">
        <f t="shared" si="6"/>
        <v>0.90810585885486017</v>
      </c>
      <c r="BE11">
        <f t="shared" si="7"/>
        <v>1.6527683870483059E-3</v>
      </c>
      <c r="BF11">
        <f t="shared" si="8"/>
        <v>9.8195370733621043E-2</v>
      </c>
      <c r="BG11">
        <f t="shared" si="9"/>
        <v>4.8950588854529903E-3</v>
      </c>
      <c r="BH11">
        <f t="shared" si="10"/>
        <v>9.1503813818829688E-2</v>
      </c>
      <c r="BI11">
        <f t="shared" si="11"/>
        <v>0</v>
      </c>
      <c r="BJ11">
        <f t="shared" si="12"/>
        <v>0.79822550391520519</v>
      </c>
      <c r="BK11">
        <f t="shared" si="13"/>
        <v>1.7030033489427113E-2</v>
      </c>
      <c r="BL11">
        <f t="shared" si="14"/>
        <v>2.6502240003157713E-3</v>
      </c>
      <c r="BM11">
        <f t="shared" si="15"/>
        <v>1.3522052995737206E-3</v>
      </c>
      <c r="BN11">
        <f t="shared" si="43"/>
        <v>5.1630474242040432E-4</v>
      </c>
      <c r="BO11">
        <f t="shared" si="44"/>
        <v>0</v>
      </c>
      <c r="BP11">
        <f t="shared" si="45"/>
        <v>1.9241271421267543</v>
      </c>
      <c r="BQ11">
        <f t="shared" si="16"/>
        <v>2.0795981210741497</v>
      </c>
    </row>
    <row r="12" spans="1:69" x14ac:dyDescent="0.15">
      <c r="A12" t="s">
        <v>78</v>
      </c>
      <c r="B12">
        <v>737</v>
      </c>
      <c r="C12">
        <f t="shared" si="46"/>
        <v>3.60555127546544</v>
      </c>
      <c r="D12" s="1">
        <v>55.015999999999998</v>
      </c>
      <c r="E12" s="1">
        <v>0.125</v>
      </c>
      <c r="F12" s="1">
        <v>4.8959999999999999</v>
      </c>
      <c r="G12" s="1">
        <v>0.378</v>
      </c>
      <c r="H12" s="1">
        <v>6.59</v>
      </c>
      <c r="I12" s="1">
        <v>32.576999999999998</v>
      </c>
      <c r="J12" s="1">
        <v>0.95799999999999996</v>
      </c>
      <c r="K12" s="1">
        <v>0.18099999999999999</v>
      </c>
      <c r="L12" s="1">
        <v>9.2999999999999999E-2</v>
      </c>
      <c r="M12" s="1">
        <v>2.4E-2</v>
      </c>
      <c r="O12">
        <f t="shared" si="17"/>
        <v>100.83799999999999</v>
      </c>
      <c r="Q12" s="1">
        <v>44.639000000000003</v>
      </c>
      <c r="R12" s="1">
        <v>79.578000000000003</v>
      </c>
      <c r="S12" s="1">
        <v>11.093999999999999</v>
      </c>
      <c r="V12" s="5">
        <v>12</v>
      </c>
      <c r="W12" s="5">
        <v>4</v>
      </c>
      <c r="X12" s="15">
        <v>0</v>
      </c>
      <c r="Z12" s="14">
        <f t="shared" si="18"/>
        <v>1.8897939000517654</v>
      </c>
      <c r="AA12" s="14">
        <f t="shared" si="19"/>
        <v>3.2300067854196621E-3</v>
      </c>
      <c r="AB12" s="14">
        <f t="shared" si="20"/>
        <v>0.19819693472601077</v>
      </c>
      <c r="AC12" s="14">
        <f t="shared" si="21"/>
        <v>1.0265075216779577E-2</v>
      </c>
      <c r="AD12" s="14">
        <f t="shared" si="22"/>
        <v>0</v>
      </c>
      <c r="AE12" s="14">
        <f t="shared" si="23"/>
        <v>0.1892998482803088</v>
      </c>
      <c r="AF12" s="14">
        <f t="shared" si="24"/>
        <v>1.668068891164</v>
      </c>
      <c r="AG12" s="14">
        <f t="shared" si="25"/>
        <v>3.5255996548128832E-2</v>
      </c>
      <c r="AH12" s="14">
        <f t="shared" si="26"/>
        <v>5.2657309310240449E-3</v>
      </c>
      <c r="AI12" s="14">
        <f t="shared" si="27"/>
        <v>2.5695647386588675E-3</v>
      </c>
      <c r="AJ12" s="14">
        <f t="shared" si="28"/>
        <v>1.5982794986510161E-3</v>
      </c>
      <c r="AK12" s="14">
        <f t="shared" si="29"/>
        <v>0</v>
      </c>
      <c r="AL12" s="14">
        <f t="shared" si="30"/>
        <v>4.0035442279407478</v>
      </c>
      <c r="AM12" s="14">
        <f t="shared" si="31"/>
        <v>0.89808170867732817</v>
      </c>
      <c r="AN12" s="11">
        <f t="shared" si="2"/>
        <v>0</v>
      </c>
      <c r="AP12">
        <f t="shared" si="32"/>
        <v>55.015999999999998</v>
      </c>
      <c r="AQ12">
        <f>E12</f>
        <v>0.125</v>
      </c>
      <c r="AR12">
        <f t="shared" si="34"/>
        <v>4.8959999999999999</v>
      </c>
      <c r="AS12">
        <f t="shared" si="35"/>
        <v>0.378</v>
      </c>
      <c r="AT12">
        <f t="shared" si="3"/>
        <v>0</v>
      </c>
      <c r="AU12">
        <f t="shared" si="4"/>
        <v>6.59</v>
      </c>
      <c r="AV12">
        <f t="shared" si="36"/>
        <v>32.576999999999998</v>
      </c>
      <c r="AW12">
        <f t="shared" si="37"/>
        <v>0.95799999999999996</v>
      </c>
      <c r="AX12">
        <f t="shared" si="38"/>
        <v>0.18099999999999999</v>
      </c>
      <c r="AY12">
        <f t="shared" si="39"/>
        <v>9.2999999999999999E-2</v>
      </c>
      <c r="AZ12">
        <f t="shared" si="40"/>
        <v>2.4E-2</v>
      </c>
      <c r="BA12">
        <f t="shared" si="41"/>
        <v>0</v>
      </c>
      <c r="BB12">
        <f t="shared" si="42"/>
        <v>100.83799999999999</v>
      </c>
      <c r="BD12">
        <f t="shared" si="6"/>
        <v>0.91571238348868178</v>
      </c>
      <c r="BE12">
        <f t="shared" si="7"/>
        <v>1.5651215786442292E-3</v>
      </c>
      <c r="BF12">
        <f t="shared" si="8"/>
        <v>9.603766182816792E-2</v>
      </c>
      <c r="BG12">
        <f t="shared" si="9"/>
        <v>4.9740114481215871E-3</v>
      </c>
      <c r="BH12">
        <f t="shared" si="10"/>
        <v>9.1726518568008467E-2</v>
      </c>
      <c r="BI12">
        <f t="shared" si="11"/>
        <v>0</v>
      </c>
      <c r="BJ12">
        <f t="shared" si="12"/>
        <v>0.80827403459671887</v>
      </c>
      <c r="BK12">
        <f t="shared" si="13"/>
        <v>1.7083530976828454E-2</v>
      </c>
      <c r="BL12">
        <f t="shared" si="14"/>
        <v>2.5515454471125246E-3</v>
      </c>
      <c r="BM12">
        <f t="shared" si="15"/>
        <v>1.2450999293104556E-3</v>
      </c>
      <c r="BN12">
        <f t="shared" si="43"/>
        <v>7.7445711363060654E-4</v>
      </c>
      <c r="BO12">
        <f t="shared" si="44"/>
        <v>0</v>
      </c>
      <c r="BP12">
        <f t="shared" si="45"/>
        <v>1.939944364975225</v>
      </c>
      <c r="BQ12">
        <f t="shared" si="16"/>
        <v>2.0637417753946137</v>
      </c>
    </row>
    <row r="13" spans="1:69" x14ac:dyDescent="0.15">
      <c r="A13" t="s">
        <v>79</v>
      </c>
      <c r="B13">
        <v>738</v>
      </c>
      <c r="C13">
        <f t="shared" si="46"/>
        <v>3.6055512754614987</v>
      </c>
      <c r="D13" s="1">
        <v>55.454000000000001</v>
      </c>
      <c r="E13" s="1">
        <v>0.1</v>
      </c>
      <c r="F13" s="1">
        <v>4.7859999999999996</v>
      </c>
      <c r="G13" s="1">
        <v>0.36699999999999999</v>
      </c>
      <c r="H13" s="1">
        <v>6.5730000000000004</v>
      </c>
      <c r="I13" s="1">
        <v>32.76</v>
      </c>
      <c r="J13" s="1">
        <v>0.93600000000000005</v>
      </c>
      <c r="K13" s="1">
        <v>0.187</v>
      </c>
      <c r="L13" s="1">
        <v>9.9000000000000005E-2</v>
      </c>
      <c r="M13" s="1">
        <v>3.4000000000000002E-2</v>
      </c>
      <c r="O13">
        <f t="shared" si="17"/>
        <v>101.29600000000001</v>
      </c>
      <c r="Q13" s="1">
        <v>44.640999999999998</v>
      </c>
      <c r="R13" s="1">
        <v>79.575000000000003</v>
      </c>
      <c r="S13" s="1">
        <v>11.093999999999999</v>
      </c>
      <c r="V13" s="5">
        <v>12</v>
      </c>
      <c r="W13" s="5">
        <v>4</v>
      </c>
      <c r="X13" s="15">
        <v>0</v>
      </c>
      <c r="Z13" s="14">
        <f t="shared" si="18"/>
        <v>1.8952313902631068</v>
      </c>
      <c r="AA13" s="14">
        <f t="shared" si="19"/>
        <v>2.5709720363416943E-3</v>
      </c>
      <c r="AB13" s="14">
        <f t="shared" si="20"/>
        <v>0.19276676092669148</v>
      </c>
      <c r="AC13" s="14">
        <f t="shared" si="21"/>
        <v>9.9160870747008276E-3</v>
      </c>
      <c r="AD13" s="14">
        <f t="shared" si="22"/>
        <v>0</v>
      </c>
      <c r="AE13" s="14">
        <f t="shared" si="23"/>
        <v>0.18785917678550804</v>
      </c>
      <c r="AF13" s="14">
        <f t="shared" si="24"/>
        <v>1.6689784135132388</v>
      </c>
      <c r="AG13" s="14">
        <f t="shared" si="25"/>
        <v>3.4272616862511457E-2</v>
      </c>
      <c r="AH13" s="14">
        <f t="shared" si="26"/>
        <v>5.4128454449113026E-3</v>
      </c>
      <c r="AI13" s="14">
        <f t="shared" si="27"/>
        <v>2.7215463890484909E-3</v>
      </c>
      <c r="AJ13" s="14">
        <f t="shared" si="28"/>
        <v>2.2528088075947899E-3</v>
      </c>
      <c r="AK13" s="14">
        <f t="shared" si="29"/>
        <v>0</v>
      </c>
      <c r="AL13" s="14">
        <f t="shared" si="30"/>
        <v>4.0019826181036535</v>
      </c>
      <c r="AM13" s="14">
        <f t="shared" si="31"/>
        <v>0.89882842863210055</v>
      </c>
      <c r="AN13" s="11">
        <f t="shared" si="2"/>
        <v>0</v>
      </c>
      <c r="AP13">
        <f t="shared" si="32"/>
        <v>55.454000000000001</v>
      </c>
      <c r="AQ13">
        <f>E13</f>
        <v>0.1</v>
      </c>
      <c r="AR13">
        <f t="shared" si="34"/>
        <v>4.7859999999999996</v>
      </c>
      <c r="AS13">
        <f t="shared" si="35"/>
        <v>0.36699999999999999</v>
      </c>
      <c r="AT13">
        <f t="shared" si="3"/>
        <v>0</v>
      </c>
      <c r="AU13">
        <f t="shared" si="4"/>
        <v>6.5730000000000004</v>
      </c>
      <c r="AV13">
        <f t="shared" si="36"/>
        <v>32.76</v>
      </c>
      <c r="AW13">
        <f t="shared" si="37"/>
        <v>0.93600000000000005</v>
      </c>
      <c r="AX13">
        <f t="shared" si="38"/>
        <v>0.187</v>
      </c>
      <c r="AY13">
        <f t="shared" si="39"/>
        <v>9.9000000000000005E-2</v>
      </c>
      <c r="AZ13">
        <f t="shared" si="40"/>
        <v>3.4000000000000002E-2</v>
      </c>
      <c r="BA13">
        <f t="shared" si="41"/>
        <v>0</v>
      </c>
      <c r="BB13">
        <f t="shared" si="42"/>
        <v>101.29600000000001</v>
      </c>
      <c r="BD13">
        <f t="shared" si="6"/>
        <v>0.92300266311584556</v>
      </c>
      <c r="BE13">
        <f t="shared" si="7"/>
        <v>1.2520972629153832E-3</v>
      </c>
      <c r="BF13">
        <f t="shared" si="8"/>
        <v>9.3879952922714782E-2</v>
      </c>
      <c r="BG13">
        <f t="shared" si="9"/>
        <v>4.8292650832291598E-3</v>
      </c>
      <c r="BH13">
        <f t="shared" si="10"/>
        <v>9.1489894772006031E-2</v>
      </c>
      <c r="BI13">
        <f t="shared" si="11"/>
        <v>0</v>
      </c>
      <c r="BJ13">
        <f t="shared" si="12"/>
        <v>0.81281448179355098</v>
      </c>
      <c r="BK13">
        <f t="shared" si="13"/>
        <v>1.6691216069218619E-2</v>
      </c>
      <c r="BL13">
        <f t="shared" si="14"/>
        <v>2.6361270641438793E-3</v>
      </c>
      <c r="BM13">
        <f t="shared" si="15"/>
        <v>1.3254289570079044E-3</v>
      </c>
      <c r="BN13">
        <f t="shared" si="43"/>
        <v>1.0971475776433593E-3</v>
      </c>
      <c r="BO13">
        <f t="shared" si="44"/>
        <v>0</v>
      </c>
      <c r="BP13">
        <f t="shared" si="45"/>
        <v>1.9490182746182756</v>
      </c>
      <c r="BQ13">
        <f t="shared" si="16"/>
        <v>2.0533325265446578</v>
      </c>
    </row>
    <row r="14" spans="1:69" x14ac:dyDescent="0.15">
      <c r="A14" t="s">
        <v>80</v>
      </c>
      <c r="B14">
        <v>739</v>
      </c>
      <c r="C14">
        <f t="shared" si="46"/>
        <v>4.2426406871194464</v>
      </c>
      <c r="D14" s="1">
        <v>52.999000000000002</v>
      </c>
      <c r="E14" s="1">
        <v>0.10199999999999999</v>
      </c>
      <c r="F14" s="1">
        <v>5.2279999999999998</v>
      </c>
      <c r="G14" s="1">
        <v>0.35299999999999998</v>
      </c>
      <c r="H14" s="1">
        <v>6.54</v>
      </c>
      <c r="I14" s="1">
        <v>30.687000000000001</v>
      </c>
      <c r="J14" s="1">
        <v>0.93300000000000005</v>
      </c>
      <c r="K14" s="1">
        <v>0.186</v>
      </c>
      <c r="L14" s="1">
        <v>0.104</v>
      </c>
      <c r="M14" s="1">
        <v>8.2000000000000003E-2</v>
      </c>
      <c r="O14">
        <f t="shared" si="17"/>
        <v>97.214000000000013</v>
      </c>
      <c r="Q14" s="1">
        <v>44.643999999999998</v>
      </c>
      <c r="R14" s="1">
        <v>79.572000000000003</v>
      </c>
      <c r="S14" s="1">
        <v>11.093999999999999</v>
      </c>
      <c r="V14" s="5">
        <v>12</v>
      </c>
      <c r="W14" s="5">
        <v>4</v>
      </c>
      <c r="X14" s="15">
        <v>0</v>
      </c>
      <c r="Z14" s="14">
        <f t="shared" si="18"/>
        <v>1.8889420431724566</v>
      </c>
      <c r="AA14" s="14">
        <f t="shared" si="19"/>
        <v>2.7347593742112143E-3</v>
      </c>
      <c r="AB14" s="14">
        <f t="shared" si="20"/>
        <v>0.21959205830832851</v>
      </c>
      <c r="AC14" s="14">
        <f t="shared" si="21"/>
        <v>9.946506431641626E-3</v>
      </c>
      <c r="AD14" s="14">
        <f t="shared" si="22"/>
        <v>0</v>
      </c>
      <c r="AE14" s="14">
        <f t="shared" si="23"/>
        <v>0.19492526165926552</v>
      </c>
      <c r="AF14" s="14">
        <f t="shared" si="24"/>
        <v>1.6303575341043781</v>
      </c>
      <c r="AG14" s="14">
        <f t="shared" si="25"/>
        <v>3.5626622819119401E-2</v>
      </c>
      <c r="AH14" s="14">
        <f t="shared" si="26"/>
        <v>5.6145966125255914E-3</v>
      </c>
      <c r="AI14" s="14">
        <f t="shared" si="27"/>
        <v>2.981504580906963E-3</v>
      </c>
      <c r="AJ14" s="14">
        <f t="shared" si="28"/>
        <v>5.6660560410270342E-3</v>
      </c>
      <c r="AK14" s="14">
        <f t="shared" si="29"/>
        <v>0</v>
      </c>
      <c r="AL14" s="14">
        <f t="shared" si="30"/>
        <v>3.996386943103861</v>
      </c>
      <c r="AM14" s="14">
        <f t="shared" si="31"/>
        <v>0.89320818554161918</v>
      </c>
      <c r="AN14" s="11">
        <f t="shared" si="2"/>
        <v>0</v>
      </c>
      <c r="AP14">
        <f t="shared" si="32"/>
        <v>52.999000000000002</v>
      </c>
      <c r="AQ14">
        <f>E14</f>
        <v>0.10199999999999999</v>
      </c>
      <c r="AR14">
        <f t="shared" si="34"/>
        <v>5.2279999999999998</v>
      </c>
      <c r="AS14">
        <f t="shared" si="35"/>
        <v>0.35299999999999998</v>
      </c>
      <c r="AT14">
        <f t="shared" si="3"/>
        <v>0</v>
      </c>
      <c r="AU14">
        <f t="shared" si="4"/>
        <v>6.5399999999999991</v>
      </c>
      <c r="AV14">
        <f t="shared" si="36"/>
        <v>30.687000000000001</v>
      </c>
      <c r="AW14">
        <f t="shared" si="37"/>
        <v>0.93300000000000005</v>
      </c>
      <c r="AX14">
        <f t="shared" si="38"/>
        <v>0.186</v>
      </c>
      <c r="AY14">
        <f t="shared" si="39"/>
        <v>0.104</v>
      </c>
      <c r="AZ14">
        <f t="shared" si="40"/>
        <v>8.2000000000000003E-2</v>
      </c>
      <c r="BA14">
        <f t="shared" si="41"/>
        <v>0</v>
      </c>
      <c r="BB14">
        <f t="shared" si="42"/>
        <v>97.214000000000013</v>
      </c>
      <c r="BD14">
        <f t="shared" si="6"/>
        <v>0.88214047936085227</v>
      </c>
      <c r="BE14">
        <f t="shared" si="7"/>
        <v>1.2771392081736908E-3</v>
      </c>
      <c r="BF14">
        <f t="shared" si="8"/>
        <v>0.1025500196155355</v>
      </c>
      <c r="BG14">
        <f t="shared" si="9"/>
        <v>4.6450424370024336E-3</v>
      </c>
      <c r="BH14">
        <f t="shared" si="10"/>
        <v>9.1030566226824788E-2</v>
      </c>
      <c r="BI14">
        <f t="shared" si="11"/>
        <v>0</v>
      </c>
      <c r="BJ14">
        <f t="shared" si="12"/>
        <v>0.76138089141632181</v>
      </c>
      <c r="BK14">
        <f t="shared" si="13"/>
        <v>1.6637718581817274E-2</v>
      </c>
      <c r="BL14">
        <f t="shared" si="14"/>
        <v>2.6220301279719868E-3</v>
      </c>
      <c r="BM14">
        <f t="shared" si="15"/>
        <v>1.3923698134224449E-3</v>
      </c>
      <c r="BN14">
        <f t="shared" si="43"/>
        <v>2.6460618049045721E-3</v>
      </c>
      <c r="BO14">
        <f t="shared" si="44"/>
        <v>0</v>
      </c>
      <c r="BP14">
        <f t="shared" si="45"/>
        <v>1.8663223185928268</v>
      </c>
      <c r="BQ14">
        <f t="shared" si="16"/>
        <v>2.1413165900073809</v>
      </c>
    </row>
    <row r="15" spans="1:69" x14ac:dyDescent="0.15">
      <c r="A15" t="s">
        <v>81</v>
      </c>
      <c r="B15">
        <v>740</v>
      </c>
      <c r="C15">
        <f t="shared" si="46"/>
        <v>4.4721359550050446</v>
      </c>
      <c r="D15" s="1">
        <v>53.954999999999998</v>
      </c>
      <c r="E15" s="1">
        <v>0.10100000000000001</v>
      </c>
      <c r="F15" s="1">
        <v>5.1150000000000002</v>
      </c>
      <c r="G15" s="1">
        <v>0.371</v>
      </c>
      <c r="H15" s="1">
        <v>6.6260000000000003</v>
      </c>
      <c r="I15" s="1">
        <v>31.515000000000001</v>
      </c>
      <c r="J15" s="1">
        <v>0.93700000000000006</v>
      </c>
      <c r="K15" s="1">
        <v>0.185</v>
      </c>
      <c r="L15" s="1">
        <v>8.5999999999999993E-2</v>
      </c>
      <c r="M15" s="1">
        <v>3.6999999999999998E-2</v>
      </c>
      <c r="O15">
        <f t="shared" si="17"/>
        <v>98.928000000000011</v>
      </c>
      <c r="Q15" s="1">
        <v>44.646000000000001</v>
      </c>
      <c r="R15" s="1">
        <v>79.567999999999998</v>
      </c>
      <c r="S15" s="1">
        <v>11.093999999999999</v>
      </c>
      <c r="V15" s="5">
        <v>12</v>
      </c>
      <c r="W15" s="5">
        <v>4</v>
      </c>
      <c r="X15" s="15">
        <v>0</v>
      </c>
      <c r="Z15" s="14">
        <f t="shared" si="18"/>
        <v>1.8895265499493454</v>
      </c>
      <c r="AA15" s="14">
        <f t="shared" si="19"/>
        <v>2.6607904045078084E-3</v>
      </c>
      <c r="AB15" s="14">
        <f t="shared" si="20"/>
        <v>0.21110427719149066</v>
      </c>
      <c r="AC15" s="14">
        <f t="shared" si="21"/>
        <v>1.027164771413727E-2</v>
      </c>
      <c r="AD15" s="14">
        <f t="shared" si="22"/>
        <v>0</v>
      </c>
      <c r="AE15" s="14">
        <f t="shared" si="23"/>
        <v>0.19404933246373512</v>
      </c>
      <c r="AF15" s="14">
        <f t="shared" si="24"/>
        <v>1.6451900599209681</v>
      </c>
      <c r="AG15" s="14">
        <f t="shared" si="25"/>
        <v>3.5156282616084361E-2</v>
      </c>
      <c r="AH15" s="14">
        <f t="shared" si="26"/>
        <v>5.487160802604708E-3</v>
      </c>
      <c r="AI15" s="14">
        <f t="shared" si="27"/>
        <v>2.4225398896443751E-3</v>
      </c>
      <c r="AJ15" s="14">
        <f t="shared" si="28"/>
        <v>2.5121124816264323E-3</v>
      </c>
      <c r="AK15" s="14">
        <f t="shared" si="29"/>
        <v>0</v>
      </c>
      <c r="AL15" s="14">
        <f t="shared" si="30"/>
        <v>3.9983807534341445</v>
      </c>
      <c r="AM15" s="14">
        <f t="shared" si="31"/>
        <v>0.89449479319158309</v>
      </c>
      <c r="AN15" s="11">
        <f t="shared" si="2"/>
        <v>0</v>
      </c>
      <c r="AP15">
        <f t="shared" si="32"/>
        <v>53.954999999999998</v>
      </c>
      <c r="AQ15">
        <f t="shared" si="33"/>
        <v>0.10100000000000001</v>
      </c>
      <c r="AR15">
        <f t="shared" si="34"/>
        <v>5.1150000000000002</v>
      </c>
      <c r="AS15">
        <f t="shared" si="35"/>
        <v>0.371</v>
      </c>
      <c r="AT15">
        <f t="shared" si="3"/>
        <v>0</v>
      </c>
      <c r="AU15">
        <f t="shared" si="4"/>
        <v>6.6260000000000003</v>
      </c>
      <c r="AV15">
        <f t="shared" si="36"/>
        <v>31.515000000000001</v>
      </c>
      <c r="AW15">
        <f t="shared" si="37"/>
        <v>0.93700000000000006</v>
      </c>
      <c r="AX15">
        <f t="shared" si="38"/>
        <v>0.185</v>
      </c>
      <c r="AY15">
        <f t="shared" si="39"/>
        <v>8.5999999999999993E-2</v>
      </c>
      <c r="AZ15">
        <f t="shared" si="40"/>
        <v>3.6999999999999998E-2</v>
      </c>
      <c r="BA15">
        <f t="shared" si="41"/>
        <v>0</v>
      </c>
      <c r="BB15">
        <f t="shared" si="42"/>
        <v>98.928000000000011</v>
      </c>
      <c r="BD15">
        <f t="shared" si="6"/>
        <v>0.89805259653794944</v>
      </c>
      <c r="BE15">
        <f t="shared" si="7"/>
        <v>1.2646182355445371E-3</v>
      </c>
      <c r="BF15">
        <f t="shared" si="8"/>
        <v>0.10033346410357004</v>
      </c>
      <c r="BG15">
        <f t="shared" si="9"/>
        <v>4.881900125008224E-3</v>
      </c>
      <c r="BH15">
        <f t="shared" si="10"/>
        <v>9.2227604253660722E-2</v>
      </c>
      <c r="BI15">
        <f t="shared" si="11"/>
        <v>0</v>
      </c>
      <c r="BJ15">
        <f t="shared" si="12"/>
        <v>0.78192455414297202</v>
      </c>
      <c r="BK15">
        <f t="shared" si="13"/>
        <v>1.6709048565019063E-2</v>
      </c>
      <c r="BL15">
        <f t="shared" si="14"/>
        <v>2.6079331918000942E-3</v>
      </c>
      <c r="BM15">
        <f t="shared" si="15"/>
        <v>1.1513827303300985E-3</v>
      </c>
      <c r="BN15">
        <f t="shared" si="43"/>
        <v>1.193954716847185E-3</v>
      </c>
      <c r="BO15">
        <f t="shared" si="44"/>
        <v>0</v>
      </c>
      <c r="BP15">
        <f t="shared" si="45"/>
        <v>1.9003470566027012</v>
      </c>
      <c r="BQ15">
        <f t="shared" si="16"/>
        <v>2.104026598479412</v>
      </c>
    </row>
    <row r="16" spans="1:69" x14ac:dyDescent="0.15">
      <c r="A16" t="s">
        <v>82</v>
      </c>
      <c r="B16">
        <v>741</v>
      </c>
      <c r="C16">
        <f t="shared" si="46"/>
        <v>3.60555127546544</v>
      </c>
      <c r="D16" s="1">
        <v>54.259</v>
      </c>
      <c r="E16" s="1">
        <v>8.6999999999999994E-2</v>
      </c>
      <c r="F16" s="1">
        <v>4.8659999999999997</v>
      </c>
      <c r="G16" s="1">
        <v>0.36299999999999999</v>
      </c>
      <c r="H16" s="1">
        <v>6.6420000000000003</v>
      </c>
      <c r="I16" s="1">
        <v>31.882999999999999</v>
      </c>
      <c r="J16" s="1">
        <v>0.92700000000000005</v>
      </c>
      <c r="K16" s="1">
        <v>0.192</v>
      </c>
      <c r="L16" s="1">
        <v>9.6000000000000002E-2</v>
      </c>
      <c r="M16" s="1">
        <v>2.4E-2</v>
      </c>
      <c r="O16">
        <f t="shared" si="17"/>
        <v>99.338999999999999</v>
      </c>
      <c r="Q16" s="1">
        <v>44.648000000000003</v>
      </c>
      <c r="R16" s="1">
        <v>79.564999999999998</v>
      </c>
      <c r="S16" s="1">
        <v>11.093999999999999</v>
      </c>
      <c r="V16" s="5">
        <v>12</v>
      </c>
      <c r="W16" s="5">
        <v>4</v>
      </c>
      <c r="X16" s="15">
        <v>0</v>
      </c>
      <c r="Z16" s="14">
        <f t="shared" si="18"/>
        <v>1.8925521403500973</v>
      </c>
      <c r="AA16" s="14">
        <f t="shared" si="19"/>
        <v>2.2827760669130244E-3</v>
      </c>
      <c r="AB16" s="14">
        <f t="shared" si="20"/>
        <v>0.20002223023906784</v>
      </c>
      <c r="AC16" s="14">
        <f t="shared" si="21"/>
        <v>1.0009850646512202E-2</v>
      </c>
      <c r="AD16" s="14">
        <f t="shared" si="22"/>
        <v>0</v>
      </c>
      <c r="AE16" s="14">
        <f t="shared" si="23"/>
        <v>0.19373779784322329</v>
      </c>
      <c r="AF16" s="14">
        <f t="shared" si="24"/>
        <v>1.6577258536386634</v>
      </c>
      <c r="AG16" s="14">
        <f t="shared" si="25"/>
        <v>3.46415931209016E-2</v>
      </c>
      <c r="AH16" s="14">
        <f t="shared" si="26"/>
        <v>5.6719442557779404E-3</v>
      </c>
      <c r="AI16" s="14">
        <f t="shared" si="27"/>
        <v>2.6933852958372297E-3</v>
      </c>
      <c r="AJ16" s="14">
        <f t="shared" si="28"/>
        <v>1.6229433664110772E-3</v>
      </c>
      <c r="AK16" s="14">
        <f t="shared" si="29"/>
        <v>0</v>
      </c>
      <c r="AL16" s="14">
        <f t="shared" si="30"/>
        <v>4.0009605148234044</v>
      </c>
      <c r="AM16" s="14">
        <f t="shared" si="31"/>
        <v>0.89535965359721847</v>
      </c>
      <c r="AN16" s="11">
        <f t="shared" si="2"/>
        <v>0</v>
      </c>
      <c r="AP16">
        <f t="shared" si="32"/>
        <v>54.259</v>
      </c>
      <c r="AQ16">
        <f t="shared" si="33"/>
        <v>8.6999999999999994E-2</v>
      </c>
      <c r="AR16">
        <f t="shared" si="34"/>
        <v>4.8659999999999997</v>
      </c>
      <c r="AS16">
        <f t="shared" si="35"/>
        <v>0.36299999999999999</v>
      </c>
      <c r="AT16">
        <f t="shared" si="3"/>
        <v>0</v>
      </c>
      <c r="AU16">
        <f t="shared" si="4"/>
        <v>6.6420000000000003</v>
      </c>
      <c r="AV16">
        <f t="shared" si="36"/>
        <v>31.882999999999999</v>
      </c>
      <c r="AW16">
        <f t="shared" si="37"/>
        <v>0.92700000000000005</v>
      </c>
      <c r="AX16">
        <f t="shared" si="38"/>
        <v>0.192</v>
      </c>
      <c r="AY16">
        <f t="shared" si="39"/>
        <v>9.6000000000000002E-2</v>
      </c>
      <c r="AZ16">
        <f t="shared" si="40"/>
        <v>2.4E-2</v>
      </c>
      <c r="BA16">
        <f t="shared" si="41"/>
        <v>0</v>
      </c>
      <c r="BB16">
        <f t="shared" si="42"/>
        <v>99.338999999999999</v>
      </c>
      <c r="BD16">
        <f t="shared" si="6"/>
        <v>0.90311251664447412</v>
      </c>
      <c r="BE16">
        <f t="shared" si="7"/>
        <v>1.0893246187363833E-3</v>
      </c>
      <c r="BF16">
        <f t="shared" si="8"/>
        <v>9.5449195763044337E-2</v>
      </c>
      <c r="BG16">
        <f t="shared" si="9"/>
        <v>4.7766300414500947E-3</v>
      </c>
      <c r="BH16">
        <f t="shared" si="10"/>
        <v>9.2450309002839501E-2</v>
      </c>
      <c r="BI16">
        <f t="shared" si="11"/>
        <v>0</v>
      </c>
      <c r="BJ16">
        <f t="shared" si="12"/>
        <v>0.79105507091037197</v>
      </c>
      <c r="BK16">
        <f t="shared" si="13"/>
        <v>1.6530723607014592E-2</v>
      </c>
      <c r="BL16">
        <f t="shared" si="14"/>
        <v>2.706611745003341E-3</v>
      </c>
      <c r="BM16">
        <f t="shared" si="15"/>
        <v>1.2852644431591799E-3</v>
      </c>
      <c r="BN16">
        <f t="shared" si="43"/>
        <v>7.7445711363060654E-4</v>
      </c>
      <c r="BO16">
        <f t="shared" si="44"/>
        <v>0</v>
      </c>
      <c r="BP16">
        <f t="shared" si="45"/>
        <v>1.9092301038897241</v>
      </c>
      <c r="BQ16">
        <f t="shared" si="16"/>
        <v>2.0955884294261566</v>
      </c>
    </row>
    <row r="17" spans="1:69" x14ac:dyDescent="0.15">
      <c r="A17" t="s">
        <v>83</v>
      </c>
      <c r="B17">
        <v>742</v>
      </c>
      <c r="C17">
        <f t="shared" si="46"/>
        <v>4.2426406871194464</v>
      </c>
      <c r="D17" s="1">
        <v>54.457000000000001</v>
      </c>
      <c r="E17" s="1">
        <v>9.7000000000000003E-2</v>
      </c>
      <c r="F17" s="1">
        <v>4.79</v>
      </c>
      <c r="G17" s="1">
        <v>0.36299999999999999</v>
      </c>
      <c r="H17" s="1">
        <v>6.556</v>
      </c>
      <c r="I17" s="1">
        <v>32.021999999999998</v>
      </c>
      <c r="J17" s="1">
        <v>0.91500000000000004</v>
      </c>
      <c r="K17" s="1">
        <v>0.19</v>
      </c>
      <c r="L17" s="1">
        <v>9.7000000000000003E-2</v>
      </c>
      <c r="M17" s="1">
        <v>2.1000000000000001E-2</v>
      </c>
      <c r="O17">
        <f t="shared" si="17"/>
        <v>99.507999999999996</v>
      </c>
      <c r="Q17" s="1">
        <v>44.651000000000003</v>
      </c>
      <c r="R17" s="1">
        <v>79.561999999999998</v>
      </c>
      <c r="S17" s="1">
        <v>11.093999999999999</v>
      </c>
      <c r="V17" s="5">
        <v>12</v>
      </c>
      <c r="W17" s="5">
        <v>4</v>
      </c>
      <c r="X17" s="15">
        <v>0</v>
      </c>
      <c r="Z17" s="14">
        <f t="shared" si="18"/>
        <v>1.8951031345490874</v>
      </c>
      <c r="AA17" s="14">
        <f t="shared" si="19"/>
        <v>2.5393283523576149E-3</v>
      </c>
      <c r="AB17" s="14">
        <f t="shared" si="20"/>
        <v>0.19644670263398095</v>
      </c>
      <c r="AC17" s="14">
        <f t="shared" si="21"/>
        <v>9.9868992117291694E-3</v>
      </c>
      <c r="AD17" s="14">
        <f t="shared" si="22"/>
        <v>0</v>
      </c>
      <c r="AE17" s="14">
        <f t="shared" si="23"/>
        <v>0.19079083204469682</v>
      </c>
      <c r="AF17" s="14">
        <f t="shared" si="24"/>
        <v>1.6611354791123956</v>
      </c>
      <c r="AG17" s="14">
        <f t="shared" si="25"/>
        <v>3.4114757284343787E-2</v>
      </c>
      <c r="AH17" s="14">
        <f t="shared" si="26"/>
        <v>5.5999918580725006E-3</v>
      </c>
      <c r="AI17" s="14">
        <f t="shared" si="27"/>
        <v>2.7152014409607523E-3</v>
      </c>
      <c r="AJ17" s="14">
        <f t="shared" si="28"/>
        <v>1.4168193761509287E-3</v>
      </c>
      <c r="AK17" s="14">
        <f t="shared" si="29"/>
        <v>0</v>
      </c>
      <c r="AL17" s="14">
        <f t="shared" si="30"/>
        <v>3.9998491458637759</v>
      </c>
      <c r="AM17" s="14">
        <f t="shared" si="31"/>
        <v>0.89697709304346473</v>
      </c>
      <c r="AN17" s="11">
        <f t="shared" si="2"/>
        <v>0</v>
      </c>
      <c r="AP17">
        <f t="shared" si="32"/>
        <v>54.457000000000001</v>
      </c>
      <c r="AQ17">
        <f t="shared" si="33"/>
        <v>9.7000000000000003E-2</v>
      </c>
      <c r="AR17">
        <f t="shared" si="34"/>
        <v>4.79</v>
      </c>
      <c r="AS17">
        <f t="shared" si="35"/>
        <v>0.36299999999999999</v>
      </c>
      <c r="AT17">
        <f t="shared" si="3"/>
        <v>0</v>
      </c>
      <c r="AU17">
        <f t="shared" si="4"/>
        <v>6.556</v>
      </c>
      <c r="AV17">
        <f t="shared" si="36"/>
        <v>32.021999999999998</v>
      </c>
      <c r="AW17">
        <f t="shared" si="37"/>
        <v>0.91500000000000004</v>
      </c>
      <c r="AX17">
        <f t="shared" si="38"/>
        <v>0.19</v>
      </c>
      <c r="AY17">
        <f t="shared" si="39"/>
        <v>9.7000000000000003E-2</v>
      </c>
      <c r="AZ17">
        <f t="shared" si="40"/>
        <v>2.1000000000000001E-2</v>
      </c>
      <c r="BA17">
        <f t="shared" si="41"/>
        <v>0</v>
      </c>
      <c r="BB17">
        <f t="shared" si="42"/>
        <v>99.507999999999996</v>
      </c>
      <c r="BD17">
        <f t="shared" si="6"/>
        <v>0.90640812250332892</v>
      </c>
      <c r="BE17">
        <f t="shared" si="7"/>
        <v>1.2145343450279218E-3</v>
      </c>
      <c r="BF17">
        <f t="shared" si="8"/>
        <v>9.3958415064731279E-2</v>
      </c>
      <c r="BG17">
        <f t="shared" si="9"/>
        <v>4.7766300414500947E-3</v>
      </c>
      <c r="BH17">
        <f t="shared" si="10"/>
        <v>9.1253270976003567E-2</v>
      </c>
      <c r="BI17">
        <f t="shared" si="11"/>
        <v>0</v>
      </c>
      <c r="BJ17">
        <f t="shared" si="12"/>
        <v>0.794503825885015</v>
      </c>
      <c r="BK17">
        <f t="shared" si="13"/>
        <v>1.6316733657409224E-2</v>
      </c>
      <c r="BL17">
        <f t="shared" si="14"/>
        <v>2.6784178726595564E-3</v>
      </c>
      <c r="BM17">
        <f t="shared" si="15"/>
        <v>1.2986526144420881E-3</v>
      </c>
      <c r="BN17">
        <f t="shared" si="43"/>
        <v>6.776499744267807E-4</v>
      </c>
      <c r="BO17">
        <f t="shared" si="44"/>
        <v>0</v>
      </c>
      <c r="BP17">
        <f t="shared" si="45"/>
        <v>1.9130862529344945</v>
      </c>
      <c r="BQ17">
        <f t="shared" si="16"/>
        <v>2.0907834864885904</v>
      </c>
    </row>
    <row r="18" spans="1:69" x14ac:dyDescent="0.15">
      <c r="A18" t="s">
        <v>84</v>
      </c>
      <c r="B18">
        <v>743</v>
      </c>
      <c r="C18">
        <f t="shared" si="46"/>
        <v>3.6055512754614987</v>
      </c>
      <c r="D18" s="1">
        <v>54.526000000000003</v>
      </c>
      <c r="E18" s="1">
        <v>9.7000000000000003E-2</v>
      </c>
      <c r="F18" s="1">
        <v>4.7789999999999999</v>
      </c>
      <c r="G18" s="1">
        <v>0.36299999999999999</v>
      </c>
      <c r="H18" s="1">
        <v>6.5359999999999996</v>
      </c>
      <c r="I18" s="1">
        <v>32.058999999999997</v>
      </c>
      <c r="J18" s="1">
        <v>0.91500000000000004</v>
      </c>
      <c r="K18" s="1">
        <v>0.183</v>
      </c>
      <c r="L18" s="1">
        <v>0.104</v>
      </c>
      <c r="M18" s="1">
        <v>2.8000000000000001E-2</v>
      </c>
      <c r="O18">
        <f t="shared" si="17"/>
        <v>99.590000000000018</v>
      </c>
      <c r="Q18" s="1">
        <v>44.652999999999999</v>
      </c>
      <c r="R18" s="1">
        <v>79.558999999999997</v>
      </c>
      <c r="S18" s="1">
        <v>11.093999999999999</v>
      </c>
      <c r="V18" s="5">
        <v>12</v>
      </c>
      <c r="W18" s="5">
        <v>4</v>
      </c>
      <c r="X18" s="15">
        <v>0</v>
      </c>
      <c r="Z18" s="14">
        <f t="shared" si="18"/>
        <v>1.8957069506898714</v>
      </c>
      <c r="AA18" s="14">
        <f t="shared" si="19"/>
        <v>2.5369230106598276E-3</v>
      </c>
      <c r="AB18" s="14">
        <f t="shared" si="20"/>
        <v>0.19580991847548077</v>
      </c>
      <c r="AC18" s="14">
        <f t="shared" si="21"/>
        <v>9.9774392672980876E-3</v>
      </c>
      <c r="AD18" s="14">
        <f t="shared" si="22"/>
        <v>0</v>
      </c>
      <c r="AE18" s="14">
        <f t="shared" si="23"/>
        <v>0.1900286252738497</v>
      </c>
      <c r="AF18" s="14">
        <f t="shared" si="24"/>
        <v>1.6614795430271614</v>
      </c>
      <c r="AG18" s="14">
        <f t="shared" si="25"/>
        <v>3.4082442578713165E-2</v>
      </c>
      <c r="AH18" s="14">
        <f t="shared" si="26"/>
        <v>5.388567287392911E-3</v>
      </c>
      <c r="AI18" s="14">
        <f t="shared" si="27"/>
        <v>2.9083862745259165E-3</v>
      </c>
      <c r="AJ18" s="14">
        <f t="shared" si="28"/>
        <v>1.8873030862505261E-3</v>
      </c>
      <c r="AK18" s="14">
        <f t="shared" si="29"/>
        <v>0</v>
      </c>
      <c r="AL18" s="14">
        <f t="shared" si="30"/>
        <v>3.9998060989712041</v>
      </c>
      <c r="AM18" s="14">
        <f t="shared" si="31"/>
        <v>0.89736549450482594</v>
      </c>
      <c r="AN18" s="11">
        <f t="shared" si="2"/>
        <v>0</v>
      </c>
      <c r="AP18">
        <f t="shared" si="32"/>
        <v>54.526000000000003</v>
      </c>
      <c r="AQ18">
        <f t="shared" si="33"/>
        <v>9.7000000000000003E-2</v>
      </c>
      <c r="AR18">
        <f t="shared" si="34"/>
        <v>4.7789999999999999</v>
      </c>
      <c r="AS18">
        <f t="shared" si="35"/>
        <v>0.36299999999999999</v>
      </c>
      <c r="AT18">
        <f t="shared" si="3"/>
        <v>0</v>
      </c>
      <c r="AU18">
        <f t="shared" si="4"/>
        <v>6.5359999999999996</v>
      </c>
      <c r="AV18">
        <f t="shared" si="36"/>
        <v>32.058999999999997</v>
      </c>
      <c r="AW18">
        <f t="shared" si="37"/>
        <v>0.91500000000000004</v>
      </c>
      <c r="AX18">
        <f t="shared" si="38"/>
        <v>0.183</v>
      </c>
      <c r="AY18">
        <f t="shared" si="39"/>
        <v>0.104</v>
      </c>
      <c r="AZ18">
        <f t="shared" si="40"/>
        <v>2.8000000000000001E-2</v>
      </c>
      <c r="BA18">
        <f t="shared" si="41"/>
        <v>0</v>
      </c>
      <c r="BB18">
        <f t="shared" si="42"/>
        <v>99.590000000000018</v>
      </c>
      <c r="BD18">
        <f t="shared" si="6"/>
        <v>0.90755659121171783</v>
      </c>
      <c r="BE18">
        <f t="shared" si="7"/>
        <v>1.2145343450279218E-3</v>
      </c>
      <c r="BF18">
        <f t="shared" si="8"/>
        <v>9.3742644174185957E-2</v>
      </c>
      <c r="BG18">
        <f t="shared" si="9"/>
        <v>4.7766300414500947E-3</v>
      </c>
      <c r="BH18">
        <f t="shared" si="10"/>
        <v>9.097489003953009E-2</v>
      </c>
      <c r="BI18">
        <f t="shared" si="11"/>
        <v>0</v>
      </c>
      <c r="BJ18">
        <f t="shared" si="12"/>
        <v>0.7954218397991285</v>
      </c>
      <c r="BK18">
        <f t="shared" si="13"/>
        <v>1.6316733657409224E-2</v>
      </c>
      <c r="BL18">
        <f t="shared" si="14"/>
        <v>2.5797393194563092E-3</v>
      </c>
      <c r="BM18">
        <f t="shared" si="15"/>
        <v>1.3923698134224449E-3</v>
      </c>
      <c r="BN18">
        <f t="shared" si="43"/>
        <v>9.0353329923570759E-4</v>
      </c>
      <c r="BO18">
        <f t="shared" si="44"/>
        <v>0</v>
      </c>
      <c r="BP18">
        <f t="shared" si="45"/>
        <v>1.9148795057005641</v>
      </c>
      <c r="BQ18">
        <f t="shared" si="16"/>
        <v>2.0888030223645133</v>
      </c>
    </row>
    <row r="19" spans="1:69" x14ac:dyDescent="0.15">
      <c r="A19" t="s">
        <v>85</v>
      </c>
      <c r="B19">
        <v>744</v>
      </c>
      <c r="C19">
        <f t="shared" si="46"/>
        <v>4.2426406871194464</v>
      </c>
      <c r="D19" s="1">
        <v>54.475999999999999</v>
      </c>
      <c r="E19" s="1">
        <v>0.10199999999999999</v>
      </c>
      <c r="F19" s="1">
        <v>4.7859999999999996</v>
      </c>
      <c r="G19" s="1">
        <v>0.36299999999999999</v>
      </c>
      <c r="H19" s="1">
        <v>6.5890000000000004</v>
      </c>
      <c r="I19" s="1">
        <v>32.090000000000003</v>
      </c>
      <c r="J19" s="1">
        <v>0.91300000000000003</v>
      </c>
      <c r="K19" s="1">
        <v>0.186</v>
      </c>
      <c r="L19" s="1">
        <v>0.10100000000000001</v>
      </c>
      <c r="M19" s="1">
        <v>2.9000000000000001E-2</v>
      </c>
      <c r="O19">
        <f t="shared" si="17"/>
        <v>99.635000000000005</v>
      </c>
      <c r="Q19" s="1">
        <v>44.655999999999999</v>
      </c>
      <c r="R19" s="1">
        <v>79.555999999999997</v>
      </c>
      <c r="S19" s="1">
        <v>11.093999999999999</v>
      </c>
      <c r="V19" s="5">
        <v>12</v>
      </c>
      <c r="W19" s="5">
        <v>4</v>
      </c>
      <c r="X19" s="15">
        <v>0</v>
      </c>
      <c r="Z19" s="14">
        <f t="shared" si="18"/>
        <v>1.8938656285282467</v>
      </c>
      <c r="AA19" s="14">
        <f t="shared" si="19"/>
        <v>2.6675472016354455E-3</v>
      </c>
      <c r="AB19" s="14">
        <f t="shared" si="20"/>
        <v>0.19608606806987702</v>
      </c>
      <c r="AC19" s="14">
        <f t="shared" si="21"/>
        <v>9.9768968165489958E-3</v>
      </c>
      <c r="AD19" s="14">
        <f t="shared" si="22"/>
        <v>0</v>
      </c>
      <c r="AE19" s="14">
        <f t="shared" si="23"/>
        <v>0.19155913986643247</v>
      </c>
      <c r="AF19" s="14">
        <f t="shared" si="24"/>
        <v>1.6629957209504913</v>
      </c>
      <c r="AG19" s="14">
        <f t="shared" si="25"/>
        <v>3.400609650158435E-2</v>
      </c>
      <c r="AH19" s="14">
        <f t="shared" si="26"/>
        <v>5.4766066891623185E-3</v>
      </c>
      <c r="AI19" s="14">
        <f t="shared" si="27"/>
        <v>2.8243369554620521E-3</v>
      </c>
      <c r="AJ19" s="14">
        <f t="shared" si="28"/>
        <v>1.954600494927663E-3</v>
      </c>
      <c r="AK19" s="14">
        <f t="shared" si="29"/>
        <v>0</v>
      </c>
      <c r="AL19" s="14">
        <f t="shared" si="30"/>
        <v>4.0014126420743681</v>
      </c>
      <c r="AM19" s="14">
        <f t="shared" si="31"/>
        <v>0.89670883082851949</v>
      </c>
      <c r="AN19" s="11">
        <f t="shared" si="2"/>
        <v>0</v>
      </c>
      <c r="AP19">
        <f t="shared" si="32"/>
        <v>54.475999999999999</v>
      </c>
      <c r="AQ19">
        <f t="shared" si="33"/>
        <v>0.10199999999999999</v>
      </c>
      <c r="AR19">
        <f t="shared" si="34"/>
        <v>4.7859999999999996</v>
      </c>
      <c r="AS19">
        <f t="shared" si="35"/>
        <v>0.36299999999999999</v>
      </c>
      <c r="AT19">
        <f t="shared" si="3"/>
        <v>0</v>
      </c>
      <c r="AU19">
        <f t="shared" si="4"/>
        <v>6.5890000000000013</v>
      </c>
      <c r="AV19">
        <f t="shared" si="36"/>
        <v>32.090000000000003</v>
      </c>
      <c r="AW19">
        <f t="shared" si="37"/>
        <v>0.91300000000000003</v>
      </c>
      <c r="AX19">
        <f t="shared" si="38"/>
        <v>0.186</v>
      </c>
      <c r="AY19">
        <f t="shared" si="39"/>
        <v>0.10100000000000001</v>
      </c>
      <c r="AZ19">
        <f t="shared" si="40"/>
        <v>2.9000000000000001E-2</v>
      </c>
      <c r="BA19">
        <f t="shared" si="41"/>
        <v>0</v>
      </c>
      <c r="BB19">
        <f t="shared" si="42"/>
        <v>99.635000000000005</v>
      </c>
      <c r="BD19">
        <f t="shared" si="6"/>
        <v>0.90672436750998664</v>
      </c>
      <c r="BE19">
        <f t="shared" si="7"/>
        <v>1.2771392081736908E-3</v>
      </c>
      <c r="BF19">
        <f t="shared" si="8"/>
        <v>9.3879952922714782E-2</v>
      </c>
      <c r="BG19">
        <f t="shared" si="9"/>
        <v>4.7766300414500947E-3</v>
      </c>
      <c r="BH19">
        <f t="shared" si="10"/>
        <v>9.1712599521184809E-2</v>
      </c>
      <c r="BI19">
        <f t="shared" si="11"/>
        <v>0</v>
      </c>
      <c r="BJ19">
        <f t="shared" si="12"/>
        <v>0.79619098659203469</v>
      </c>
      <c r="BK19">
        <f t="shared" si="13"/>
        <v>1.6281068665808331E-2</v>
      </c>
      <c r="BL19">
        <f t="shared" si="14"/>
        <v>2.6220301279719868E-3</v>
      </c>
      <c r="BM19">
        <f t="shared" si="15"/>
        <v>1.3522052995737206E-3</v>
      </c>
      <c r="BN19">
        <f t="shared" si="43"/>
        <v>9.3580234563698291E-4</v>
      </c>
      <c r="BO19">
        <f t="shared" si="44"/>
        <v>0</v>
      </c>
      <c r="BP19">
        <f t="shared" si="45"/>
        <v>1.9157527822345357</v>
      </c>
      <c r="BQ19">
        <f t="shared" si="16"/>
        <v>2.088689458880554</v>
      </c>
    </row>
    <row r="20" spans="1:69" x14ac:dyDescent="0.15">
      <c r="A20" t="s">
        <v>86</v>
      </c>
      <c r="B20">
        <v>745</v>
      </c>
      <c r="C20">
        <f t="shared" si="46"/>
        <v>4.9999999999926104</v>
      </c>
      <c r="D20" s="1">
        <v>54.55</v>
      </c>
      <c r="E20" s="1">
        <v>0.10299999999999999</v>
      </c>
      <c r="F20" s="1">
        <v>4.7480000000000002</v>
      </c>
      <c r="G20" s="1">
        <v>0.36299999999999999</v>
      </c>
      <c r="H20" s="1">
        <v>6.6029999999999998</v>
      </c>
      <c r="I20" s="1">
        <v>32.067</v>
      </c>
      <c r="J20" s="1">
        <v>0.9</v>
      </c>
      <c r="K20" s="1">
        <v>0.187</v>
      </c>
      <c r="L20" s="1">
        <v>0.10100000000000001</v>
      </c>
      <c r="M20" s="1">
        <v>0.03</v>
      </c>
      <c r="O20">
        <f t="shared" si="17"/>
        <v>99.652000000000001</v>
      </c>
      <c r="Q20" s="1">
        <v>44.658999999999999</v>
      </c>
      <c r="R20" s="1">
        <v>79.552000000000007</v>
      </c>
      <c r="S20" s="1">
        <v>11.093999999999999</v>
      </c>
      <c r="V20" s="5">
        <v>12</v>
      </c>
      <c r="W20" s="5">
        <v>4</v>
      </c>
      <c r="X20" s="15">
        <v>0</v>
      </c>
      <c r="Z20" s="14">
        <f t="shared" si="18"/>
        <v>1.8959149000914977</v>
      </c>
      <c r="AA20" s="14">
        <f t="shared" si="19"/>
        <v>2.6929562611650889E-3</v>
      </c>
      <c r="AB20" s="14">
        <f t="shared" si="20"/>
        <v>0.19447549606222772</v>
      </c>
      <c r="AC20" s="14">
        <f t="shared" si="21"/>
        <v>9.974143552594298E-3</v>
      </c>
      <c r="AD20" s="14">
        <f t="shared" si="22"/>
        <v>0</v>
      </c>
      <c r="AE20" s="14">
        <f t="shared" si="23"/>
        <v>0.19191318005517555</v>
      </c>
      <c r="AF20" s="14">
        <f t="shared" si="24"/>
        <v>1.6613451971114586</v>
      </c>
      <c r="AG20" s="14">
        <f t="shared" si="25"/>
        <v>3.3512640569632574E-2</v>
      </c>
      <c r="AH20" s="14">
        <f t="shared" si="26"/>
        <v>5.504531339560876E-3</v>
      </c>
      <c r="AI20" s="14">
        <f t="shared" si="27"/>
        <v>2.8235575402512526E-3</v>
      </c>
      <c r="AJ20" s="14">
        <f t="shared" si="28"/>
        <v>2.0214425127255821E-3</v>
      </c>
      <c r="AK20" s="14">
        <f t="shared" si="29"/>
        <v>0</v>
      </c>
      <c r="AL20" s="14">
        <f t="shared" si="30"/>
        <v>4.0001780450962894</v>
      </c>
      <c r="AM20" s="14">
        <f t="shared" si="31"/>
        <v>0.89644553483762834</v>
      </c>
      <c r="AN20" s="11">
        <f t="shared" si="2"/>
        <v>0</v>
      </c>
      <c r="AP20">
        <f t="shared" si="32"/>
        <v>54.55</v>
      </c>
      <c r="AQ20">
        <f t="shared" si="33"/>
        <v>0.10299999999999999</v>
      </c>
      <c r="AR20">
        <f t="shared" si="34"/>
        <v>4.7480000000000002</v>
      </c>
      <c r="AS20">
        <f t="shared" si="35"/>
        <v>0.36299999999999999</v>
      </c>
      <c r="AT20">
        <f t="shared" si="3"/>
        <v>0</v>
      </c>
      <c r="AU20">
        <f t="shared" si="4"/>
        <v>6.6029999999999998</v>
      </c>
      <c r="AV20">
        <f t="shared" si="36"/>
        <v>32.067</v>
      </c>
      <c r="AW20">
        <f t="shared" si="37"/>
        <v>0.9</v>
      </c>
      <c r="AX20">
        <f t="shared" si="38"/>
        <v>0.187</v>
      </c>
      <c r="AY20">
        <f t="shared" si="39"/>
        <v>0.10100000000000001</v>
      </c>
      <c r="AZ20">
        <f t="shared" si="40"/>
        <v>0.03</v>
      </c>
      <c r="BA20">
        <f t="shared" si="41"/>
        <v>0</v>
      </c>
      <c r="BB20">
        <f t="shared" si="42"/>
        <v>99.652000000000001</v>
      </c>
      <c r="BD20">
        <f t="shared" si="6"/>
        <v>0.90795605858854855</v>
      </c>
      <c r="BE20">
        <f t="shared" si="7"/>
        <v>1.2896601808028447E-3</v>
      </c>
      <c r="BF20">
        <f t="shared" si="8"/>
        <v>9.3134562573558274E-2</v>
      </c>
      <c r="BG20">
        <f t="shared" si="9"/>
        <v>4.7766300414500947E-3</v>
      </c>
      <c r="BH20">
        <f t="shared" si="10"/>
        <v>9.1907466176716218E-2</v>
      </c>
      <c r="BI20">
        <f t="shared" si="11"/>
        <v>0</v>
      </c>
      <c r="BJ20">
        <f t="shared" si="12"/>
        <v>0.79562032929407212</v>
      </c>
      <c r="BK20">
        <f t="shared" si="13"/>
        <v>1.6049246220402515E-2</v>
      </c>
      <c r="BL20">
        <f t="shared" si="14"/>
        <v>2.6361270641438793E-3</v>
      </c>
      <c r="BM20">
        <f t="shared" si="15"/>
        <v>1.3522052995737206E-3</v>
      </c>
      <c r="BN20">
        <f t="shared" si="43"/>
        <v>9.6807139203825812E-4</v>
      </c>
      <c r="BO20">
        <f t="shared" si="44"/>
        <v>0</v>
      </c>
      <c r="BP20">
        <f t="shared" si="45"/>
        <v>1.9156903568313066</v>
      </c>
      <c r="BQ20">
        <f t="shared" si="16"/>
        <v>2.0881130558661263</v>
      </c>
    </row>
    <row r="21" spans="1:69" x14ac:dyDescent="0.15">
      <c r="A21" t="s">
        <v>87</v>
      </c>
      <c r="B21">
        <v>746</v>
      </c>
      <c r="C21">
        <f t="shared" si="46"/>
        <v>3.60555127546544</v>
      </c>
      <c r="D21" s="1">
        <v>54.613</v>
      </c>
      <c r="E21" s="1">
        <v>9.9000000000000005E-2</v>
      </c>
      <c r="F21" s="1">
        <v>4.7060000000000004</v>
      </c>
      <c r="G21" s="1">
        <v>0.35</v>
      </c>
      <c r="H21" s="1">
        <v>6.5819999999999999</v>
      </c>
      <c r="I21" s="1">
        <v>32.140999999999998</v>
      </c>
      <c r="J21" s="1">
        <v>0.88500000000000001</v>
      </c>
      <c r="K21" s="1">
        <v>0.187</v>
      </c>
      <c r="L21" s="1">
        <v>9.5000000000000001E-2</v>
      </c>
      <c r="M21" s="1">
        <v>2.5999999999999999E-2</v>
      </c>
      <c r="O21">
        <f t="shared" si="17"/>
        <v>99.683999999999983</v>
      </c>
      <c r="Q21" s="1">
        <v>44.661000000000001</v>
      </c>
      <c r="R21" s="1">
        <v>79.549000000000007</v>
      </c>
      <c r="S21" s="1">
        <v>11.093999999999999</v>
      </c>
      <c r="V21" s="5">
        <v>12</v>
      </c>
      <c r="W21" s="5">
        <v>4</v>
      </c>
      <c r="X21" s="15">
        <v>0</v>
      </c>
      <c r="Z21" s="14">
        <f t="shared" si="18"/>
        <v>1.8970243888657947</v>
      </c>
      <c r="AA21" s="14">
        <f t="shared" si="19"/>
        <v>2.5869025284882435E-3</v>
      </c>
      <c r="AB21" s="14">
        <f t="shared" si="20"/>
        <v>0.19264551217216877</v>
      </c>
      <c r="AC21" s="14">
        <f t="shared" si="21"/>
        <v>9.6114703278704135E-3</v>
      </c>
      <c r="AD21" s="14">
        <f t="shared" si="22"/>
        <v>0</v>
      </c>
      <c r="AE21" s="14">
        <f t="shared" si="23"/>
        <v>0.19119396436576008</v>
      </c>
      <c r="AF21" s="14">
        <f t="shared" si="24"/>
        <v>1.664231465836078</v>
      </c>
      <c r="AG21" s="14">
        <f t="shared" si="25"/>
        <v>3.2935344133866166E-2</v>
      </c>
      <c r="AH21" s="14">
        <f t="shared" si="26"/>
        <v>5.5013990031024451E-3</v>
      </c>
      <c r="AI21" s="14">
        <f t="shared" si="27"/>
        <v>2.6543101618063266E-3</v>
      </c>
      <c r="AJ21" s="14">
        <f t="shared" si="28"/>
        <v>1.7509199215243818E-3</v>
      </c>
      <c r="AK21" s="14">
        <f t="shared" si="29"/>
        <v>0</v>
      </c>
      <c r="AL21" s="14">
        <f t="shared" si="30"/>
        <v>4.0001356773164591</v>
      </c>
      <c r="AM21" s="14">
        <f t="shared" si="31"/>
        <v>0.8969541102252967</v>
      </c>
      <c r="AN21" s="11">
        <f t="shared" si="2"/>
        <v>0</v>
      </c>
      <c r="AP21">
        <f t="shared" si="32"/>
        <v>54.613</v>
      </c>
      <c r="AQ21">
        <f t="shared" si="33"/>
        <v>9.9000000000000005E-2</v>
      </c>
      <c r="AR21">
        <f t="shared" si="34"/>
        <v>4.7060000000000004</v>
      </c>
      <c r="AS21">
        <f t="shared" si="35"/>
        <v>0.35</v>
      </c>
      <c r="AT21">
        <f t="shared" si="3"/>
        <v>0</v>
      </c>
      <c r="AU21">
        <f t="shared" si="4"/>
        <v>6.5819999999999999</v>
      </c>
      <c r="AV21">
        <f t="shared" si="36"/>
        <v>32.140999999999998</v>
      </c>
      <c r="AW21">
        <f t="shared" si="37"/>
        <v>0.88500000000000001</v>
      </c>
      <c r="AX21">
        <f t="shared" si="38"/>
        <v>0.187</v>
      </c>
      <c r="AY21">
        <f t="shared" si="39"/>
        <v>9.5000000000000001E-2</v>
      </c>
      <c r="AZ21">
        <f t="shared" si="40"/>
        <v>2.5999999999999999E-2</v>
      </c>
      <c r="BA21">
        <f t="shared" si="41"/>
        <v>0</v>
      </c>
      <c r="BB21">
        <f t="shared" si="42"/>
        <v>99.683999999999983</v>
      </c>
      <c r="BD21">
        <f t="shared" si="6"/>
        <v>0.90900466045272976</v>
      </c>
      <c r="BE21">
        <f t="shared" si="7"/>
        <v>1.2395762902862296E-3</v>
      </c>
      <c r="BF21">
        <f t="shared" si="8"/>
        <v>9.2310710082385269E-2</v>
      </c>
      <c r="BG21">
        <f t="shared" si="9"/>
        <v>4.6055661556681357E-3</v>
      </c>
      <c r="BH21">
        <f t="shared" si="10"/>
        <v>9.1615166193419084E-2</v>
      </c>
      <c r="BI21">
        <f t="shared" si="11"/>
        <v>0</v>
      </c>
      <c r="BJ21">
        <f t="shared" si="12"/>
        <v>0.79745635712229923</v>
      </c>
      <c r="BK21">
        <f t="shared" si="13"/>
        <v>1.5781758783395806E-2</v>
      </c>
      <c r="BL21">
        <f t="shared" si="14"/>
        <v>2.6361270641438793E-3</v>
      </c>
      <c r="BM21">
        <f t="shared" si="15"/>
        <v>1.2718762718762718E-3</v>
      </c>
      <c r="BN21">
        <f t="shared" si="43"/>
        <v>8.3899520643315696E-4</v>
      </c>
      <c r="BO21">
        <f t="shared" si="44"/>
        <v>0</v>
      </c>
      <c r="BP21">
        <f t="shared" si="45"/>
        <v>1.9167607936226367</v>
      </c>
      <c r="BQ21">
        <f t="shared" si="16"/>
        <v>2.0869248216186063</v>
      </c>
    </row>
    <row r="22" spans="1:69" x14ac:dyDescent="0.15">
      <c r="A22" t="s">
        <v>88</v>
      </c>
      <c r="B22">
        <v>747</v>
      </c>
      <c r="C22">
        <f t="shared" si="46"/>
        <v>2.8284271247496471</v>
      </c>
      <c r="D22" s="1">
        <v>54.616999999999997</v>
      </c>
      <c r="E22" s="1">
        <v>0.106</v>
      </c>
      <c r="F22" s="1">
        <v>4.6500000000000004</v>
      </c>
      <c r="G22" s="1">
        <v>0.34100000000000003</v>
      </c>
      <c r="H22" s="1">
        <v>6.5469999999999997</v>
      </c>
      <c r="I22" s="1">
        <v>32.191000000000003</v>
      </c>
      <c r="J22" s="1">
        <v>0.87</v>
      </c>
      <c r="K22" s="1">
        <v>0.18099999999999999</v>
      </c>
      <c r="L22" s="1">
        <v>8.6999999999999994E-2</v>
      </c>
      <c r="M22" s="1">
        <v>2.8000000000000001E-2</v>
      </c>
      <c r="O22">
        <f t="shared" si="17"/>
        <v>99.618000000000009</v>
      </c>
      <c r="Q22" s="1">
        <v>44.662999999999997</v>
      </c>
      <c r="R22" s="1">
        <v>79.546999999999997</v>
      </c>
      <c r="S22" s="1">
        <v>11.093999999999999</v>
      </c>
      <c r="V22" s="5">
        <v>12</v>
      </c>
      <c r="W22" s="5">
        <v>4</v>
      </c>
      <c r="X22" s="15">
        <v>0</v>
      </c>
      <c r="Z22" s="14">
        <f t="shared" si="18"/>
        <v>1.8979491775759878</v>
      </c>
      <c r="AA22" s="14">
        <f t="shared" si="19"/>
        <v>2.7709621450507493E-3</v>
      </c>
      <c r="AB22" s="14">
        <f t="shared" si="20"/>
        <v>0.19043193620996357</v>
      </c>
      <c r="AC22" s="14">
        <f t="shared" si="21"/>
        <v>9.3681971347082775E-3</v>
      </c>
      <c r="AD22" s="14">
        <f t="shared" si="22"/>
        <v>0</v>
      </c>
      <c r="AE22" s="14">
        <f t="shared" si="23"/>
        <v>0.19025605971531764</v>
      </c>
      <c r="AF22" s="14">
        <f t="shared" si="24"/>
        <v>1.6675108526058151</v>
      </c>
      <c r="AG22" s="14">
        <f t="shared" si="25"/>
        <v>3.2390529257147041E-2</v>
      </c>
      <c r="AH22" s="14">
        <f t="shared" si="26"/>
        <v>5.3270892077618677E-3</v>
      </c>
      <c r="AI22" s="14">
        <f t="shared" si="27"/>
        <v>2.4317961910180594E-3</v>
      </c>
      <c r="AJ22" s="14">
        <f t="shared" si="28"/>
        <v>1.8863871277146596E-3</v>
      </c>
      <c r="AK22" s="14">
        <f t="shared" si="29"/>
        <v>0</v>
      </c>
      <c r="AL22" s="14">
        <f t="shared" si="30"/>
        <v>4.0003229871704846</v>
      </c>
      <c r="AM22" s="14">
        <f t="shared" si="31"/>
        <v>0.89758884257573102</v>
      </c>
      <c r="AN22" s="11">
        <f t="shared" si="2"/>
        <v>0</v>
      </c>
      <c r="AP22">
        <f t="shared" si="32"/>
        <v>54.616999999999997</v>
      </c>
      <c r="AQ22">
        <f t="shared" si="33"/>
        <v>0.106</v>
      </c>
      <c r="AR22">
        <f t="shared" si="34"/>
        <v>4.6500000000000004</v>
      </c>
      <c r="AS22">
        <f t="shared" si="35"/>
        <v>0.34100000000000003</v>
      </c>
      <c r="AT22">
        <f t="shared" si="3"/>
        <v>0</v>
      </c>
      <c r="AU22">
        <f t="shared" si="4"/>
        <v>6.5469999999999997</v>
      </c>
      <c r="AV22">
        <f t="shared" si="36"/>
        <v>32.191000000000003</v>
      </c>
      <c r="AW22">
        <f t="shared" si="37"/>
        <v>0.87</v>
      </c>
      <c r="AX22">
        <f t="shared" si="38"/>
        <v>0.18099999999999999</v>
      </c>
      <c r="AY22">
        <f t="shared" si="39"/>
        <v>8.6999999999999994E-2</v>
      </c>
      <c r="AZ22">
        <f t="shared" si="40"/>
        <v>2.8000000000000001E-2</v>
      </c>
      <c r="BA22">
        <f t="shared" si="41"/>
        <v>0</v>
      </c>
      <c r="BB22">
        <f t="shared" si="42"/>
        <v>99.618000000000009</v>
      </c>
      <c r="BD22">
        <f t="shared" si="6"/>
        <v>0.90907123834886816</v>
      </c>
      <c r="BE22">
        <f t="shared" si="7"/>
        <v>1.3272230986903061E-3</v>
      </c>
      <c r="BF22">
        <f t="shared" si="8"/>
        <v>9.1212240094154587E-2</v>
      </c>
      <c r="BG22">
        <f t="shared" si="9"/>
        <v>4.4871373116652409E-3</v>
      </c>
      <c r="BH22">
        <f t="shared" si="10"/>
        <v>9.11279995545905E-2</v>
      </c>
      <c r="BI22">
        <f t="shared" si="11"/>
        <v>0</v>
      </c>
      <c r="BJ22">
        <f t="shared" si="12"/>
        <v>0.79869691646569607</v>
      </c>
      <c r="BK22">
        <f t="shared" si="13"/>
        <v>1.5514271346389099E-2</v>
      </c>
      <c r="BL22">
        <f t="shared" si="14"/>
        <v>2.5515454471125246E-3</v>
      </c>
      <c r="BM22">
        <f t="shared" si="15"/>
        <v>1.1647709016130068E-3</v>
      </c>
      <c r="BN22">
        <f t="shared" si="43"/>
        <v>9.0353329923570759E-4</v>
      </c>
      <c r="BO22">
        <f t="shared" si="44"/>
        <v>0</v>
      </c>
      <c r="BP22">
        <f t="shared" si="45"/>
        <v>1.9160568758680152</v>
      </c>
      <c r="BQ22">
        <f t="shared" si="16"/>
        <v>2.0877892705341807</v>
      </c>
    </row>
    <row r="23" spans="1:69" x14ac:dyDescent="0.15">
      <c r="A23" t="s">
        <v>89</v>
      </c>
      <c r="B23">
        <v>748</v>
      </c>
      <c r="C23">
        <f t="shared" si="46"/>
        <v>4.9999999999926104</v>
      </c>
      <c r="D23" s="1">
        <v>54.743000000000002</v>
      </c>
      <c r="E23" s="1">
        <v>8.8999999999999996E-2</v>
      </c>
      <c r="F23" s="1">
        <v>4.5549999999999997</v>
      </c>
      <c r="G23" s="1">
        <v>0.32900000000000001</v>
      </c>
      <c r="H23" s="1">
        <v>6.516</v>
      </c>
      <c r="I23" s="1">
        <v>32.311</v>
      </c>
      <c r="J23" s="1">
        <v>0.84499999999999997</v>
      </c>
      <c r="K23" s="1">
        <v>0.17299999999999999</v>
      </c>
      <c r="L23" s="1">
        <v>0.105</v>
      </c>
      <c r="M23" s="1">
        <v>2.1999999999999999E-2</v>
      </c>
      <c r="O23">
        <f t="shared" si="17"/>
        <v>99.688000000000017</v>
      </c>
      <c r="Q23" s="1">
        <v>44.665999999999997</v>
      </c>
      <c r="R23" s="1">
        <v>79.543000000000006</v>
      </c>
      <c r="S23" s="1">
        <v>11.093999999999999</v>
      </c>
      <c r="V23" s="5">
        <v>12</v>
      </c>
      <c r="W23" s="5">
        <v>4</v>
      </c>
      <c r="X23" s="15">
        <v>0</v>
      </c>
      <c r="Z23" s="14">
        <f t="shared" si="18"/>
        <v>1.9004310923338985</v>
      </c>
      <c r="AA23" s="14">
        <f t="shared" si="19"/>
        <v>2.3242429924864557E-3</v>
      </c>
      <c r="AB23" s="14">
        <f t="shared" si="20"/>
        <v>0.186355411081398</v>
      </c>
      <c r="AC23" s="14">
        <f t="shared" si="21"/>
        <v>9.02951317549377E-3</v>
      </c>
      <c r="AD23" s="14">
        <f t="shared" si="22"/>
        <v>0</v>
      </c>
      <c r="AE23" s="14">
        <f t="shared" si="23"/>
        <v>0.18916641304285192</v>
      </c>
      <c r="AF23" s="14">
        <f t="shared" si="24"/>
        <v>1.6720582245416145</v>
      </c>
      <c r="AG23" s="14">
        <f t="shared" si="25"/>
        <v>3.1428401799640487E-2</v>
      </c>
      <c r="AH23" s="14">
        <f t="shared" si="26"/>
        <v>5.0865614311312131E-3</v>
      </c>
      <c r="AI23" s="14">
        <f t="shared" si="27"/>
        <v>2.932000340508121E-3</v>
      </c>
      <c r="AJ23" s="14">
        <f t="shared" si="28"/>
        <v>1.4806836122914363E-3</v>
      </c>
      <c r="AK23" s="14">
        <f t="shared" si="29"/>
        <v>0</v>
      </c>
      <c r="AL23" s="14">
        <f t="shared" si="30"/>
        <v>4.0002925443513142</v>
      </c>
      <c r="AM23" s="14">
        <f t="shared" si="31"/>
        <v>0.89836454492223161</v>
      </c>
      <c r="AN23" s="11">
        <f t="shared" si="2"/>
        <v>0</v>
      </c>
      <c r="AP23">
        <f t="shared" si="32"/>
        <v>54.743000000000002</v>
      </c>
      <c r="AQ23">
        <f t="shared" si="33"/>
        <v>8.8999999999999996E-2</v>
      </c>
      <c r="AR23">
        <f t="shared" si="34"/>
        <v>4.5549999999999997</v>
      </c>
      <c r="AS23">
        <f t="shared" si="35"/>
        <v>0.32900000000000001</v>
      </c>
      <c r="AT23">
        <f t="shared" si="3"/>
        <v>0</v>
      </c>
      <c r="AU23">
        <f t="shared" si="4"/>
        <v>6.516</v>
      </c>
      <c r="AV23">
        <f t="shared" si="36"/>
        <v>32.311</v>
      </c>
      <c r="AW23">
        <f t="shared" si="37"/>
        <v>0.84499999999999997</v>
      </c>
      <c r="AX23">
        <f t="shared" si="38"/>
        <v>0.17299999999999999</v>
      </c>
      <c r="AY23">
        <f t="shared" si="39"/>
        <v>0.105</v>
      </c>
      <c r="AZ23">
        <f t="shared" si="40"/>
        <v>2.1999999999999999E-2</v>
      </c>
      <c r="BA23">
        <f t="shared" si="41"/>
        <v>0</v>
      </c>
      <c r="BB23">
        <f t="shared" si="42"/>
        <v>99.688000000000017</v>
      </c>
      <c r="BD23">
        <f t="shared" si="6"/>
        <v>0.91116844207723047</v>
      </c>
      <c r="BE23">
        <f t="shared" si="7"/>
        <v>1.1143665639946911E-3</v>
      </c>
      <c r="BF23">
        <f t="shared" si="8"/>
        <v>8.9348764221263241E-2</v>
      </c>
      <c r="BG23">
        <f t="shared" si="9"/>
        <v>4.3292321863280482E-3</v>
      </c>
      <c r="BH23">
        <f t="shared" si="10"/>
        <v>9.0696509103056627E-2</v>
      </c>
      <c r="BI23">
        <f t="shared" si="11"/>
        <v>0</v>
      </c>
      <c r="BJ23">
        <f t="shared" si="12"/>
        <v>0.80167425888984822</v>
      </c>
      <c r="BK23">
        <f t="shared" si="13"/>
        <v>1.5068458951377917E-2</v>
      </c>
      <c r="BL23">
        <f t="shared" si="14"/>
        <v>2.4387699577373854E-3</v>
      </c>
      <c r="BM23">
        <f t="shared" si="15"/>
        <v>1.4057579847053529E-3</v>
      </c>
      <c r="BN23">
        <f t="shared" si="43"/>
        <v>7.099190208280559E-4</v>
      </c>
      <c r="BO23">
        <f t="shared" si="44"/>
        <v>0</v>
      </c>
      <c r="BP23">
        <f t="shared" si="45"/>
        <v>1.9179544789563696</v>
      </c>
      <c r="BQ23">
        <f t="shared" si="16"/>
        <v>2.0857077622238571</v>
      </c>
    </row>
    <row r="24" spans="1:69" x14ac:dyDescent="0.15">
      <c r="A24" t="s">
        <v>90</v>
      </c>
      <c r="B24">
        <v>749</v>
      </c>
      <c r="C24">
        <f t="shared" si="46"/>
        <v>3.60555127546544</v>
      </c>
      <c r="D24" s="1">
        <v>54.893999999999998</v>
      </c>
      <c r="E24" s="1">
        <v>9.0999999999999998E-2</v>
      </c>
      <c r="F24" s="1">
        <v>4.431</v>
      </c>
      <c r="G24" s="1">
        <v>0.32200000000000001</v>
      </c>
      <c r="H24" s="1">
        <v>6.5250000000000004</v>
      </c>
      <c r="I24" s="1">
        <v>32.392000000000003</v>
      </c>
      <c r="J24" s="1">
        <v>0.82599999999999996</v>
      </c>
      <c r="K24" s="1">
        <v>0.183</v>
      </c>
      <c r="L24" s="1">
        <v>9.5000000000000001E-2</v>
      </c>
      <c r="M24" s="1">
        <v>8.9999999999999993E-3</v>
      </c>
      <c r="O24">
        <f t="shared" si="17"/>
        <v>99.768000000000001</v>
      </c>
      <c r="Q24" s="1">
        <v>44.667999999999999</v>
      </c>
      <c r="R24" s="1">
        <v>79.540000000000006</v>
      </c>
      <c r="S24" s="1">
        <v>11.093999999999999</v>
      </c>
      <c r="V24" s="5">
        <v>12</v>
      </c>
      <c r="W24" s="5">
        <v>4</v>
      </c>
      <c r="X24" s="15">
        <v>0</v>
      </c>
      <c r="Z24" s="14">
        <f t="shared" si="18"/>
        <v>1.9037648452747826</v>
      </c>
      <c r="AA24" s="14">
        <f t="shared" si="19"/>
        <v>2.3740934369605817E-3</v>
      </c>
      <c r="AB24" s="14">
        <f t="shared" si="20"/>
        <v>0.18110075790532335</v>
      </c>
      <c r="AC24" s="14">
        <f t="shared" si="21"/>
        <v>8.8285463477551819E-3</v>
      </c>
      <c r="AD24" s="14">
        <f t="shared" si="22"/>
        <v>0</v>
      </c>
      <c r="AE24" s="14">
        <f t="shared" si="23"/>
        <v>0.18923800491676065</v>
      </c>
      <c r="AF24" s="14">
        <f t="shared" si="24"/>
        <v>1.6745713335157992</v>
      </c>
      <c r="AG24" s="14">
        <f t="shared" si="25"/>
        <v>3.0690963779845318E-2</v>
      </c>
      <c r="AH24" s="14">
        <f t="shared" si="26"/>
        <v>5.3751943553639586E-3</v>
      </c>
      <c r="AI24" s="14">
        <f t="shared" si="27"/>
        <v>2.6501058094317567E-3</v>
      </c>
      <c r="AJ24" s="14">
        <f t="shared" si="28"/>
        <v>6.0512763938916695E-4</v>
      </c>
      <c r="AK24" s="14">
        <f t="shared" si="29"/>
        <v>0</v>
      </c>
      <c r="AL24" s="14">
        <f t="shared" si="30"/>
        <v>3.9991989729814121</v>
      </c>
      <c r="AM24" s="14">
        <f t="shared" si="31"/>
        <v>0.89846707975188744</v>
      </c>
      <c r="AN24" s="11">
        <f t="shared" si="2"/>
        <v>0</v>
      </c>
      <c r="AP24">
        <f t="shared" si="32"/>
        <v>54.893999999999998</v>
      </c>
      <c r="AQ24">
        <f t="shared" si="33"/>
        <v>9.0999999999999998E-2</v>
      </c>
      <c r="AR24">
        <f t="shared" si="34"/>
        <v>4.431</v>
      </c>
      <c r="AS24">
        <f t="shared" si="35"/>
        <v>0.32200000000000001</v>
      </c>
      <c r="AT24">
        <f t="shared" si="3"/>
        <v>0</v>
      </c>
      <c r="AU24">
        <f t="shared" si="4"/>
        <v>6.5250000000000004</v>
      </c>
      <c r="AV24">
        <f t="shared" si="36"/>
        <v>32.392000000000003</v>
      </c>
      <c r="AW24">
        <f t="shared" si="37"/>
        <v>0.82599999999999996</v>
      </c>
      <c r="AX24">
        <f t="shared" si="38"/>
        <v>0.183</v>
      </c>
      <c r="AY24">
        <f t="shared" si="39"/>
        <v>9.5000000000000001E-2</v>
      </c>
      <c r="AZ24">
        <f t="shared" si="40"/>
        <v>8.9999999999999993E-3</v>
      </c>
      <c r="BA24">
        <f t="shared" si="41"/>
        <v>0</v>
      </c>
      <c r="BB24">
        <f t="shared" si="42"/>
        <v>99.768000000000001</v>
      </c>
      <c r="BD24">
        <f t="shared" si="6"/>
        <v>0.91368175765645809</v>
      </c>
      <c r="BE24">
        <f t="shared" si="7"/>
        <v>1.1394085092529987E-3</v>
      </c>
      <c r="BF24">
        <f t="shared" si="8"/>
        <v>8.6916437818752454E-2</v>
      </c>
      <c r="BG24">
        <f t="shared" si="9"/>
        <v>4.2371208632146851E-3</v>
      </c>
      <c r="BH24">
        <f t="shared" si="10"/>
        <v>9.0821780524469695E-2</v>
      </c>
      <c r="BI24">
        <f t="shared" si="11"/>
        <v>0</v>
      </c>
      <c r="BJ24">
        <f t="shared" si="12"/>
        <v>0.80368396502615103</v>
      </c>
      <c r="BK24">
        <f t="shared" si="13"/>
        <v>1.4729641531169419E-2</v>
      </c>
      <c r="BL24">
        <f t="shared" si="14"/>
        <v>2.5797393194563092E-3</v>
      </c>
      <c r="BM24">
        <f t="shared" si="15"/>
        <v>1.2718762718762718E-3</v>
      </c>
      <c r="BN24">
        <f t="shared" si="43"/>
        <v>2.9042141761147743E-4</v>
      </c>
      <c r="BO24">
        <f t="shared" si="44"/>
        <v>0</v>
      </c>
      <c r="BP24">
        <f t="shared" si="45"/>
        <v>1.9193521489384122</v>
      </c>
      <c r="BQ24">
        <f t="shared" si="16"/>
        <v>2.0836191916076245</v>
      </c>
    </row>
    <row r="25" spans="1:69" x14ac:dyDescent="0.15">
      <c r="A25" t="s">
        <v>91</v>
      </c>
      <c r="B25">
        <v>750</v>
      </c>
      <c r="C25">
        <f t="shared" si="46"/>
        <v>5.0000000000039799</v>
      </c>
      <c r="D25" s="1">
        <v>54.954999999999998</v>
      </c>
      <c r="E25" s="1">
        <v>0.08</v>
      </c>
      <c r="F25" s="1">
        <v>4.3289999999999997</v>
      </c>
      <c r="G25" s="1">
        <v>0.30499999999999999</v>
      </c>
      <c r="H25" s="1">
        <v>6.484</v>
      </c>
      <c r="I25" s="1">
        <v>32.582000000000001</v>
      </c>
      <c r="J25" s="1">
        <v>0.77200000000000002</v>
      </c>
      <c r="K25" s="1">
        <v>0.17599999999999999</v>
      </c>
      <c r="L25" s="1">
        <v>9.7000000000000003E-2</v>
      </c>
      <c r="M25" s="1">
        <v>1.4999999999999999E-2</v>
      </c>
      <c r="O25">
        <f t="shared" si="17"/>
        <v>99.794999999999987</v>
      </c>
      <c r="Q25" s="1">
        <v>44.670999999999999</v>
      </c>
      <c r="R25" s="1">
        <v>79.536000000000001</v>
      </c>
      <c r="S25" s="1">
        <v>11.093999999999999</v>
      </c>
      <c r="V25" s="5">
        <v>12</v>
      </c>
      <c r="W25" s="5">
        <v>4</v>
      </c>
      <c r="X25" s="15">
        <v>0</v>
      </c>
      <c r="Z25" s="14">
        <f t="shared" si="18"/>
        <v>1.9048062342063565</v>
      </c>
      <c r="AA25" s="14">
        <f t="shared" si="19"/>
        <v>2.0859388306478386E-3</v>
      </c>
      <c r="AB25" s="14">
        <f t="shared" si="20"/>
        <v>0.17683216749643102</v>
      </c>
      <c r="AC25" s="14">
        <f t="shared" si="21"/>
        <v>8.3577299736493655E-3</v>
      </c>
      <c r="AD25" s="14">
        <f t="shared" si="22"/>
        <v>0</v>
      </c>
      <c r="AE25" s="14">
        <f t="shared" si="23"/>
        <v>0.18794294056654101</v>
      </c>
      <c r="AF25" s="14">
        <f t="shared" si="24"/>
        <v>1.683444467139471</v>
      </c>
      <c r="AG25" s="14">
        <f t="shared" si="25"/>
        <v>2.8668366396413188E-2</v>
      </c>
      <c r="AH25" s="14">
        <f t="shared" si="26"/>
        <v>5.1666722973599914E-3</v>
      </c>
      <c r="AI25" s="14">
        <f t="shared" si="27"/>
        <v>2.7043724918778093E-3</v>
      </c>
      <c r="AJ25" s="14">
        <f t="shared" si="28"/>
        <v>1.0079776584159305E-3</v>
      </c>
      <c r="AK25" s="14">
        <f t="shared" si="29"/>
        <v>0</v>
      </c>
      <c r="AL25" s="14">
        <f t="shared" si="30"/>
        <v>4.0010168670571638</v>
      </c>
      <c r="AM25" s="14">
        <f t="shared" si="31"/>
        <v>0.89957026546580987</v>
      </c>
      <c r="AN25" s="11">
        <f t="shared" si="2"/>
        <v>0</v>
      </c>
      <c r="AP25">
        <f t="shared" si="32"/>
        <v>54.954999999999998</v>
      </c>
      <c r="AQ25">
        <f t="shared" si="33"/>
        <v>0.08</v>
      </c>
      <c r="AR25">
        <f t="shared" si="34"/>
        <v>4.3289999999999997</v>
      </c>
      <c r="AS25">
        <f t="shared" si="35"/>
        <v>0.30499999999999999</v>
      </c>
      <c r="AT25">
        <f t="shared" si="3"/>
        <v>0</v>
      </c>
      <c r="AU25">
        <f t="shared" si="4"/>
        <v>6.4840000000000009</v>
      </c>
      <c r="AV25">
        <f t="shared" si="36"/>
        <v>32.582000000000001</v>
      </c>
      <c r="AW25">
        <f t="shared" si="37"/>
        <v>0.77200000000000002</v>
      </c>
      <c r="AX25">
        <f t="shared" si="38"/>
        <v>0.17599999999999999</v>
      </c>
      <c r="AY25">
        <f t="shared" si="39"/>
        <v>9.7000000000000003E-2</v>
      </c>
      <c r="AZ25">
        <f t="shared" si="40"/>
        <v>1.4999999999999999E-2</v>
      </c>
      <c r="BA25">
        <f t="shared" si="41"/>
        <v>0</v>
      </c>
      <c r="BB25">
        <f t="shared" si="42"/>
        <v>99.794999999999987</v>
      </c>
      <c r="BD25">
        <f t="shared" si="6"/>
        <v>0.91469707057256988</v>
      </c>
      <c r="BE25">
        <f t="shared" si="7"/>
        <v>1.0016778103323065E-3</v>
      </c>
      <c r="BF25">
        <f t="shared" si="8"/>
        <v>8.4915653197332283E-2</v>
      </c>
      <c r="BG25">
        <f t="shared" si="9"/>
        <v>4.013421935653661E-3</v>
      </c>
      <c r="BH25">
        <f t="shared" si="10"/>
        <v>9.0251099604699084E-2</v>
      </c>
      <c r="BI25">
        <f t="shared" si="11"/>
        <v>0</v>
      </c>
      <c r="BJ25">
        <f t="shared" si="12"/>
        <v>0.8083980905310586</v>
      </c>
      <c r="BK25">
        <f t="shared" si="13"/>
        <v>1.3766686757945269E-2</v>
      </c>
      <c r="BL25">
        <f t="shared" si="14"/>
        <v>2.4810607662530625E-3</v>
      </c>
      <c r="BM25">
        <f t="shared" si="15"/>
        <v>1.2986526144420881E-3</v>
      </c>
      <c r="BN25">
        <f t="shared" si="43"/>
        <v>4.8403569601912906E-4</v>
      </c>
      <c r="BO25">
        <f t="shared" si="44"/>
        <v>0</v>
      </c>
      <c r="BP25">
        <f t="shared" si="45"/>
        <v>1.9213074494863054</v>
      </c>
      <c r="BQ25">
        <f t="shared" si="16"/>
        <v>2.0824448831065037</v>
      </c>
    </row>
    <row r="26" spans="1:69" x14ac:dyDescent="0.15">
      <c r="A26" t="s">
        <v>92</v>
      </c>
      <c r="B26">
        <v>751</v>
      </c>
      <c r="C26">
        <f t="shared" si="46"/>
        <v>2.8284271247446227</v>
      </c>
      <c r="D26" s="1">
        <v>55.100999999999999</v>
      </c>
      <c r="E26" s="1">
        <v>7.9000000000000001E-2</v>
      </c>
      <c r="F26" s="1">
        <v>4.2149999999999999</v>
      </c>
      <c r="G26" s="1">
        <v>0.29899999999999999</v>
      </c>
      <c r="H26" s="1">
        <v>6.4710000000000001</v>
      </c>
      <c r="I26" s="1">
        <v>32.716999999999999</v>
      </c>
      <c r="J26" s="1">
        <v>0.73399999999999999</v>
      </c>
      <c r="K26" s="1">
        <v>0.18</v>
      </c>
      <c r="L26" s="1">
        <v>9.4E-2</v>
      </c>
      <c r="M26" s="1">
        <v>1.7000000000000001E-2</v>
      </c>
      <c r="O26">
        <f t="shared" si="17"/>
        <v>99.906999999999982</v>
      </c>
      <c r="Q26" s="1">
        <v>44.673000000000002</v>
      </c>
      <c r="R26" s="1">
        <v>79.534000000000006</v>
      </c>
      <c r="S26" s="1">
        <v>11.093999999999999</v>
      </c>
      <c r="V26" s="5">
        <v>12</v>
      </c>
      <c r="W26" s="5">
        <v>4</v>
      </c>
      <c r="X26" s="15">
        <v>0</v>
      </c>
      <c r="Z26" s="14">
        <f t="shared" si="18"/>
        <v>1.9072838466940105</v>
      </c>
      <c r="AA26" s="14">
        <f t="shared" si="19"/>
        <v>2.0570788140425946E-3</v>
      </c>
      <c r="AB26" s="14">
        <f t="shared" si="20"/>
        <v>0.17194261274220304</v>
      </c>
      <c r="AC26" s="14">
        <f t="shared" si="21"/>
        <v>8.1822348925579581E-3</v>
      </c>
      <c r="AD26" s="14">
        <f t="shared" si="22"/>
        <v>0</v>
      </c>
      <c r="AE26" s="14">
        <f t="shared" si="23"/>
        <v>0.18731246086189743</v>
      </c>
      <c r="AF26" s="14">
        <f t="shared" si="24"/>
        <v>1.6881334973602826</v>
      </c>
      <c r="AG26" s="14">
        <f t="shared" si="25"/>
        <v>2.7220366244418859E-2</v>
      </c>
      <c r="AH26" s="14">
        <f t="shared" si="26"/>
        <v>5.276950403234588E-3</v>
      </c>
      <c r="AI26" s="14">
        <f t="shared" si="27"/>
        <v>2.6171878015488364E-3</v>
      </c>
      <c r="AJ26" s="14">
        <f t="shared" si="28"/>
        <v>1.1408297207391952E-3</v>
      </c>
      <c r="AK26" s="14">
        <f t="shared" si="29"/>
        <v>0</v>
      </c>
      <c r="AL26" s="14">
        <f t="shared" si="30"/>
        <v>4.0011670655349363</v>
      </c>
      <c r="AM26" s="14">
        <f t="shared" si="31"/>
        <v>0.90012377587277459</v>
      </c>
      <c r="AN26" s="11">
        <f t="shared" si="2"/>
        <v>0</v>
      </c>
      <c r="AP26">
        <f t="shared" si="32"/>
        <v>55.100999999999999</v>
      </c>
      <c r="AQ26">
        <f t="shared" si="33"/>
        <v>7.9000000000000001E-2</v>
      </c>
      <c r="AR26">
        <f t="shared" si="34"/>
        <v>4.2149999999999999</v>
      </c>
      <c r="AS26">
        <f t="shared" si="35"/>
        <v>0.29899999999999999</v>
      </c>
      <c r="AT26">
        <f t="shared" si="3"/>
        <v>0</v>
      </c>
      <c r="AU26">
        <f t="shared" si="4"/>
        <v>6.4710000000000001</v>
      </c>
      <c r="AV26">
        <f t="shared" si="36"/>
        <v>32.716999999999999</v>
      </c>
      <c r="AW26">
        <f t="shared" si="37"/>
        <v>0.73399999999999999</v>
      </c>
      <c r="AX26">
        <f t="shared" si="38"/>
        <v>0.18</v>
      </c>
      <c r="AY26">
        <f t="shared" si="39"/>
        <v>9.4E-2</v>
      </c>
      <c r="AZ26">
        <f t="shared" si="40"/>
        <v>1.7000000000000001E-2</v>
      </c>
      <c r="BA26">
        <f t="shared" si="41"/>
        <v>0</v>
      </c>
      <c r="BB26">
        <f t="shared" si="42"/>
        <v>99.906999999999982</v>
      </c>
      <c r="BD26">
        <f t="shared" si="6"/>
        <v>0.91712716378162451</v>
      </c>
      <c r="BE26">
        <f t="shared" si="7"/>
        <v>9.8915683770315287E-4</v>
      </c>
      <c r="BF26">
        <f t="shared" si="8"/>
        <v>8.267948214986269E-2</v>
      </c>
      <c r="BG26">
        <f t="shared" si="9"/>
        <v>3.9344693729850642E-3</v>
      </c>
      <c r="BH26">
        <f t="shared" si="10"/>
        <v>9.0070151995991318E-2</v>
      </c>
      <c r="BI26">
        <f t="shared" si="11"/>
        <v>0</v>
      </c>
      <c r="BJ26">
        <f t="shared" si="12"/>
        <v>0.81174760075822983</v>
      </c>
      <c r="BK26">
        <f t="shared" si="13"/>
        <v>1.3089051917528273E-2</v>
      </c>
      <c r="BL26">
        <f t="shared" si="14"/>
        <v>2.5374485109406321E-3</v>
      </c>
      <c r="BM26">
        <f t="shared" si="15"/>
        <v>1.2584881005933636E-3</v>
      </c>
      <c r="BN26">
        <f t="shared" si="43"/>
        <v>5.4857378882167964E-4</v>
      </c>
      <c r="BO26">
        <f t="shared" si="44"/>
        <v>0</v>
      </c>
      <c r="BP26">
        <f t="shared" si="45"/>
        <v>1.9239815872142803</v>
      </c>
      <c r="BQ26">
        <f t="shared" si="16"/>
        <v>2.0796285640800738</v>
      </c>
    </row>
    <row r="27" spans="1:69" x14ac:dyDescent="0.15">
      <c r="A27" t="s">
        <v>93</v>
      </c>
      <c r="B27">
        <v>752</v>
      </c>
      <c r="C27">
        <f t="shared" si="46"/>
        <v>4.4721359550018667</v>
      </c>
      <c r="D27" s="1">
        <v>55.142000000000003</v>
      </c>
      <c r="E27" s="1">
        <v>6.4000000000000001E-2</v>
      </c>
      <c r="F27" s="1">
        <v>4.12</v>
      </c>
      <c r="G27" s="1">
        <v>0.28999999999999998</v>
      </c>
      <c r="H27" s="1">
        <v>6.4509999999999996</v>
      </c>
      <c r="I27" s="1">
        <v>32.889000000000003</v>
      </c>
      <c r="J27" s="1">
        <v>0.70399999999999996</v>
      </c>
      <c r="K27" s="1">
        <v>0.17599999999999999</v>
      </c>
      <c r="L27" s="1">
        <v>9.6000000000000002E-2</v>
      </c>
      <c r="M27" s="1">
        <v>2.5000000000000001E-2</v>
      </c>
      <c r="O27">
        <f t="shared" si="17"/>
        <v>99.956999999999994</v>
      </c>
      <c r="Q27" s="1">
        <v>44.674999999999997</v>
      </c>
      <c r="R27" s="1">
        <v>79.53</v>
      </c>
      <c r="S27" s="1">
        <v>11.093999999999999</v>
      </c>
      <c r="V27" s="5">
        <v>12</v>
      </c>
      <c r="W27" s="5">
        <v>4</v>
      </c>
      <c r="X27" s="15">
        <v>0</v>
      </c>
      <c r="Z27" s="14">
        <f t="shared" si="18"/>
        <v>1.9076649450780272</v>
      </c>
      <c r="AA27" s="14">
        <f t="shared" si="19"/>
        <v>1.6655878706410383E-3</v>
      </c>
      <c r="AB27" s="14">
        <f t="shared" si="20"/>
        <v>0.1679758681136177</v>
      </c>
      <c r="AC27" s="14">
        <f t="shared" si="21"/>
        <v>7.9316307516569696E-3</v>
      </c>
      <c r="AD27" s="14">
        <f t="shared" si="22"/>
        <v>0</v>
      </c>
      <c r="AE27" s="14">
        <f t="shared" si="23"/>
        <v>0.18663197289767092</v>
      </c>
      <c r="AF27" s="14">
        <f t="shared" si="24"/>
        <v>1.6960854082429051</v>
      </c>
      <c r="AG27" s="14">
        <f t="shared" si="25"/>
        <v>2.6093617921708012E-2</v>
      </c>
      <c r="AH27" s="14">
        <f t="shared" si="26"/>
        <v>5.156878633988519E-3</v>
      </c>
      <c r="AI27" s="14">
        <f t="shared" si="27"/>
        <v>2.6714189495496985E-3</v>
      </c>
      <c r="AJ27" s="14">
        <f t="shared" si="28"/>
        <v>1.6767783178607101E-3</v>
      </c>
      <c r="AK27" s="14">
        <f t="shared" si="29"/>
        <v>0</v>
      </c>
      <c r="AL27" s="14">
        <f t="shared" si="30"/>
        <v>4.0035541067776261</v>
      </c>
      <c r="AM27" s="14">
        <f t="shared" si="31"/>
        <v>0.90087095664639449</v>
      </c>
      <c r="AN27" s="11">
        <f t="shared" si="2"/>
        <v>0</v>
      </c>
      <c r="AP27">
        <f t="shared" si="32"/>
        <v>55.142000000000003</v>
      </c>
      <c r="AQ27">
        <f t="shared" si="33"/>
        <v>6.4000000000000001E-2</v>
      </c>
      <c r="AR27">
        <f t="shared" si="34"/>
        <v>4.12</v>
      </c>
      <c r="AS27">
        <f t="shared" si="35"/>
        <v>0.28999999999999998</v>
      </c>
      <c r="AT27">
        <f t="shared" si="3"/>
        <v>0</v>
      </c>
      <c r="AU27">
        <f t="shared" si="4"/>
        <v>6.4509999999999996</v>
      </c>
      <c r="AV27">
        <f t="shared" si="36"/>
        <v>32.889000000000003</v>
      </c>
      <c r="AW27">
        <f t="shared" si="37"/>
        <v>0.70399999999999996</v>
      </c>
      <c r="AX27">
        <f t="shared" si="38"/>
        <v>0.17599999999999999</v>
      </c>
      <c r="AY27">
        <f t="shared" si="39"/>
        <v>9.6000000000000002E-2</v>
      </c>
      <c r="AZ27">
        <f t="shared" si="40"/>
        <v>2.5000000000000001E-2</v>
      </c>
      <c r="BA27">
        <f t="shared" si="41"/>
        <v>0</v>
      </c>
      <c r="BB27">
        <f t="shared" si="42"/>
        <v>99.956999999999994</v>
      </c>
      <c r="BD27">
        <f t="shared" si="6"/>
        <v>0.91780958721704398</v>
      </c>
      <c r="BE27">
        <f t="shared" si="7"/>
        <v>8.013422482658453E-4</v>
      </c>
      <c r="BF27">
        <f t="shared" si="8"/>
        <v>8.0816006276971372E-2</v>
      </c>
      <c r="BG27">
        <f t="shared" si="9"/>
        <v>3.8160405289821694E-3</v>
      </c>
      <c r="BH27">
        <f t="shared" si="10"/>
        <v>8.9791771059517841E-2</v>
      </c>
      <c r="BI27">
        <f t="shared" si="11"/>
        <v>0</v>
      </c>
      <c r="BJ27">
        <f t="shared" si="12"/>
        <v>0.81601512489951478</v>
      </c>
      <c r="BK27">
        <f t="shared" si="13"/>
        <v>1.2554077043514857E-2</v>
      </c>
      <c r="BL27">
        <f t="shared" si="14"/>
        <v>2.4810607662530625E-3</v>
      </c>
      <c r="BM27">
        <f t="shared" si="15"/>
        <v>1.2852644431591799E-3</v>
      </c>
      <c r="BN27">
        <f t="shared" si="43"/>
        <v>8.0672616003188186E-4</v>
      </c>
      <c r="BO27">
        <f t="shared" si="44"/>
        <v>0</v>
      </c>
      <c r="BP27">
        <f t="shared" si="45"/>
        <v>1.926177000643255</v>
      </c>
      <c r="BQ27">
        <f t="shared" si="16"/>
        <v>2.0784975136971431</v>
      </c>
    </row>
    <row r="28" spans="1:69" x14ac:dyDescent="0.15">
      <c r="A28" t="s">
        <v>94</v>
      </c>
      <c r="B28">
        <v>753</v>
      </c>
      <c r="C28">
        <f t="shared" si="46"/>
        <v>4.2426406871194464</v>
      </c>
      <c r="D28" s="1">
        <v>55.25</v>
      </c>
      <c r="E28" s="1">
        <v>6.7000000000000004E-2</v>
      </c>
      <c r="F28" s="1">
        <v>3.988</v>
      </c>
      <c r="G28" s="1">
        <v>0.28299999999999997</v>
      </c>
      <c r="H28" s="1">
        <v>6.45</v>
      </c>
      <c r="I28" s="1">
        <v>33.003</v>
      </c>
      <c r="J28" s="1">
        <v>0.67900000000000005</v>
      </c>
      <c r="K28" s="1">
        <v>0.187</v>
      </c>
      <c r="L28" s="1">
        <v>9.7000000000000003E-2</v>
      </c>
      <c r="M28" s="1">
        <v>2.4E-2</v>
      </c>
      <c r="O28">
        <f t="shared" si="17"/>
        <v>100.02799999999999</v>
      </c>
      <c r="Q28" s="1">
        <v>44.677999999999997</v>
      </c>
      <c r="R28" s="1">
        <v>79.527000000000001</v>
      </c>
      <c r="S28" s="1">
        <v>11.093999999999999</v>
      </c>
      <c r="V28" s="5">
        <v>12</v>
      </c>
      <c r="W28" s="5">
        <v>4</v>
      </c>
      <c r="X28" s="15">
        <v>0</v>
      </c>
      <c r="Z28" s="14">
        <f t="shared" si="18"/>
        <v>1.9099659210980913</v>
      </c>
      <c r="AA28" s="14">
        <f t="shared" si="19"/>
        <v>1.7423529253471088E-3</v>
      </c>
      <c r="AB28" s="14">
        <f t="shared" si="20"/>
        <v>0.16247201941594289</v>
      </c>
      <c r="AC28" s="14">
        <f t="shared" si="21"/>
        <v>7.7343652267428285E-3</v>
      </c>
      <c r="AD28" s="14">
        <f t="shared" si="22"/>
        <v>0</v>
      </c>
      <c r="AE28" s="14">
        <f t="shared" si="23"/>
        <v>0.18646291547227342</v>
      </c>
      <c r="AF28" s="14">
        <f t="shared" si="24"/>
        <v>1.7006863228134972</v>
      </c>
      <c r="AG28" s="14">
        <f t="shared" si="25"/>
        <v>2.5148099192110574E-2</v>
      </c>
      <c r="AH28" s="14">
        <f t="shared" si="26"/>
        <v>5.4750690389221042E-3</v>
      </c>
      <c r="AI28" s="14">
        <f t="shared" si="27"/>
        <v>2.6972192723025154E-3</v>
      </c>
      <c r="AJ28" s="14">
        <f t="shared" si="28"/>
        <v>1.6084983999771576E-3</v>
      </c>
      <c r="AK28" s="14">
        <f t="shared" si="29"/>
        <v>0</v>
      </c>
      <c r="AL28" s="14">
        <f t="shared" si="30"/>
        <v>4.0039927828552075</v>
      </c>
      <c r="AM28" s="14">
        <f t="shared" si="31"/>
        <v>0.90119333877290453</v>
      </c>
      <c r="AN28" s="11">
        <f t="shared" si="2"/>
        <v>0</v>
      </c>
      <c r="AP28">
        <f t="shared" si="32"/>
        <v>55.25</v>
      </c>
      <c r="AQ28">
        <f t="shared" si="33"/>
        <v>6.7000000000000004E-2</v>
      </c>
      <c r="AR28">
        <f t="shared" si="34"/>
        <v>3.988</v>
      </c>
      <c r="AS28">
        <f t="shared" si="35"/>
        <v>0.28299999999999997</v>
      </c>
      <c r="AT28">
        <f t="shared" si="3"/>
        <v>0</v>
      </c>
      <c r="AU28">
        <f t="shared" si="4"/>
        <v>6.45</v>
      </c>
      <c r="AV28">
        <f t="shared" si="36"/>
        <v>33.003</v>
      </c>
      <c r="AW28">
        <f t="shared" si="37"/>
        <v>0.67900000000000005</v>
      </c>
      <c r="AX28">
        <f t="shared" si="38"/>
        <v>0.187</v>
      </c>
      <c r="AY28">
        <f t="shared" si="39"/>
        <v>9.7000000000000003E-2</v>
      </c>
      <c r="AZ28">
        <f t="shared" si="40"/>
        <v>2.4E-2</v>
      </c>
      <c r="BA28">
        <f t="shared" si="41"/>
        <v>0</v>
      </c>
      <c r="BB28">
        <f t="shared" si="42"/>
        <v>100.02799999999999</v>
      </c>
      <c r="BD28">
        <f t="shared" si="6"/>
        <v>0.91960719041278294</v>
      </c>
      <c r="BE28">
        <f t="shared" si="7"/>
        <v>8.3890516615330686E-4</v>
      </c>
      <c r="BF28">
        <f t="shared" si="8"/>
        <v>7.8226755590427619E-2</v>
      </c>
      <c r="BG28">
        <f t="shared" si="9"/>
        <v>3.7239292058688068E-3</v>
      </c>
      <c r="BH28">
        <f t="shared" si="10"/>
        <v>8.9777852012694184E-2</v>
      </c>
      <c r="BI28">
        <f t="shared" si="11"/>
        <v>0</v>
      </c>
      <c r="BJ28">
        <f t="shared" si="12"/>
        <v>0.81884360020245928</v>
      </c>
      <c r="BK28">
        <f t="shared" si="13"/>
        <v>1.2108264648503677E-2</v>
      </c>
      <c r="BL28">
        <f t="shared" si="14"/>
        <v>2.6361270641438793E-3</v>
      </c>
      <c r="BM28">
        <f t="shared" si="15"/>
        <v>1.2986526144420881E-3</v>
      </c>
      <c r="BN28">
        <f t="shared" si="43"/>
        <v>7.7445711363060654E-4</v>
      </c>
      <c r="BO28">
        <f t="shared" si="44"/>
        <v>0</v>
      </c>
      <c r="BP28">
        <f t="shared" si="45"/>
        <v>1.9278357340311063</v>
      </c>
      <c r="BQ28">
        <f t="shared" si="16"/>
        <v>2.0769366975488386</v>
      </c>
    </row>
    <row r="29" spans="1:69" x14ac:dyDescent="0.15">
      <c r="A29" t="s">
        <v>95</v>
      </c>
      <c r="B29">
        <v>754</v>
      </c>
      <c r="C29">
        <f t="shared" si="46"/>
        <v>3.60555127546544</v>
      </c>
      <c r="D29" s="1">
        <v>55.427999999999997</v>
      </c>
      <c r="E29" s="1">
        <v>7.2999999999999995E-2</v>
      </c>
      <c r="F29" s="1">
        <v>3.895</v>
      </c>
      <c r="G29" s="1">
        <v>0.27100000000000002</v>
      </c>
      <c r="H29" s="1">
        <v>6.4470000000000001</v>
      </c>
      <c r="I29" s="1">
        <v>33.058</v>
      </c>
      <c r="J29" s="1">
        <v>0.65200000000000002</v>
      </c>
      <c r="K29" s="1">
        <v>0.17699999999999999</v>
      </c>
      <c r="L29" s="1">
        <v>9.9000000000000005E-2</v>
      </c>
      <c r="M29" s="1">
        <v>2.4E-2</v>
      </c>
      <c r="O29">
        <f t="shared" si="17"/>
        <v>100.12400000000001</v>
      </c>
      <c r="Q29" s="1">
        <v>44.68</v>
      </c>
      <c r="R29" s="1">
        <v>79.524000000000001</v>
      </c>
      <c r="S29" s="1">
        <v>11.093999999999999</v>
      </c>
      <c r="V29" s="5">
        <v>12</v>
      </c>
      <c r="W29" s="5">
        <v>4</v>
      </c>
      <c r="X29" s="15">
        <v>0</v>
      </c>
      <c r="Z29" s="14">
        <f t="shared" si="18"/>
        <v>1.9135825436225287</v>
      </c>
      <c r="AA29" s="14">
        <f t="shared" si="19"/>
        <v>1.8958712578254634E-3</v>
      </c>
      <c r="AB29" s="14">
        <f t="shared" si="20"/>
        <v>0.15847309765656625</v>
      </c>
      <c r="AC29" s="14">
        <f t="shared" si="21"/>
        <v>7.3966009300899171E-3</v>
      </c>
      <c r="AD29" s="14">
        <f t="shared" si="22"/>
        <v>0</v>
      </c>
      <c r="AE29" s="14">
        <f t="shared" si="23"/>
        <v>0.18612944495191794</v>
      </c>
      <c r="AF29" s="14">
        <f t="shared" si="24"/>
        <v>1.7012652501729013</v>
      </c>
      <c r="AG29" s="14">
        <f t="shared" si="25"/>
        <v>2.4116131448681785E-2</v>
      </c>
      <c r="AH29" s="14">
        <f t="shared" si="26"/>
        <v>5.1754237676729636E-3</v>
      </c>
      <c r="AI29" s="14">
        <f t="shared" si="27"/>
        <v>2.7491875642946494E-3</v>
      </c>
      <c r="AJ29" s="14">
        <f t="shared" si="28"/>
        <v>1.6063689076774065E-3</v>
      </c>
      <c r="AK29" s="14">
        <f t="shared" si="29"/>
        <v>0</v>
      </c>
      <c r="AL29" s="14">
        <f t="shared" si="30"/>
        <v>4.0023899202801569</v>
      </c>
      <c r="AM29" s="14">
        <f t="shared" si="31"/>
        <v>0.90138287162049657</v>
      </c>
      <c r="AN29" s="11">
        <f t="shared" si="2"/>
        <v>0</v>
      </c>
      <c r="AP29">
        <f t="shared" si="32"/>
        <v>55.427999999999997</v>
      </c>
      <c r="AQ29">
        <f t="shared" si="33"/>
        <v>7.2999999999999995E-2</v>
      </c>
      <c r="AR29">
        <f t="shared" si="34"/>
        <v>3.895</v>
      </c>
      <c r="AS29">
        <f t="shared" si="35"/>
        <v>0.27100000000000002</v>
      </c>
      <c r="AT29">
        <f t="shared" si="3"/>
        <v>0</v>
      </c>
      <c r="AU29">
        <f t="shared" si="4"/>
        <v>6.4470000000000001</v>
      </c>
      <c r="AV29">
        <f t="shared" si="36"/>
        <v>33.058</v>
      </c>
      <c r="AW29">
        <f t="shared" si="37"/>
        <v>0.65200000000000002</v>
      </c>
      <c r="AX29">
        <f t="shared" si="38"/>
        <v>0.17699999999999999</v>
      </c>
      <c r="AY29">
        <f t="shared" si="39"/>
        <v>9.9000000000000005E-2</v>
      </c>
      <c r="AZ29">
        <f t="shared" si="40"/>
        <v>2.4E-2</v>
      </c>
      <c r="BA29">
        <f t="shared" si="41"/>
        <v>0</v>
      </c>
      <c r="BB29">
        <f t="shared" si="42"/>
        <v>100.12400000000001</v>
      </c>
      <c r="BD29">
        <f t="shared" si="6"/>
        <v>0.92256990679094542</v>
      </c>
      <c r="BE29">
        <f t="shared" si="7"/>
        <v>9.1403100192822976E-4</v>
      </c>
      <c r="BF29">
        <f t="shared" si="8"/>
        <v>7.6402510788544528E-2</v>
      </c>
      <c r="BG29">
        <f t="shared" si="9"/>
        <v>3.566024080531614E-3</v>
      </c>
      <c r="BH29">
        <f t="shared" si="10"/>
        <v>8.9736094872223157E-2</v>
      </c>
      <c r="BI29">
        <f t="shared" si="11"/>
        <v>0</v>
      </c>
      <c r="BJ29">
        <f t="shared" si="12"/>
        <v>0.82020821548019573</v>
      </c>
      <c r="BK29">
        <f t="shared" si="13"/>
        <v>1.16267872618916E-2</v>
      </c>
      <c r="BL29">
        <f t="shared" si="14"/>
        <v>2.495157702424955E-3</v>
      </c>
      <c r="BM29">
        <f t="shared" si="15"/>
        <v>1.3254289570079044E-3</v>
      </c>
      <c r="BN29">
        <f t="shared" si="43"/>
        <v>7.7445711363060654E-4</v>
      </c>
      <c r="BO29">
        <f t="shared" si="44"/>
        <v>0</v>
      </c>
      <c r="BP29">
        <f t="shared" si="45"/>
        <v>1.9296186140493239</v>
      </c>
      <c r="BQ29">
        <f t="shared" si="16"/>
        <v>2.0741870394176503</v>
      </c>
    </row>
    <row r="30" spans="1:69" x14ac:dyDescent="0.15">
      <c r="A30" t="s">
        <v>96</v>
      </c>
      <c r="B30">
        <v>755</v>
      </c>
      <c r="C30">
        <f t="shared" si="46"/>
        <v>3.60555127546544</v>
      </c>
      <c r="D30" s="1">
        <v>55.627000000000002</v>
      </c>
      <c r="E30" s="1">
        <v>5.8000000000000003E-2</v>
      </c>
      <c r="F30" s="1">
        <v>3.7629999999999999</v>
      </c>
      <c r="G30" s="1">
        <v>0.25700000000000001</v>
      </c>
      <c r="H30" s="1">
        <v>6.4329999999999998</v>
      </c>
      <c r="I30" s="1">
        <v>33.206000000000003</v>
      </c>
      <c r="J30" s="1">
        <v>0.64200000000000002</v>
      </c>
      <c r="K30" s="1">
        <v>0.17699999999999999</v>
      </c>
      <c r="L30" s="1">
        <v>0.107</v>
      </c>
      <c r="M30" s="1">
        <v>1.9E-2</v>
      </c>
      <c r="O30">
        <f t="shared" si="17"/>
        <v>100.28900000000002</v>
      </c>
      <c r="Q30" s="1">
        <v>44.682000000000002</v>
      </c>
      <c r="R30" s="1">
        <v>79.521000000000001</v>
      </c>
      <c r="S30" s="1">
        <v>11.093999999999999</v>
      </c>
      <c r="V30" s="5">
        <v>12</v>
      </c>
      <c r="W30" s="5">
        <v>4</v>
      </c>
      <c r="X30" s="15">
        <v>0</v>
      </c>
      <c r="Z30" s="14">
        <f t="shared" si="18"/>
        <v>1.9168651775740746</v>
      </c>
      <c r="AA30" s="14">
        <f t="shared" si="19"/>
        <v>1.5034947393423352E-3</v>
      </c>
      <c r="AB30" s="14">
        <f t="shared" si="20"/>
        <v>0.15281649704997941</v>
      </c>
      <c r="AC30" s="14">
        <f t="shared" si="21"/>
        <v>7.0013849570513794E-3</v>
      </c>
      <c r="AD30" s="14">
        <f t="shared" si="22"/>
        <v>0</v>
      </c>
      <c r="AE30" s="14">
        <f t="shared" si="23"/>
        <v>0.18537830220097135</v>
      </c>
      <c r="AF30" s="14">
        <f t="shared" si="24"/>
        <v>1.7056894228721029</v>
      </c>
      <c r="AG30" s="14">
        <f t="shared" si="25"/>
        <v>2.3701891820943233E-2</v>
      </c>
      <c r="AH30" s="14">
        <f t="shared" si="26"/>
        <v>5.1657555721688134E-3</v>
      </c>
      <c r="AI30" s="14">
        <f t="shared" si="27"/>
        <v>2.9657933749967906E-3</v>
      </c>
      <c r="AJ30" s="14">
        <f t="shared" si="28"/>
        <v>1.2693330428714775E-3</v>
      </c>
      <c r="AK30" s="14">
        <f t="shared" si="29"/>
        <v>0</v>
      </c>
      <c r="AL30" s="14">
        <f t="shared" si="30"/>
        <v>4.0023570532045021</v>
      </c>
      <c r="AM30" s="14">
        <f t="shared" si="31"/>
        <v>0.90197162177583667</v>
      </c>
      <c r="AN30" s="11">
        <f t="shared" si="2"/>
        <v>0</v>
      </c>
      <c r="AP30">
        <f t="shared" si="32"/>
        <v>55.627000000000002</v>
      </c>
      <c r="AQ30">
        <f t="shared" si="33"/>
        <v>5.8000000000000003E-2</v>
      </c>
      <c r="AR30">
        <f t="shared" si="34"/>
        <v>3.7629999999999999</v>
      </c>
      <c r="AS30">
        <f t="shared" si="35"/>
        <v>0.25700000000000001</v>
      </c>
      <c r="AT30">
        <f t="shared" si="3"/>
        <v>0</v>
      </c>
      <c r="AU30">
        <f t="shared" si="4"/>
        <v>6.4329999999999998</v>
      </c>
      <c r="AV30">
        <f t="shared" si="36"/>
        <v>33.206000000000003</v>
      </c>
      <c r="AW30">
        <f t="shared" si="37"/>
        <v>0.64200000000000002</v>
      </c>
      <c r="AX30">
        <f t="shared" si="38"/>
        <v>0.17699999999999999</v>
      </c>
      <c r="AY30">
        <f t="shared" si="39"/>
        <v>0.107</v>
      </c>
      <c r="AZ30">
        <f t="shared" si="40"/>
        <v>1.9E-2</v>
      </c>
      <c r="BA30">
        <f t="shared" si="41"/>
        <v>0</v>
      </c>
      <c r="BB30">
        <f t="shared" si="42"/>
        <v>100.28900000000002</v>
      </c>
      <c r="BD30">
        <f t="shared" si="6"/>
        <v>0.92588215712383493</v>
      </c>
      <c r="BE30">
        <f t="shared" si="7"/>
        <v>7.2621641249092229E-4</v>
      </c>
      <c r="BF30">
        <f t="shared" si="8"/>
        <v>7.3813260102000788E-2</v>
      </c>
      <c r="BG30">
        <f t="shared" si="9"/>
        <v>3.3818014343048883E-3</v>
      </c>
      <c r="BH30">
        <f t="shared" si="10"/>
        <v>8.9541228216691721E-2</v>
      </c>
      <c r="BI30">
        <f t="shared" si="11"/>
        <v>0</v>
      </c>
      <c r="BJ30">
        <f t="shared" si="12"/>
        <v>0.82388027113665019</v>
      </c>
      <c r="BK30">
        <f t="shared" si="13"/>
        <v>1.1448462303887129E-2</v>
      </c>
      <c r="BL30">
        <f t="shared" si="14"/>
        <v>2.495157702424955E-3</v>
      </c>
      <c r="BM30">
        <f t="shared" si="15"/>
        <v>1.4325343272711692E-3</v>
      </c>
      <c r="BN30">
        <f t="shared" si="43"/>
        <v>6.1311188162423017E-4</v>
      </c>
      <c r="BO30">
        <f t="shared" si="44"/>
        <v>0</v>
      </c>
      <c r="BP30">
        <f t="shared" si="45"/>
        <v>1.933214200641181</v>
      </c>
      <c r="BQ30">
        <f t="shared" si="16"/>
        <v>2.0703122560743954</v>
      </c>
    </row>
    <row r="31" spans="1:69" x14ac:dyDescent="0.15">
      <c r="A31" t="s">
        <v>97</v>
      </c>
      <c r="B31">
        <v>756</v>
      </c>
      <c r="C31">
        <f t="shared" si="46"/>
        <v>4.2426406871194464</v>
      </c>
      <c r="D31" s="1">
        <v>55.603999999999999</v>
      </c>
      <c r="E31" s="1">
        <v>5.8999999999999997E-2</v>
      </c>
      <c r="F31" s="1">
        <v>3.589</v>
      </c>
      <c r="G31" s="1">
        <v>0.25700000000000001</v>
      </c>
      <c r="H31" s="1">
        <v>6.3780000000000001</v>
      </c>
      <c r="I31" s="1">
        <v>33.107999999999997</v>
      </c>
      <c r="J31" s="1">
        <v>0.60799999999999998</v>
      </c>
      <c r="K31" s="1">
        <v>0.17199999999999999</v>
      </c>
      <c r="L31" s="1">
        <v>0.10199999999999999</v>
      </c>
      <c r="M31" s="1">
        <v>0.02</v>
      </c>
      <c r="O31">
        <f t="shared" si="17"/>
        <v>99.897000000000006</v>
      </c>
      <c r="Q31" s="1">
        <v>44.685000000000002</v>
      </c>
      <c r="R31" s="1">
        <v>79.518000000000001</v>
      </c>
      <c r="S31" s="1">
        <v>11.093999999999999</v>
      </c>
      <c r="V31" s="5">
        <v>12</v>
      </c>
      <c r="W31" s="5">
        <v>4</v>
      </c>
      <c r="X31" s="15">
        <v>0</v>
      </c>
      <c r="Z31" s="14">
        <f t="shared" si="18"/>
        <v>1.9225637650817646</v>
      </c>
      <c r="AA31" s="14">
        <f t="shared" si="19"/>
        <v>1.5345983254958296E-3</v>
      </c>
      <c r="AB31" s="14">
        <f t="shared" si="20"/>
        <v>0.14624407144778451</v>
      </c>
      <c r="AC31" s="14">
        <f t="shared" si="21"/>
        <v>7.0251038092516869E-3</v>
      </c>
      <c r="AD31" s="14">
        <f t="shared" si="22"/>
        <v>0</v>
      </c>
      <c r="AE31" s="14">
        <f t="shared" si="23"/>
        <v>0.18441602334080492</v>
      </c>
      <c r="AF31" s="14">
        <f t="shared" si="24"/>
        <v>1.7064168400249378</v>
      </c>
      <c r="AG31" s="14">
        <f t="shared" si="25"/>
        <v>2.2522694800020761E-2</v>
      </c>
      <c r="AH31" s="14">
        <f t="shared" si="26"/>
        <v>5.0368361392249227E-3</v>
      </c>
      <c r="AI31" s="14">
        <f t="shared" si="27"/>
        <v>2.8367827267114561E-3</v>
      </c>
      <c r="AJ31" s="14">
        <f t="shared" si="28"/>
        <v>1.3406665364497606E-3</v>
      </c>
      <c r="AK31" s="14">
        <f t="shared" si="29"/>
        <v>0</v>
      </c>
      <c r="AL31" s="14">
        <f t="shared" si="30"/>
        <v>3.9999373822324458</v>
      </c>
      <c r="AM31" s="14">
        <f t="shared" si="31"/>
        <v>0.9024683635905616</v>
      </c>
      <c r="AN31" s="11">
        <f t="shared" si="2"/>
        <v>0</v>
      </c>
      <c r="AP31">
        <f t="shared" si="32"/>
        <v>55.603999999999999</v>
      </c>
      <c r="AQ31">
        <f t="shared" si="33"/>
        <v>5.8999999999999997E-2</v>
      </c>
      <c r="AR31">
        <f t="shared" si="34"/>
        <v>3.589</v>
      </c>
      <c r="AS31">
        <f t="shared" si="35"/>
        <v>0.25700000000000001</v>
      </c>
      <c r="AT31">
        <f t="shared" si="3"/>
        <v>0</v>
      </c>
      <c r="AU31">
        <f t="shared" si="4"/>
        <v>6.3780000000000001</v>
      </c>
      <c r="AV31">
        <f t="shared" si="36"/>
        <v>33.107999999999997</v>
      </c>
      <c r="AW31">
        <f t="shared" si="37"/>
        <v>0.60799999999999998</v>
      </c>
      <c r="AX31">
        <f t="shared" si="38"/>
        <v>0.17199999999999999</v>
      </c>
      <c r="AY31">
        <f t="shared" si="39"/>
        <v>0.10199999999999999</v>
      </c>
      <c r="AZ31">
        <f t="shared" si="40"/>
        <v>0.02</v>
      </c>
      <c r="BA31">
        <f t="shared" si="41"/>
        <v>0</v>
      </c>
      <c r="BB31">
        <f t="shared" si="42"/>
        <v>99.897000000000006</v>
      </c>
      <c r="BD31">
        <f t="shared" si="6"/>
        <v>0.92549933422103858</v>
      </c>
      <c r="BE31">
        <f t="shared" si="7"/>
        <v>7.3873738512007607E-4</v>
      </c>
      <c r="BF31">
        <f t="shared" si="8"/>
        <v>7.040015692428403E-2</v>
      </c>
      <c r="BG31">
        <f t="shared" si="9"/>
        <v>3.3818014343048883E-3</v>
      </c>
      <c r="BH31">
        <f t="shared" si="10"/>
        <v>8.8775680641389687E-2</v>
      </c>
      <c r="BI31">
        <f t="shared" si="11"/>
        <v>0</v>
      </c>
      <c r="BJ31">
        <f t="shared" si="12"/>
        <v>0.82144877482359235</v>
      </c>
      <c r="BK31">
        <f t="shared" si="13"/>
        <v>1.0842157446671922E-2</v>
      </c>
      <c r="BL31">
        <f t="shared" si="14"/>
        <v>2.4246730215654929E-3</v>
      </c>
      <c r="BM31">
        <f t="shared" si="15"/>
        <v>1.3655934708566287E-3</v>
      </c>
      <c r="BN31">
        <f t="shared" si="43"/>
        <v>6.4538092802550549E-4</v>
      </c>
      <c r="BO31">
        <f t="shared" si="44"/>
        <v>0</v>
      </c>
      <c r="BP31">
        <f t="shared" si="45"/>
        <v>1.9255222902968494</v>
      </c>
      <c r="BQ31">
        <f t="shared" si="16"/>
        <v>2.0773259298991515</v>
      </c>
    </row>
    <row r="32" spans="1:69" x14ac:dyDescent="0.15">
      <c r="A32" t="s">
        <v>98</v>
      </c>
      <c r="B32">
        <v>757</v>
      </c>
      <c r="C32">
        <f t="shared" si="46"/>
        <v>5.0000000000039799</v>
      </c>
      <c r="D32" s="1">
        <v>55.82</v>
      </c>
      <c r="E32" s="1">
        <v>6.8000000000000005E-2</v>
      </c>
      <c r="F32" s="1">
        <v>3.4849999999999999</v>
      </c>
      <c r="G32" s="1">
        <v>0.24199999999999999</v>
      </c>
      <c r="H32" s="1">
        <v>6.3579999999999997</v>
      </c>
      <c r="I32" s="1">
        <v>33.225000000000001</v>
      </c>
      <c r="J32" s="1">
        <v>0.59099999999999997</v>
      </c>
      <c r="K32" s="1">
        <v>0.16800000000000001</v>
      </c>
      <c r="L32" s="1">
        <v>0.105</v>
      </c>
      <c r="M32" s="1">
        <v>0.02</v>
      </c>
      <c r="O32">
        <f t="shared" si="17"/>
        <v>100.08200000000001</v>
      </c>
      <c r="Q32" s="1">
        <v>44.688000000000002</v>
      </c>
      <c r="R32" s="1">
        <v>79.513999999999996</v>
      </c>
      <c r="S32" s="1">
        <v>11.093999999999999</v>
      </c>
      <c r="V32" s="5">
        <v>12</v>
      </c>
      <c r="W32" s="5">
        <v>4</v>
      </c>
      <c r="X32" s="15">
        <v>0</v>
      </c>
      <c r="Z32" s="14">
        <f t="shared" si="18"/>
        <v>1.9257884292193694</v>
      </c>
      <c r="AA32" s="14">
        <f t="shared" si="19"/>
        <v>1.7648006039527667E-3</v>
      </c>
      <c r="AB32" s="14">
        <f t="shared" si="20"/>
        <v>0.14169405076615726</v>
      </c>
      <c r="AC32" s="14">
        <f t="shared" si="21"/>
        <v>6.6005330727138744E-3</v>
      </c>
      <c r="AD32" s="14">
        <f t="shared" si="22"/>
        <v>0</v>
      </c>
      <c r="AE32" s="14">
        <f t="shared" si="23"/>
        <v>0.1834335133177408</v>
      </c>
      <c r="AF32" s="14">
        <f t="shared" si="24"/>
        <v>1.7086818021830215</v>
      </c>
      <c r="AG32" s="14">
        <f t="shared" si="25"/>
        <v>2.1844810223395378E-2</v>
      </c>
      <c r="AH32" s="14">
        <f t="shared" si="26"/>
        <v>4.9088829865422774E-3</v>
      </c>
      <c r="AI32" s="14">
        <f t="shared" si="27"/>
        <v>2.9137965437226218E-3</v>
      </c>
      <c r="AJ32" s="14">
        <f t="shared" si="28"/>
        <v>1.3377186812560562E-3</v>
      </c>
      <c r="AK32" s="14">
        <f t="shared" si="29"/>
        <v>0</v>
      </c>
      <c r="AL32" s="14">
        <f t="shared" si="30"/>
        <v>3.9989683375978715</v>
      </c>
      <c r="AM32" s="14">
        <f t="shared" si="31"/>
        <v>0.90305373471954919</v>
      </c>
      <c r="AN32" s="11">
        <f t="shared" si="2"/>
        <v>0</v>
      </c>
      <c r="AP32">
        <f t="shared" si="32"/>
        <v>55.82</v>
      </c>
      <c r="AQ32">
        <f t="shared" si="33"/>
        <v>6.8000000000000005E-2</v>
      </c>
      <c r="AR32">
        <f t="shared" si="34"/>
        <v>3.4849999999999999</v>
      </c>
      <c r="AS32">
        <f t="shared" si="35"/>
        <v>0.24199999999999999</v>
      </c>
      <c r="AT32">
        <f t="shared" si="3"/>
        <v>0</v>
      </c>
      <c r="AU32">
        <f t="shared" si="4"/>
        <v>6.3579999999999997</v>
      </c>
      <c r="AV32">
        <f t="shared" si="36"/>
        <v>33.225000000000001</v>
      </c>
      <c r="AW32">
        <f t="shared" si="37"/>
        <v>0.59099999999999997</v>
      </c>
      <c r="AX32">
        <f t="shared" si="38"/>
        <v>0.16800000000000001</v>
      </c>
      <c r="AY32">
        <f t="shared" si="39"/>
        <v>0.105</v>
      </c>
      <c r="AZ32">
        <f t="shared" si="40"/>
        <v>0.02</v>
      </c>
      <c r="BA32">
        <f t="shared" si="41"/>
        <v>0</v>
      </c>
      <c r="BB32">
        <f t="shared" si="42"/>
        <v>100.08200000000001</v>
      </c>
      <c r="BD32">
        <f t="shared" si="6"/>
        <v>0.92909454061251673</v>
      </c>
      <c r="BE32">
        <f t="shared" si="7"/>
        <v>8.5142613878246064E-4</v>
      </c>
      <c r="BF32">
        <f t="shared" si="8"/>
        <v>6.8360141231855631E-2</v>
      </c>
      <c r="BG32">
        <f t="shared" si="9"/>
        <v>3.1844200276333967E-3</v>
      </c>
      <c r="BH32">
        <f t="shared" si="10"/>
        <v>8.849729970491621E-2</v>
      </c>
      <c r="BI32">
        <f t="shared" si="11"/>
        <v>0</v>
      </c>
      <c r="BJ32">
        <f t="shared" si="12"/>
        <v>0.82435168368714085</v>
      </c>
      <c r="BK32">
        <f t="shared" si="13"/>
        <v>1.0539005018064318E-2</v>
      </c>
      <c r="BL32">
        <f t="shared" si="14"/>
        <v>2.3682852768779237E-3</v>
      </c>
      <c r="BM32">
        <f t="shared" si="15"/>
        <v>1.4057579847053529E-3</v>
      </c>
      <c r="BN32">
        <f t="shared" si="43"/>
        <v>6.4538092802550549E-4</v>
      </c>
      <c r="BO32">
        <f t="shared" si="44"/>
        <v>0</v>
      </c>
      <c r="BP32">
        <f t="shared" si="45"/>
        <v>1.9292979406105184</v>
      </c>
      <c r="BQ32">
        <f t="shared" si="16"/>
        <v>2.0727583093425244</v>
      </c>
    </row>
    <row r="33" spans="1:69" x14ac:dyDescent="0.15">
      <c r="A33" t="s">
        <v>99</v>
      </c>
      <c r="B33">
        <v>758</v>
      </c>
      <c r="C33">
        <f t="shared" si="46"/>
        <v>3.6055512754614987</v>
      </c>
      <c r="D33" s="1">
        <v>55.881999999999998</v>
      </c>
      <c r="E33" s="1">
        <v>6.5000000000000002E-2</v>
      </c>
      <c r="F33" s="1">
        <v>3.343</v>
      </c>
      <c r="G33" s="1">
        <v>0.22900000000000001</v>
      </c>
      <c r="H33" s="1">
        <v>6.3390000000000004</v>
      </c>
      <c r="I33" s="1">
        <v>33.322000000000003</v>
      </c>
      <c r="J33" s="1">
        <v>0.57399999999999995</v>
      </c>
      <c r="K33" s="1">
        <v>0.17299999999999999</v>
      </c>
      <c r="L33" s="1">
        <v>9.8000000000000004E-2</v>
      </c>
      <c r="M33" s="1">
        <v>2.5000000000000001E-2</v>
      </c>
      <c r="O33">
        <f t="shared" si="17"/>
        <v>100.05</v>
      </c>
      <c r="Q33" s="1">
        <v>44.69</v>
      </c>
      <c r="R33" s="1">
        <v>79.510999999999996</v>
      </c>
      <c r="S33" s="1">
        <v>11.093999999999999</v>
      </c>
      <c r="V33" s="5">
        <v>12</v>
      </c>
      <c r="W33" s="5">
        <v>4</v>
      </c>
      <c r="X33" s="15">
        <v>0</v>
      </c>
      <c r="Z33" s="14">
        <f t="shared" si="18"/>
        <v>1.9282934123783166</v>
      </c>
      <c r="AA33" s="14">
        <f t="shared" si="19"/>
        <v>1.6872619915665841E-3</v>
      </c>
      <c r="AB33" s="14">
        <f t="shared" si="20"/>
        <v>0.13594637950577934</v>
      </c>
      <c r="AC33" s="14">
        <f t="shared" si="21"/>
        <v>6.2471446732885469E-3</v>
      </c>
      <c r="AD33" s="14">
        <f t="shared" si="22"/>
        <v>0</v>
      </c>
      <c r="AE33" s="14">
        <f t="shared" si="23"/>
        <v>0.18292006547493878</v>
      </c>
      <c r="AF33" s="14">
        <f t="shared" si="24"/>
        <v>1.7139955905296911</v>
      </c>
      <c r="AG33" s="14">
        <f t="shared" si="25"/>
        <v>2.1220476097293599E-2</v>
      </c>
      <c r="AH33" s="14">
        <f t="shared" si="26"/>
        <v>5.0559402983460441E-3</v>
      </c>
      <c r="AI33" s="14">
        <f t="shared" si="27"/>
        <v>2.7200597008235506E-3</v>
      </c>
      <c r="AJ33" s="14">
        <f t="shared" si="28"/>
        <v>1.6724657810773169E-3</v>
      </c>
      <c r="AK33" s="14">
        <f t="shared" si="29"/>
        <v>0</v>
      </c>
      <c r="AL33" s="14">
        <f t="shared" si="30"/>
        <v>3.999758796431121</v>
      </c>
      <c r="AM33" s="14">
        <f t="shared" si="31"/>
        <v>0.90356974233624421</v>
      </c>
      <c r="AN33" s="11">
        <f t="shared" si="2"/>
        <v>0</v>
      </c>
      <c r="AP33">
        <f t="shared" si="32"/>
        <v>55.881999999999998</v>
      </c>
      <c r="AQ33">
        <f t="shared" si="33"/>
        <v>6.5000000000000002E-2</v>
      </c>
      <c r="AR33">
        <f t="shared" si="34"/>
        <v>3.343</v>
      </c>
      <c r="AS33">
        <f t="shared" si="35"/>
        <v>0.22900000000000001</v>
      </c>
      <c r="AT33">
        <f t="shared" si="3"/>
        <v>0</v>
      </c>
      <c r="AU33">
        <f t="shared" si="4"/>
        <v>6.3390000000000004</v>
      </c>
      <c r="AV33">
        <f t="shared" si="36"/>
        <v>33.322000000000003</v>
      </c>
      <c r="AW33">
        <f t="shared" si="37"/>
        <v>0.57399999999999995</v>
      </c>
      <c r="AX33">
        <f t="shared" si="38"/>
        <v>0.17299999999999999</v>
      </c>
      <c r="AY33">
        <f t="shared" si="39"/>
        <v>9.8000000000000004E-2</v>
      </c>
      <c r="AZ33">
        <f t="shared" si="40"/>
        <v>2.5000000000000001E-2</v>
      </c>
      <c r="BA33">
        <f t="shared" si="41"/>
        <v>0</v>
      </c>
      <c r="BB33">
        <f t="shared" si="42"/>
        <v>100.05</v>
      </c>
      <c r="BD33">
        <f t="shared" si="6"/>
        <v>0.93012649800266312</v>
      </c>
      <c r="BE33">
        <f t="shared" si="7"/>
        <v>8.1386322089499919E-4</v>
      </c>
      <c r="BF33">
        <f t="shared" si="8"/>
        <v>6.5574735190270697E-2</v>
      </c>
      <c r="BG33">
        <f t="shared" si="9"/>
        <v>3.0133561418514377E-3</v>
      </c>
      <c r="BH33">
        <f t="shared" si="10"/>
        <v>8.8232837815266418E-2</v>
      </c>
      <c r="BI33">
        <f t="shared" si="11"/>
        <v>0</v>
      </c>
      <c r="BJ33">
        <f t="shared" si="12"/>
        <v>0.82675836881333065</v>
      </c>
      <c r="BK33">
        <f t="shared" si="13"/>
        <v>1.0235852589456714E-2</v>
      </c>
      <c r="BL33">
        <f t="shared" si="14"/>
        <v>2.4387699577373854E-3</v>
      </c>
      <c r="BM33">
        <f t="shared" si="15"/>
        <v>1.3120407857249961E-3</v>
      </c>
      <c r="BN33">
        <f t="shared" si="43"/>
        <v>8.0672616003188186E-4</v>
      </c>
      <c r="BO33">
        <f t="shared" si="44"/>
        <v>0</v>
      </c>
      <c r="BP33">
        <f t="shared" si="45"/>
        <v>1.9293130486772283</v>
      </c>
      <c r="BQ33">
        <f t="shared" si="16"/>
        <v>2.0731517879762582</v>
      </c>
    </row>
    <row r="34" spans="1:69" x14ac:dyDescent="0.15">
      <c r="A34" t="s">
        <v>100</v>
      </c>
      <c r="B34">
        <v>759</v>
      </c>
      <c r="C34">
        <f t="shared" si="46"/>
        <v>4.2426406871194464</v>
      </c>
      <c r="D34" s="1">
        <v>55.930999999999997</v>
      </c>
      <c r="E34" s="1">
        <v>5.6000000000000001E-2</v>
      </c>
      <c r="F34" s="1">
        <v>3.2480000000000002</v>
      </c>
      <c r="G34" s="1">
        <v>0.22500000000000001</v>
      </c>
      <c r="H34" s="1">
        <v>6.3479999999999999</v>
      </c>
      <c r="I34" s="1">
        <v>33.411000000000001</v>
      </c>
      <c r="J34" s="1">
        <v>0.55300000000000005</v>
      </c>
      <c r="K34" s="1">
        <v>0.17899999999999999</v>
      </c>
      <c r="L34" s="1">
        <v>9.9000000000000005E-2</v>
      </c>
      <c r="M34" s="1">
        <v>2.1000000000000001E-2</v>
      </c>
      <c r="O34">
        <f t="shared" si="17"/>
        <v>100.071</v>
      </c>
      <c r="Q34" s="1">
        <v>44.692999999999998</v>
      </c>
      <c r="R34" s="1">
        <v>79.507999999999996</v>
      </c>
      <c r="S34" s="1">
        <v>11.093999999999999</v>
      </c>
      <c r="V34" s="5">
        <v>12</v>
      </c>
      <c r="W34" s="5">
        <v>4</v>
      </c>
      <c r="X34" s="15">
        <v>0</v>
      </c>
      <c r="Z34" s="14">
        <f t="shared" si="18"/>
        <v>1.9296348407716031</v>
      </c>
      <c r="AA34" s="14">
        <f t="shared" si="19"/>
        <v>1.4533779431872436E-3</v>
      </c>
      <c r="AB34" s="14">
        <f t="shared" si="20"/>
        <v>0.13205919974527972</v>
      </c>
      <c r="AC34" s="14">
        <f t="shared" si="21"/>
        <v>6.1369130564001596E-3</v>
      </c>
      <c r="AD34" s="14">
        <f t="shared" si="22"/>
        <v>0</v>
      </c>
      <c r="AE34" s="14">
        <f t="shared" si="23"/>
        <v>0.18314661053354703</v>
      </c>
      <c r="AF34" s="14">
        <f t="shared" si="24"/>
        <v>1.7182623964596841</v>
      </c>
      <c r="AG34" s="14">
        <f t="shared" si="25"/>
        <v>2.0440416152578404E-2</v>
      </c>
      <c r="AH34" s="14">
        <f t="shared" si="26"/>
        <v>5.230343791824109E-3</v>
      </c>
      <c r="AI34" s="14">
        <f t="shared" si="27"/>
        <v>2.7473179663541503E-3</v>
      </c>
      <c r="AJ34" s="14">
        <f t="shared" si="28"/>
        <v>1.4046169278245386E-3</v>
      </c>
      <c r="AK34" s="14">
        <f t="shared" si="29"/>
        <v>0</v>
      </c>
      <c r="AL34" s="14">
        <f t="shared" si="30"/>
        <v>4.0005160333482817</v>
      </c>
      <c r="AM34" s="14">
        <f t="shared" si="31"/>
        <v>0.90367847745542995</v>
      </c>
      <c r="AN34" s="11">
        <f t="shared" si="2"/>
        <v>0</v>
      </c>
      <c r="AP34">
        <f t="shared" si="32"/>
        <v>55.930999999999997</v>
      </c>
      <c r="AQ34">
        <f t="shared" si="33"/>
        <v>5.6000000000000001E-2</v>
      </c>
      <c r="AR34">
        <f t="shared" si="34"/>
        <v>3.2480000000000002</v>
      </c>
      <c r="AS34">
        <f t="shared" si="35"/>
        <v>0.22500000000000001</v>
      </c>
      <c r="AT34">
        <f t="shared" si="3"/>
        <v>0</v>
      </c>
      <c r="AU34">
        <f t="shared" si="4"/>
        <v>6.3479999999999999</v>
      </c>
      <c r="AV34">
        <f t="shared" si="36"/>
        <v>33.411000000000001</v>
      </c>
      <c r="AW34">
        <f t="shared" si="37"/>
        <v>0.55300000000000005</v>
      </c>
      <c r="AX34">
        <f t="shared" si="38"/>
        <v>0.17899999999999999</v>
      </c>
      <c r="AY34">
        <f t="shared" si="39"/>
        <v>9.9000000000000005E-2</v>
      </c>
      <c r="AZ34">
        <f t="shared" si="40"/>
        <v>2.1000000000000001E-2</v>
      </c>
      <c r="BA34">
        <f t="shared" si="41"/>
        <v>0</v>
      </c>
      <c r="BB34">
        <f t="shared" si="42"/>
        <v>100.071</v>
      </c>
      <c r="BD34">
        <f t="shared" si="6"/>
        <v>0.93094207723035949</v>
      </c>
      <c r="BE34">
        <f t="shared" si="7"/>
        <v>7.0117446723261462E-4</v>
      </c>
      <c r="BF34">
        <f t="shared" si="8"/>
        <v>6.3711259317379379E-2</v>
      </c>
      <c r="BG34">
        <f t="shared" si="9"/>
        <v>2.9607211000723731E-3</v>
      </c>
      <c r="BH34">
        <f t="shared" si="10"/>
        <v>8.8358109236679472E-2</v>
      </c>
      <c r="BI34">
        <f t="shared" si="11"/>
        <v>0</v>
      </c>
      <c r="BJ34">
        <f t="shared" si="12"/>
        <v>0.82896656444457684</v>
      </c>
      <c r="BK34">
        <f t="shared" si="13"/>
        <v>9.8613701776473252E-3</v>
      </c>
      <c r="BL34">
        <f t="shared" si="14"/>
        <v>2.5233515747687396E-3</v>
      </c>
      <c r="BM34">
        <f t="shared" si="15"/>
        <v>1.3254289570079044E-3</v>
      </c>
      <c r="BN34">
        <f t="shared" si="43"/>
        <v>6.776499744267807E-4</v>
      </c>
      <c r="BO34">
        <f t="shared" si="44"/>
        <v>0</v>
      </c>
      <c r="BP34">
        <f t="shared" si="45"/>
        <v>1.930027706480151</v>
      </c>
      <c r="BQ34">
        <f t="shared" si="16"/>
        <v>2.0727764787605785</v>
      </c>
    </row>
    <row r="35" spans="1:69" x14ac:dyDescent="0.15">
      <c r="A35" t="s">
        <v>101</v>
      </c>
      <c r="B35">
        <v>760</v>
      </c>
      <c r="C35">
        <f t="shared" si="46"/>
        <v>3.60555127546544</v>
      </c>
      <c r="D35" s="1">
        <v>55.915999999999997</v>
      </c>
      <c r="E35" s="1">
        <v>5.6000000000000001E-2</v>
      </c>
      <c r="F35" s="1">
        <v>3.1440000000000001</v>
      </c>
      <c r="G35" s="1">
        <v>0.22</v>
      </c>
      <c r="H35" s="1">
        <v>6.319</v>
      </c>
      <c r="I35" s="1">
        <v>33.427999999999997</v>
      </c>
      <c r="J35" s="1">
        <v>0.53100000000000003</v>
      </c>
      <c r="K35" s="1">
        <v>0.17199999999999999</v>
      </c>
      <c r="L35" s="1">
        <v>9.6000000000000002E-2</v>
      </c>
      <c r="M35" s="1">
        <v>2.3E-2</v>
      </c>
      <c r="O35">
        <f t="shared" si="17"/>
        <v>99.904999999999987</v>
      </c>
      <c r="Q35" s="1">
        <v>44.695</v>
      </c>
      <c r="R35" s="1">
        <v>79.504999999999995</v>
      </c>
      <c r="S35" s="1">
        <v>11.093999999999999</v>
      </c>
      <c r="V35" s="5">
        <v>12</v>
      </c>
      <c r="W35" s="5">
        <v>4</v>
      </c>
      <c r="X35" s="15">
        <v>0</v>
      </c>
      <c r="Z35" s="14">
        <f t="shared" si="18"/>
        <v>1.9318795400857707</v>
      </c>
      <c r="AA35" s="14">
        <f t="shared" si="19"/>
        <v>1.4554589599616553E-3</v>
      </c>
      <c r="AB35" s="14">
        <f t="shared" si="20"/>
        <v>0.12801373738005084</v>
      </c>
      <c r="AC35" s="14">
        <f t="shared" si="21"/>
        <v>6.0091290698602029E-3</v>
      </c>
      <c r="AD35" s="14">
        <f t="shared" si="22"/>
        <v>0</v>
      </c>
      <c r="AE35" s="14">
        <f t="shared" si="23"/>
        <v>0.182570969587704</v>
      </c>
      <c r="AF35" s="14">
        <f t="shared" si="24"/>
        <v>1.7215982161840511</v>
      </c>
      <c r="AG35" s="14">
        <f t="shared" si="25"/>
        <v>1.9655338263445447E-2</v>
      </c>
      <c r="AH35" s="14">
        <f t="shared" si="26"/>
        <v>5.0330013985578383E-3</v>
      </c>
      <c r="AI35" s="14">
        <f t="shared" si="27"/>
        <v>2.6678804450755446E-3</v>
      </c>
      <c r="AJ35" s="14">
        <f t="shared" si="28"/>
        <v>1.5405927096703439E-3</v>
      </c>
      <c r="AK35" s="14">
        <f t="shared" si="29"/>
        <v>0</v>
      </c>
      <c r="AL35" s="14">
        <f t="shared" si="30"/>
        <v>4.0004238640841479</v>
      </c>
      <c r="AM35" s="14">
        <f t="shared" si="31"/>
        <v>0.90412040539679861</v>
      </c>
      <c r="AN35" s="11">
        <f t="shared" si="2"/>
        <v>0</v>
      </c>
      <c r="AP35">
        <f t="shared" si="32"/>
        <v>55.915999999999997</v>
      </c>
      <c r="AQ35">
        <f t="shared" si="33"/>
        <v>5.6000000000000001E-2</v>
      </c>
      <c r="AR35">
        <f t="shared" si="34"/>
        <v>3.1440000000000001</v>
      </c>
      <c r="AS35">
        <f t="shared" si="35"/>
        <v>0.22</v>
      </c>
      <c r="AT35">
        <f t="shared" si="3"/>
        <v>0</v>
      </c>
      <c r="AU35">
        <f t="shared" si="4"/>
        <v>6.319</v>
      </c>
      <c r="AV35">
        <f t="shared" si="36"/>
        <v>33.427999999999997</v>
      </c>
      <c r="AW35">
        <f t="shared" si="37"/>
        <v>0.53100000000000003</v>
      </c>
      <c r="AX35">
        <f t="shared" si="38"/>
        <v>0.17199999999999999</v>
      </c>
      <c r="AY35">
        <f t="shared" si="39"/>
        <v>9.6000000000000002E-2</v>
      </c>
      <c r="AZ35">
        <f t="shared" si="40"/>
        <v>2.3E-2</v>
      </c>
      <c r="BA35">
        <f t="shared" si="41"/>
        <v>0</v>
      </c>
      <c r="BB35">
        <f t="shared" si="42"/>
        <v>99.904999999999987</v>
      </c>
      <c r="BD35">
        <f t="shared" si="6"/>
        <v>0.93069241011984016</v>
      </c>
      <c r="BE35">
        <f t="shared" si="7"/>
        <v>7.0117446723261462E-4</v>
      </c>
      <c r="BF35">
        <f t="shared" si="8"/>
        <v>6.1671243624950967E-2</v>
      </c>
      <c r="BG35">
        <f t="shared" si="9"/>
        <v>2.8949272978485425E-3</v>
      </c>
      <c r="BH35">
        <f t="shared" si="10"/>
        <v>8.7954456878792941E-2</v>
      </c>
      <c r="BI35">
        <f t="shared" si="11"/>
        <v>0</v>
      </c>
      <c r="BJ35">
        <f t="shared" si="12"/>
        <v>0.82938835462133154</v>
      </c>
      <c r="BK35">
        <f t="shared" si="13"/>
        <v>9.4690552700374842E-3</v>
      </c>
      <c r="BL35">
        <f t="shared" si="14"/>
        <v>2.4246730215654929E-3</v>
      </c>
      <c r="BM35">
        <f t="shared" si="15"/>
        <v>1.2852644431591799E-3</v>
      </c>
      <c r="BN35">
        <f t="shared" si="43"/>
        <v>7.4218806722933122E-4</v>
      </c>
      <c r="BO35">
        <f t="shared" si="44"/>
        <v>0</v>
      </c>
      <c r="BP35">
        <f t="shared" si="45"/>
        <v>1.9272237478119885</v>
      </c>
      <c r="BQ35">
        <f t="shared" si="16"/>
        <v>2.0757443802910278</v>
      </c>
    </row>
    <row r="36" spans="1:69" x14ac:dyDescent="0.15">
      <c r="A36" t="s">
        <v>102</v>
      </c>
      <c r="B36">
        <v>761</v>
      </c>
      <c r="C36">
        <f t="shared" si="46"/>
        <v>3.60555127546544</v>
      </c>
      <c r="D36" s="1">
        <v>56.014000000000003</v>
      </c>
      <c r="E36" s="1">
        <v>6.4000000000000001E-2</v>
      </c>
      <c r="F36" s="1">
        <v>3.0979999999999999</v>
      </c>
      <c r="G36" s="1">
        <v>0.218</v>
      </c>
      <c r="H36" s="1">
        <v>6.3179999999999996</v>
      </c>
      <c r="I36" s="1">
        <v>33.503999999999998</v>
      </c>
      <c r="J36" s="1">
        <v>0.51600000000000001</v>
      </c>
      <c r="K36" s="1">
        <v>0.17299999999999999</v>
      </c>
      <c r="L36" s="1">
        <v>0.10100000000000001</v>
      </c>
      <c r="M36" s="1">
        <v>1.4999999999999999E-2</v>
      </c>
      <c r="O36">
        <f t="shared" si="17"/>
        <v>100.02100000000002</v>
      </c>
      <c r="Q36" s="1">
        <v>44.697000000000003</v>
      </c>
      <c r="R36" s="1">
        <v>79.501999999999995</v>
      </c>
      <c r="S36" s="1">
        <v>11.093999999999999</v>
      </c>
      <c r="V36" s="5">
        <v>12</v>
      </c>
      <c r="W36" s="5">
        <v>4</v>
      </c>
      <c r="X36" s="15">
        <v>0</v>
      </c>
      <c r="Z36" s="14">
        <f t="shared" si="18"/>
        <v>1.9328408327606978</v>
      </c>
      <c r="AA36" s="14">
        <f t="shared" si="19"/>
        <v>1.6612977196655537E-3</v>
      </c>
      <c r="AB36" s="14">
        <f t="shared" si="20"/>
        <v>0.12598272882654676</v>
      </c>
      <c r="AC36" s="14">
        <f t="shared" si="21"/>
        <v>5.9470405951831508E-3</v>
      </c>
      <c r="AD36" s="14">
        <f t="shared" si="22"/>
        <v>0</v>
      </c>
      <c r="AE36" s="14">
        <f t="shared" si="23"/>
        <v>0.18231338143293022</v>
      </c>
      <c r="AF36" s="14">
        <f t="shared" si="24"/>
        <v>1.7233505554196704</v>
      </c>
      <c r="AG36" s="14">
        <f t="shared" si="25"/>
        <v>1.9076173372167726E-2</v>
      </c>
      <c r="AH36" s="14">
        <f t="shared" si="26"/>
        <v>5.0559208357549177E-3</v>
      </c>
      <c r="AI36" s="14">
        <f t="shared" si="27"/>
        <v>2.8033160432547801E-3</v>
      </c>
      <c r="AJ36" s="14">
        <f t="shared" si="28"/>
        <v>1.0034756058020032E-3</v>
      </c>
      <c r="AK36" s="14">
        <f t="shared" si="29"/>
        <v>0</v>
      </c>
      <c r="AL36" s="14">
        <f t="shared" si="30"/>
        <v>4.0000347226116739</v>
      </c>
      <c r="AM36" s="14">
        <f t="shared" si="31"/>
        <v>0.90433078051839533</v>
      </c>
      <c r="AN36" s="11">
        <f t="shared" si="2"/>
        <v>0</v>
      </c>
      <c r="AP36">
        <f t="shared" si="32"/>
        <v>56.014000000000003</v>
      </c>
      <c r="AQ36">
        <f t="shared" si="33"/>
        <v>6.4000000000000001E-2</v>
      </c>
      <c r="AR36">
        <f t="shared" si="34"/>
        <v>3.0979999999999999</v>
      </c>
      <c r="AS36">
        <f t="shared" si="35"/>
        <v>0.218</v>
      </c>
      <c r="AT36">
        <f t="shared" si="3"/>
        <v>0</v>
      </c>
      <c r="AU36">
        <f t="shared" si="4"/>
        <v>6.3179999999999996</v>
      </c>
      <c r="AV36">
        <f t="shared" si="36"/>
        <v>33.503999999999998</v>
      </c>
      <c r="AW36">
        <f t="shared" si="37"/>
        <v>0.51600000000000001</v>
      </c>
      <c r="AX36">
        <f t="shared" si="38"/>
        <v>0.17299999999999999</v>
      </c>
      <c r="AY36">
        <f t="shared" si="39"/>
        <v>0.10100000000000001</v>
      </c>
      <c r="AZ36">
        <f t="shared" si="40"/>
        <v>1.4999999999999999E-2</v>
      </c>
      <c r="BA36">
        <f t="shared" si="41"/>
        <v>0</v>
      </c>
      <c r="BB36">
        <f t="shared" si="42"/>
        <v>100.02100000000002</v>
      </c>
      <c r="BD36">
        <f t="shared" si="6"/>
        <v>0.93232356857523313</v>
      </c>
      <c r="BE36">
        <f t="shared" si="7"/>
        <v>8.013422482658453E-4</v>
      </c>
      <c r="BF36">
        <f t="shared" si="8"/>
        <v>6.0768928991761478E-2</v>
      </c>
      <c r="BG36">
        <f t="shared" si="9"/>
        <v>2.8686097769590104E-3</v>
      </c>
      <c r="BH36">
        <f t="shared" si="10"/>
        <v>8.794053783196927E-2</v>
      </c>
      <c r="BI36">
        <f t="shared" si="11"/>
        <v>0</v>
      </c>
      <c r="BJ36">
        <f t="shared" si="12"/>
        <v>0.83127400482329461</v>
      </c>
      <c r="BK36">
        <f t="shared" si="13"/>
        <v>9.2015678330307753E-3</v>
      </c>
      <c r="BL36">
        <f t="shared" si="14"/>
        <v>2.4387699577373854E-3</v>
      </c>
      <c r="BM36">
        <f t="shared" si="15"/>
        <v>1.3522052995737206E-3</v>
      </c>
      <c r="BN36">
        <f t="shared" si="43"/>
        <v>4.8403569601912906E-4</v>
      </c>
      <c r="BO36">
        <f t="shared" si="44"/>
        <v>0</v>
      </c>
      <c r="BP36">
        <f t="shared" si="45"/>
        <v>1.9294535710338445</v>
      </c>
      <c r="BQ36">
        <f t="shared" si="16"/>
        <v>2.0731438074813924</v>
      </c>
    </row>
    <row r="37" spans="1:69" x14ac:dyDescent="0.15">
      <c r="A37" t="s">
        <v>103</v>
      </c>
      <c r="B37">
        <v>762</v>
      </c>
      <c r="C37">
        <f t="shared" si="46"/>
        <v>4.9999999999926104</v>
      </c>
      <c r="D37" s="1">
        <v>55.866</v>
      </c>
      <c r="E37" s="1">
        <v>5.8000000000000003E-2</v>
      </c>
      <c r="F37" s="1">
        <v>3.0369999999999999</v>
      </c>
      <c r="G37" s="1">
        <v>0.21</v>
      </c>
      <c r="H37" s="1">
        <v>6.2869999999999999</v>
      </c>
      <c r="I37" s="1">
        <v>33.542999999999999</v>
      </c>
      <c r="J37" s="1">
        <v>0.499</v>
      </c>
      <c r="K37" s="1">
        <v>0.16900000000000001</v>
      </c>
      <c r="L37" s="1">
        <v>0.104</v>
      </c>
      <c r="M37" s="1">
        <v>1.7999999999999999E-2</v>
      </c>
      <c r="O37">
        <f t="shared" si="17"/>
        <v>99.790999999999997</v>
      </c>
      <c r="Q37" s="1">
        <v>44.7</v>
      </c>
      <c r="R37" s="1">
        <v>79.498000000000005</v>
      </c>
      <c r="S37" s="1">
        <v>11.093999999999999</v>
      </c>
      <c r="V37" s="5">
        <v>12</v>
      </c>
      <c r="W37" s="5">
        <v>4</v>
      </c>
      <c r="X37" s="15">
        <v>0</v>
      </c>
      <c r="Z37" s="14">
        <f t="shared" si="18"/>
        <v>1.9322501755805992</v>
      </c>
      <c r="AA37" s="14">
        <f t="shared" si="19"/>
        <v>1.5090782582599337E-3</v>
      </c>
      <c r="AB37" s="14">
        <f t="shared" si="20"/>
        <v>0.12379145376720031</v>
      </c>
      <c r="AC37" s="14">
        <f t="shared" si="21"/>
        <v>5.742221987512665E-3</v>
      </c>
      <c r="AD37" s="14">
        <f t="shared" si="22"/>
        <v>0</v>
      </c>
      <c r="AE37" s="14">
        <f t="shared" si="23"/>
        <v>0.18184386710552922</v>
      </c>
      <c r="AF37" s="14">
        <f t="shared" si="24"/>
        <v>1.729398764084106</v>
      </c>
      <c r="AG37" s="14">
        <f t="shared" si="25"/>
        <v>1.8490913987637449E-2</v>
      </c>
      <c r="AH37" s="14">
        <f t="shared" si="26"/>
        <v>4.9505920531968187E-3</v>
      </c>
      <c r="AI37" s="14">
        <f t="shared" si="27"/>
        <v>2.8933455327540079E-3</v>
      </c>
      <c r="AJ37" s="14">
        <f t="shared" si="28"/>
        <v>1.2069918539771023E-3</v>
      </c>
      <c r="AK37" s="14">
        <f t="shared" si="29"/>
        <v>0</v>
      </c>
      <c r="AL37" s="14">
        <f t="shared" si="30"/>
        <v>4.0020774042107732</v>
      </c>
      <c r="AM37" s="14">
        <f t="shared" si="31"/>
        <v>0.90485568700801633</v>
      </c>
      <c r="AN37" s="11">
        <f t="shared" si="2"/>
        <v>0</v>
      </c>
      <c r="AP37">
        <f t="shared" si="32"/>
        <v>55.866</v>
      </c>
      <c r="AQ37">
        <f t="shared" si="33"/>
        <v>5.8000000000000003E-2</v>
      </c>
      <c r="AR37">
        <f t="shared" si="34"/>
        <v>3.0369999999999999</v>
      </c>
      <c r="AS37">
        <f t="shared" si="35"/>
        <v>0.21</v>
      </c>
      <c r="AT37">
        <f t="shared" si="3"/>
        <v>0</v>
      </c>
      <c r="AU37">
        <f t="shared" si="4"/>
        <v>6.2869999999999999</v>
      </c>
      <c r="AV37">
        <f t="shared" si="36"/>
        <v>33.542999999999999</v>
      </c>
      <c r="AW37">
        <f t="shared" si="37"/>
        <v>0.499</v>
      </c>
      <c r="AX37">
        <f t="shared" si="38"/>
        <v>0.16900000000000001</v>
      </c>
      <c r="AY37">
        <f t="shared" si="39"/>
        <v>0.104</v>
      </c>
      <c r="AZ37">
        <f t="shared" si="40"/>
        <v>1.7999999999999999E-2</v>
      </c>
      <c r="BA37">
        <f t="shared" si="41"/>
        <v>0</v>
      </c>
      <c r="BB37">
        <f t="shared" si="42"/>
        <v>99.790999999999997</v>
      </c>
      <c r="BD37">
        <f t="shared" si="6"/>
        <v>0.92986018641810919</v>
      </c>
      <c r="BE37">
        <f t="shared" si="7"/>
        <v>7.2621641249092229E-4</v>
      </c>
      <c r="BF37">
        <f t="shared" si="8"/>
        <v>5.9572381326010206E-2</v>
      </c>
      <c r="BG37">
        <f t="shared" si="9"/>
        <v>2.7633396934008815E-3</v>
      </c>
      <c r="BH37">
        <f t="shared" si="10"/>
        <v>8.7509047380435398E-2</v>
      </c>
      <c r="BI37">
        <f t="shared" si="11"/>
        <v>0</v>
      </c>
      <c r="BJ37">
        <f t="shared" si="12"/>
        <v>0.83224164111114418</v>
      </c>
      <c r="BK37">
        <f t="shared" si="13"/>
        <v>8.8984154044231718E-3</v>
      </c>
      <c r="BL37">
        <f t="shared" si="14"/>
        <v>2.3823822130498162E-3</v>
      </c>
      <c r="BM37">
        <f t="shared" si="15"/>
        <v>1.3923698134224449E-3</v>
      </c>
      <c r="BN37">
        <f t="shared" si="43"/>
        <v>5.8084283522295485E-4</v>
      </c>
      <c r="BO37">
        <f t="shared" si="44"/>
        <v>0</v>
      </c>
      <c r="BP37">
        <f t="shared" si="45"/>
        <v>1.9259268226077091</v>
      </c>
      <c r="BQ37">
        <f t="shared" si="16"/>
        <v>2.0780007616239287</v>
      </c>
    </row>
    <row r="38" spans="1:69" x14ac:dyDescent="0.15">
      <c r="A38" t="s">
        <v>104</v>
      </c>
      <c r="B38">
        <v>763</v>
      </c>
      <c r="C38">
        <f t="shared" si="46"/>
        <v>3.6055512754614987</v>
      </c>
      <c r="D38" s="1">
        <v>55.956000000000003</v>
      </c>
      <c r="E38" s="1">
        <v>6.2E-2</v>
      </c>
      <c r="F38" s="1">
        <v>3.008</v>
      </c>
      <c r="G38" s="1">
        <v>0.20899999999999999</v>
      </c>
      <c r="H38" s="1">
        <v>6.2990000000000004</v>
      </c>
      <c r="I38" s="1">
        <v>33.637</v>
      </c>
      <c r="J38" s="1">
        <v>0.49</v>
      </c>
      <c r="K38" s="1">
        <v>0.17899999999999999</v>
      </c>
      <c r="L38" s="1">
        <v>9.8000000000000004E-2</v>
      </c>
      <c r="M38" s="1">
        <v>2.5000000000000001E-2</v>
      </c>
      <c r="O38">
        <f t="shared" si="17"/>
        <v>99.963000000000008</v>
      </c>
      <c r="Q38" s="1">
        <v>44.701999999999998</v>
      </c>
      <c r="R38" s="1">
        <v>79.495000000000005</v>
      </c>
      <c r="S38" s="1">
        <v>11.093999999999999</v>
      </c>
      <c r="V38" s="5">
        <v>12</v>
      </c>
      <c r="W38" s="5">
        <v>4</v>
      </c>
      <c r="X38" s="15">
        <v>0</v>
      </c>
      <c r="Z38" s="14">
        <f t="shared" si="18"/>
        <v>1.9321940886635172</v>
      </c>
      <c r="AA38" s="14">
        <f t="shared" si="19"/>
        <v>1.6105112663244616E-3</v>
      </c>
      <c r="AB38" s="14">
        <f t="shared" si="20"/>
        <v>0.1224086229676339</v>
      </c>
      <c r="AC38" s="14">
        <f t="shared" si="21"/>
        <v>5.7055206081937293E-3</v>
      </c>
      <c r="AD38" s="14">
        <f t="shared" si="22"/>
        <v>0</v>
      </c>
      <c r="AE38" s="14">
        <f t="shared" si="23"/>
        <v>0.18189263554989696</v>
      </c>
      <c r="AF38" s="14">
        <f t="shared" si="24"/>
        <v>1.7314055546917457</v>
      </c>
      <c r="AG38" s="14">
        <f t="shared" si="25"/>
        <v>1.8127679827251445E-2</v>
      </c>
      <c r="AH38" s="14">
        <f t="shared" si="26"/>
        <v>5.2349408139071262E-3</v>
      </c>
      <c r="AI38" s="14">
        <f t="shared" si="27"/>
        <v>2.7219575454252888E-3</v>
      </c>
      <c r="AJ38" s="14">
        <f t="shared" si="28"/>
        <v>1.6736326966980471E-3</v>
      </c>
      <c r="AK38" s="14">
        <f t="shared" si="29"/>
        <v>0</v>
      </c>
      <c r="AL38" s="14">
        <f t="shared" si="30"/>
        <v>4.0029751446305939</v>
      </c>
      <c r="AM38" s="14">
        <f t="shared" si="31"/>
        <v>0.90493241645363998</v>
      </c>
      <c r="AN38" s="11">
        <f t="shared" si="2"/>
        <v>0</v>
      </c>
      <c r="AP38">
        <f t="shared" si="32"/>
        <v>55.956000000000003</v>
      </c>
      <c r="AQ38">
        <f t="shared" si="33"/>
        <v>6.2E-2</v>
      </c>
      <c r="AR38">
        <f t="shared" si="34"/>
        <v>3.008</v>
      </c>
      <c r="AS38">
        <f t="shared" si="35"/>
        <v>0.20899999999999999</v>
      </c>
      <c r="AT38">
        <f t="shared" si="3"/>
        <v>0</v>
      </c>
      <c r="AU38">
        <f t="shared" si="4"/>
        <v>6.2990000000000004</v>
      </c>
      <c r="AV38">
        <f t="shared" si="36"/>
        <v>33.637</v>
      </c>
      <c r="AW38">
        <f t="shared" si="37"/>
        <v>0.49</v>
      </c>
      <c r="AX38">
        <f t="shared" si="38"/>
        <v>0.17899999999999999</v>
      </c>
      <c r="AY38">
        <f t="shared" si="39"/>
        <v>9.8000000000000004E-2</v>
      </c>
      <c r="AZ38">
        <f t="shared" si="40"/>
        <v>2.5000000000000001E-2</v>
      </c>
      <c r="BA38">
        <f t="shared" si="41"/>
        <v>0</v>
      </c>
      <c r="BB38">
        <f t="shared" si="42"/>
        <v>99.963000000000008</v>
      </c>
      <c r="BD38">
        <f t="shared" si="6"/>
        <v>0.93135818908122514</v>
      </c>
      <c r="BE38">
        <f t="shared" si="7"/>
        <v>7.7630030300753763E-4</v>
      </c>
      <c r="BF38">
        <f t="shared" si="8"/>
        <v>5.9003530796390743E-2</v>
      </c>
      <c r="BG38">
        <f t="shared" si="9"/>
        <v>2.7501809329561152E-3</v>
      </c>
      <c r="BH38">
        <f t="shared" si="10"/>
        <v>8.7676075942319479E-2</v>
      </c>
      <c r="BI38">
        <f t="shared" si="11"/>
        <v>0</v>
      </c>
      <c r="BJ38">
        <f t="shared" si="12"/>
        <v>0.8345738926767301</v>
      </c>
      <c r="BK38">
        <f t="shared" si="13"/>
        <v>8.7379229422191469E-3</v>
      </c>
      <c r="BL38">
        <f t="shared" si="14"/>
        <v>2.5233515747687396E-3</v>
      </c>
      <c r="BM38">
        <f t="shared" si="15"/>
        <v>1.3120407857249961E-3</v>
      </c>
      <c r="BN38">
        <f t="shared" si="43"/>
        <v>8.0672616003188186E-4</v>
      </c>
      <c r="BO38">
        <f t="shared" si="44"/>
        <v>0</v>
      </c>
      <c r="BP38">
        <f t="shared" si="45"/>
        <v>1.9295182111953739</v>
      </c>
      <c r="BQ38">
        <f t="shared" si="16"/>
        <v>2.0745982709075719</v>
      </c>
    </row>
    <row r="39" spans="1:69" x14ac:dyDescent="0.15">
      <c r="A39" t="s">
        <v>105</v>
      </c>
      <c r="B39">
        <v>764</v>
      </c>
      <c r="C39">
        <f t="shared" si="46"/>
        <v>3.60555127546544</v>
      </c>
      <c r="D39" s="1">
        <v>55.947000000000003</v>
      </c>
      <c r="E39" s="1">
        <v>5.3999999999999999E-2</v>
      </c>
      <c r="F39" s="1">
        <v>2.9750000000000001</v>
      </c>
      <c r="G39" s="1">
        <v>0.20200000000000001</v>
      </c>
      <c r="H39" s="1">
        <v>6.3120000000000003</v>
      </c>
      <c r="I39" s="1">
        <v>33.685000000000002</v>
      </c>
      <c r="J39" s="1">
        <v>0.47099999999999997</v>
      </c>
      <c r="K39" s="1">
        <v>0.17699999999999999</v>
      </c>
      <c r="L39" s="1">
        <v>0.11600000000000001</v>
      </c>
      <c r="M39" s="1">
        <v>1.6E-2</v>
      </c>
      <c r="O39">
        <f t="shared" si="17"/>
        <v>99.955000000000027</v>
      </c>
      <c r="Q39" s="1">
        <v>44.704000000000001</v>
      </c>
      <c r="R39" s="1">
        <v>79.492000000000004</v>
      </c>
      <c r="S39" s="1">
        <v>11.093999999999999</v>
      </c>
      <c r="V39" s="5">
        <v>12</v>
      </c>
      <c r="W39" s="5">
        <v>4</v>
      </c>
      <c r="X39" s="15">
        <v>0</v>
      </c>
      <c r="Z39" s="14">
        <f t="shared" si="18"/>
        <v>1.9322229891670362</v>
      </c>
      <c r="AA39" s="14">
        <f t="shared" si="19"/>
        <v>1.4029499931211521E-3</v>
      </c>
      <c r="AB39" s="14">
        <f t="shared" si="20"/>
        <v>0.12108699575290111</v>
      </c>
      <c r="AC39" s="14">
        <f t="shared" si="21"/>
        <v>5.5153961977089175E-3</v>
      </c>
      <c r="AD39" s="14">
        <f t="shared" si="22"/>
        <v>0</v>
      </c>
      <c r="AE39" s="14">
        <f t="shared" si="23"/>
        <v>0.1823000766575201</v>
      </c>
      <c r="AF39" s="14">
        <f t="shared" si="24"/>
        <v>1.7341811315028883</v>
      </c>
      <c r="AG39" s="14">
        <f t="shared" si="25"/>
        <v>1.7427833525772103E-2</v>
      </c>
      <c r="AH39" s="14">
        <f t="shared" si="26"/>
        <v>5.1773600110694021E-3</v>
      </c>
      <c r="AI39" s="14">
        <f t="shared" si="27"/>
        <v>3.2224754276160132E-3</v>
      </c>
      <c r="AJ39" s="14">
        <f t="shared" si="28"/>
        <v>1.071313257809317E-3</v>
      </c>
      <c r="AK39" s="14">
        <f t="shared" si="29"/>
        <v>0</v>
      </c>
      <c r="AL39" s="14">
        <f t="shared" si="30"/>
        <v>4.0036085214934429</v>
      </c>
      <c r="AM39" s="14">
        <f t="shared" si="31"/>
        <v>0.90487771240266623</v>
      </c>
      <c r="AN39" s="11">
        <f t="shared" si="2"/>
        <v>0</v>
      </c>
      <c r="AP39">
        <f t="shared" si="32"/>
        <v>55.947000000000003</v>
      </c>
      <c r="AQ39">
        <f t="shared" si="33"/>
        <v>5.3999999999999999E-2</v>
      </c>
      <c r="AR39">
        <f t="shared" si="34"/>
        <v>2.9750000000000001</v>
      </c>
      <c r="AS39">
        <f t="shared" si="35"/>
        <v>0.20200000000000001</v>
      </c>
      <c r="AT39">
        <f t="shared" si="3"/>
        <v>0</v>
      </c>
      <c r="AU39">
        <f t="shared" si="4"/>
        <v>6.3119999999999994</v>
      </c>
      <c r="AV39">
        <f t="shared" si="36"/>
        <v>33.685000000000002</v>
      </c>
      <c r="AW39">
        <f t="shared" si="37"/>
        <v>0.47099999999999997</v>
      </c>
      <c r="AX39">
        <f t="shared" si="38"/>
        <v>0.17699999999999999</v>
      </c>
      <c r="AY39">
        <f t="shared" si="39"/>
        <v>0.11600000000000001</v>
      </c>
      <c r="AZ39">
        <f t="shared" si="40"/>
        <v>1.6E-2</v>
      </c>
      <c r="BA39">
        <f t="shared" si="41"/>
        <v>0</v>
      </c>
      <c r="BB39">
        <f t="shared" si="42"/>
        <v>99.955000000000027</v>
      </c>
      <c r="BD39">
        <f t="shared" si="6"/>
        <v>0.93120838881491352</v>
      </c>
      <c r="BE39">
        <f t="shared" si="7"/>
        <v>6.7613252197430695E-4</v>
      </c>
      <c r="BF39">
        <f t="shared" si="8"/>
        <v>5.8356218124754812E-2</v>
      </c>
      <c r="BG39">
        <f t="shared" si="9"/>
        <v>2.658069609842753E-3</v>
      </c>
      <c r="BH39">
        <f t="shared" si="10"/>
        <v>8.785702355102723E-2</v>
      </c>
      <c r="BI39">
        <f t="shared" si="11"/>
        <v>0</v>
      </c>
      <c r="BJ39">
        <f t="shared" si="12"/>
        <v>0.83576482964639098</v>
      </c>
      <c r="BK39">
        <f t="shared" si="13"/>
        <v>8.3991055220106487E-3</v>
      </c>
      <c r="BL39">
        <f t="shared" si="14"/>
        <v>2.495157702424955E-3</v>
      </c>
      <c r="BM39">
        <f t="shared" si="15"/>
        <v>1.5530278688173425E-3</v>
      </c>
      <c r="BN39">
        <f t="shared" si="43"/>
        <v>5.1630474242040432E-4</v>
      </c>
      <c r="BO39">
        <f t="shared" si="44"/>
        <v>0</v>
      </c>
      <c r="BP39">
        <f t="shared" si="45"/>
        <v>1.929484258104577</v>
      </c>
      <c r="BQ39">
        <f t="shared" si="16"/>
        <v>2.074963039826184</v>
      </c>
    </row>
    <row r="40" spans="1:69" x14ac:dyDescent="0.15">
      <c r="A40" t="s">
        <v>106</v>
      </c>
      <c r="B40">
        <v>765</v>
      </c>
      <c r="C40">
        <f t="shared" si="46"/>
        <v>4.2426406871194464</v>
      </c>
      <c r="D40" s="1">
        <v>55.944000000000003</v>
      </c>
      <c r="E40" s="1">
        <v>5.8999999999999997E-2</v>
      </c>
      <c r="F40" s="1">
        <v>2.948</v>
      </c>
      <c r="G40" s="1">
        <v>0.20599999999999999</v>
      </c>
      <c r="H40" s="1">
        <v>6.28</v>
      </c>
      <c r="I40" s="1">
        <v>33.655000000000001</v>
      </c>
      <c r="J40" s="1">
        <v>0.46500000000000002</v>
      </c>
      <c r="K40" s="1">
        <v>0.17</v>
      </c>
      <c r="L40" s="1">
        <v>9.8000000000000004E-2</v>
      </c>
      <c r="M40" s="1">
        <v>1.7000000000000001E-2</v>
      </c>
      <c r="O40">
        <f t="shared" si="17"/>
        <v>99.841999999999999</v>
      </c>
      <c r="Q40" s="1">
        <v>44.707000000000001</v>
      </c>
      <c r="R40" s="1">
        <v>79.489000000000004</v>
      </c>
      <c r="S40" s="1">
        <v>11.093999999999999</v>
      </c>
      <c r="V40" s="5">
        <v>12</v>
      </c>
      <c r="W40" s="5">
        <v>4</v>
      </c>
      <c r="X40" s="15">
        <v>0</v>
      </c>
      <c r="Z40" s="14">
        <f t="shared" si="18"/>
        <v>1.9336643785626253</v>
      </c>
      <c r="AA40" s="14">
        <f t="shared" si="19"/>
        <v>1.5340785002232406E-3</v>
      </c>
      <c r="AB40" s="14">
        <f t="shared" si="20"/>
        <v>0.1200840021658706</v>
      </c>
      <c r="AC40" s="14">
        <f t="shared" si="21"/>
        <v>5.6291096271406885E-3</v>
      </c>
      <c r="AD40" s="14">
        <f t="shared" si="22"/>
        <v>0</v>
      </c>
      <c r="AE40" s="14">
        <f t="shared" si="23"/>
        <v>0.18152090375961674</v>
      </c>
      <c r="AF40" s="14">
        <f t="shared" si="24"/>
        <v>1.7340221477282884</v>
      </c>
      <c r="AG40" s="14">
        <f t="shared" si="25"/>
        <v>1.7219581367035396E-2</v>
      </c>
      <c r="AH40" s="14">
        <f t="shared" si="26"/>
        <v>4.9765819533510378E-3</v>
      </c>
      <c r="AI40" s="14">
        <f t="shared" si="27"/>
        <v>2.7246131051964608E-3</v>
      </c>
      <c r="AJ40" s="14">
        <f t="shared" si="28"/>
        <v>1.1391805425964123E-3</v>
      </c>
      <c r="AK40" s="14">
        <f t="shared" si="29"/>
        <v>0</v>
      </c>
      <c r="AL40" s="14">
        <f t="shared" si="30"/>
        <v>4.0025145773119437</v>
      </c>
      <c r="AM40" s="14">
        <f t="shared" si="31"/>
        <v>0.90523788874459399</v>
      </c>
      <c r="AN40" s="11">
        <f t="shared" si="2"/>
        <v>0</v>
      </c>
      <c r="AP40">
        <f t="shared" si="32"/>
        <v>55.944000000000003</v>
      </c>
      <c r="AQ40">
        <f t="shared" si="33"/>
        <v>5.8999999999999997E-2</v>
      </c>
      <c r="AR40">
        <f t="shared" si="34"/>
        <v>2.948</v>
      </c>
      <c r="AS40">
        <f t="shared" si="35"/>
        <v>0.20599999999999999</v>
      </c>
      <c r="AT40">
        <f t="shared" si="3"/>
        <v>0</v>
      </c>
      <c r="AU40">
        <f t="shared" si="4"/>
        <v>6.28</v>
      </c>
      <c r="AV40">
        <f t="shared" si="36"/>
        <v>33.655000000000001</v>
      </c>
      <c r="AW40">
        <f t="shared" si="37"/>
        <v>0.46500000000000002</v>
      </c>
      <c r="AX40">
        <f t="shared" si="38"/>
        <v>0.17</v>
      </c>
      <c r="AY40">
        <f t="shared" si="39"/>
        <v>9.8000000000000004E-2</v>
      </c>
      <c r="AZ40">
        <f t="shared" si="40"/>
        <v>1.7000000000000001E-2</v>
      </c>
      <c r="BA40">
        <f t="shared" si="41"/>
        <v>0</v>
      </c>
      <c r="BB40">
        <f t="shared" si="42"/>
        <v>99.841999999999999</v>
      </c>
      <c r="BD40">
        <f t="shared" si="6"/>
        <v>0.93115845539280961</v>
      </c>
      <c r="BE40">
        <f t="shared" si="7"/>
        <v>7.3873738512007607E-4</v>
      </c>
      <c r="BF40">
        <f t="shared" si="8"/>
        <v>5.7826598666143592E-2</v>
      </c>
      <c r="BG40">
        <f t="shared" si="9"/>
        <v>2.7107046516218168E-3</v>
      </c>
      <c r="BH40">
        <f t="shared" si="10"/>
        <v>8.7411614052669687E-2</v>
      </c>
      <c r="BI40">
        <f t="shared" si="11"/>
        <v>0</v>
      </c>
      <c r="BJ40">
        <f t="shared" si="12"/>
        <v>0.83502049404035295</v>
      </c>
      <c r="BK40">
        <f t="shared" si="13"/>
        <v>8.2921105472079665E-3</v>
      </c>
      <c r="BL40">
        <f t="shared" si="14"/>
        <v>2.3964791492217083E-3</v>
      </c>
      <c r="BM40">
        <f t="shared" si="15"/>
        <v>1.3120407857249961E-3</v>
      </c>
      <c r="BN40">
        <f t="shared" si="43"/>
        <v>5.4857378882167964E-4</v>
      </c>
      <c r="BO40">
        <f t="shared" si="44"/>
        <v>0</v>
      </c>
      <c r="BP40">
        <f t="shared" si="45"/>
        <v>1.9274158084596942</v>
      </c>
      <c r="BQ40">
        <f t="shared" si="16"/>
        <v>2.0766222626920228</v>
      </c>
    </row>
    <row r="41" spans="1:69" x14ac:dyDescent="0.15">
      <c r="A41" t="s">
        <v>107</v>
      </c>
      <c r="B41">
        <v>766</v>
      </c>
      <c r="C41">
        <f t="shared" si="46"/>
        <v>4.4721359550050446</v>
      </c>
      <c r="D41" s="1">
        <v>55.951000000000001</v>
      </c>
      <c r="E41" s="1">
        <v>5.3999999999999999E-2</v>
      </c>
      <c r="F41" s="1">
        <v>2.911</v>
      </c>
      <c r="G41" s="1">
        <v>0.20699999999999999</v>
      </c>
      <c r="H41" s="1">
        <v>6.25</v>
      </c>
      <c r="I41" s="1">
        <v>33.741999999999997</v>
      </c>
      <c r="J41" s="1">
        <v>0.45300000000000001</v>
      </c>
      <c r="K41" s="1">
        <v>0.16900000000000001</v>
      </c>
      <c r="L41" s="1">
        <v>9.4E-2</v>
      </c>
      <c r="M41" s="1">
        <v>1.2999999999999999E-2</v>
      </c>
      <c r="O41">
        <f t="shared" si="17"/>
        <v>99.844000000000008</v>
      </c>
      <c r="Q41" s="1">
        <v>44.709000000000003</v>
      </c>
      <c r="R41" s="1">
        <v>79.484999999999999</v>
      </c>
      <c r="S41" s="1">
        <v>11.093999999999999</v>
      </c>
      <c r="V41" s="5">
        <v>12</v>
      </c>
      <c r="W41" s="5">
        <v>4</v>
      </c>
      <c r="X41" s="15">
        <v>0</v>
      </c>
      <c r="Z41" s="14">
        <f t="shared" si="18"/>
        <v>1.9336160740595578</v>
      </c>
      <c r="AA41" s="14">
        <f t="shared" si="19"/>
        <v>1.4038611145118325E-3</v>
      </c>
      <c r="AB41" s="14">
        <f t="shared" si="20"/>
        <v>0.11855904516917801</v>
      </c>
      <c r="AC41" s="14">
        <f t="shared" si="21"/>
        <v>5.6555864437284166E-3</v>
      </c>
      <c r="AD41" s="14">
        <f t="shared" si="22"/>
        <v>0</v>
      </c>
      <c r="AE41" s="14">
        <f t="shared" si="23"/>
        <v>0.18062665187446067</v>
      </c>
      <c r="AF41" s="14">
        <f t="shared" si="24"/>
        <v>1.7382437617864142</v>
      </c>
      <c r="AG41" s="14">
        <f t="shared" si="25"/>
        <v>1.6772687330875526E-2</v>
      </c>
      <c r="AH41" s="14">
        <f t="shared" si="26"/>
        <v>4.9465654144830113E-3</v>
      </c>
      <c r="AI41" s="14">
        <f t="shared" si="27"/>
        <v>2.6130121685908414E-3</v>
      </c>
      <c r="AJ41" s="14">
        <f t="shared" si="28"/>
        <v>8.7100731535148259E-4</v>
      </c>
      <c r="AK41" s="14">
        <f t="shared" si="29"/>
        <v>0</v>
      </c>
      <c r="AL41" s="14">
        <f t="shared" si="30"/>
        <v>4.0033082526771508</v>
      </c>
      <c r="AM41" s="14">
        <f t="shared" si="31"/>
        <v>0.90586823863219823</v>
      </c>
      <c r="AN41" s="11">
        <f t="shared" si="2"/>
        <v>0</v>
      </c>
      <c r="AP41">
        <f t="shared" si="32"/>
        <v>55.951000000000001</v>
      </c>
      <c r="AQ41">
        <f t="shared" si="33"/>
        <v>5.3999999999999999E-2</v>
      </c>
      <c r="AR41">
        <f t="shared" si="34"/>
        <v>2.911</v>
      </c>
      <c r="AS41">
        <f t="shared" si="35"/>
        <v>0.20699999999999999</v>
      </c>
      <c r="AT41">
        <f t="shared" si="3"/>
        <v>0</v>
      </c>
      <c r="AU41">
        <f t="shared" si="4"/>
        <v>6.25</v>
      </c>
      <c r="AV41">
        <f t="shared" si="36"/>
        <v>33.741999999999997</v>
      </c>
      <c r="AW41">
        <f t="shared" si="37"/>
        <v>0.45300000000000001</v>
      </c>
      <c r="AX41">
        <f t="shared" si="38"/>
        <v>0.16900000000000001</v>
      </c>
      <c r="AY41">
        <f t="shared" si="39"/>
        <v>9.4E-2</v>
      </c>
      <c r="AZ41">
        <f t="shared" si="40"/>
        <v>1.2999999999999999E-2</v>
      </c>
      <c r="BA41">
        <f t="shared" si="41"/>
        <v>0</v>
      </c>
      <c r="BB41">
        <f t="shared" si="42"/>
        <v>99.844000000000008</v>
      </c>
      <c r="BD41">
        <f t="shared" si="6"/>
        <v>0.93127496671105192</v>
      </c>
      <c r="BE41">
        <f t="shared" si="7"/>
        <v>6.7613252197430695E-4</v>
      </c>
      <c r="BF41">
        <f t="shared" si="8"/>
        <v>5.7100823852491177E-2</v>
      </c>
      <c r="BG41">
        <f t="shared" si="9"/>
        <v>2.7238634120665831E-3</v>
      </c>
      <c r="BH41">
        <f t="shared" si="10"/>
        <v>8.6994042647959471E-2</v>
      </c>
      <c r="BI41">
        <f t="shared" si="11"/>
        <v>0</v>
      </c>
      <c r="BJ41">
        <f t="shared" si="12"/>
        <v>0.83717906729786318</v>
      </c>
      <c r="BK41">
        <f t="shared" si="13"/>
        <v>8.0781205976026005E-3</v>
      </c>
      <c r="BL41">
        <f t="shared" si="14"/>
        <v>2.3823822130498162E-3</v>
      </c>
      <c r="BM41">
        <f t="shared" si="15"/>
        <v>1.2584881005933636E-3</v>
      </c>
      <c r="BN41">
        <f t="shared" si="43"/>
        <v>4.1949760321657848E-4</v>
      </c>
      <c r="BO41">
        <f t="shared" si="44"/>
        <v>0</v>
      </c>
      <c r="BP41">
        <f t="shared" si="45"/>
        <v>1.9280873849578688</v>
      </c>
      <c r="BQ41">
        <f t="shared" si="16"/>
        <v>2.0763105883630004</v>
      </c>
    </row>
    <row r="42" spans="1:69" x14ac:dyDescent="0.15">
      <c r="A42" t="s">
        <v>108</v>
      </c>
      <c r="B42">
        <v>767</v>
      </c>
      <c r="C42">
        <f t="shared" si="46"/>
        <v>4.2426406871194464</v>
      </c>
      <c r="D42" s="1">
        <v>56.048999999999999</v>
      </c>
      <c r="E42" s="1">
        <v>6.7000000000000004E-2</v>
      </c>
      <c r="F42" s="1">
        <v>2.8969999999999998</v>
      </c>
      <c r="G42" s="1">
        <v>0.19800000000000001</v>
      </c>
      <c r="H42" s="1">
        <v>6.2750000000000004</v>
      </c>
      <c r="I42" s="1">
        <v>33.756999999999998</v>
      </c>
      <c r="J42" s="1">
        <v>0.44700000000000001</v>
      </c>
      <c r="K42" s="1">
        <v>0.17100000000000001</v>
      </c>
      <c r="L42" s="1">
        <v>0.104</v>
      </c>
      <c r="M42" s="1">
        <v>8.0000000000000002E-3</v>
      </c>
      <c r="O42">
        <f t="shared" si="17"/>
        <v>99.972999999999999</v>
      </c>
      <c r="Q42" s="1">
        <v>44.712000000000003</v>
      </c>
      <c r="R42" s="1">
        <v>79.481999999999999</v>
      </c>
      <c r="S42" s="1">
        <v>11.093999999999999</v>
      </c>
      <c r="V42" s="5">
        <v>12</v>
      </c>
      <c r="W42" s="5">
        <v>4</v>
      </c>
      <c r="X42" s="15">
        <v>0</v>
      </c>
      <c r="Z42" s="14">
        <f t="shared" si="18"/>
        <v>1.9345306990405404</v>
      </c>
      <c r="AA42" s="14">
        <f t="shared" si="19"/>
        <v>1.7396046115762498E-3</v>
      </c>
      <c r="AB42" s="14">
        <f t="shared" si="20"/>
        <v>0.11783826661550241</v>
      </c>
      <c r="AC42" s="14">
        <f t="shared" si="21"/>
        <v>5.4027870760966117E-3</v>
      </c>
      <c r="AD42" s="14">
        <f t="shared" si="22"/>
        <v>0</v>
      </c>
      <c r="AE42" s="14">
        <f t="shared" si="23"/>
        <v>0.18111770537525201</v>
      </c>
      <c r="AF42" s="14">
        <f t="shared" si="24"/>
        <v>1.7367970180632022</v>
      </c>
      <c r="AG42" s="14">
        <f t="shared" si="25"/>
        <v>1.6529409344872563E-2</v>
      </c>
      <c r="AH42" s="14">
        <f t="shared" si="26"/>
        <v>4.9987167130399988E-3</v>
      </c>
      <c r="AI42" s="14">
        <f t="shared" si="27"/>
        <v>2.8873024582216061E-3</v>
      </c>
      <c r="AJ42" s="14">
        <f t="shared" si="28"/>
        <v>5.3532040755670262E-4</v>
      </c>
      <c r="AK42" s="14">
        <f t="shared" si="29"/>
        <v>0</v>
      </c>
      <c r="AL42" s="14">
        <f t="shared" si="30"/>
        <v>4.0023768297058604</v>
      </c>
      <c r="AM42" s="14">
        <f t="shared" si="31"/>
        <v>0.90556529799690855</v>
      </c>
      <c r="AN42" s="11">
        <f t="shared" si="2"/>
        <v>0</v>
      </c>
      <c r="AP42">
        <f t="shared" si="32"/>
        <v>56.048999999999999</v>
      </c>
      <c r="AQ42">
        <f t="shared" si="33"/>
        <v>6.7000000000000004E-2</v>
      </c>
      <c r="AR42">
        <f t="shared" si="34"/>
        <v>2.8969999999999998</v>
      </c>
      <c r="AS42">
        <f t="shared" si="35"/>
        <v>0.19800000000000001</v>
      </c>
      <c r="AT42">
        <f t="shared" si="3"/>
        <v>0</v>
      </c>
      <c r="AU42">
        <f t="shared" si="4"/>
        <v>6.2750000000000004</v>
      </c>
      <c r="AV42">
        <f t="shared" si="36"/>
        <v>33.756999999999998</v>
      </c>
      <c r="AW42">
        <f t="shared" si="37"/>
        <v>0.44700000000000001</v>
      </c>
      <c r="AX42">
        <f t="shared" si="38"/>
        <v>0.17100000000000001</v>
      </c>
      <c r="AY42">
        <f t="shared" si="39"/>
        <v>0.104</v>
      </c>
      <c r="AZ42">
        <f t="shared" si="40"/>
        <v>8.0000000000000002E-3</v>
      </c>
      <c r="BA42">
        <f t="shared" si="41"/>
        <v>0</v>
      </c>
      <c r="BB42">
        <f t="shared" si="42"/>
        <v>99.972999999999999</v>
      </c>
      <c r="BD42">
        <f t="shared" si="6"/>
        <v>0.93290612516644478</v>
      </c>
      <c r="BE42">
        <f t="shared" si="7"/>
        <v>8.3890516615330686E-4</v>
      </c>
      <c r="BF42">
        <f t="shared" si="8"/>
        <v>5.6826206355433506E-2</v>
      </c>
      <c r="BG42">
        <f t="shared" si="9"/>
        <v>2.6054345680636883E-3</v>
      </c>
      <c r="BH42">
        <f t="shared" si="10"/>
        <v>8.7342018818551317E-2</v>
      </c>
      <c r="BI42">
        <f t="shared" si="11"/>
        <v>0</v>
      </c>
      <c r="BJ42">
        <f t="shared" si="12"/>
        <v>0.83755123510088225</v>
      </c>
      <c r="BK42">
        <f t="shared" si="13"/>
        <v>7.9711256227999166E-3</v>
      </c>
      <c r="BL42">
        <f t="shared" si="14"/>
        <v>2.4105760853936008E-3</v>
      </c>
      <c r="BM42">
        <f t="shared" si="15"/>
        <v>1.3923698134224449E-3</v>
      </c>
      <c r="BN42">
        <f t="shared" si="43"/>
        <v>2.5815237121020216E-4</v>
      </c>
      <c r="BO42">
        <f t="shared" si="44"/>
        <v>0</v>
      </c>
      <c r="BP42">
        <f t="shared" si="45"/>
        <v>1.930102149068355</v>
      </c>
      <c r="BQ42">
        <f t="shared" si="16"/>
        <v>2.0736606254947576</v>
      </c>
    </row>
    <row r="43" spans="1:69" x14ac:dyDescent="0.15">
      <c r="A43" t="s">
        <v>109</v>
      </c>
      <c r="B43">
        <v>768</v>
      </c>
      <c r="C43">
        <f t="shared" si="46"/>
        <v>3.6055512754614987</v>
      </c>
      <c r="D43" s="1">
        <v>56.084000000000003</v>
      </c>
      <c r="E43" s="1">
        <v>5.8999999999999997E-2</v>
      </c>
      <c r="F43" s="1">
        <v>2.9220000000000002</v>
      </c>
      <c r="G43" s="1">
        <v>0.2</v>
      </c>
      <c r="H43" s="1">
        <v>6.2839999999999998</v>
      </c>
      <c r="I43" s="1">
        <v>33.761000000000003</v>
      </c>
      <c r="J43" s="1">
        <v>0.443</v>
      </c>
      <c r="K43" s="1">
        <v>0.17199999999999999</v>
      </c>
      <c r="L43" s="1">
        <v>0.10199999999999999</v>
      </c>
      <c r="M43" s="1">
        <v>1.7999999999999999E-2</v>
      </c>
      <c r="O43">
        <f t="shared" si="17"/>
        <v>100.045</v>
      </c>
      <c r="Q43" s="1">
        <v>44.713999999999999</v>
      </c>
      <c r="R43" s="1">
        <v>79.478999999999999</v>
      </c>
      <c r="S43" s="1">
        <v>11.093999999999999</v>
      </c>
      <c r="V43" s="5">
        <v>12</v>
      </c>
      <c r="W43" s="5">
        <v>4</v>
      </c>
      <c r="X43" s="15">
        <v>0</v>
      </c>
      <c r="Z43" s="14">
        <f t="shared" si="18"/>
        <v>1.9343737750722996</v>
      </c>
      <c r="AA43" s="14">
        <f t="shared" si="19"/>
        <v>1.5308104451262567E-3</v>
      </c>
      <c r="AB43" s="14">
        <f t="shared" si="20"/>
        <v>0.11877135729017878</v>
      </c>
      <c r="AC43" s="14">
        <f t="shared" si="21"/>
        <v>5.4535125308401693E-3</v>
      </c>
      <c r="AD43" s="14">
        <f t="shared" si="22"/>
        <v>0</v>
      </c>
      <c r="AE43" s="14">
        <f t="shared" si="23"/>
        <v>0.18124958097858226</v>
      </c>
      <c r="AF43" s="14">
        <f t="shared" si="24"/>
        <v>1.7357780041258586</v>
      </c>
      <c r="AG43" s="14">
        <f t="shared" si="25"/>
        <v>1.6369944073554681E-2</v>
      </c>
      <c r="AH43" s="14">
        <f t="shared" si="26"/>
        <v>5.0244036137753979E-3</v>
      </c>
      <c r="AI43" s="14">
        <f t="shared" si="27"/>
        <v>2.8297806380054216E-3</v>
      </c>
      <c r="AJ43" s="14">
        <f t="shared" si="28"/>
        <v>1.2036216076860959E-3</v>
      </c>
      <c r="AK43" s="14">
        <f t="shared" si="29"/>
        <v>0</v>
      </c>
      <c r="AL43" s="14">
        <f t="shared" si="30"/>
        <v>4.0025847903759075</v>
      </c>
      <c r="AM43" s="14">
        <f t="shared" si="31"/>
        <v>0.90545280496383274</v>
      </c>
      <c r="AN43" s="11">
        <f t="shared" si="2"/>
        <v>0</v>
      </c>
      <c r="AP43">
        <f t="shared" si="32"/>
        <v>56.084000000000003</v>
      </c>
      <c r="AQ43">
        <f t="shared" si="33"/>
        <v>5.8999999999999997E-2</v>
      </c>
      <c r="AR43">
        <f t="shared" si="34"/>
        <v>2.9220000000000002</v>
      </c>
      <c r="AS43">
        <f t="shared" si="35"/>
        <v>0.2</v>
      </c>
      <c r="AT43">
        <f t="shared" si="3"/>
        <v>0</v>
      </c>
      <c r="AU43">
        <f t="shared" si="4"/>
        <v>6.2839999999999998</v>
      </c>
      <c r="AV43">
        <f t="shared" si="36"/>
        <v>33.761000000000003</v>
      </c>
      <c r="AW43">
        <f t="shared" si="37"/>
        <v>0.443</v>
      </c>
      <c r="AX43">
        <f t="shared" si="38"/>
        <v>0.17199999999999999</v>
      </c>
      <c r="AY43">
        <f t="shared" si="39"/>
        <v>0.10199999999999999</v>
      </c>
      <c r="AZ43">
        <f t="shared" si="40"/>
        <v>1.7999999999999999E-2</v>
      </c>
      <c r="BA43">
        <f t="shared" si="41"/>
        <v>0</v>
      </c>
      <c r="BB43">
        <f t="shared" si="42"/>
        <v>100.045</v>
      </c>
      <c r="BD43">
        <f t="shared" si="6"/>
        <v>0.93348868175765654</v>
      </c>
      <c r="BE43">
        <f t="shared" si="7"/>
        <v>7.3873738512007607E-4</v>
      </c>
      <c r="BF43">
        <f t="shared" si="8"/>
        <v>5.7316594743036492E-2</v>
      </c>
      <c r="BG43">
        <f t="shared" si="9"/>
        <v>2.6317520889532204E-3</v>
      </c>
      <c r="BH43">
        <f t="shared" si="10"/>
        <v>8.7467290239964371E-2</v>
      </c>
      <c r="BI43">
        <f t="shared" si="11"/>
        <v>0</v>
      </c>
      <c r="BJ43">
        <f t="shared" si="12"/>
        <v>0.83765047984835406</v>
      </c>
      <c r="BK43">
        <f t="shared" si="13"/>
        <v>7.8997956395981273E-3</v>
      </c>
      <c r="BL43">
        <f t="shared" si="14"/>
        <v>2.4246730215654929E-3</v>
      </c>
      <c r="BM43">
        <f t="shared" si="15"/>
        <v>1.3655934708566287E-3</v>
      </c>
      <c r="BN43">
        <f t="shared" si="43"/>
        <v>5.8084283522295485E-4</v>
      </c>
      <c r="BO43">
        <f t="shared" si="44"/>
        <v>0</v>
      </c>
      <c r="BP43">
        <f t="shared" si="45"/>
        <v>1.9315644410303279</v>
      </c>
      <c r="BQ43">
        <f t="shared" si="16"/>
        <v>2.0721984239059936</v>
      </c>
    </row>
    <row r="44" spans="1:69" x14ac:dyDescent="0.15">
      <c r="A44" t="s">
        <v>110</v>
      </c>
      <c r="B44">
        <v>769</v>
      </c>
      <c r="C44">
        <f t="shared" si="46"/>
        <v>3.60555127546544</v>
      </c>
      <c r="D44" s="1">
        <v>56.054000000000002</v>
      </c>
      <c r="E44" s="1">
        <v>5.8999999999999997E-2</v>
      </c>
      <c r="F44" s="1">
        <v>2.8719999999999999</v>
      </c>
      <c r="G44" s="1">
        <v>0.20599999999999999</v>
      </c>
      <c r="H44" s="1">
        <v>6.2539999999999996</v>
      </c>
      <c r="I44" s="1">
        <v>33.688000000000002</v>
      </c>
      <c r="J44" s="1">
        <v>0.43099999999999999</v>
      </c>
      <c r="K44" s="1">
        <v>0.17199999999999999</v>
      </c>
      <c r="L44" s="1">
        <v>9.7000000000000003E-2</v>
      </c>
      <c r="M44" s="1">
        <v>2.1999999999999999E-2</v>
      </c>
      <c r="O44">
        <f t="shared" si="17"/>
        <v>99.855000000000004</v>
      </c>
      <c r="Q44" s="1">
        <v>44.716000000000001</v>
      </c>
      <c r="R44" s="1">
        <v>79.475999999999999</v>
      </c>
      <c r="S44" s="1">
        <v>11.093999999999999</v>
      </c>
      <c r="V44" s="5">
        <v>12</v>
      </c>
      <c r="W44" s="5">
        <v>4</v>
      </c>
      <c r="X44" s="15">
        <v>0</v>
      </c>
      <c r="Z44" s="14">
        <f t="shared" si="18"/>
        <v>1.9365470996980896</v>
      </c>
      <c r="AA44" s="14">
        <f t="shared" si="19"/>
        <v>1.5333505622224545E-3</v>
      </c>
      <c r="AB44" s="14">
        <f t="shared" si="20"/>
        <v>0.11693270151773077</v>
      </c>
      <c r="AC44" s="14">
        <f t="shared" si="21"/>
        <v>5.6264385494822827E-3</v>
      </c>
      <c r="AD44" s="14">
        <f t="shared" si="22"/>
        <v>0</v>
      </c>
      <c r="AE44" s="14">
        <f t="shared" si="23"/>
        <v>0.18068360692974511</v>
      </c>
      <c r="AF44" s="14">
        <f t="shared" si="24"/>
        <v>1.7348988016326365</v>
      </c>
      <c r="AG44" s="14">
        <f t="shared" si="25"/>
        <v>1.5952941753404525E-2</v>
      </c>
      <c r="AH44" s="14">
        <f t="shared" si="26"/>
        <v>5.0327407488911019E-3</v>
      </c>
      <c r="AI44" s="14">
        <f t="shared" si="27"/>
        <v>2.6955312626594191E-3</v>
      </c>
      <c r="AJ44" s="14">
        <f t="shared" si="28"/>
        <v>1.4735341024363856E-3</v>
      </c>
      <c r="AK44" s="14">
        <f t="shared" si="29"/>
        <v>0</v>
      </c>
      <c r="AL44" s="14">
        <f t="shared" si="30"/>
        <v>4.0013767467572983</v>
      </c>
      <c r="AM44" s="14">
        <f t="shared" si="31"/>
        <v>0.90567693348920153</v>
      </c>
      <c r="AN44" s="11">
        <f t="shared" si="2"/>
        <v>0</v>
      </c>
      <c r="AP44">
        <f t="shared" si="32"/>
        <v>56.054000000000002</v>
      </c>
      <c r="AQ44">
        <f t="shared" si="33"/>
        <v>5.8999999999999997E-2</v>
      </c>
      <c r="AR44">
        <f t="shared" si="34"/>
        <v>2.8719999999999999</v>
      </c>
      <c r="AS44">
        <f t="shared" si="35"/>
        <v>0.20599999999999999</v>
      </c>
      <c r="AT44">
        <f t="shared" si="3"/>
        <v>0</v>
      </c>
      <c r="AU44">
        <f t="shared" si="4"/>
        <v>6.2540000000000004</v>
      </c>
      <c r="AV44">
        <f t="shared" si="36"/>
        <v>33.688000000000002</v>
      </c>
      <c r="AW44">
        <f t="shared" si="37"/>
        <v>0.43099999999999999</v>
      </c>
      <c r="AX44">
        <f t="shared" si="38"/>
        <v>0.17199999999999999</v>
      </c>
      <c r="AY44">
        <f t="shared" si="39"/>
        <v>9.7000000000000003E-2</v>
      </c>
      <c r="AZ44">
        <f t="shared" si="40"/>
        <v>2.1999999999999999E-2</v>
      </c>
      <c r="BA44">
        <f t="shared" si="41"/>
        <v>0</v>
      </c>
      <c r="BB44">
        <f t="shared" si="42"/>
        <v>99.855000000000004</v>
      </c>
      <c r="BD44">
        <f t="shared" si="6"/>
        <v>0.93298934753661789</v>
      </c>
      <c r="BE44">
        <f t="shared" si="7"/>
        <v>7.3873738512007607E-4</v>
      </c>
      <c r="BF44">
        <f t="shared" si="8"/>
        <v>5.633581796783052E-2</v>
      </c>
      <c r="BG44">
        <f t="shared" si="9"/>
        <v>2.7107046516218168E-3</v>
      </c>
      <c r="BH44">
        <f t="shared" si="10"/>
        <v>8.704971883525417E-2</v>
      </c>
      <c r="BI44">
        <f t="shared" si="11"/>
        <v>0</v>
      </c>
      <c r="BJ44">
        <f t="shared" si="12"/>
        <v>0.83583926320699475</v>
      </c>
      <c r="BK44">
        <f t="shared" si="13"/>
        <v>7.6858056899927604E-3</v>
      </c>
      <c r="BL44">
        <f t="shared" si="14"/>
        <v>2.4246730215654929E-3</v>
      </c>
      <c r="BM44">
        <f t="shared" si="15"/>
        <v>1.2986526144420881E-3</v>
      </c>
      <c r="BN44">
        <f t="shared" si="43"/>
        <v>7.099190208280559E-4</v>
      </c>
      <c r="BO44">
        <f t="shared" si="44"/>
        <v>0</v>
      </c>
      <c r="BP44">
        <f t="shared" si="45"/>
        <v>1.9277826399302675</v>
      </c>
      <c r="BQ44">
        <f t="shared" si="16"/>
        <v>2.0756368813976027</v>
      </c>
    </row>
    <row r="45" spans="1:69" x14ac:dyDescent="0.15">
      <c r="A45" t="s">
        <v>111</v>
      </c>
      <c r="B45">
        <v>770</v>
      </c>
      <c r="C45">
        <f t="shared" si="46"/>
        <v>4.2426406871194464</v>
      </c>
      <c r="D45" s="1">
        <v>56.136000000000003</v>
      </c>
      <c r="E45" s="1">
        <v>6.4000000000000001E-2</v>
      </c>
      <c r="F45" s="1">
        <v>2.86</v>
      </c>
      <c r="G45" s="1">
        <v>0.2</v>
      </c>
      <c r="H45" s="1">
        <v>6.2629999999999999</v>
      </c>
      <c r="I45" s="1">
        <v>33.737000000000002</v>
      </c>
      <c r="J45" s="1">
        <v>0.42099999999999999</v>
      </c>
      <c r="K45" s="1">
        <v>0.17499999999999999</v>
      </c>
      <c r="L45" s="1">
        <v>9.7000000000000003E-2</v>
      </c>
      <c r="M45" s="1">
        <v>8.0000000000000002E-3</v>
      </c>
      <c r="O45">
        <f t="shared" si="17"/>
        <v>99.961000000000013</v>
      </c>
      <c r="Q45" s="1">
        <v>44.719000000000001</v>
      </c>
      <c r="R45" s="1">
        <v>79.472999999999999</v>
      </c>
      <c r="S45" s="1">
        <v>11.093999999999999</v>
      </c>
      <c r="V45" s="5">
        <v>12</v>
      </c>
      <c r="W45" s="5">
        <v>4</v>
      </c>
      <c r="X45" s="15">
        <v>0</v>
      </c>
      <c r="Z45" s="14">
        <f t="shared" si="18"/>
        <v>1.9371267206975553</v>
      </c>
      <c r="AA45" s="14">
        <f t="shared" si="19"/>
        <v>1.6613629936386731E-3</v>
      </c>
      <c r="AB45" s="14">
        <f t="shared" si="20"/>
        <v>0.11630883195335373</v>
      </c>
      <c r="AC45" s="14">
        <f t="shared" si="21"/>
        <v>5.4562149175088103E-3</v>
      </c>
      <c r="AD45" s="14">
        <f t="shared" si="22"/>
        <v>0</v>
      </c>
      <c r="AE45" s="14">
        <f t="shared" si="23"/>
        <v>0.18073339212634609</v>
      </c>
      <c r="AF45" s="14">
        <f t="shared" si="24"/>
        <v>1.7354035963143279</v>
      </c>
      <c r="AG45" s="14">
        <f t="shared" si="25"/>
        <v>1.5564698717149026E-2</v>
      </c>
      <c r="AH45" s="14">
        <f t="shared" si="26"/>
        <v>5.114571736123283E-3</v>
      </c>
      <c r="AI45" s="14">
        <f t="shared" si="27"/>
        <v>2.692399408486491E-3</v>
      </c>
      <c r="AJ45" s="14">
        <f t="shared" si="28"/>
        <v>5.3520801776873355E-4</v>
      </c>
      <c r="AK45" s="14">
        <f t="shared" si="29"/>
        <v>0</v>
      </c>
      <c r="AL45" s="14">
        <f t="shared" si="30"/>
        <v>4.0005969968822575</v>
      </c>
      <c r="AM45" s="14">
        <f t="shared" si="31"/>
        <v>0.90567825097232513</v>
      </c>
      <c r="AN45" s="11">
        <f t="shared" si="2"/>
        <v>0</v>
      </c>
      <c r="AP45">
        <f t="shared" si="32"/>
        <v>56.136000000000003</v>
      </c>
      <c r="AQ45">
        <f t="shared" si="33"/>
        <v>6.4000000000000001E-2</v>
      </c>
      <c r="AR45">
        <f t="shared" si="34"/>
        <v>2.86</v>
      </c>
      <c r="AS45">
        <f t="shared" si="35"/>
        <v>0.2</v>
      </c>
      <c r="AT45">
        <f t="shared" si="3"/>
        <v>0</v>
      </c>
      <c r="AU45">
        <f t="shared" si="4"/>
        <v>6.262999999999999</v>
      </c>
      <c r="AV45">
        <f t="shared" si="36"/>
        <v>33.737000000000002</v>
      </c>
      <c r="AW45">
        <f t="shared" si="37"/>
        <v>0.42099999999999999</v>
      </c>
      <c r="AX45">
        <f t="shared" si="38"/>
        <v>0.17499999999999999</v>
      </c>
      <c r="AY45">
        <f t="shared" si="39"/>
        <v>9.7000000000000003E-2</v>
      </c>
      <c r="AZ45">
        <f t="shared" si="40"/>
        <v>8.0000000000000002E-3</v>
      </c>
      <c r="BA45">
        <f t="shared" si="41"/>
        <v>0</v>
      </c>
      <c r="BB45">
        <f t="shared" si="42"/>
        <v>99.961000000000013</v>
      </c>
      <c r="BD45">
        <f t="shared" si="6"/>
        <v>0.93435419440745682</v>
      </c>
      <c r="BE45">
        <f t="shared" si="7"/>
        <v>8.013422482658453E-4</v>
      </c>
      <c r="BF45">
        <f t="shared" si="8"/>
        <v>5.6100431541781091E-2</v>
      </c>
      <c r="BG45">
        <f t="shared" si="9"/>
        <v>2.6317520889532204E-3</v>
      </c>
      <c r="BH45">
        <f t="shared" si="10"/>
        <v>8.7174990256667223E-2</v>
      </c>
      <c r="BI45">
        <f t="shared" si="11"/>
        <v>0</v>
      </c>
      <c r="BJ45">
        <f t="shared" si="12"/>
        <v>0.83705501136352356</v>
      </c>
      <c r="BK45">
        <f t="shared" si="13"/>
        <v>7.5074807319882881E-3</v>
      </c>
      <c r="BL45">
        <f t="shared" si="14"/>
        <v>2.46696383008117E-3</v>
      </c>
      <c r="BM45">
        <f t="shared" si="15"/>
        <v>1.2986526144420881E-3</v>
      </c>
      <c r="BN45">
        <f t="shared" si="43"/>
        <v>2.5815237121020216E-4</v>
      </c>
      <c r="BO45">
        <f t="shared" si="44"/>
        <v>0</v>
      </c>
      <c r="BP45">
        <f t="shared" si="45"/>
        <v>1.9296489714543696</v>
      </c>
      <c r="BQ45">
        <f t="shared" si="16"/>
        <v>2.0732252632804102</v>
      </c>
    </row>
    <row r="46" spans="1:69" x14ac:dyDescent="0.15">
      <c r="A46" t="s">
        <v>112</v>
      </c>
      <c r="B46">
        <v>771</v>
      </c>
      <c r="C46">
        <f t="shared" si="46"/>
        <v>5.0000000000039799</v>
      </c>
      <c r="D46" s="1">
        <v>56.183999999999997</v>
      </c>
      <c r="E46" s="1">
        <v>6.6000000000000003E-2</v>
      </c>
      <c r="F46" s="1">
        <v>2.8660000000000001</v>
      </c>
      <c r="G46" s="1">
        <v>0.20499999999999999</v>
      </c>
      <c r="H46" s="1">
        <v>6.2690000000000001</v>
      </c>
      <c r="I46" s="1">
        <v>33.770000000000003</v>
      </c>
      <c r="J46" s="1">
        <v>0.41799999999999998</v>
      </c>
      <c r="K46" s="1">
        <v>0.17199999999999999</v>
      </c>
      <c r="L46" s="1">
        <v>0.104</v>
      </c>
      <c r="M46" s="1">
        <v>1.2999999999999999E-2</v>
      </c>
      <c r="O46">
        <f t="shared" si="17"/>
        <v>100.06700000000002</v>
      </c>
      <c r="Q46" s="1">
        <v>44.722000000000001</v>
      </c>
      <c r="R46" s="1">
        <v>79.468999999999994</v>
      </c>
      <c r="S46" s="1">
        <v>11.093999999999999</v>
      </c>
      <c r="V46" s="5">
        <v>12</v>
      </c>
      <c r="W46" s="5">
        <v>4</v>
      </c>
      <c r="X46" s="15">
        <v>0</v>
      </c>
      <c r="Z46" s="14">
        <f t="shared" si="18"/>
        <v>1.9368395420496014</v>
      </c>
      <c r="AA46" s="14">
        <f t="shared" si="19"/>
        <v>1.7115630938198841E-3</v>
      </c>
      <c r="AB46" s="14">
        <f t="shared" si="20"/>
        <v>0.11643599706784005</v>
      </c>
      <c r="AC46" s="14">
        <f t="shared" si="21"/>
        <v>5.5870139184712843E-3</v>
      </c>
      <c r="AD46" s="14">
        <f t="shared" si="22"/>
        <v>0</v>
      </c>
      <c r="AE46" s="14">
        <f t="shared" si="23"/>
        <v>0.18072518467661358</v>
      </c>
      <c r="AF46" s="14">
        <f t="shared" si="24"/>
        <v>1.735359716791169</v>
      </c>
      <c r="AG46" s="14">
        <f t="shared" si="25"/>
        <v>1.5438294589081986E-2</v>
      </c>
      <c r="AH46" s="14">
        <f t="shared" si="26"/>
        <v>5.0218541095207294E-3</v>
      </c>
      <c r="AI46" s="14">
        <f t="shared" si="27"/>
        <v>2.8838024786507271E-3</v>
      </c>
      <c r="AJ46" s="14">
        <f t="shared" si="28"/>
        <v>8.6884117730938687E-4</v>
      </c>
      <c r="AK46" s="14">
        <f t="shared" si="29"/>
        <v>0</v>
      </c>
      <c r="AL46" s="14">
        <f t="shared" si="30"/>
        <v>4.0008718099520788</v>
      </c>
      <c r="AM46" s="14">
        <f t="shared" si="31"/>
        <v>0.9056799703717866</v>
      </c>
      <c r="AN46" s="11">
        <f t="shared" si="2"/>
        <v>0</v>
      </c>
      <c r="AP46">
        <f t="shared" si="32"/>
        <v>56.183999999999997</v>
      </c>
      <c r="AQ46">
        <f t="shared" si="33"/>
        <v>6.6000000000000003E-2</v>
      </c>
      <c r="AR46">
        <f t="shared" si="34"/>
        <v>2.8660000000000001</v>
      </c>
      <c r="AS46">
        <f t="shared" si="35"/>
        <v>0.20499999999999999</v>
      </c>
      <c r="AT46">
        <f t="shared" si="3"/>
        <v>0</v>
      </c>
      <c r="AU46">
        <f t="shared" si="4"/>
        <v>6.2690000000000001</v>
      </c>
      <c r="AV46">
        <f t="shared" si="36"/>
        <v>33.770000000000003</v>
      </c>
      <c r="AW46">
        <f t="shared" si="37"/>
        <v>0.41799999999999998</v>
      </c>
      <c r="AX46">
        <f t="shared" si="38"/>
        <v>0.17199999999999999</v>
      </c>
      <c r="AY46">
        <f t="shared" si="39"/>
        <v>0.104</v>
      </c>
      <c r="AZ46">
        <f t="shared" si="40"/>
        <v>1.2999999999999999E-2</v>
      </c>
      <c r="BA46">
        <f t="shared" si="41"/>
        <v>0</v>
      </c>
      <c r="BB46">
        <f t="shared" si="42"/>
        <v>100.06700000000002</v>
      </c>
      <c r="BD46">
        <f t="shared" si="6"/>
        <v>0.93515312916111848</v>
      </c>
      <c r="BE46">
        <f t="shared" si="7"/>
        <v>8.2638419352415297E-4</v>
      </c>
      <c r="BF46">
        <f t="shared" si="8"/>
        <v>5.6218124754805809E-2</v>
      </c>
      <c r="BG46">
        <f t="shared" si="9"/>
        <v>2.697545891177051E-3</v>
      </c>
      <c r="BH46">
        <f t="shared" si="10"/>
        <v>8.7258504537609277E-2</v>
      </c>
      <c r="BI46">
        <f t="shared" si="11"/>
        <v>0</v>
      </c>
      <c r="BJ46">
        <f t="shared" si="12"/>
        <v>0.83787378053016548</v>
      </c>
      <c r="BK46">
        <f t="shared" si="13"/>
        <v>7.4539832445869461E-3</v>
      </c>
      <c r="BL46">
        <f t="shared" si="14"/>
        <v>2.4246730215654929E-3</v>
      </c>
      <c r="BM46">
        <f t="shared" si="15"/>
        <v>1.3923698134224449E-3</v>
      </c>
      <c r="BN46">
        <f t="shared" si="43"/>
        <v>4.1949760321657848E-4</v>
      </c>
      <c r="BO46">
        <f t="shared" si="44"/>
        <v>0</v>
      </c>
      <c r="BP46">
        <f t="shared" si="45"/>
        <v>1.9317179927511918</v>
      </c>
      <c r="BQ46">
        <f t="shared" si="16"/>
        <v>2.0711469401669524</v>
      </c>
    </row>
    <row r="47" spans="1:69" x14ac:dyDescent="0.15">
      <c r="A47" t="s">
        <v>113</v>
      </c>
      <c r="B47">
        <v>772</v>
      </c>
      <c r="C47">
        <f t="shared" si="46"/>
        <v>3.6055512754614987</v>
      </c>
      <c r="D47" s="1">
        <v>56.27</v>
      </c>
      <c r="E47" s="1">
        <v>6.3E-2</v>
      </c>
      <c r="F47" s="1">
        <v>2.8660000000000001</v>
      </c>
      <c r="G47" s="1">
        <v>0.20300000000000001</v>
      </c>
      <c r="H47" s="1">
        <v>6.2949999999999999</v>
      </c>
      <c r="I47" s="1">
        <v>33.854999999999997</v>
      </c>
      <c r="J47" s="1">
        <v>0.41499999999999998</v>
      </c>
      <c r="K47" s="1">
        <v>0.17199999999999999</v>
      </c>
      <c r="L47" s="1">
        <v>9.1999999999999998E-2</v>
      </c>
      <c r="M47" s="1">
        <v>8.9999999999999993E-3</v>
      </c>
      <c r="O47">
        <f t="shared" si="17"/>
        <v>100.24</v>
      </c>
      <c r="Q47" s="1">
        <v>44.723999999999997</v>
      </c>
      <c r="R47" s="1">
        <v>79.465999999999994</v>
      </c>
      <c r="S47" s="1">
        <v>11.093999999999999</v>
      </c>
      <c r="V47" s="5">
        <v>12</v>
      </c>
      <c r="W47" s="5">
        <v>4</v>
      </c>
      <c r="X47" s="15">
        <v>0</v>
      </c>
      <c r="Z47" s="14">
        <f t="shared" si="18"/>
        <v>1.9365017571584973</v>
      </c>
      <c r="AA47" s="14">
        <f t="shared" si="19"/>
        <v>1.6309833212044781E-3</v>
      </c>
      <c r="AB47" s="14">
        <f t="shared" si="20"/>
        <v>0.11623776723120616</v>
      </c>
      <c r="AC47" s="14">
        <f t="shared" si="21"/>
        <v>5.5230874896859995E-3</v>
      </c>
      <c r="AD47" s="14">
        <f t="shared" si="22"/>
        <v>0</v>
      </c>
      <c r="AE47" s="14">
        <f t="shared" si="23"/>
        <v>0.18116576594915956</v>
      </c>
      <c r="AF47" s="14">
        <f t="shared" si="24"/>
        <v>1.736765814195532</v>
      </c>
      <c r="AG47" s="14">
        <f t="shared" si="25"/>
        <v>1.5301398696477529E-2</v>
      </c>
      <c r="AH47" s="14">
        <f t="shared" si="26"/>
        <v>5.0133045084970055E-3</v>
      </c>
      <c r="AI47" s="14">
        <f t="shared" si="27"/>
        <v>2.5467129195430294E-3</v>
      </c>
      <c r="AJ47" s="14">
        <f t="shared" si="28"/>
        <v>6.0048138009786652E-4</v>
      </c>
      <c r="AK47" s="14">
        <f t="shared" si="29"/>
        <v>0</v>
      </c>
      <c r="AL47" s="14">
        <f t="shared" si="30"/>
        <v>4.0012870728499008</v>
      </c>
      <c r="AM47" s="14">
        <f t="shared" si="31"/>
        <v>0.90554106943924861</v>
      </c>
      <c r="AN47" s="11">
        <f t="shared" si="2"/>
        <v>0</v>
      </c>
      <c r="AP47">
        <f t="shared" si="32"/>
        <v>56.27</v>
      </c>
      <c r="AQ47">
        <f t="shared" si="33"/>
        <v>6.3E-2</v>
      </c>
      <c r="AR47">
        <f t="shared" si="34"/>
        <v>2.8660000000000001</v>
      </c>
      <c r="AS47">
        <f t="shared" si="35"/>
        <v>0.20300000000000001</v>
      </c>
      <c r="AT47">
        <f t="shared" si="3"/>
        <v>0</v>
      </c>
      <c r="AU47">
        <f t="shared" si="4"/>
        <v>6.2949999999999999</v>
      </c>
      <c r="AV47">
        <f t="shared" si="36"/>
        <v>33.854999999999997</v>
      </c>
      <c r="AW47">
        <f t="shared" si="37"/>
        <v>0.41499999999999998</v>
      </c>
      <c r="AX47">
        <f t="shared" si="38"/>
        <v>0.17199999999999999</v>
      </c>
      <c r="AY47">
        <f t="shared" si="39"/>
        <v>9.1999999999999998E-2</v>
      </c>
      <c r="AZ47">
        <f t="shared" si="40"/>
        <v>8.9999999999999993E-3</v>
      </c>
      <c r="BA47">
        <f t="shared" si="41"/>
        <v>0</v>
      </c>
      <c r="BB47">
        <f t="shared" si="42"/>
        <v>100.24</v>
      </c>
      <c r="BD47">
        <f t="shared" si="6"/>
        <v>0.93658455392809592</v>
      </c>
      <c r="BE47">
        <f t="shared" si="7"/>
        <v>7.8882127563669152E-4</v>
      </c>
      <c r="BF47">
        <f t="shared" si="8"/>
        <v>5.6218124754805809E-2</v>
      </c>
      <c r="BG47">
        <f t="shared" si="9"/>
        <v>2.6712283702875188E-3</v>
      </c>
      <c r="BH47">
        <f t="shared" si="10"/>
        <v>8.762039975502478E-2</v>
      </c>
      <c r="BI47">
        <f t="shared" si="11"/>
        <v>0</v>
      </c>
      <c r="BJ47">
        <f t="shared" si="12"/>
        <v>0.83998273141393986</v>
      </c>
      <c r="BK47">
        <f t="shared" si="13"/>
        <v>7.4004857571856042E-3</v>
      </c>
      <c r="BL47">
        <f t="shared" si="14"/>
        <v>2.4246730215654929E-3</v>
      </c>
      <c r="BM47">
        <f t="shared" si="15"/>
        <v>1.2317117580275473E-3</v>
      </c>
      <c r="BN47">
        <f t="shared" si="43"/>
        <v>2.9042141761147743E-4</v>
      </c>
      <c r="BO47">
        <f t="shared" si="44"/>
        <v>0</v>
      </c>
      <c r="BP47">
        <f t="shared" si="45"/>
        <v>1.9352131514521809</v>
      </c>
      <c r="BQ47">
        <f t="shared" si="16"/>
        <v>2.0676208560526481</v>
      </c>
    </row>
    <row r="48" spans="1:69" x14ac:dyDescent="0.15">
      <c r="A48" t="s">
        <v>114</v>
      </c>
      <c r="B48">
        <v>773</v>
      </c>
      <c r="C48">
        <f t="shared" si="46"/>
        <v>4.2426406871194464</v>
      </c>
      <c r="D48" s="1">
        <v>56.226999999999997</v>
      </c>
      <c r="E48" s="1">
        <v>6.9000000000000006E-2</v>
      </c>
      <c r="F48" s="1">
        <v>2.8780000000000001</v>
      </c>
      <c r="G48" s="1">
        <v>0.21</v>
      </c>
      <c r="H48" s="1">
        <v>6.2830000000000004</v>
      </c>
      <c r="I48" s="1">
        <v>33.789000000000001</v>
      </c>
      <c r="J48" s="1">
        <v>0.40400000000000003</v>
      </c>
      <c r="K48" s="1">
        <v>0.17299999999999999</v>
      </c>
      <c r="L48" s="1">
        <v>9.2999999999999999E-2</v>
      </c>
      <c r="M48" s="1">
        <v>4.0000000000000001E-3</v>
      </c>
      <c r="O48">
        <f t="shared" si="17"/>
        <v>100.13000000000001</v>
      </c>
      <c r="Q48" s="1">
        <v>44.726999999999997</v>
      </c>
      <c r="R48" s="1">
        <v>79.462999999999994</v>
      </c>
      <c r="S48" s="1">
        <v>11.093999999999999</v>
      </c>
      <c r="V48" s="5">
        <v>12</v>
      </c>
      <c r="W48" s="5">
        <v>4</v>
      </c>
      <c r="X48" s="15">
        <v>0</v>
      </c>
      <c r="Z48" s="14">
        <f t="shared" si="18"/>
        <v>1.9369201103786802</v>
      </c>
      <c r="AA48" s="14">
        <f t="shared" si="19"/>
        <v>1.7880673659728481E-3</v>
      </c>
      <c r="AB48" s="14">
        <f t="shared" si="20"/>
        <v>0.11683895889429967</v>
      </c>
      <c r="AC48" s="14">
        <f t="shared" si="21"/>
        <v>5.7191435234898872E-3</v>
      </c>
      <c r="AD48" s="14">
        <f t="shared" si="22"/>
        <v>0</v>
      </c>
      <c r="AE48" s="14">
        <f t="shared" si="23"/>
        <v>0.1809977914264517</v>
      </c>
      <c r="AF48" s="14">
        <f t="shared" si="24"/>
        <v>1.7350803786107498</v>
      </c>
      <c r="AG48" s="14">
        <f t="shared" si="25"/>
        <v>1.4910431625822276E-2</v>
      </c>
      <c r="AH48" s="14">
        <f t="shared" si="26"/>
        <v>5.0473980605366224E-3</v>
      </c>
      <c r="AI48" s="14">
        <f t="shared" si="27"/>
        <v>2.576919954437382E-3</v>
      </c>
      <c r="AJ48" s="14">
        <f t="shared" si="28"/>
        <v>2.6714241202523777E-4</v>
      </c>
      <c r="AK48" s="14">
        <f t="shared" si="29"/>
        <v>0</v>
      </c>
      <c r="AL48" s="14">
        <f t="shared" si="30"/>
        <v>4.0001463422524655</v>
      </c>
      <c r="AM48" s="14">
        <f t="shared" si="31"/>
        <v>0.90553736572086851</v>
      </c>
      <c r="AN48" s="11">
        <f t="shared" si="2"/>
        <v>0</v>
      </c>
      <c r="AP48">
        <f t="shared" si="32"/>
        <v>56.226999999999997</v>
      </c>
      <c r="AQ48">
        <f t="shared" si="33"/>
        <v>6.9000000000000006E-2</v>
      </c>
      <c r="AR48">
        <f t="shared" si="34"/>
        <v>2.8780000000000001</v>
      </c>
      <c r="AS48">
        <f t="shared" si="35"/>
        <v>0.21</v>
      </c>
      <c r="AT48">
        <f t="shared" si="3"/>
        <v>0</v>
      </c>
      <c r="AU48">
        <f t="shared" si="4"/>
        <v>6.2830000000000004</v>
      </c>
      <c r="AV48">
        <f t="shared" si="36"/>
        <v>33.789000000000001</v>
      </c>
      <c r="AW48">
        <f t="shared" si="37"/>
        <v>0.40400000000000003</v>
      </c>
      <c r="AX48">
        <f t="shared" si="38"/>
        <v>0.17299999999999999</v>
      </c>
      <c r="AY48">
        <f t="shared" si="39"/>
        <v>9.2999999999999999E-2</v>
      </c>
      <c r="AZ48">
        <f t="shared" si="40"/>
        <v>4.0000000000000001E-3</v>
      </c>
      <c r="BA48">
        <f t="shared" si="41"/>
        <v>0</v>
      </c>
      <c r="BB48">
        <f t="shared" si="42"/>
        <v>100.13000000000001</v>
      </c>
      <c r="BD48">
        <f t="shared" si="6"/>
        <v>0.93586884154460714</v>
      </c>
      <c r="BE48">
        <f t="shared" si="7"/>
        <v>8.6394711141161453E-4</v>
      </c>
      <c r="BF48">
        <f t="shared" si="8"/>
        <v>5.6453511180855245E-2</v>
      </c>
      <c r="BG48">
        <f t="shared" si="9"/>
        <v>2.7633396934008815E-3</v>
      </c>
      <c r="BH48">
        <f t="shared" si="10"/>
        <v>8.74533711931407E-2</v>
      </c>
      <c r="BI48">
        <f t="shared" si="11"/>
        <v>0</v>
      </c>
      <c r="BJ48">
        <f t="shared" si="12"/>
        <v>0.83834519308065625</v>
      </c>
      <c r="BK48">
        <f t="shared" si="13"/>
        <v>7.2043283033806855E-3</v>
      </c>
      <c r="BL48">
        <f t="shared" si="14"/>
        <v>2.4387699577373854E-3</v>
      </c>
      <c r="BM48">
        <f t="shared" si="15"/>
        <v>1.2450999293104556E-3</v>
      </c>
      <c r="BN48">
        <f t="shared" si="43"/>
        <v>1.2907618560510108E-4</v>
      </c>
      <c r="BO48">
        <f t="shared" si="44"/>
        <v>0</v>
      </c>
      <c r="BP48">
        <f t="shared" si="45"/>
        <v>1.9327654781801056</v>
      </c>
      <c r="BQ48">
        <f t="shared" si="16"/>
        <v>2.0696491050838763</v>
      </c>
    </row>
    <row r="49" spans="1:69" x14ac:dyDescent="0.15">
      <c r="A49" t="s">
        <v>115</v>
      </c>
      <c r="B49">
        <v>774</v>
      </c>
      <c r="C49">
        <f t="shared" si="46"/>
        <v>3.60555127546544</v>
      </c>
      <c r="D49" s="1">
        <v>56.3</v>
      </c>
      <c r="E49" s="1">
        <v>6.9000000000000006E-2</v>
      </c>
      <c r="F49" s="1">
        <v>2.8239999999999998</v>
      </c>
      <c r="G49" s="1">
        <v>0.20699999999999999</v>
      </c>
      <c r="H49" s="1">
        <v>6.2990000000000004</v>
      </c>
      <c r="I49" s="1">
        <v>33.845999999999997</v>
      </c>
      <c r="J49" s="1">
        <v>0.40300000000000002</v>
      </c>
      <c r="K49" s="1">
        <v>0.16500000000000001</v>
      </c>
      <c r="L49" s="1">
        <v>9.5000000000000001E-2</v>
      </c>
      <c r="M49" s="1">
        <v>1.6E-2</v>
      </c>
      <c r="O49">
        <f t="shared" si="17"/>
        <v>100.224</v>
      </c>
      <c r="Q49" s="1">
        <v>44.728999999999999</v>
      </c>
      <c r="R49" s="1">
        <v>79.459999999999994</v>
      </c>
      <c r="S49" s="1">
        <v>11.093999999999999</v>
      </c>
      <c r="V49" s="5">
        <v>12</v>
      </c>
      <c r="W49" s="5">
        <v>4</v>
      </c>
      <c r="X49" s="15">
        <v>0</v>
      </c>
      <c r="Z49" s="14">
        <f t="shared" si="18"/>
        <v>1.937757952002642</v>
      </c>
      <c r="AA49" s="14">
        <f t="shared" si="19"/>
        <v>1.7865213631558423E-3</v>
      </c>
      <c r="AB49" s="14">
        <f t="shared" si="20"/>
        <v>0.11454757992506522</v>
      </c>
      <c r="AC49" s="14">
        <f t="shared" si="21"/>
        <v>5.6325672158617467E-3</v>
      </c>
      <c r="AD49" s="14">
        <f t="shared" si="22"/>
        <v>0</v>
      </c>
      <c r="AE49" s="14">
        <f t="shared" si="23"/>
        <v>0.18130181887256902</v>
      </c>
      <c r="AF49" s="14">
        <f t="shared" si="24"/>
        <v>1.7365046344830775</v>
      </c>
      <c r="AG49" s="14">
        <f t="shared" si="25"/>
        <v>1.4860664636628581E-2</v>
      </c>
      <c r="AH49" s="14">
        <f t="shared" si="26"/>
        <v>4.8098300849942575E-3</v>
      </c>
      <c r="AI49" s="14">
        <f t="shared" si="27"/>
        <v>2.6300616102359954E-3</v>
      </c>
      <c r="AJ49" s="14">
        <f t="shared" si="28"/>
        <v>1.0676457390147674E-3</v>
      </c>
      <c r="AK49" s="14">
        <f t="shared" si="29"/>
        <v>0</v>
      </c>
      <c r="AL49" s="14">
        <f t="shared" si="30"/>
        <v>4.0008992759332447</v>
      </c>
      <c r="AM49" s="14">
        <f t="shared" si="31"/>
        <v>0.90546396454379452</v>
      </c>
      <c r="AN49" s="11">
        <f t="shared" si="2"/>
        <v>0</v>
      </c>
      <c r="AP49">
        <f t="shared" si="32"/>
        <v>56.3</v>
      </c>
      <c r="AQ49">
        <f t="shared" si="33"/>
        <v>6.9000000000000006E-2</v>
      </c>
      <c r="AR49">
        <f t="shared" si="34"/>
        <v>2.8239999999999998</v>
      </c>
      <c r="AS49">
        <f t="shared" si="35"/>
        <v>0.20699999999999999</v>
      </c>
      <c r="AT49">
        <f t="shared" si="3"/>
        <v>0</v>
      </c>
      <c r="AU49">
        <f t="shared" si="4"/>
        <v>6.2990000000000004</v>
      </c>
      <c r="AV49">
        <f t="shared" si="36"/>
        <v>33.845999999999997</v>
      </c>
      <c r="AW49">
        <f t="shared" si="37"/>
        <v>0.40300000000000002</v>
      </c>
      <c r="AX49">
        <f t="shared" si="38"/>
        <v>0.16500000000000001</v>
      </c>
      <c r="AY49">
        <f t="shared" si="39"/>
        <v>9.5000000000000001E-2</v>
      </c>
      <c r="AZ49">
        <f t="shared" si="40"/>
        <v>1.6E-2</v>
      </c>
      <c r="BA49">
        <f t="shared" si="41"/>
        <v>0</v>
      </c>
      <c r="BB49">
        <f t="shared" si="42"/>
        <v>100.224</v>
      </c>
      <c r="BD49">
        <f t="shared" si="6"/>
        <v>0.93708388814913446</v>
      </c>
      <c r="BE49">
        <f t="shared" si="7"/>
        <v>8.6394711141161453E-4</v>
      </c>
      <c r="BF49">
        <f t="shared" si="8"/>
        <v>5.5394272263632797E-2</v>
      </c>
      <c r="BG49">
        <f t="shared" si="9"/>
        <v>2.7238634120665831E-3</v>
      </c>
      <c r="BH49">
        <f t="shared" si="10"/>
        <v>8.7676075942319479E-2</v>
      </c>
      <c r="BI49">
        <f t="shared" si="11"/>
        <v>0</v>
      </c>
      <c r="BJ49">
        <f t="shared" si="12"/>
        <v>0.83975943073212844</v>
      </c>
      <c r="BK49">
        <f t="shared" si="13"/>
        <v>7.1864958075802381E-3</v>
      </c>
      <c r="BL49">
        <f t="shared" si="14"/>
        <v>2.3259944683622462E-3</v>
      </c>
      <c r="BM49">
        <f t="shared" si="15"/>
        <v>1.2718762718762718E-3</v>
      </c>
      <c r="BN49">
        <f t="shared" si="43"/>
        <v>5.1630474242040432E-4</v>
      </c>
      <c r="BO49">
        <f t="shared" si="44"/>
        <v>0</v>
      </c>
      <c r="BP49">
        <f t="shared" si="45"/>
        <v>1.9348021489009322</v>
      </c>
      <c r="BQ49">
        <f t="shared" si="16"/>
        <v>2.0678596404319491</v>
      </c>
    </row>
    <row r="50" spans="1:69" x14ac:dyDescent="0.15">
      <c r="A50" t="s">
        <v>116</v>
      </c>
      <c r="B50">
        <v>775</v>
      </c>
      <c r="C50">
        <f t="shared" si="46"/>
        <v>4.4721359549923347</v>
      </c>
      <c r="D50" s="1">
        <v>56.246000000000002</v>
      </c>
      <c r="E50" s="1">
        <v>7.4999999999999997E-2</v>
      </c>
      <c r="F50" s="1">
        <v>2.8050000000000002</v>
      </c>
      <c r="G50" s="1">
        <v>0.20399999999999999</v>
      </c>
      <c r="H50" s="1">
        <v>6.2880000000000003</v>
      </c>
      <c r="I50" s="1">
        <v>33.932000000000002</v>
      </c>
      <c r="J50" s="1">
        <v>0.40500000000000003</v>
      </c>
      <c r="K50" s="1">
        <v>0.16800000000000001</v>
      </c>
      <c r="L50" s="1">
        <v>0.09</v>
      </c>
      <c r="M50" s="1">
        <v>0.02</v>
      </c>
      <c r="O50">
        <f>SUM(D50:N50)</f>
        <v>100.23300000000002</v>
      </c>
      <c r="Q50" s="1">
        <v>44.731000000000002</v>
      </c>
      <c r="R50" s="1">
        <v>79.456000000000003</v>
      </c>
      <c r="S50" s="1">
        <v>11.093999999999999</v>
      </c>
      <c r="V50" s="5">
        <v>12</v>
      </c>
      <c r="W50" s="5">
        <v>4</v>
      </c>
      <c r="X50" s="15">
        <v>0</v>
      </c>
      <c r="Z50" s="14">
        <f t="shared" si="18"/>
        <v>1.9360390791846496</v>
      </c>
      <c r="AA50" s="14">
        <f t="shared" si="19"/>
        <v>1.9420112006437967E-3</v>
      </c>
      <c r="AB50" s="14">
        <f t="shared" si="20"/>
        <v>0.11378511041571389</v>
      </c>
      <c r="AC50" s="14">
        <f t="shared" si="21"/>
        <v>5.5513364434196921E-3</v>
      </c>
      <c r="AD50" s="14">
        <f t="shared" si="22"/>
        <v>0</v>
      </c>
      <c r="AE50" s="14">
        <f t="shared" si="23"/>
        <v>0.18099827241806929</v>
      </c>
      <c r="AF50" s="14">
        <f t="shared" si="24"/>
        <v>1.741042604908497</v>
      </c>
      <c r="AG50" s="14">
        <f t="shared" si="25"/>
        <v>1.4935492718516451E-2</v>
      </c>
      <c r="AH50" s="14">
        <f t="shared" si="26"/>
        <v>4.8976350003437285E-3</v>
      </c>
      <c r="AI50" s="14">
        <f t="shared" si="27"/>
        <v>2.4918171478474625E-3</v>
      </c>
      <c r="AJ50" s="14">
        <f t="shared" si="28"/>
        <v>1.334653494877493E-3</v>
      </c>
      <c r="AK50" s="14">
        <f t="shared" si="29"/>
        <v>0</v>
      </c>
      <c r="AL50" s="14">
        <f t="shared" si="30"/>
        <v>4.0030180129325785</v>
      </c>
      <c r="AM50" s="14">
        <f t="shared" si="31"/>
        <v>0.90583016492873658</v>
      </c>
      <c r="AN50" s="11">
        <f t="shared" si="2"/>
        <v>0</v>
      </c>
      <c r="AP50">
        <f>D50</f>
        <v>56.246000000000002</v>
      </c>
      <c r="AQ50">
        <f t="shared" si="33"/>
        <v>7.4999999999999997E-2</v>
      </c>
      <c r="AR50">
        <f t="shared" si="34"/>
        <v>2.8050000000000002</v>
      </c>
      <c r="AS50">
        <f t="shared" si="35"/>
        <v>0.20399999999999999</v>
      </c>
      <c r="AT50">
        <f t="shared" si="3"/>
        <v>0</v>
      </c>
      <c r="AU50">
        <f t="shared" si="4"/>
        <v>6.2880000000000003</v>
      </c>
      <c r="AV50">
        <f t="shared" ref="AV50:BA51" si="47">I50</f>
        <v>33.932000000000002</v>
      </c>
      <c r="AW50">
        <f t="shared" si="47"/>
        <v>0.40500000000000003</v>
      </c>
      <c r="AX50">
        <f t="shared" si="47"/>
        <v>0.16800000000000001</v>
      </c>
      <c r="AY50">
        <f t="shared" si="47"/>
        <v>0.09</v>
      </c>
      <c r="AZ50">
        <f t="shared" si="47"/>
        <v>0.02</v>
      </c>
      <c r="BA50">
        <f t="shared" si="47"/>
        <v>0</v>
      </c>
      <c r="BB50">
        <f>SUM(AP50:BA50)</f>
        <v>100.23300000000002</v>
      </c>
      <c r="BD50">
        <f t="shared" si="6"/>
        <v>0.93618508655126509</v>
      </c>
      <c r="BE50">
        <f t="shared" si="7"/>
        <v>9.3907294718653743E-4</v>
      </c>
      <c r="BF50">
        <f t="shared" si="8"/>
        <v>5.5021577089054537E-2</v>
      </c>
      <c r="BG50">
        <f t="shared" si="9"/>
        <v>2.6843871307322847E-3</v>
      </c>
      <c r="BH50">
        <f t="shared" si="10"/>
        <v>8.7522966427259069E-2</v>
      </c>
      <c r="BI50">
        <f t="shared" si="11"/>
        <v>0</v>
      </c>
      <c r="BJ50">
        <f t="shared" si="12"/>
        <v>0.84189319280277097</v>
      </c>
      <c r="BK50">
        <f t="shared" si="13"/>
        <v>7.2221607991811328E-3</v>
      </c>
      <c r="BL50">
        <f t="shared" si="14"/>
        <v>2.3682852768779237E-3</v>
      </c>
      <c r="BM50">
        <f t="shared" si="15"/>
        <v>1.2049354154617311E-3</v>
      </c>
      <c r="BN50">
        <f t="shared" si="43"/>
        <v>6.4538092802550549E-4</v>
      </c>
      <c r="BO50">
        <f t="shared" si="44"/>
        <v>0</v>
      </c>
      <c r="BP50">
        <f>SUM(BD50:BO50)</f>
        <v>1.9356870453678148</v>
      </c>
      <c r="BQ50">
        <f t="shared" si="16"/>
        <v>2.0680088873415663</v>
      </c>
    </row>
    <row r="51" spans="1:69" x14ac:dyDescent="0.15">
      <c r="A51" t="s">
        <v>117</v>
      </c>
      <c r="B51">
        <v>776</v>
      </c>
      <c r="C51">
        <f t="shared" si="46"/>
        <v>4.2426406871194464</v>
      </c>
      <c r="D51" s="1">
        <v>56.19</v>
      </c>
      <c r="E51" s="1">
        <v>5.3999999999999999E-2</v>
      </c>
      <c r="F51" s="1">
        <v>2.8010000000000002</v>
      </c>
      <c r="G51" s="1">
        <v>0.2</v>
      </c>
      <c r="H51" s="1">
        <v>6.2930000000000001</v>
      </c>
      <c r="I51" s="1">
        <v>33.978000000000002</v>
      </c>
      <c r="J51" s="1">
        <v>0.39100000000000001</v>
      </c>
      <c r="K51" s="1">
        <v>0.17199999999999999</v>
      </c>
      <c r="L51" s="1">
        <v>0.106</v>
      </c>
      <c r="M51" s="1">
        <v>1.2E-2</v>
      </c>
      <c r="O51">
        <f t="shared" ref="O51:O64" si="48">SUM(D51:N51)</f>
        <v>100.19700000000002</v>
      </c>
      <c r="Q51" s="1">
        <v>44.734000000000002</v>
      </c>
      <c r="R51" s="1">
        <v>79.453000000000003</v>
      </c>
      <c r="S51" s="1">
        <v>11.093999999999999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1.9351012414744349</v>
      </c>
      <c r="AA51" s="14">
        <f t="shared" ref="AA51:AA64" si="50">IFERROR(BE51*$BQ51,"NA")</f>
        <v>1.3989635833962844E-3</v>
      </c>
      <c r="AB51" s="14">
        <f t="shared" ref="AB51:AB64" si="51">IFERROR(BF51*$BQ51,"NA")</f>
        <v>0.11368099369753897</v>
      </c>
      <c r="AC51" s="14">
        <f t="shared" ref="AC51:AC64" si="52">IFERROR(BG51*$BQ51,"NA")</f>
        <v>5.4452717674665554E-3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0.18123489102823701</v>
      </c>
      <c r="AF51" s="14">
        <f t="shared" ref="AF51:AF64" si="55">IFERROR(BJ51*$BQ51,"NA")</f>
        <v>1.7442949970124604</v>
      </c>
      <c r="AG51" s="14">
        <f t="shared" ref="AG51:AG64" si="56">IFERROR(BK51*$BQ51,"NA")</f>
        <v>1.4426582753099359E-2</v>
      </c>
      <c r="AH51" s="14">
        <f t="shared" ref="AH51:AH64" si="57">IFERROR(BL51*$BQ51,"NA")</f>
        <v>5.0168112737852526E-3</v>
      </c>
      <c r="AI51" s="14">
        <f t="shared" ref="AI51:AI64" si="58">IFERROR(BM51*$BQ51,"NA")</f>
        <v>2.9363086779899679E-3</v>
      </c>
      <c r="AJ51" s="14">
        <f t="shared" ref="AJ51:AJ64" si="59">IFERROR(BN51*$BQ51,"NA")</f>
        <v>8.0120188251541272E-4</v>
      </c>
      <c r="AK51" s="14">
        <f t="shared" ref="AK51:AK64" si="60">IFERROR(BO51*$BQ51,"NA")</f>
        <v>0</v>
      </c>
      <c r="AL51" s="14">
        <f t="shared" ref="AL51:AL64" si="61">IFERROR(SUM(Z51:AK51),"NA")</f>
        <v>4.0043372631509238</v>
      </c>
      <c r="AM51" s="14">
        <f t="shared" ref="AM51:AM64" si="62">IFERROR(AF51/(AF51+AE51),"NA")</f>
        <v>0.90587791331940803</v>
      </c>
      <c r="AN51" s="11">
        <f t="shared" ref="AN51:AN64" si="63">IFERROR(AD51/(AD51+AE51),"NA")</f>
        <v>0</v>
      </c>
      <c r="AP51">
        <f t="shared" ref="AP51:AP64" si="64">D51</f>
        <v>56.19</v>
      </c>
      <c r="AQ51">
        <f t="shared" ref="AQ51:AQ64" si="65">E51</f>
        <v>5.3999999999999999E-2</v>
      </c>
      <c r="AR51">
        <f t="shared" ref="AR51:AR64" si="66">F51</f>
        <v>2.8010000000000002</v>
      </c>
      <c r="AS51">
        <f t="shared" ref="AS51:AS64" si="67">G51</f>
        <v>0.2</v>
      </c>
      <c r="AT51">
        <f t="shared" ref="AT51:AT64" si="68">BI51*AT$1/2</f>
        <v>0</v>
      </c>
      <c r="AU51">
        <f t="shared" ref="AU51:AU64" si="69">BH51*AU$1</f>
        <v>6.2930000000000001</v>
      </c>
      <c r="AV51">
        <f t="shared" si="47"/>
        <v>33.978000000000002</v>
      </c>
      <c r="AW51">
        <f t="shared" si="47"/>
        <v>0.39100000000000001</v>
      </c>
      <c r="AX51">
        <f t="shared" si="47"/>
        <v>0.17199999999999999</v>
      </c>
      <c r="AY51">
        <f t="shared" si="47"/>
        <v>0.106</v>
      </c>
      <c r="AZ51">
        <f t="shared" si="47"/>
        <v>1.2E-2</v>
      </c>
      <c r="BA51">
        <f t="shared" si="47"/>
        <v>0</v>
      </c>
      <c r="BB51">
        <f t="shared" ref="BB51:BB64" si="70">SUM(AP51:BA51)</f>
        <v>100.19700000000002</v>
      </c>
      <c r="BD51">
        <f t="shared" ref="BD51:BD64" si="71">D51/AP$1</f>
        <v>0.93525299600532619</v>
      </c>
      <c r="BE51">
        <f t="shared" ref="BE51:BE64" si="72">E51/AQ$1</f>
        <v>6.7613252197430695E-4</v>
      </c>
      <c r="BF51">
        <f t="shared" ref="BF51:BF64" si="73">F51/AR$1*2</f>
        <v>5.494311494703806E-2</v>
      </c>
      <c r="BG51">
        <f t="shared" ref="BG51:BG64" si="74">G51/AS$1*2</f>
        <v>2.6317520889532204E-3</v>
      </c>
      <c r="BH51">
        <f t="shared" ref="BH51:BH64" si="75">IF(OR($X51="spinel", $X51="Spinel", $X51="SPINEL"),H51/AU$1,H51/AU$1*(1-$X51))</f>
        <v>8.7592561661377438E-2</v>
      </c>
      <c r="BI51">
        <f t="shared" ref="BI51:BI64" si="76">IF(OR($X51="spinel", $X51="Spinel", $X51="SPINEL"),0,H51/AU$1*$X51)</f>
        <v>0</v>
      </c>
      <c r="BJ51">
        <f t="shared" ref="BJ51:BJ64" si="77">I51/AV$1</f>
        <v>0.8430345073986959</v>
      </c>
      <c r="BK51">
        <f t="shared" ref="BK51:BK64" si="78">J51/AW$1</f>
        <v>6.9725058579748712E-3</v>
      </c>
      <c r="BL51">
        <f t="shared" ref="BL51:BL64" si="79">K51/AX$1</f>
        <v>2.4246730215654929E-3</v>
      </c>
      <c r="BM51">
        <f t="shared" ref="BM51:BM64" si="80">L51/AY$1</f>
        <v>1.4191461559882612E-3</v>
      </c>
      <c r="BN51">
        <f t="shared" ref="BN51:BN64" si="81">M51/AZ$1*2</f>
        <v>3.8722855681530327E-4</v>
      </c>
      <c r="BO51">
        <f t="shared" ref="BO51:BO64" si="82">N51/BA$1*2</f>
        <v>0</v>
      </c>
      <c r="BP51">
        <f t="shared" ref="BP51:BP64" si="83">SUM(BD51:BO51)</f>
        <v>1.935334618215709</v>
      </c>
      <c r="BQ51">
        <f t="shared" ref="BQ51:BQ64" si="84">IFERROR(IF(OR($U51="Total",$U51="total", $U51="TOTAL"),$W51/$BP51,V51/(BD51*4+BE51*4+BF51*3+BG51*3+BH51*2+BI51*3+BJ51*2+BK51*2+BL51*2+BM51*2+BN51+BO51)),"NA")</f>
        <v>2.0690671398431046</v>
      </c>
    </row>
    <row r="52" spans="1:69" x14ac:dyDescent="0.15">
      <c r="A52" t="s">
        <v>118</v>
      </c>
      <c r="B52">
        <v>777</v>
      </c>
      <c r="C52">
        <f t="shared" si="46"/>
        <v>3.6055512754614987</v>
      </c>
      <c r="D52" s="1">
        <v>56.124000000000002</v>
      </c>
      <c r="E52" s="1">
        <v>6.0999999999999999E-2</v>
      </c>
      <c r="F52" s="1">
        <v>2.851</v>
      </c>
      <c r="G52" s="1">
        <v>0.20200000000000001</v>
      </c>
      <c r="H52" s="1">
        <v>6.2859999999999996</v>
      </c>
      <c r="I52" s="1">
        <v>33.906999999999996</v>
      </c>
      <c r="J52" s="1">
        <v>0.4</v>
      </c>
      <c r="K52" s="1">
        <v>0.16900000000000001</v>
      </c>
      <c r="L52" s="1">
        <v>8.7999999999999995E-2</v>
      </c>
      <c r="M52" s="1">
        <v>1.0999999999999999E-2</v>
      </c>
      <c r="O52">
        <f t="shared" si="48"/>
        <v>100.09899999999999</v>
      </c>
      <c r="Q52" s="1">
        <v>44.735999999999997</v>
      </c>
      <c r="R52" s="1">
        <v>79.45</v>
      </c>
      <c r="S52" s="1">
        <v>11.093999999999999</v>
      </c>
      <c r="V52" s="20">
        <v>12</v>
      </c>
      <c r="W52" s="20">
        <v>4</v>
      </c>
      <c r="X52" s="15">
        <v>0</v>
      </c>
      <c r="Z52" s="14">
        <f t="shared" si="49"/>
        <v>1.9345021136911102</v>
      </c>
      <c r="AA52" s="14">
        <f t="shared" si="50"/>
        <v>1.5816792523511277E-3</v>
      </c>
      <c r="AB52" s="14">
        <f t="shared" si="51"/>
        <v>0.11581049097516626</v>
      </c>
      <c r="AC52" s="14">
        <f t="shared" si="52"/>
        <v>5.5044872072022829E-3</v>
      </c>
      <c r="AD52" s="14">
        <f t="shared" si="53"/>
        <v>0</v>
      </c>
      <c r="AE52" s="14">
        <f t="shared" si="54"/>
        <v>0.18119006846979424</v>
      </c>
      <c r="AF52" s="14">
        <f t="shared" si="55"/>
        <v>1.742157530769006</v>
      </c>
      <c r="AG52" s="14">
        <f t="shared" si="56"/>
        <v>1.4771433320266911E-2</v>
      </c>
      <c r="AH52" s="14">
        <f t="shared" si="57"/>
        <v>4.9335774976844073E-3</v>
      </c>
      <c r="AI52" s="14">
        <f t="shared" si="58"/>
        <v>2.4398012455319092E-3</v>
      </c>
      <c r="AJ52" s="14">
        <f t="shared" si="59"/>
        <v>7.3507107447964468E-4</v>
      </c>
      <c r="AK52" s="14">
        <f t="shared" si="60"/>
        <v>0</v>
      </c>
      <c r="AL52" s="14">
        <f t="shared" si="61"/>
        <v>4.0036262535025928</v>
      </c>
      <c r="AM52" s="14">
        <f t="shared" si="62"/>
        <v>0.90579442398165388</v>
      </c>
      <c r="AN52" s="11">
        <f t="shared" si="63"/>
        <v>0</v>
      </c>
      <c r="AP52">
        <f t="shared" si="64"/>
        <v>56.124000000000002</v>
      </c>
      <c r="AQ52">
        <f t="shared" si="65"/>
        <v>6.0999999999999999E-2</v>
      </c>
      <c r="AR52">
        <f t="shared" si="66"/>
        <v>2.851</v>
      </c>
      <c r="AS52">
        <f t="shared" si="67"/>
        <v>0.20200000000000001</v>
      </c>
      <c r="AT52">
        <f t="shared" si="68"/>
        <v>0</v>
      </c>
      <c r="AU52">
        <f t="shared" si="69"/>
        <v>6.2859999999999996</v>
      </c>
      <c r="AV52">
        <f t="shared" ref="AV52:AV64" si="85">I52</f>
        <v>33.906999999999996</v>
      </c>
      <c r="AW52">
        <f t="shared" ref="AW52:AW64" si="86">J52</f>
        <v>0.4</v>
      </c>
      <c r="AX52">
        <f t="shared" ref="AX52:AX64" si="87">K52</f>
        <v>0.16900000000000001</v>
      </c>
      <c r="AY52">
        <f t="shared" ref="AY52:AY64" si="88">L52</f>
        <v>8.7999999999999995E-2</v>
      </c>
      <c r="AZ52">
        <f t="shared" ref="AZ52:AZ64" si="89">M52</f>
        <v>1.0999999999999999E-2</v>
      </c>
      <c r="BA52">
        <f t="shared" ref="BA52:BA64" si="90">N52</f>
        <v>0</v>
      </c>
      <c r="BB52">
        <f t="shared" si="70"/>
        <v>100.09899999999999</v>
      </c>
      <c r="BD52">
        <f t="shared" si="71"/>
        <v>0.93415446071904129</v>
      </c>
      <c r="BE52">
        <f t="shared" si="72"/>
        <v>7.6377933037838374E-4</v>
      </c>
      <c r="BF52">
        <f t="shared" si="73"/>
        <v>5.5923891722244018E-2</v>
      </c>
      <c r="BG52">
        <f t="shared" si="74"/>
        <v>2.658069609842753E-3</v>
      </c>
      <c r="BH52">
        <f t="shared" si="75"/>
        <v>8.7495128333611713E-2</v>
      </c>
      <c r="BI52">
        <f t="shared" si="76"/>
        <v>0</v>
      </c>
      <c r="BJ52">
        <f t="shared" si="77"/>
        <v>0.84127291313107244</v>
      </c>
      <c r="BK52">
        <f t="shared" si="78"/>
        <v>7.1329983201788962E-3</v>
      </c>
      <c r="BL52">
        <f t="shared" si="79"/>
        <v>2.3823822130498162E-3</v>
      </c>
      <c r="BM52">
        <f t="shared" si="80"/>
        <v>1.1781590728959148E-3</v>
      </c>
      <c r="BN52">
        <f t="shared" si="81"/>
        <v>3.5495951041402795E-4</v>
      </c>
      <c r="BO52">
        <f t="shared" si="82"/>
        <v>0</v>
      </c>
      <c r="BP52">
        <f t="shared" si="83"/>
        <v>1.9333167419627291</v>
      </c>
      <c r="BQ52">
        <f t="shared" si="84"/>
        <v>2.0708589371848389</v>
      </c>
    </row>
    <row r="53" spans="1:69" x14ac:dyDescent="0.15">
      <c r="A53" t="s">
        <v>119</v>
      </c>
      <c r="B53">
        <v>778</v>
      </c>
      <c r="C53">
        <f t="shared" si="46"/>
        <v>3.60555127546544</v>
      </c>
      <c r="D53" s="1">
        <v>56.247</v>
      </c>
      <c r="E53" s="1">
        <v>6.6000000000000003E-2</v>
      </c>
      <c r="F53" s="1">
        <v>2.7919999999999998</v>
      </c>
      <c r="G53" s="1">
        <v>0.19800000000000001</v>
      </c>
      <c r="H53" s="1">
        <v>6.2480000000000002</v>
      </c>
      <c r="I53" s="1">
        <v>33.981000000000002</v>
      </c>
      <c r="J53" s="1">
        <v>0.39400000000000002</v>
      </c>
      <c r="K53" s="1">
        <v>0.16500000000000001</v>
      </c>
      <c r="L53" s="1">
        <v>0.106</v>
      </c>
      <c r="M53" s="1">
        <v>1.4E-2</v>
      </c>
      <c r="O53">
        <f t="shared" si="48"/>
        <v>100.21100000000001</v>
      </c>
      <c r="Q53" s="1">
        <v>44.738</v>
      </c>
      <c r="R53" s="1">
        <v>79.447000000000003</v>
      </c>
      <c r="S53" s="1">
        <v>11.093999999999999</v>
      </c>
      <c r="V53" s="20">
        <v>12</v>
      </c>
      <c r="W53" s="20">
        <v>4</v>
      </c>
      <c r="X53" s="15">
        <v>0</v>
      </c>
      <c r="Z53" s="14">
        <f t="shared" si="49"/>
        <v>1.9361769901130346</v>
      </c>
      <c r="AA53" s="14">
        <f t="shared" si="50"/>
        <v>1.7090612070779685E-3</v>
      </c>
      <c r="AB53" s="14">
        <f t="shared" si="51"/>
        <v>0.11326381812286855</v>
      </c>
      <c r="AC53" s="14">
        <f t="shared" si="52"/>
        <v>5.3883498531938556E-3</v>
      </c>
      <c r="AD53" s="14">
        <f t="shared" si="53"/>
        <v>0</v>
      </c>
      <c r="AE53" s="14">
        <f t="shared" si="54"/>
        <v>0.17985649737168907</v>
      </c>
      <c r="AF53" s="14">
        <f t="shared" si="55"/>
        <v>1.7436499822065077</v>
      </c>
      <c r="AG53" s="14">
        <f t="shared" si="56"/>
        <v>1.4530614032166333E-2</v>
      </c>
      <c r="AH53" s="14">
        <f t="shared" si="57"/>
        <v>4.8104343535458382E-3</v>
      </c>
      <c r="AI53" s="14">
        <f t="shared" si="58"/>
        <v>2.9349637388756135E-3</v>
      </c>
      <c r="AJ53" s="14">
        <f t="shared" si="59"/>
        <v>9.3430738579451363E-4</v>
      </c>
      <c r="AK53" s="14">
        <f t="shared" si="60"/>
        <v>0</v>
      </c>
      <c r="AL53" s="14">
        <f t="shared" si="61"/>
        <v>4.0032550183847544</v>
      </c>
      <c r="AM53" s="14">
        <f t="shared" si="62"/>
        <v>0.90649550740732121</v>
      </c>
      <c r="AN53" s="11">
        <f t="shared" si="63"/>
        <v>0</v>
      </c>
      <c r="AP53">
        <f t="shared" si="64"/>
        <v>56.247</v>
      </c>
      <c r="AQ53">
        <f t="shared" si="65"/>
        <v>6.6000000000000003E-2</v>
      </c>
      <c r="AR53">
        <f t="shared" si="66"/>
        <v>2.7919999999999998</v>
      </c>
      <c r="AS53">
        <f t="shared" si="67"/>
        <v>0.19800000000000001</v>
      </c>
      <c r="AT53">
        <f t="shared" si="68"/>
        <v>0</v>
      </c>
      <c r="AU53">
        <f t="shared" si="69"/>
        <v>6.2480000000000002</v>
      </c>
      <c r="AV53">
        <f t="shared" si="85"/>
        <v>33.981000000000002</v>
      </c>
      <c r="AW53">
        <f t="shared" si="86"/>
        <v>0.39400000000000002</v>
      </c>
      <c r="AX53">
        <f t="shared" si="87"/>
        <v>0.16500000000000001</v>
      </c>
      <c r="AY53">
        <f t="shared" si="88"/>
        <v>0.106</v>
      </c>
      <c r="AZ53">
        <f t="shared" si="89"/>
        <v>1.4E-2</v>
      </c>
      <c r="BA53">
        <f t="shared" si="90"/>
        <v>0</v>
      </c>
      <c r="BB53">
        <f t="shared" si="70"/>
        <v>100.21100000000001</v>
      </c>
      <c r="BD53">
        <f t="shared" si="71"/>
        <v>0.93620173102529958</v>
      </c>
      <c r="BE53">
        <f t="shared" si="72"/>
        <v>8.2638419352415297E-4</v>
      </c>
      <c r="BF53">
        <f t="shared" si="73"/>
        <v>5.476657512750098E-2</v>
      </c>
      <c r="BG53">
        <f t="shared" si="74"/>
        <v>2.6054345680636883E-3</v>
      </c>
      <c r="BH53">
        <f t="shared" si="75"/>
        <v>8.6966204554312129E-2</v>
      </c>
      <c r="BI53">
        <f t="shared" si="76"/>
        <v>0</v>
      </c>
      <c r="BJ53">
        <f t="shared" si="77"/>
        <v>0.84310894095929978</v>
      </c>
      <c r="BK53">
        <f t="shared" si="78"/>
        <v>7.0260033453762132E-3</v>
      </c>
      <c r="BL53">
        <f t="shared" si="79"/>
        <v>2.3259944683622462E-3</v>
      </c>
      <c r="BM53">
        <f t="shared" si="80"/>
        <v>1.4191461559882612E-3</v>
      </c>
      <c r="BN53">
        <f t="shared" si="81"/>
        <v>4.517666496178538E-4</v>
      </c>
      <c r="BO53">
        <f t="shared" si="82"/>
        <v>0</v>
      </c>
      <c r="BP53">
        <f t="shared" si="83"/>
        <v>1.9356981810473446</v>
      </c>
      <c r="BQ53">
        <f t="shared" si="84"/>
        <v>2.0681194297649852</v>
      </c>
    </row>
    <row r="54" spans="1:69" x14ac:dyDescent="0.15">
      <c r="A54" t="s">
        <v>120</v>
      </c>
      <c r="B54">
        <v>779</v>
      </c>
      <c r="C54">
        <f t="shared" si="46"/>
        <v>5.0000000000039799</v>
      </c>
      <c r="D54" s="1">
        <v>56.283999999999999</v>
      </c>
      <c r="E54" s="1">
        <v>6.7000000000000004E-2</v>
      </c>
      <c r="F54" s="1">
        <v>2.7320000000000002</v>
      </c>
      <c r="G54" s="1">
        <v>0.19600000000000001</v>
      </c>
      <c r="H54" s="1">
        <v>6.2830000000000004</v>
      </c>
      <c r="I54" s="1">
        <v>34.009</v>
      </c>
      <c r="J54" s="1">
        <v>0.39700000000000002</v>
      </c>
      <c r="K54" s="1">
        <v>0.16800000000000001</v>
      </c>
      <c r="L54" s="1">
        <v>9.1999999999999998E-2</v>
      </c>
      <c r="M54" s="1">
        <v>1.4999999999999999E-2</v>
      </c>
      <c r="O54">
        <f t="shared" si="48"/>
        <v>100.24300000000001</v>
      </c>
      <c r="Q54" s="1">
        <v>44.741</v>
      </c>
      <c r="R54" s="1">
        <v>79.442999999999998</v>
      </c>
      <c r="S54" s="1">
        <v>11.093999999999999</v>
      </c>
      <c r="V54" s="20">
        <v>12</v>
      </c>
      <c r="W54" s="20">
        <v>4</v>
      </c>
      <c r="X54" s="15">
        <v>0</v>
      </c>
      <c r="Z54" s="14">
        <f t="shared" si="49"/>
        <v>1.9370779126938036</v>
      </c>
      <c r="AA54" s="14">
        <f t="shared" si="50"/>
        <v>1.7346223094569292E-3</v>
      </c>
      <c r="AB54" s="14">
        <f t="shared" si="51"/>
        <v>0.1108084608956635</v>
      </c>
      <c r="AC54" s="14">
        <f t="shared" si="52"/>
        <v>5.332895956813551E-3</v>
      </c>
      <c r="AD54" s="14">
        <f t="shared" si="53"/>
        <v>0</v>
      </c>
      <c r="AE54" s="14">
        <f t="shared" si="54"/>
        <v>0.18082922221642087</v>
      </c>
      <c r="AF54" s="14">
        <f t="shared" si="55"/>
        <v>1.7447510188470459</v>
      </c>
      <c r="AG54" s="14">
        <f t="shared" si="56"/>
        <v>1.4638436595478876E-2</v>
      </c>
      <c r="AH54" s="14">
        <f t="shared" si="57"/>
        <v>4.8969545571734985E-3</v>
      </c>
      <c r="AI54" s="14">
        <f t="shared" si="58"/>
        <v>2.5468369733517063E-3</v>
      </c>
      <c r="AJ54" s="14">
        <f t="shared" si="59"/>
        <v>1.0008510505880666E-3</v>
      </c>
      <c r="AK54" s="14">
        <f t="shared" si="60"/>
        <v>0</v>
      </c>
      <c r="AL54" s="14">
        <f t="shared" si="61"/>
        <v>4.0036172120957971</v>
      </c>
      <c r="AM54" s="14">
        <f t="shared" si="62"/>
        <v>0.90609104811100893</v>
      </c>
      <c r="AN54" s="11">
        <f t="shared" si="63"/>
        <v>0</v>
      </c>
      <c r="AP54">
        <f t="shared" si="64"/>
        <v>56.283999999999999</v>
      </c>
      <c r="AQ54">
        <f t="shared" si="65"/>
        <v>6.7000000000000004E-2</v>
      </c>
      <c r="AR54">
        <f t="shared" si="66"/>
        <v>2.7320000000000002</v>
      </c>
      <c r="AS54">
        <f t="shared" si="67"/>
        <v>0.19600000000000001</v>
      </c>
      <c r="AT54">
        <f t="shared" si="68"/>
        <v>0</v>
      </c>
      <c r="AU54">
        <f t="shared" si="69"/>
        <v>6.2830000000000004</v>
      </c>
      <c r="AV54">
        <f t="shared" si="85"/>
        <v>34.009</v>
      </c>
      <c r="AW54">
        <f t="shared" si="86"/>
        <v>0.39700000000000002</v>
      </c>
      <c r="AX54">
        <f t="shared" si="87"/>
        <v>0.16800000000000001</v>
      </c>
      <c r="AY54">
        <f t="shared" si="88"/>
        <v>9.1999999999999998E-2</v>
      </c>
      <c r="AZ54">
        <f t="shared" si="89"/>
        <v>1.4999999999999999E-2</v>
      </c>
      <c r="BA54">
        <f t="shared" si="90"/>
        <v>0</v>
      </c>
      <c r="BB54">
        <f t="shared" si="70"/>
        <v>100.24300000000001</v>
      </c>
      <c r="BD54">
        <f t="shared" si="71"/>
        <v>0.93681757656458053</v>
      </c>
      <c r="BE54">
        <f t="shared" si="72"/>
        <v>8.3890516615330686E-4</v>
      </c>
      <c r="BF54">
        <f t="shared" si="73"/>
        <v>5.3589642997253835E-2</v>
      </c>
      <c r="BG54">
        <f t="shared" si="74"/>
        <v>2.5791170471741562E-3</v>
      </c>
      <c r="BH54">
        <f t="shared" si="75"/>
        <v>8.74533711931407E-2</v>
      </c>
      <c r="BI54">
        <f t="shared" si="76"/>
        <v>0</v>
      </c>
      <c r="BJ54">
        <f t="shared" si="77"/>
        <v>0.84380365419160186</v>
      </c>
      <c r="BK54">
        <f t="shared" si="78"/>
        <v>7.0795008327775542E-3</v>
      </c>
      <c r="BL54">
        <f t="shared" si="79"/>
        <v>2.3682852768779237E-3</v>
      </c>
      <c r="BM54">
        <f t="shared" si="80"/>
        <v>1.2317117580275473E-3</v>
      </c>
      <c r="BN54">
        <f t="shared" si="81"/>
        <v>4.8403569601912906E-4</v>
      </c>
      <c r="BO54">
        <f t="shared" si="82"/>
        <v>0</v>
      </c>
      <c r="BP54">
        <f t="shared" si="83"/>
        <v>1.9362458007236065</v>
      </c>
      <c r="BQ54">
        <f t="shared" si="84"/>
        <v>2.0677215726430909</v>
      </c>
    </row>
    <row r="55" spans="1:69" x14ac:dyDescent="0.15">
      <c r="A55" t="s">
        <v>121</v>
      </c>
      <c r="B55">
        <v>780</v>
      </c>
      <c r="C55">
        <f t="shared" si="46"/>
        <v>3.60555127546544</v>
      </c>
      <c r="D55" s="1">
        <v>56.418999999999997</v>
      </c>
      <c r="E55" s="1">
        <v>6.9000000000000006E-2</v>
      </c>
      <c r="F55" s="1">
        <v>2.742</v>
      </c>
      <c r="G55" s="1">
        <v>0.19600000000000001</v>
      </c>
      <c r="H55" s="1">
        <v>6.2789999999999999</v>
      </c>
      <c r="I55" s="1">
        <v>33.969000000000001</v>
      </c>
      <c r="J55" s="1">
        <v>0.39400000000000002</v>
      </c>
      <c r="K55" s="1">
        <v>0.16400000000000001</v>
      </c>
      <c r="L55" s="1">
        <v>9.7000000000000003E-2</v>
      </c>
      <c r="M55" s="1">
        <v>1.2E-2</v>
      </c>
      <c r="O55">
        <f t="shared" si="48"/>
        <v>100.34100000000001</v>
      </c>
      <c r="Q55" s="1">
        <v>44.743000000000002</v>
      </c>
      <c r="R55" s="1">
        <v>79.44</v>
      </c>
      <c r="S55" s="1">
        <v>11.093999999999999</v>
      </c>
      <c r="V55" s="20">
        <v>12</v>
      </c>
      <c r="W55" s="20">
        <v>4</v>
      </c>
      <c r="X55" s="15">
        <v>0</v>
      </c>
      <c r="Z55" s="14">
        <f t="shared" si="49"/>
        <v>1.9392521270376231</v>
      </c>
      <c r="AA55" s="14">
        <f t="shared" si="50"/>
        <v>1.7841278524797545E-3</v>
      </c>
      <c r="AB55" s="14">
        <f t="shared" si="51"/>
        <v>0.11107247149816581</v>
      </c>
      <c r="AC55" s="14">
        <f t="shared" si="52"/>
        <v>5.3261067696034579E-3</v>
      </c>
      <c r="AD55" s="14">
        <f t="shared" si="53"/>
        <v>0</v>
      </c>
      <c r="AE55" s="14">
        <f t="shared" si="54"/>
        <v>0.18048403639857849</v>
      </c>
      <c r="AF55" s="14">
        <f t="shared" si="55"/>
        <v>1.7404803238809123</v>
      </c>
      <c r="AG55" s="14">
        <f t="shared" si="56"/>
        <v>1.4509323654801115E-2</v>
      </c>
      <c r="AH55" s="14">
        <f t="shared" si="57"/>
        <v>4.7742746341504459E-3</v>
      </c>
      <c r="AI55" s="14">
        <f t="shared" si="58"/>
        <v>2.6818334936453067E-3</v>
      </c>
      <c r="AJ55" s="14">
        <f t="shared" si="59"/>
        <v>7.9966151210449424E-4</v>
      </c>
      <c r="AK55" s="14">
        <f t="shared" si="60"/>
        <v>0</v>
      </c>
      <c r="AL55" s="14">
        <f t="shared" si="61"/>
        <v>4.0011642867320649</v>
      </c>
      <c r="AM55" s="14">
        <f t="shared" si="62"/>
        <v>0.90604508853442811</v>
      </c>
      <c r="AN55" s="11">
        <f t="shared" si="63"/>
        <v>0</v>
      </c>
      <c r="AP55">
        <f t="shared" si="64"/>
        <v>56.418999999999997</v>
      </c>
      <c r="AQ55">
        <f t="shared" si="65"/>
        <v>6.9000000000000006E-2</v>
      </c>
      <c r="AR55">
        <f t="shared" si="66"/>
        <v>2.742</v>
      </c>
      <c r="AS55">
        <f t="shared" si="67"/>
        <v>0.19600000000000001</v>
      </c>
      <c r="AT55">
        <f t="shared" si="68"/>
        <v>0</v>
      </c>
      <c r="AU55">
        <f t="shared" si="69"/>
        <v>6.2789999999999999</v>
      </c>
      <c r="AV55">
        <f t="shared" si="85"/>
        <v>33.969000000000001</v>
      </c>
      <c r="AW55">
        <f t="shared" si="86"/>
        <v>0.39400000000000002</v>
      </c>
      <c r="AX55">
        <f t="shared" si="87"/>
        <v>0.16400000000000001</v>
      </c>
      <c r="AY55">
        <f t="shared" si="88"/>
        <v>9.7000000000000003E-2</v>
      </c>
      <c r="AZ55">
        <f t="shared" si="89"/>
        <v>1.2E-2</v>
      </c>
      <c r="BA55">
        <f t="shared" si="90"/>
        <v>0</v>
      </c>
      <c r="BB55">
        <f t="shared" si="70"/>
        <v>100.34100000000001</v>
      </c>
      <c r="BD55">
        <f t="shared" si="71"/>
        <v>0.93906458055925435</v>
      </c>
      <c r="BE55">
        <f t="shared" si="72"/>
        <v>8.6394711141161453E-4</v>
      </c>
      <c r="BF55">
        <f t="shared" si="73"/>
        <v>5.3785798352295022E-2</v>
      </c>
      <c r="BG55">
        <f t="shared" si="74"/>
        <v>2.5791170471741562E-3</v>
      </c>
      <c r="BH55">
        <f t="shared" si="75"/>
        <v>8.7397695005846002E-2</v>
      </c>
      <c r="BI55">
        <f t="shared" si="76"/>
        <v>0</v>
      </c>
      <c r="BJ55">
        <f t="shared" si="77"/>
        <v>0.84281120671688448</v>
      </c>
      <c r="BK55">
        <f t="shared" si="78"/>
        <v>7.0260033453762132E-3</v>
      </c>
      <c r="BL55">
        <f t="shared" si="79"/>
        <v>2.3118975321903541E-3</v>
      </c>
      <c r="BM55">
        <f t="shared" si="80"/>
        <v>1.2986526144420881E-3</v>
      </c>
      <c r="BN55">
        <f t="shared" si="81"/>
        <v>3.8722855681530327E-4</v>
      </c>
      <c r="BO55">
        <f t="shared" si="82"/>
        <v>0</v>
      </c>
      <c r="BP55">
        <f t="shared" si="83"/>
        <v>1.9375261268416895</v>
      </c>
      <c r="BQ55">
        <f t="shared" si="84"/>
        <v>2.0650892038572182</v>
      </c>
    </row>
    <row r="56" spans="1:69" x14ac:dyDescent="0.15">
      <c r="A56" t="s">
        <v>122</v>
      </c>
      <c r="B56">
        <v>781</v>
      </c>
      <c r="C56">
        <f t="shared" si="46"/>
        <v>4.2426406871194464</v>
      </c>
      <c r="D56" s="1">
        <v>56.371000000000002</v>
      </c>
      <c r="E56" s="1">
        <v>5.0999999999999997E-2</v>
      </c>
      <c r="F56" s="1">
        <v>2.7210000000000001</v>
      </c>
      <c r="G56" s="1">
        <v>0.19500000000000001</v>
      </c>
      <c r="H56" s="1">
        <v>6.2759999999999998</v>
      </c>
      <c r="I56" s="1">
        <v>33.942999999999998</v>
      </c>
      <c r="J56" s="1">
        <v>0.39200000000000002</v>
      </c>
      <c r="K56" s="1">
        <v>0.16900000000000001</v>
      </c>
      <c r="L56" s="1">
        <v>0.108</v>
      </c>
      <c r="M56" s="1">
        <v>1.9E-2</v>
      </c>
      <c r="O56">
        <f t="shared" si="48"/>
        <v>100.245</v>
      </c>
      <c r="Q56" s="1">
        <v>44.746000000000002</v>
      </c>
      <c r="R56" s="1">
        <v>79.436999999999998</v>
      </c>
      <c r="S56" s="1">
        <v>11.093999999999999</v>
      </c>
      <c r="V56" s="20">
        <v>12</v>
      </c>
      <c r="W56" s="20">
        <v>4</v>
      </c>
      <c r="X56" s="15">
        <v>0</v>
      </c>
      <c r="Z56" s="14">
        <f t="shared" si="49"/>
        <v>1.9396571563019285</v>
      </c>
      <c r="AA56" s="14">
        <f t="shared" si="50"/>
        <v>1.320101730145384E-3</v>
      </c>
      <c r="AB56" s="14">
        <f t="shared" si="51"/>
        <v>0.11033870146916977</v>
      </c>
      <c r="AC56" s="14">
        <f t="shared" si="52"/>
        <v>5.3045524749588254E-3</v>
      </c>
      <c r="AD56" s="14">
        <f t="shared" si="53"/>
        <v>0</v>
      </c>
      <c r="AE56" s="14">
        <f t="shared" si="54"/>
        <v>0.18058912290299187</v>
      </c>
      <c r="AF56" s="14">
        <f t="shared" si="55"/>
        <v>1.740992586398125</v>
      </c>
      <c r="AG56" s="14">
        <f t="shared" si="56"/>
        <v>1.4450981844518601E-2</v>
      </c>
      <c r="AH56" s="14">
        <f t="shared" si="57"/>
        <v>4.9250494561387448E-3</v>
      </c>
      <c r="AI56" s="14">
        <f t="shared" si="58"/>
        <v>2.9891256642678881E-3</v>
      </c>
      <c r="AJ56" s="14">
        <f t="shared" si="59"/>
        <v>1.2674735072337765E-3</v>
      </c>
      <c r="AK56" s="14">
        <f t="shared" si="60"/>
        <v>0</v>
      </c>
      <c r="AL56" s="14">
        <f t="shared" si="61"/>
        <v>4.0018348517494786</v>
      </c>
      <c r="AM56" s="14">
        <f t="shared" si="62"/>
        <v>0.90602058604696412</v>
      </c>
      <c r="AN56" s="11">
        <f t="shared" si="63"/>
        <v>0</v>
      </c>
      <c r="AP56">
        <f t="shared" si="64"/>
        <v>56.371000000000002</v>
      </c>
      <c r="AQ56">
        <f t="shared" si="65"/>
        <v>5.0999999999999997E-2</v>
      </c>
      <c r="AR56">
        <f t="shared" si="66"/>
        <v>2.7210000000000001</v>
      </c>
      <c r="AS56">
        <f t="shared" si="67"/>
        <v>0.19500000000000001</v>
      </c>
      <c r="AT56">
        <f t="shared" si="68"/>
        <v>0</v>
      </c>
      <c r="AU56">
        <f t="shared" si="69"/>
        <v>6.2759999999999998</v>
      </c>
      <c r="AV56">
        <f t="shared" si="85"/>
        <v>33.942999999999998</v>
      </c>
      <c r="AW56">
        <f t="shared" si="86"/>
        <v>0.39200000000000002</v>
      </c>
      <c r="AX56">
        <f t="shared" si="87"/>
        <v>0.16900000000000001</v>
      </c>
      <c r="AY56">
        <f t="shared" si="88"/>
        <v>0.108</v>
      </c>
      <c r="AZ56">
        <f t="shared" si="89"/>
        <v>1.9E-2</v>
      </c>
      <c r="BA56">
        <f t="shared" si="90"/>
        <v>0</v>
      </c>
      <c r="BB56">
        <f t="shared" si="70"/>
        <v>100.245</v>
      </c>
      <c r="BD56">
        <f t="shared" si="71"/>
        <v>0.93826564580559257</v>
      </c>
      <c r="BE56">
        <f t="shared" si="72"/>
        <v>6.385696040868454E-4</v>
      </c>
      <c r="BF56">
        <f t="shared" si="73"/>
        <v>5.337387210670852E-2</v>
      </c>
      <c r="BG56">
        <f t="shared" si="74"/>
        <v>2.5659582867293899E-3</v>
      </c>
      <c r="BH56">
        <f t="shared" si="75"/>
        <v>8.7355937865374989E-2</v>
      </c>
      <c r="BI56">
        <f t="shared" si="76"/>
        <v>0</v>
      </c>
      <c r="BJ56">
        <f t="shared" si="77"/>
        <v>0.84216611585831813</v>
      </c>
      <c r="BK56">
        <f t="shared" si="78"/>
        <v>6.9903383537753185E-3</v>
      </c>
      <c r="BL56">
        <f t="shared" si="79"/>
        <v>2.3823822130498162E-3</v>
      </c>
      <c r="BM56">
        <f t="shared" si="80"/>
        <v>1.4459224985540775E-3</v>
      </c>
      <c r="BN56">
        <f t="shared" si="81"/>
        <v>6.1311188162423017E-4</v>
      </c>
      <c r="BO56">
        <f t="shared" si="82"/>
        <v>0</v>
      </c>
      <c r="BP56">
        <f t="shared" si="83"/>
        <v>1.9357978544738137</v>
      </c>
      <c r="BQ56">
        <f t="shared" si="84"/>
        <v>2.0672793094076716</v>
      </c>
    </row>
    <row r="57" spans="1:69" x14ac:dyDescent="0.15">
      <c r="A57" t="s">
        <v>123</v>
      </c>
      <c r="B57">
        <v>782</v>
      </c>
      <c r="C57">
        <f t="shared" si="46"/>
        <v>3.6055512754614987</v>
      </c>
      <c r="D57" s="1">
        <v>56.359000000000002</v>
      </c>
      <c r="E57" s="1">
        <v>0.06</v>
      </c>
      <c r="F57" s="1">
        <v>2.7069999999999999</v>
      </c>
      <c r="G57" s="1">
        <v>0.19700000000000001</v>
      </c>
      <c r="H57" s="1">
        <v>6.2560000000000002</v>
      </c>
      <c r="I57" s="1">
        <v>33.984000000000002</v>
      </c>
      <c r="J57" s="1">
        <v>0.38800000000000001</v>
      </c>
      <c r="K57" s="1">
        <v>0.16700000000000001</v>
      </c>
      <c r="L57" s="1">
        <v>0.108</v>
      </c>
      <c r="M57" s="1">
        <v>8.9999999999999993E-3</v>
      </c>
      <c r="O57">
        <f t="shared" si="48"/>
        <v>100.23500000000003</v>
      </c>
      <c r="Q57" s="1">
        <v>44.747999999999998</v>
      </c>
      <c r="R57" s="1">
        <v>79.433999999999997</v>
      </c>
      <c r="S57" s="1">
        <v>11.093999999999999</v>
      </c>
      <c r="V57" s="20">
        <v>12</v>
      </c>
      <c r="W57" s="20">
        <v>4</v>
      </c>
      <c r="X57" s="15">
        <v>0</v>
      </c>
      <c r="Z57" s="14">
        <f t="shared" si="49"/>
        <v>1.9392900418602215</v>
      </c>
      <c r="AA57" s="14">
        <f t="shared" si="50"/>
        <v>1.5530975310244061E-3</v>
      </c>
      <c r="AB57" s="14">
        <f t="shared" si="51"/>
        <v>0.10977358239389194</v>
      </c>
      <c r="AC57" s="14">
        <f t="shared" si="52"/>
        <v>5.3590846810800397E-3</v>
      </c>
      <c r="AD57" s="14">
        <f t="shared" si="53"/>
        <v>0</v>
      </c>
      <c r="AE57" s="14">
        <f t="shared" si="54"/>
        <v>0.18001788236884711</v>
      </c>
      <c r="AF57" s="14">
        <f t="shared" si="55"/>
        <v>1.7431367034519114</v>
      </c>
      <c r="AG57" s="14">
        <f t="shared" si="56"/>
        <v>1.4303860591540903E-2</v>
      </c>
      <c r="AH57" s="14">
        <f t="shared" si="57"/>
        <v>4.8668797648670527E-3</v>
      </c>
      <c r="AI57" s="14">
        <f t="shared" si="58"/>
        <v>2.9891962457295937E-3</v>
      </c>
      <c r="AJ57" s="14">
        <f t="shared" si="59"/>
        <v>6.0039636430847532E-4</v>
      </c>
      <c r="AK57" s="14">
        <f t="shared" si="60"/>
        <v>0</v>
      </c>
      <c r="AL57" s="14">
        <f t="shared" si="61"/>
        <v>4.001890725253423</v>
      </c>
      <c r="AM57" s="14">
        <f t="shared" si="62"/>
        <v>0.9063944813921343</v>
      </c>
      <c r="AN57" s="11">
        <f t="shared" si="63"/>
        <v>0</v>
      </c>
      <c r="AP57">
        <f t="shared" si="64"/>
        <v>56.359000000000002</v>
      </c>
      <c r="AQ57">
        <f t="shared" si="65"/>
        <v>0.06</v>
      </c>
      <c r="AR57">
        <f t="shared" si="66"/>
        <v>2.7069999999999999</v>
      </c>
      <c r="AS57">
        <f t="shared" si="67"/>
        <v>0.19700000000000001</v>
      </c>
      <c r="AT57">
        <f t="shared" si="68"/>
        <v>0</v>
      </c>
      <c r="AU57">
        <f t="shared" si="69"/>
        <v>6.2560000000000011</v>
      </c>
      <c r="AV57">
        <f t="shared" si="85"/>
        <v>33.984000000000002</v>
      </c>
      <c r="AW57">
        <f t="shared" si="86"/>
        <v>0.38800000000000001</v>
      </c>
      <c r="AX57">
        <f t="shared" si="87"/>
        <v>0.16700000000000001</v>
      </c>
      <c r="AY57">
        <f t="shared" si="88"/>
        <v>0.108</v>
      </c>
      <c r="AZ57">
        <f t="shared" si="89"/>
        <v>8.9999999999999993E-3</v>
      </c>
      <c r="BA57">
        <f t="shared" si="90"/>
        <v>0</v>
      </c>
      <c r="BB57">
        <f t="shared" si="70"/>
        <v>100.23500000000003</v>
      </c>
      <c r="BD57">
        <f t="shared" si="71"/>
        <v>0.93806591211717716</v>
      </c>
      <c r="BE57">
        <f t="shared" si="72"/>
        <v>7.5125835774922996E-4</v>
      </c>
      <c r="BF57">
        <f t="shared" si="73"/>
        <v>5.3099254609650842E-2</v>
      </c>
      <c r="BG57">
        <f t="shared" si="74"/>
        <v>2.592275807618922E-3</v>
      </c>
      <c r="BH57">
        <f t="shared" si="75"/>
        <v>8.7077556928901526E-2</v>
      </c>
      <c r="BI57">
        <f t="shared" si="76"/>
        <v>0</v>
      </c>
      <c r="BJ57">
        <f t="shared" si="77"/>
        <v>0.84318337451990355</v>
      </c>
      <c r="BK57">
        <f t="shared" si="78"/>
        <v>6.9190083705735293E-3</v>
      </c>
      <c r="BL57">
        <f t="shared" si="79"/>
        <v>2.3541883407060312E-3</v>
      </c>
      <c r="BM57">
        <f t="shared" si="80"/>
        <v>1.4459224985540775E-3</v>
      </c>
      <c r="BN57">
        <f t="shared" si="81"/>
        <v>2.9042141761147743E-4</v>
      </c>
      <c r="BO57">
        <f t="shared" si="82"/>
        <v>0</v>
      </c>
      <c r="BP57">
        <f t="shared" si="83"/>
        <v>1.9357791729684464</v>
      </c>
      <c r="BQ57">
        <f t="shared" si="84"/>
        <v>2.067328123546587</v>
      </c>
    </row>
    <row r="58" spans="1:69" x14ac:dyDescent="0.15">
      <c r="A58" t="s">
        <v>124</v>
      </c>
      <c r="B58">
        <v>783</v>
      </c>
      <c r="C58">
        <f t="shared" si="46"/>
        <v>3.60555127546544</v>
      </c>
      <c r="D58" s="1">
        <v>56.142000000000003</v>
      </c>
      <c r="E58" s="1">
        <v>5.8999999999999997E-2</v>
      </c>
      <c r="F58" s="1">
        <v>2.7069999999999999</v>
      </c>
      <c r="G58" s="1">
        <v>0.19600000000000001</v>
      </c>
      <c r="H58" s="1">
        <v>6.2629999999999999</v>
      </c>
      <c r="I58" s="1">
        <v>33.798999999999999</v>
      </c>
      <c r="J58" s="1">
        <v>0.38400000000000001</v>
      </c>
      <c r="K58" s="1">
        <v>0.16700000000000001</v>
      </c>
      <c r="L58" s="1">
        <v>9.0999999999999998E-2</v>
      </c>
      <c r="M58" s="1">
        <v>2.1999999999999999E-2</v>
      </c>
      <c r="O58">
        <f t="shared" si="48"/>
        <v>99.83</v>
      </c>
      <c r="Q58" s="1">
        <v>44.75</v>
      </c>
      <c r="R58" s="1">
        <v>79.430999999999997</v>
      </c>
      <c r="S58" s="1">
        <v>11.093999999999999</v>
      </c>
      <c r="V58" s="20">
        <v>12</v>
      </c>
      <c r="W58" s="20">
        <v>4</v>
      </c>
      <c r="X58" s="15">
        <v>0</v>
      </c>
      <c r="Z58" s="14">
        <f t="shared" si="49"/>
        <v>1.9397432797814858</v>
      </c>
      <c r="AA58" s="14">
        <f t="shared" si="50"/>
        <v>1.5334738621507193E-3</v>
      </c>
      <c r="AB58" s="14">
        <f t="shared" si="51"/>
        <v>0.11022363384296632</v>
      </c>
      <c r="AC58" s="14">
        <f t="shared" si="52"/>
        <v>5.3537409354557797E-3</v>
      </c>
      <c r="AD58" s="14">
        <f t="shared" si="53"/>
        <v>0</v>
      </c>
      <c r="AE58" s="14">
        <f t="shared" si="54"/>
        <v>0.18095817496783931</v>
      </c>
      <c r="AF58" s="14">
        <f t="shared" si="55"/>
        <v>1.7407551587569519</v>
      </c>
      <c r="AG58" s="14">
        <f t="shared" si="56"/>
        <v>1.4214436733484307E-2</v>
      </c>
      <c r="AH58" s="14">
        <f t="shared" si="57"/>
        <v>4.8868330746059093E-3</v>
      </c>
      <c r="AI58" s="14">
        <f t="shared" si="58"/>
        <v>2.529000716013508E-3</v>
      </c>
      <c r="AJ58" s="14">
        <f t="shared" si="59"/>
        <v>1.4736525923979135E-3</v>
      </c>
      <c r="AK58" s="14">
        <f t="shared" si="60"/>
        <v>0</v>
      </c>
      <c r="AL58" s="14">
        <f t="shared" si="61"/>
        <v>4.001671385263351</v>
      </c>
      <c r="AM58" s="14">
        <f t="shared" si="62"/>
        <v>0.90583497975887262</v>
      </c>
      <c r="AN58" s="11">
        <f t="shared" si="63"/>
        <v>0</v>
      </c>
      <c r="AP58">
        <f t="shared" si="64"/>
        <v>56.142000000000003</v>
      </c>
      <c r="AQ58">
        <f t="shared" si="65"/>
        <v>5.8999999999999997E-2</v>
      </c>
      <c r="AR58">
        <f t="shared" si="66"/>
        <v>2.7069999999999999</v>
      </c>
      <c r="AS58">
        <f t="shared" si="67"/>
        <v>0.19600000000000001</v>
      </c>
      <c r="AT58">
        <f t="shared" si="68"/>
        <v>0</v>
      </c>
      <c r="AU58">
        <f t="shared" si="69"/>
        <v>6.262999999999999</v>
      </c>
      <c r="AV58">
        <f t="shared" si="85"/>
        <v>33.798999999999999</v>
      </c>
      <c r="AW58">
        <f t="shared" si="86"/>
        <v>0.38400000000000001</v>
      </c>
      <c r="AX58">
        <f t="shared" si="87"/>
        <v>0.16700000000000001</v>
      </c>
      <c r="AY58">
        <f t="shared" si="88"/>
        <v>9.0999999999999998E-2</v>
      </c>
      <c r="AZ58">
        <f t="shared" si="89"/>
        <v>2.1999999999999999E-2</v>
      </c>
      <c r="BA58">
        <f t="shared" si="90"/>
        <v>0</v>
      </c>
      <c r="BB58">
        <f t="shared" si="70"/>
        <v>99.83</v>
      </c>
      <c r="BD58">
        <f t="shared" si="71"/>
        <v>0.93445406125166453</v>
      </c>
      <c r="BE58">
        <f t="shared" si="72"/>
        <v>7.3873738512007607E-4</v>
      </c>
      <c r="BF58">
        <f t="shared" si="73"/>
        <v>5.3099254609650842E-2</v>
      </c>
      <c r="BG58">
        <f t="shared" si="74"/>
        <v>2.5791170471741562E-3</v>
      </c>
      <c r="BH58">
        <f t="shared" si="75"/>
        <v>8.7174990256667223E-2</v>
      </c>
      <c r="BI58">
        <f t="shared" si="76"/>
        <v>0</v>
      </c>
      <c r="BJ58">
        <f t="shared" si="77"/>
        <v>0.83859330494933548</v>
      </c>
      <c r="BK58">
        <f t="shared" si="78"/>
        <v>6.84767838737174E-3</v>
      </c>
      <c r="BL58">
        <f t="shared" si="79"/>
        <v>2.3541883407060312E-3</v>
      </c>
      <c r="BM58">
        <f t="shared" si="80"/>
        <v>1.2183235867446393E-3</v>
      </c>
      <c r="BN58">
        <f t="shared" si="81"/>
        <v>7.099190208280559E-4</v>
      </c>
      <c r="BO58">
        <f t="shared" si="82"/>
        <v>0</v>
      </c>
      <c r="BP58">
        <f t="shared" si="83"/>
        <v>1.9277695748352628</v>
      </c>
      <c r="BQ58">
        <f t="shared" si="84"/>
        <v>2.0758037877038875</v>
      </c>
    </row>
    <row r="59" spans="1:69" x14ac:dyDescent="0.15">
      <c r="A59" t="s">
        <v>125</v>
      </c>
      <c r="B59">
        <v>784</v>
      </c>
      <c r="C59">
        <f t="shared" si="46"/>
        <v>4.9999999999926104</v>
      </c>
      <c r="D59" s="1">
        <v>56.281999999999996</v>
      </c>
      <c r="E59" s="1">
        <v>5.7000000000000002E-2</v>
      </c>
      <c r="F59" s="1">
        <v>2.7109999999999999</v>
      </c>
      <c r="G59" s="1">
        <v>0.19700000000000001</v>
      </c>
      <c r="H59" s="1">
        <v>6.2480000000000002</v>
      </c>
      <c r="I59" s="1">
        <v>33.889000000000003</v>
      </c>
      <c r="J59" s="1">
        <v>0.38700000000000001</v>
      </c>
      <c r="K59" s="1">
        <v>0.16900000000000001</v>
      </c>
      <c r="L59" s="1">
        <v>9.9000000000000005E-2</v>
      </c>
      <c r="M59" s="1">
        <v>2.5000000000000001E-2</v>
      </c>
      <c r="O59">
        <f t="shared" si="48"/>
        <v>100.06400000000002</v>
      </c>
      <c r="Q59" s="1">
        <v>44.753</v>
      </c>
      <c r="R59" s="1">
        <v>79.427000000000007</v>
      </c>
      <c r="S59" s="1">
        <v>11.093999999999999</v>
      </c>
      <c r="V59" s="20">
        <v>12</v>
      </c>
      <c r="W59" s="20">
        <v>4</v>
      </c>
      <c r="X59" s="15">
        <v>0</v>
      </c>
      <c r="Z59" s="14">
        <f t="shared" si="49"/>
        <v>1.939876247357784</v>
      </c>
      <c r="AA59" s="14">
        <f t="shared" si="50"/>
        <v>1.4779078278073889E-3</v>
      </c>
      <c r="AB59" s="14">
        <f t="shared" si="51"/>
        <v>0.11011947038282215</v>
      </c>
      <c r="AC59" s="14">
        <f t="shared" si="52"/>
        <v>5.3680386533753923E-3</v>
      </c>
      <c r="AD59" s="14">
        <f t="shared" si="53"/>
        <v>0</v>
      </c>
      <c r="AE59" s="14">
        <f t="shared" si="54"/>
        <v>0.18008807018636735</v>
      </c>
      <c r="AF59" s="14">
        <f t="shared" si="55"/>
        <v>1.7411681770423169</v>
      </c>
      <c r="AG59" s="14">
        <f t="shared" si="56"/>
        <v>1.4290832302891113E-2</v>
      </c>
      <c r="AH59" s="14">
        <f t="shared" si="57"/>
        <v>4.9333947295184689E-3</v>
      </c>
      <c r="AI59" s="14">
        <f t="shared" si="58"/>
        <v>2.7446747188744338E-3</v>
      </c>
      <c r="AJ59" s="14">
        <f t="shared" si="59"/>
        <v>1.6705541891076643E-3</v>
      </c>
      <c r="AK59" s="14">
        <f t="shared" si="60"/>
        <v>0</v>
      </c>
      <c r="AL59" s="14">
        <f t="shared" si="61"/>
        <v>4.0017373673908647</v>
      </c>
      <c r="AM59" s="14">
        <f t="shared" si="62"/>
        <v>0.9062654601924468</v>
      </c>
      <c r="AN59" s="11">
        <f t="shared" si="63"/>
        <v>0</v>
      </c>
      <c r="AP59">
        <f t="shared" si="64"/>
        <v>56.281999999999996</v>
      </c>
      <c r="AQ59">
        <f t="shared" si="65"/>
        <v>5.7000000000000002E-2</v>
      </c>
      <c r="AR59">
        <f t="shared" si="66"/>
        <v>2.7109999999999999</v>
      </c>
      <c r="AS59">
        <f t="shared" si="67"/>
        <v>0.19700000000000001</v>
      </c>
      <c r="AT59">
        <f t="shared" si="68"/>
        <v>0</v>
      </c>
      <c r="AU59">
        <f t="shared" si="69"/>
        <v>6.2480000000000002</v>
      </c>
      <c r="AV59">
        <f t="shared" si="85"/>
        <v>33.889000000000003</v>
      </c>
      <c r="AW59">
        <f t="shared" si="86"/>
        <v>0.38700000000000001</v>
      </c>
      <c r="AX59">
        <f t="shared" si="87"/>
        <v>0.16900000000000001</v>
      </c>
      <c r="AY59">
        <f t="shared" si="88"/>
        <v>9.9000000000000005E-2</v>
      </c>
      <c r="AZ59">
        <f t="shared" si="89"/>
        <v>2.5000000000000001E-2</v>
      </c>
      <c r="BA59">
        <f t="shared" si="90"/>
        <v>0</v>
      </c>
      <c r="BB59">
        <f t="shared" si="70"/>
        <v>100.06400000000002</v>
      </c>
      <c r="BD59">
        <f t="shared" si="71"/>
        <v>0.93678428761651134</v>
      </c>
      <c r="BE59">
        <f t="shared" si="72"/>
        <v>7.1369543986176851E-4</v>
      </c>
      <c r="BF59">
        <f t="shared" si="73"/>
        <v>5.3177716751667319E-2</v>
      </c>
      <c r="BG59">
        <f t="shared" si="74"/>
        <v>2.592275807618922E-3</v>
      </c>
      <c r="BH59">
        <f t="shared" si="75"/>
        <v>8.6966204554312129E-2</v>
      </c>
      <c r="BI59">
        <f t="shared" si="76"/>
        <v>0</v>
      </c>
      <c r="BJ59">
        <f t="shared" si="77"/>
        <v>0.84082631176744971</v>
      </c>
      <c r="BK59">
        <f t="shared" si="78"/>
        <v>6.9011758747730819E-3</v>
      </c>
      <c r="BL59">
        <f t="shared" si="79"/>
        <v>2.3823822130498162E-3</v>
      </c>
      <c r="BM59">
        <f t="shared" si="80"/>
        <v>1.3254289570079044E-3</v>
      </c>
      <c r="BN59">
        <f t="shared" si="81"/>
        <v>8.0672616003188186E-4</v>
      </c>
      <c r="BO59">
        <f t="shared" si="82"/>
        <v>0</v>
      </c>
      <c r="BP59">
        <f t="shared" si="83"/>
        <v>1.9324762051422837</v>
      </c>
      <c r="BQ59">
        <f t="shared" si="84"/>
        <v>2.0707822206257003</v>
      </c>
    </row>
    <row r="60" spans="1:69" x14ac:dyDescent="0.15">
      <c r="A60" t="s">
        <v>126</v>
      </c>
      <c r="B60">
        <v>785</v>
      </c>
      <c r="C60">
        <f t="shared" si="46"/>
        <v>4.2426406871194464</v>
      </c>
      <c r="D60" s="1">
        <v>56.250999999999998</v>
      </c>
      <c r="E60" s="1">
        <v>5.1999999999999998E-2</v>
      </c>
      <c r="F60" s="1">
        <v>2.6850000000000001</v>
      </c>
      <c r="G60" s="1">
        <v>0.2</v>
      </c>
      <c r="H60" s="1">
        <v>6.266</v>
      </c>
      <c r="I60" s="1">
        <v>33.948999999999998</v>
      </c>
      <c r="J60" s="1">
        <v>0.38800000000000001</v>
      </c>
      <c r="K60" s="1">
        <v>0.17100000000000001</v>
      </c>
      <c r="L60" s="1">
        <v>0.106</v>
      </c>
      <c r="M60" s="1">
        <v>0.02</v>
      </c>
      <c r="O60">
        <f t="shared" si="48"/>
        <v>100.08800000000001</v>
      </c>
      <c r="Q60" s="1">
        <v>44.756</v>
      </c>
      <c r="R60" s="1">
        <v>79.424000000000007</v>
      </c>
      <c r="S60" s="1">
        <v>11.093999999999999</v>
      </c>
      <c r="V60" s="20">
        <v>12</v>
      </c>
      <c r="W60" s="20">
        <v>4</v>
      </c>
      <c r="X60" s="15">
        <v>0</v>
      </c>
      <c r="Z60" s="14">
        <f t="shared" si="49"/>
        <v>1.938851044583753</v>
      </c>
      <c r="AA60" s="14">
        <f t="shared" si="50"/>
        <v>1.348296885364704E-3</v>
      </c>
      <c r="AB60" s="14">
        <f t="shared" si="51"/>
        <v>0.10906579776381124</v>
      </c>
      <c r="AC60" s="14">
        <f t="shared" si="52"/>
        <v>5.4499070812623019E-3</v>
      </c>
      <c r="AD60" s="14">
        <f t="shared" si="53"/>
        <v>0</v>
      </c>
      <c r="AE60" s="14">
        <f t="shared" si="54"/>
        <v>0.18061092123361397</v>
      </c>
      <c r="AF60" s="14">
        <f t="shared" si="55"/>
        <v>1.7442898248897523</v>
      </c>
      <c r="AG60" s="14">
        <f t="shared" si="56"/>
        <v>1.4328079332540837E-2</v>
      </c>
      <c r="AH60" s="14">
        <f t="shared" si="57"/>
        <v>4.9918895221371523E-3</v>
      </c>
      <c r="AI60" s="14">
        <f t="shared" si="58"/>
        <v>2.9388082248821864E-3</v>
      </c>
      <c r="AJ60" s="14">
        <f t="shared" si="59"/>
        <v>1.3364731824557347E-3</v>
      </c>
      <c r="AK60" s="14">
        <f t="shared" si="60"/>
        <v>0</v>
      </c>
      <c r="AL60" s="14">
        <f t="shared" si="61"/>
        <v>4.003211042699574</v>
      </c>
      <c r="AM60" s="14">
        <f t="shared" si="62"/>
        <v>0.90617130696356507</v>
      </c>
      <c r="AN60" s="11">
        <f t="shared" si="63"/>
        <v>0</v>
      </c>
      <c r="AP60">
        <f t="shared" si="64"/>
        <v>56.250999999999998</v>
      </c>
      <c r="AQ60">
        <f t="shared" si="65"/>
        <v>5.1999999999999998E-2</v>
      </c>
      <c r="AR60">
        <f t="shared" si="66"/>
        <v>2.6850000000000001</v>
      </c>
      <c r="AS60">
        <f t="shared" si="67"/>
        <v>0.2</v>
      </c>
      <c r="AT60">
        <f t="shared" si="68"/>
        <v>0</v>
      </c>
      <c r="AU60">
        <f t="shared" si="69"/>
        <v>6.266</v>
      </c>
      <c r="AV60">
        <f t="shared" si="85"/>
        <v>33.948999999999998</v>
      </c>
      <c r="AW60">
        <f t="shared" si="86"/>
        <v>0.38800000000000001</v>
      </c>
      <c r="AX60">
        <f t="shared" si="87"/>
        <v>0.17100000000000001</v>
      </c>
      <c r="AY60">
        <f t="shared" si="88"/>
        <v>0.106</v>
      </c>
      <c r="AZ60">
        <f t="shared" si="89"/>
        <v>0.02</v>
      </c>
      <c r="BA60">
        <f t="shared" si="90"/>
        <v>0</v>
      </c>
      <c r="BB60">
        <f t="shared" si="70"/>
        <v>100.08800000000001</v>
      </c>
      <c r="BD60">
        <f t="shared" si="71"/>
        <v>0.93626830892143809</v>
      </c>
      <c r="BE60">
        <f t="shared" si="72"/>
        <v>6.5109057671599929E-4</v>
      </c>
      <c r="BF60">
        <f t="shared" si="73"/>
        <v>5.2667712828560226E-2</v>
      </c>
      <c r="BG60">
        <f t="shared" si="74"/>
        <v>2.6317520889532204E-3</v>
      </c>
      <c r="BH60">
        <f t="shared" si="75"/>
        <v>8.721674739713825E-2</v>
      </c>
      <c r="BI60">
        <f t="shared" si="76"/>
        <v>0</v>
      </c>
      <c r="BJ60">
        <f t="shared" si="77"/>
        <v>0.84231498297952578</v>
      </c>
      <c r="BK60">
        <f t="shared" si="78"/>
        <v>6.9190083705735293E-3</v>
      </c>
      <c r="BL60">
        <f t="shared" si="79"/>
        <v>2.4105760853936008E-3</v>
      </c>
      <c r="BM60">
        <f t="shared" si="80"/>
        <v>1.4191461559882612E-3</v>
      </c>
      <c r="BN60">
        <f t="shared" si="81"/>
        <v>6.4538092802550549E-4</v>
      </c>
      <c r="BO60">
        <f t="shared" si="82"/>
        <v>0</v>
      </c>
      <c r="BP60">
        <f t="shared" si="83"/>
        <v>1.9331447063323124</v>
      </c>
      <c r="BQ60">
        <f t="shared" si="84"/>
        <v>2.0708284432026431</v>
      </c>
    </row>
    <row r="61" spans="1:69" x14ac:dyDescent="0.15">
      <c r="A61" t="s">
        <v>127</v>
      </c>
      <c r="B61">
        <v>786</v>
      </c>
      <c r="C61">
        <f t="shared" si="46"/>
        <v>3.60555127546544</v>
      </c>
      <c r="D61" s="1">
        <v>56.274000000000001</v>
      </c>
      <c r="E61" s="1">
        <v>6.7000000000000004E-2</v>
      </c>
      <c r="F61" s="1">
        <v>2.6890000000000001</v>
      </c>
      <c r="G61" s="1">
        <v>0.19600000000000001</v>
      </c>
      <c r="H61" s="1">
        <v>6.2629999999999999</v>
      </c>
      <c r="I61" s="1">
        <v>33.93</v>
      </c>
      <c r="J61" s="1">
        <v>0.38700000000000001</v>
      </c>
      <c r="K61" s="1">
        <v>0.17599999999999999</v>
      </c>
      <c r="L61" s="1">
        <v>9.8000000000000004E-2</v>
      </c>
      <c r="M61" s="1">
        <v>7.0000000000000001E-3</v>
      </c>
      <c r="O61">
        <f t="shared" si="48"/>
        <v>100.08700000000002</v>
      </c>
      <c r="Q61" s="1">
        <v>44.758000000000003</v>
      </c>
      <c r="R61" s="1">
        <v>79.421000000000006</v>
      </c>
      <c r="S61" s="1">
        <v>11.093999999999999</v>
      </c>
      <c r="V61" s="20">
        <v>12</v>
      </c>
      <c r="W61" s="20">
        <v>4</v>
      </c>
      <c r="X61" s="15">
        <v>0</v>
      </c>
      <c r="Z61" s="14">
        <f t="shared" si="49"/>
        <v>1.9393742946384529</v>
      </c>
      <c r="AA61" s="14">
        <f t="shared" si="50"/>
        <v>1.736987293986878E-3</v>
      </c>
      <c r="AB61" s="14">
        <f t="shared" si="51"/>
        <v>0.10921310229904736</v>
      </c>
      <c r="AC61" s="14">
        <f t="shared" si="52"/>
        <v>5.3401668286159783E-3</v>
      </c>
      <c r="AD61" s="14">
        <f t="shared" si="53"/>
        <v>0</v>
      </c>
      <c r="AE61" s="14">
        <f t="shared" si="54"/>
        <v>0.18049936576691564</v>
      </c>
      <c r="AF61" s="14">
        <f t="shared" si="55"/>
        <v>1.7430713796469297</v>
      </c>
      <c r="AG61" s="14">
        <f t="shared" si="56"/>
        <v>1.428916555969688E-2</v>
      </c>
      <c r="AH61" s="14">
        <f t="shared" si="57"/>
        <v>5.1371373076076147E-3</v>
      </c>
      <c r="AI61" s="14">
        <f t="shared" si="58"/>
        <v>2.7166338532005176E-3</v>
      </c>
      <c r="AJ61" s="14">
        <f t="shared" si="59"/>
        <v>4.6770061855229444E-4</v>
      </c>
      <c r="AK61" s="14">
        <f t="shared" si="60"/>
        <v>0</v>
      </c>
      <c r="AL61" s="14">
        <f t="shared" si="61"/>
        <v>4.001845933813005</v>
      </c>
      <c r="AM61" s="14">
        <f t="shared" si="62"/>
        <v>0.90616442561457122</v>
      </c>
      <c r="AN61" s="11">
        <f t="shared" si="63"/>
        <v>0</v>
      </c>
      <c r="AP61">
        <f t="shared" si="64"/>
        <v>56.274000000000001</v>
      </c>
      <c r="AQ61">
        <f t="shared" si="65"/>
        <v>6.7000000000000004E-2</v>
      </c>
      <c r="AR61">
        <f t="shared" si="66"/>
        <v>2.6890000000000001</v>
      </c>
      <c r="AS61">
        <f t="shared" si="67"/>
        <v>0.19600000000000001</v>
      </c>
      <c r="AT61">
        <f t="shared" si="68"/>
        <v>0</v>
      </c>
      <c r="AU61">
        <f t="shared" si="69"/>
        <v>6.262999999999999</v>
      </c>
      <c r="AV61">
        <f t="shared" si="85"/>
        <v>33.93</v>
      </c>
      <c r="AW61">
        <f t="shared" si="86"/>
        <v>0.38700000000000001</v>
      </c>
      <c r="AX61">
        <f t="shared" si="87"/>
        <v>0.17599999999999999</v>
      </c>
      <c r="AY61">
        <f t="shared" si="88"/>
        <v>9.8000000000000004E-2</v>
      </c>
      <c r="AZ61">
        <f t="shared" si="89"/>
        <v>7.0000000000000001E-3</v>
      </c>
      <c r="BA61">
        <f t="shared" si="90"/>
        <v>0</v>
      </c>
      <c r="BB61">
        <f t="shared" si="70"/>
        <v>100.08700000000002</v>
      </c>
      <c r="BD61">
        <f t="shared" si="71"/>
        <v>0.93665113182423443</v>
      </c>
      <c r="BE61">
        <f t="shared" si="72"/>
        <v>8.3890516615330686E-4</v>
      </c>
      <c r="BF61">
        <f t="shared" si="73"/>
        <v>5.2746174970576702E-2</v>
      </c>
      <c r="BG61">
        <f t="shared" si="74"/>
        <v>2.5791170471741562E-3</v>
      </c>
      <c r="BH61">
        <f t="shared" si="75"/>
        <v>8.7174990256667223E-2</v>
      </c>
      <c r="BI61">
        <f t="shared" si="76"/>
        <v>0</v>
      </c>
      <c r="BJ61">
        <f t="shared" si="77"/>
        <v>0.84184357042903502</v>
      </c>
      <c r="BK61">
        <f t="shared" si="78"/>
        <v>6.9011758747730819E-3</v>
      </c>
      <c r="BL61">
        <f t="shared" si="79"/>
        <v>2.4810607662530625E-3</v>
      </c>
      <c r="BM61">
        <f t="shared" si="80"/>
        <v>1.3120407857249961E-3</v>
      </c>
      <c r="BN61">
        <f t="shared" si="81"/>
        <v>2.258833248089269E-4</v>
      </c>
      <c r="BO61">
        <f t="shared" si="82"/>
        <v>0</v>
      </c>
      <c r="BP61">
        <f t="shared" si="83"/>
        <v>1.9327540504454008</v>
      </c>
      <c r="BQ61">
        <f t="shared" si="84"/>
        <v>2.0705407047993432</v>
      </c>
    </row>
    <row r="62" spans="1:69" x14ac:dyDescent="0.15">
      <c r="A62" t="s">
        <v>128</v>
      </c>
      <c r="B62">
        <v>787</v>
      </c>
      <c r="C62">
        <f t="shared" si="46"/>
        <v>4.2426406871194464</v>
      </c>
      <c r="D62" s="1">
        <v>56.222999999999999</v>
      </c>
      <c r="E62" s="1">
        <v>5.5E-2</v>
      </c>
      <c r="F62" s="1">
        <v>2.7090000000000001</v>
      </c>
      <c r="G62" s="1">
        <v>0.19800000000000001</v>
      </c>
      <c r="H62" s="1">
        <v>6.2670000000000003</v>
      </c>
      <c r="I62" s="1">
        <v>33.954000000000001</v>
      </c>
      <c r="J62" s="1">
        <v>0.38700000000000001</v>
      </c>
      <c r="K62" s="1">
        <v>0.16700000000000001</v>
      </c>
      <c r="L62" s="1">
        <v>0.105</v>
      </c>
      <c r="M62" s="1">
        <v>8.9999999999999993E-3</v>
      </c>
      <c r="O62">
        <f t="shared" si="48"/>
        <v>100.07400000000001</v>
      </c>
      <c r="Q62" s="1">
        <v>44.761000000000003</v>
      </c>
      <c r="R62" s="1">
        <v>79.418000000000006</v>
      </c>
      <c r="S62" s="1">
        <v>11.093999999999999</v>
      </c>
      <c r="V62" s="20">
        <v>12</v>
      </c>
      <c r="W62" s="20">
        <v>4</v>
      </c>
      <c r="X62" s="15">
        <v>0</v>
      </c>
      <c r="Z62" s="14">
        <f t="shared" si="49"/>
        <v>1.9380982538742231</v>
      </c>
      <c r="AA62" s="14">
        <f t="shared" si="50"/>
        <v>1.4262394816312574E-3</v>
      </c>
      <c r="AB62" s="14">
        <f t="shared" si="51"/>
        <v>0.1100527433110514</v>
      </c>
      <c r="AC62" s="14">
        <f t="shared" si="52"/>
        <v>5.3959991155189567E-3</v>
      </c>
      <c r="AD62" s="14">
        <f t="shared" si="53"/>
        <v>0</v>
      </c>
      <c r="AE62" s="14">
        <f t="shared" si="54"/>
        <v>0.18065953555209063</v>
      </c>
      <c r="AF62" s="14">
        <f t="shared" si="55"/>
        <v>1.7447378508669342</v>
      </c>
      <c r="AG62" s="14">
        <f t="shared" si="56"/>
        <v>1.4292716989623528E-2</v>
      </c>
      <c r="AH62" s="14">
        <f t="shared" si="57"/>
        <v>4.8756542804510236E-3</v>
      </c>
      <c r="AI62" s="14">
        <f t="shared" si="58"/>
        <v>2.9114025487660504E-3</v>
      </c>
      <c r="AJ62" s="14">
        <f t="shared" si="59"/>
        <v>6.0147882114112896E-4</v>
      </c>
      <c r="AK62" s="14">
        <f t="shared" si="60"/>
        <v>0</v>
      </c>
      <c r="AL62" s="14">
        <f t="shared" si="61"/>
        <v>4.0030518748414314</v>
      </c>
      <c r="AM62" s="14">
        <f t="shared" si="62"/>
        <v>0.90617026031800507</v>
      </c>
      <c r="AN62" s="11">
        <f t="shared" si="63"/>
        <v>0</v>
      </c>
      <c r="AP62">
        <f t="shared" si="64"/>
        <v>56.222999999999999</v>
      </c>
      <c r="AQ62">
        <f t="shared" si="65"/>
        <v>5.5E-2</v>
      </c>
      <c r="AR62">
        <f t="shared" si="66"/>
        <v>2.7090000000000001</v>
      </c>
      <c r="AS62">
        <f t="shared" si="67"/>
        <v>0.19800000000000001</v>
      </c>
      <c r="AT62">
        <f t="shared" si="68"/>
        <v>0</v>
      </c>
      <c r="AU62">
        <f t="shared" si="69"/>
        <v>6.2670000000000003</v>
      </c>
      <c r="AV62">
        <f t="shared" si="85"/>
        <v>33.954000000000001</v>
      </c>
      <c r="AW62">
        <f t="shared" si="86"/>
        <v>0.38700000000000001</v>
      </c>
      <c r="AX62">
        <f t="shared" si="87"/>
        <v>0.16700000000000001</v>
      </c>
      <c r="AY62">
        <f t="shared" si="88"/>
        <v>0.105</v>
      </c>
      <c r="AZ62">
        <f t="shared" si="89"/>
        <v>8.9999999999999993E-3</v>
      </c>
      <c r="BA62">
        <f t="shared" si="90"/>
        <v>0</v>
      </c>
      <c r="BB62">
        <f t="shared" si="70"/>
        <v>100.07400000000001</v>
      </c>
      <c r="BD62">
        <f t="shared" si="71"/>
        <v>0.93580226364846875</v>
      </c>
      <c r="BE62">
        <f t="shared" si="72"/>
        <v>6.8865349460346084E-4</v>
      </c>
      <c r="BF62">
        <f t="shared" si="73"/>
        <v>5.3138485680659084E-2</v>
      </c>
      <c r="BG62">
        <f t="shared" si="74"/>
        <v>2.6054345680636883E-3</v>
      </c>
      <c r="BH62">
        <f t="shared" si="75"/>
        <v>8.7230666443961935E-2</v>
      </c>
      <c r="BI62">
        <f t="shared" si="76"/>
        <v>0</v>
      </c>
      <c r="BJ62">
        <f t="shared" si="77"/>
        <v>0.84243903891386551</v>
      </c>
      <c r="BK62">
        <f t="shared" si="78"/>
        <v>6.9011758747730819E-3</v>
      </c>
      <c r="BL62">
        <f t="shared" si="79"/>
        <v>2.3541883407060312E-3</v>
      </c>
      <c r="BM62">
        <f t="shared" si="80"/>
        <v>1.4057579847053529E-3</v>
      </c>
      <c r="BN62">
        <f t="shared" si="81"/>
        <v>2.9042141761147743E-4</v>
      </c>
      <c r="BO62">
        <f t="shared" si="82"/>
        <v>0</v>
      </c>
      <c r="BP62">
        <f t="shared" si="83"/>
        <v>1.9328560863674185</v>
      </c>
      <c r="BQ62">
        <f t="shared" si="84"/>
        <v>2.071055317090218</v>
      </c>
    </row>
    <row r="63" spans="1:69" x14ac:dyDescent="0.15">
      <c r="A63" t="s">
        <v>129</v>
      </c>
      <c r="B63">
        <v>788</v>
      </c>
      <c r="C63">
        <f t="shared" si="46"/>
        <v>4.4721359550018667</v>
      </c>
      <c r="D63" s="1">
        <v>56.482999999999997</v>
      </c>
      <c r="E63" s="1">
        <v>5.2999999999999999E-2</v>
      </c>
      <c r="F63" s="1">
        <v>2.6960000000000002</v>
      </c>
      <c r="G63" s="1">
        <v>0.20100000000000001</v>
      </c>
      <c r="H63" s="1">
        <v>6.2610000000000001</v>
      </c>
      <c r="I63" s="1">
        <v>34.213999999999999</v>
      </c>
      <c r="J63" s="1">
        <v>0.38600000000000001</v>
      </c>
      <c r="K63" s="1">
        <v>0.17</v>
      </c>
      <c r="L63" s="1">
        <v>0.10299999999999999</v>
      </c>
      <c r="M63" s="1">
        <v>1.4999999999999999E-2</v>
      </c>
      <c r="O63">
        <f t="shared" si="48"/>
        <v>100.58199999999998</v>
      </c>
      <c r="Q63" s="1">
        <v>44.762999999999998</v>
      </c>
      <c r="R63" s="1">
        <v>79.414000000000001</v>
      </c>
      <c r="S63" s="1">
        <v>11.093999999999999</v>
      </c>
      <c r="V63" s="20">
        <v>12</v>
      </c>
      <c r="W63" s="20">
        <v>4</v>
      </c>
      <c r="X63" s="15">
        <v>0</v>
      </c>
      <c r="Z63" s="14">
        <f t="shared" si="49"/>
        <v>1.9372021679412728</v>
      </c>
      <c r="AA63" s="14">
        <f t="shared" si="50"/>
        <v>1.3674172388559891E-3</v>
      </c>
      <c r="AB63" s="14">
        <f t="shared" si="51"/>
        <v>0.10897005538801074</v>
      </c>
      <c r="AC63" s="14">
        <f t="shared" si="52"/>
        <v>5.4500207150899845E-3</v>
      </c>
      <c r="AD63" s="14">
        <f t="shared" si="53"/>
        <v>0</v>
      </c>
      <c r="AE63" s="14">
        <f t="shared" si="54"/>
        <v>0.17957270078031645</v>
      </c>
      <c r="AF63" s="14">
        <f t="shared" si="55"/>
        <v>1.7491961212065501</v>
      </c>
      <c r="AG63" s="14">
        <f t="shared" si="56"/>
        <v>1.4183602450349912E-2</v>
      </c>
      <c r="AH63" s="14">
        <f t="shared" si="57"/>
        <v>4.9381101104078199E-3</v>
      </c>
      <c r="AI63" s="14">
        <f t="shared" si="58"/>
        <v>2.8414865163035236E-3</v>
      </c>
      <c r="AJ63" s="14">
        <f t="shared" si="59"/>
        <v>9.9738884233005194E-4</v>
      </c>
      <c r="AK63" s="14">
        <f t="shared" si="60"/>
        <v>0</v>
      </c>
      <c r="AL63" s="14">
        <f t="shared" si="61"/>
        <v>4.0047190711894869</v>
      </c>
      <c r="AM63" s="14">
        <f t="shared" si="62"/>
        <v>0.90689775843880827</v>
      </c>
      <c r="AN63" s="11">
        <f t="shared" si="63"/>
        <v>0</v>
      </c>
      <c r="AP63">
        <f t="shared" si="64"/>
        <v>56.482999999999997</v>
      </c>
      <c r="AQ63">
        <f t="shared" si="65"/>
        <v>5.2999999999999999E-2</v>
      </c>
      <c r="AR63">
        <f t="shared" si="66"/>
        <v>2.6960000000000002</v>
      </c>
      <c r="AS63">
        <f t="shared" si="67"/>
        <v>0.20100000000000001</v>
      </c>
      <c r="AT63">
        <f t="shared" si="68"/>
        <v>0</v>
      </c>
      <c r="AU63">
        <f t="shared" si="69"/>
        <v>6.2610000000000001</v>
      </c>
      <c r="AV63">
        <f t="shared" si="85"/>
        <v>34.213999999999999</v>
      </c>
      <c r="AW63">
        <f t="shared" si="86"/>
        <v>0.38600000000000001</v>
      </c>
      <c r="AX63">
        <f t="shared" si="87"/>
        <v>0.17</v>
      </c>
      <c r="AY63">
        <f t="shared" si="88"/>
        <v>0.10299999999999999</v>
      </c>
      <c r="AZ63">
        <f t="shared" si="89"/>
        <v>1.4999999999999999E-2</v>
      </c>
      <c r="BA63">
        <f t="shared" si="90"/>
        <v>0</v>
      </c>
      <c r="BB63">
        <f t="shared" si="70"/>
        <v>100.58199999999998</v>
      </c>
      <c r="BD63">
        <f t="shared" si="71"/>
        <v>0.94012982689747004</v>
      </c>
      <c r="BE63">
        <f t="shared" si="72"/>
        <v>6.6361154934515307E-4</v>
      </c>
      <c r="BF63">
        <f t="shared" si="73"/>
        <v>5.2883483719105541E-2</v>
      </c>
      <c r="BG63">
        <f t="shared" si="74"/>
        <v>2.6449108493979867E-3</v>
      </c>
      <c r="BH63">
        <f t="shared" si="75"/>
        <v>8.7147152163019881E-2</v>
      </c>
      <c r="BI63">
        <f t="shared" si="76"/>
        <v>0</v>
      </c>
      <c r="BJ63">
        <f t="shared" si="77"/>
        <v>0.84888994749952851</v>
      </c>
      <c r="BK63">
        <f t="shared" si="78"/>
        <v>6.8833433789726346E-3</v>
      </c>
      <c r="BL63">
        <f t="shared" si="79"/>
        <v>2.3964791492217083E-3</v>
      </c>
      <c r="BM63">
        <f t="shared" si="80"/>
        <v>1.3789816421395367E-3</v>
      </c>
      <c r="BN63">
        <f t="shared" si="81"/>
        <v>4.8403569601912906E-4</v>
      </c>
      <c r="BO63">
        <f t="shared" si="82"/>
        <v>0</v>
      </c>
      <c r="BP63">
        <f t="shared" si="83"/>
        <v>1.9435017725442201</v>
      </c>
      <c r="BQ63">
        <f t="shared" si="84"/>
        <v>2.0605687773296686</v>
      </c>
    </row>
    <row r="64" spans="1:69" x14ac:dyDescent="0.15">
      <c r="A64" t="s">
        <v>130</v>
      </c>
      <c r="B64">
        <v>789</v>
      </c>
      <c r="C64">
        <f t="shared" si="46"/>
        <v>3.60555127546544</v>
      </c>
      <c r="D64" s="1">
        <v>56.087000000000003</v>
      </c>
      <c r="E64" s="1">
        <v>6.0999999999999999E-2</v>
      </c>
      <c r="F64" s="1">
        <v>2.7040000000000002</v>
      </c>
      <c r="G64" s="1">
        <v>0.19700000000000001</v>
      </c>
      <c r="H64" s="1">
        <v>6.2329999999999997</v>
      </c>
      <c r="I64" s="1">
        <v>33.887999999999998</v>
      </c>
      <c r="J64" s="1">
        <v>0.38700000000000001</v>
      </c>
      <c r="K64" s="1">
        <v>0.17100000000000001</v>
      </c>
      <c r="L64" s="1">
        <v>0.1</v>
      </c>
      <c r="M64" s="1">
        <v>1.4E-2</v>
      </c>
      <c r="O64">
        <f t="shared" si="48"/>
        <v>99.842000000000013</v>
      </c>
      <c r="Q64" s="1">
        <v>44.765000000000001</v>
      </c>
      <c r="R64" s="1">
        <v>79.411000000000001</v>
      </c>
      <c r="S64" s="1">
        <v>11.093999999999999</v>
      </c>
      <c r="V64" s="20">
        <v>12</v>
      </c>
      <c r="W64" s="20">
        <v>4</v>
      </c>
      <c r="X64" s="15">
        <v>0</v>
      </c>
      <c r="Z64" s="14">
        <f t="shared" si="49"/>
        <v>1.9378144423026156</v>
      </c>
      <c r="AA64" s="14">
        <f t="shared" si="50"/>
        <v>1.5854326677793129E-3</v>
      </c>
      <c r="AB64" s="14">
        <f t="shared" si="51"/>
        <v>0.11009985766289208</v>
      </c>
      <c r="AC64" s="14">
        <f t="shared" si="52"/>
        <v>5.3809766588694746E-3</v>
      </c>
      <c r="AD64" s="14">
        <f t="shared" si="53"/>
        <v>0</v>
      </c>
      <c r="AE64" s="14">
        <f t="shared" si="54"/>
        <v>0.18008872530232367</v>
      </c>
      <c r="AF64" s="14">
        <f t="shared" si="55"/>
        <v>1.7453132248000516</v>
      </c>
      <c r="AG64" s="14">
        <f t="shared" si="56"/>
        <v>1.4325275957042813E-2</v>
      </c>
      <c r="AH64" s="14">
        <f t="shared" si="57"/>
        <v>5.0038092442973407E-3</v>
      </c>
      <c r="AI64" s="14">
        <f t="shared" si="58"/>
        <v>2.7790807199812311E-3</v>
      </c>
      <c r="AJ64" s="14">
        <f t="shared" si="59"/>
        <v>9.3776510574398618E-4</v>
      </c>
      <c r="AK64" s="14">
        <f t="shared" si="60"/>
        <v>0</v>
      </c>
      <c r="AL64" s="14">
        <f t="shared" si="61"/>
        <v>4.0033285904215967</v>
      </c>
      <c r="AM64" s="14">
        <f t="shared" si="62"/>
        <v>0.90646694561997909</v>
      </c>
      <c r="AN64" s="11">
        <f t="shared" si="63"/>
        <v>0</v>
      </c>
      <c r="AP64">
        <f t="shared" si="64"/>
        <v>56.087000000000003</v>
      </c>
      <c r="AQ64">
        <f t="shared" si="65"/>
        <v>6.0999999999999999E-2</v>
      </c>
      <c r="AR64">
        <f t="shared" si="66"/>
        <v>2.7040000000000002</v>
      </c>
      <c r="AS64">
        <f t="shared" si="67"/>
        <v>0.19700000000000001</v>
      </c>
      <c r="AT64">
        <f t="shared" si="68"/>
        <v>0</v>
      </c>
      <c r="AU64">
        <f t="shared" si="69"/>
        <v>6.2329999999999997</v>
      </c>
      <c r="AV64">
        <f t="shared" si="85"/>
        <v>33.887999999999998</v>
      </c>
      <c r="AW64">
        <f t="shared" si="86"/>
        <v>0.38700000000000001</v>
      </c>
      <c r="AX64">
        <f t="shared" si="87"/>
        <v>0.17100000000000001</v>
      </c>
      <c r="AY64">
        <f t="shared" si="88"/>
        <v>0.1</v>
      </c>
      <c r="AZ64">
        <f t="shared" si="89"/>
        <v>1.4E-2</v>
      </c>
      <c r="BA64">
        <f t="shared" si="90"/>
        <v>0</v>
      </c>
      <c r="BB64">
        <f t="shared" si="70"/>
        <v>99.842000000000013</v>
      </c>
      <c r="BD64">
        <f t="shared" si="71"/>
        <v>0.93353861517976044</v>
      </c>
      <c r="BE64">
        <f t="shared" si="72"/>
        <v>7.6377933037838374E-4</v>
      </c>
      <c r="BF64">
        <f t="shared" si="73"/>
        <v>5.3040408003138494E-2</v>
      </c>
      <c r="BG64">
        <f t="shared" si="74"/>
        <v>2.592275807618922E-3</v>
      </c>
      <c r="BH64">
        <f t="shared" si="75"/>
        <v>8.6757418851957022E-2</v>
      </c>
      <c r="BI64">
        <f t="shared" si="76"/>
        <v>0</v>
      </c>
      <c r="BJ64">
        <f t="shared" si="77"/>
        <v>0.84080150058058167</v>
      </c>
      <c r="BK64">
        <f t="shared" si="78"/>
        <v>6.9011758747730819E-3</v>
      </c>
      <c r="BL64">
        <f t="shared" si="79"/>
        <v>2.4105760853936008E-3</v>
      </c>
      <c r="BM64">
        <f t="shared" si="80"/>
        <v>1.3388171282908124E-3</v>
      </c>
      <c r="BN64">
        <f t="shared" si="81"/>
        <v>4.517666496178538E-4</v>
      </c>
      <c r="BO64">
        <f t="shared" si="82"/>
        <v>0</v>
      </c>
      <c r="BP64">
        <f t="shared" si="83"/>
        <v>1.9285963334915102</v>
      </c>
      <c r="BQ64">
        <f t="shared" si="84"/>
        <v>2.075773204014141</v>
      </c>
    </row>
    <row r="65" spans="1:69" x14ac:dyDescent="0.15">
      <c r="A65" t="s">
        <v>131</v>
      </c>
      <c r="B65">
        <v>790</v>
      </c>
      <c r="C65">
        <f t="shared" si="46"/>
        <v>3.6055512754614987</v>
      </c>
      <c r="D65" s="1">
        <v>56.274999999999999</v>
      </c>
      <c r="E65" s="1">
        <v>6.5000000000000002E-2</v>
      </c>
      <c r="F65" s="1">
        <v>2.7160000000000002</v>
      </c>
      <c r="G65" s="1">
        <v>0.19900000000000001</v>
      </c>
      <c r="H65" s="1">
        <v>6.258</v>
      </c>
      <c r="I65" s="1">
        <v>34.128999999999998</v>
      </c>
      <c r="J65" s="1">
        <v>0.39500000000000002</v>
      </c>
      <c r="K65" s="1">
        <v>0.16600000000000001</v>
      </c>
      <c r="L65" s="1">
        <v>0.105</v>
      </c>
      <c r="M65" s="1">
        <v>2.5999999999999999E-2</v>
      </c>
      <c r="O65">
        <f t="shared" ref="O65:O128" si="91">SUM(D65:N65)</f>
        <v>100.33399999999999</v>
      </c>
      <c r="Q65" s="1">
        <v>44.768000000000001</v>
      </c>
      <c r="R65" s="1">
        <v>79.409000000000006</v>
      </c>
      <c r="S65" s="1">
        <v>11.093999999999999</v>
      </c>
      <c r="V65" s="36">
        <v>12</v>
      </c>
      <c r="W65" s="36">
        <v>4</v>
      </c>
      <c r="X65" s="15">
        <v>0</v>
      </c>
      <c r="Z65" s="14">
        <f t="shared" ref="Z65:Z128" si="92">IFERROR(BD65*$BQ65,"NA")</f>
        <v>1.9353303542259679</v>
      </c>
      <c r="AA65" s="14">
        <f t="shared" ref="AA65:AA128" si="93">IFERROR(BE65*$BQ65,"NA")</f>
        <v>1.6815932344881252E-3</v>
      </c>
      <c r="AB65" s="14">
        <f t="shared" ref="AB65:AB128" si="94">IFERROR(BF65*$BQ65,"NA")</f>
        <v>0.11007772949314884</v>
      </c>
      <c r="AC65" s="14">
        <f t="shared" ref="AC65:AC128" si="95">IFERROR(BG65*$BQ65,"NA")</f>
        <v>5.410502295770489E-3</v>
      </c>
      <c r="AD65" s="14">
        <f t="shared" ref="AD65:AD128" si="96">IFERROR(IF(OR($X65="spinel", $X65="Spinel", $X65="SPINEL"),((BH65+BI65)*BQ65-AE65),BI65*$BQ65),"NA")</f>
        <v>0</v>
      </c>
      <c r="AE65" s="14">
        <f t="shared" ref="AE65:AE128" si="97">IFERROR(IF(OR($X65="spinel", $X65="Spinel", $X65="SPINEL"),(1-AF65-AG65-AH65-AI65),BH65*$BQ65),"NA")</f>
        <v>0.17997599497892955</v>
      </c>
      <c r="AF65" s="14">
        <f t="shared" ref="AF65:AF128" si="98">IFERROR(BJ65*$BQ65,"NA")</f>
        <v>1.7496074996929665</v>
      </c>
      <c r="AG65" s="14">
        <f t="shared" ref="AG65:AG128" si="99">IFERROR(BK65*$BQ65,"NA")</f>
        <v>1.4553878822957418E-2</v>
      </c>
      <c r="AH65" s="14">
        <f t="shared" ref="AH65:AH128" si="100">IFERROR(BL65*$BQ65,"NA")</f>
        <v>4.8350653683809945E-3</v>
      </c>
      <c r="AI65" s="14">
        <f t="shared" ref="AI65:AI128" si="101">IFERROR(BM65*$BQ65,"NA")</f>
        <v>2.9045582300777834E-3</v>
      </c>
      <c r="AJ65" s="14">
        <f t="shared" ref="AJ65:AJ128" si="102">IFERROR(BN65*$BQ65,"NA")</f>
        <v>1.7335206047945811E-3</v>
      </c>
      <c r="AK65" s="14">
        <f t="shared" ref="AK65:AK128" si="103">IFERROR(BO65*$BQ65,"NA")</f>
        <v>0</v>
      </c>
      <c r="AL65" s="14">
        <f t="shared" ref="AL65:AL128" si="104">IFERROR(SUM(Z65:AK65),"NA")</f>
        <v>4.0061106969474833</v>
      </c>
      <c r="AM65" s="14">
        <f t="shared" ref="AM65:AM128" si="105">IFERROR(AF65/(AF65+AE65),"NA")</f>
        <v>0.90672806049808574</v>
      </c>
      <c r="AN65" s="11">
        <f t="shared" ref="AN65:AN128" si="106">IFERROR(AD65/(AD65+AE65),"NA")</f>
        <v>0</v>
      </c>
      <c r="AP65">
        <f t="shared" ref="AP65:AP128" si="107">D65</f>
        <v>56.274999999999999</v>
      </c>
      <c r="AQ65">
        <f t="shared" ref="AQ65:AQ128" si="108">E65</f>
        <v>6.5000000000000002E-2</v>
      </c>
      <c r="AR65">
        <f t="shared" ref="AR65:AR128" si="109">F65</f>
        <v>2.7160000000000002</v>
      </c>
      <c r="AS65">
        <f t="shared" ref="AS65:AS128" si="110">G65</f>
        <v>0.19900000000000001</v>
      </c>
      <c r="AT65">
        <f t="shared" ref="AT65:AT128" si="111">BI65*AT$1/2</f>
        <v>0</v>
      </c>
      <c r="AU65">
        <f t="shared" ref="AU65:AU128" si="112">BH65*AU$1</f>
        <v>6.258</v>
      </c>
      <c r="AV65">
        <f t="shared" ref="AV65:AV128" si="113">I65</f>
        <v>34.128999999999998</v>
      </c>
      <c r="AW65">
        <f t="shared" ref="AW65:AW128" si="114">J65</f>
        <v>0.39500000000000002</v>
      </c>
      <c r="AX65">
        <f t="shared" ref="AX65:AX128" si="115">K65</f>
        <v>0.16600000000000001</v>
      </c>
      <c r="AY65">
        <f t="shared" ref="AY65:AY128" si="116">L65</f>
        <v>0.105</v>
      </c>
      <c r="AZ65">
        <f t="shared" ref="AZ65:AZ128" si="117">M65</f>
        <v>2.5999999999999999E-2</v>
      </c>
      <c r="BA65">
        <f t="shared" ref="BA65:BA128" si="118">N65</f>
        <v>0</v>
      </c>
      <c r="BB65">
        <f t="shared" ref="BB65:BB128" si="119">SUM(AP65:BA65)</f>
        <v>100.33399999999999</v>
      </c>
      <c r="BD65">
        <f t="shared" ref="BD65:BD128" si="120">D65/AP$1</f>
        <v>0.93666777629826903</v>
      </c>
      <c r="BE65">
        <f t="shared" ref="BE65:BE128" si="121">E65/AQ$1</f>
        <v>8.1386322089499919E-4</v>
      </c>
      <c r="BF65">
        <f t="shared" ref="BF65:BF128" si="122">F65/AR$1*2</f>
        <v>5.3275794429187923E-2</v>
      </c>
      <c r="BG65">
        <f t="shared" ref="BG65:BG128" si="123">G65/AS$1*2</f>
        <v>2.6185933285084546E-3</v>
      </c>
      <c r="BH65">
        <f t="shared" ref="BH65:BH128" si="124">IF(OR($X65="spinel", $X65="Spinel", $X65="SPINEL"),H65/AU$1,H65/AU$1*(1-$X65))</f>
        <v>8.7105395022548868E-2</v>
      </c>
      <c r="BI65">
        <f t="shared" ref="BI65:BI128" si="125">IF(OR($X65="spinel", $X65="Spinel", $X65="SPINEL"),0,H65/AU$1*$X65)</f>
        <v>0</v>
      </c>
      <c r="BJ65">
        <f t="shared" ref="BJ65:BJ128" si="126">I65/AV$1</f>
        <v>0.84678099661575401</v>
      </c>
      <c r="BK65">
        <f t="shared" ref="BK65:BK128" si="127">J65/AW$1</f>
        <v>7.0438358411766605E-3</v>
      </c>
      <c r="BL65">
        <f t="shared" ref="BL65:BL128" si="128">K65/AX$1</f>
        <v>2.3400914045341387E-3</v>
      </c>
      <c r="BM65">
        <f t="shared" ref="BM65:BM128" si="129">L65/AY$1</f>
        <v>1.4057579847053529E-3</v>
      </c>
      <c r="BN65">
        <f t="shared" ref="BN65:BN128" si="130">M65/AZ$1*2</f>
        <v>8.3899520643315696E-4</v>
      </c>
      <c r="BO65">
        <f t="shared" ref="BO65:BO128" si="131">N65/BA$1*2</f>
        <v>0</v>
      </c>
      <c r="BP65">
        <f t="shared" ref="BP65:BP128" si="132">SUM(BD65:BO65)</f>
        <v>1.9388910993520125</v>
      </c>
      <c r="BQ65">
        <f t="shared" ref="BQ65:BQ128" si="133">IFERROR(IF(OR($U65="Total",$U65="total", $U65="TOTAL"),$W65/$BP65,V65/(BD65*4+BE65*4+BF65*3+BG65*3+BH65*2+BI65*3+BJ65*2+BK65*2+BL65*2+BM65*2+BN65+BO65)),"NA")</f>
        <v>2.0661865425481323</v>
      </c>
    </row>
    <row r="66" spans="1:69" x14ac:dyDescent="0.15">
      <c r="A66" t="s">
        <v>132</v>
      </c>
      <c r="B66">
        <v>791</v>
      </c>
      <c r="C66">
        <f t="shared" si="46"/>
        <v>4.4721359550050446</v>
      </c>
      <c r="D66" s="1">
        <v>56.319000000000003</v>
      </c>
      <c r="E66" s="1">
        <v>5.3999999999999999E-2</v>
      </c>
      <c r="F66" s="1">
        <v>2.7480000000000002</v>
      </c>
      <c r="G66" s="1">
        <v>0.20200000000000001</v>
      </c>
      <c r="H66" s="1">
        <v>6.2590000000000003</v>
      </c>
      <c r="I66" s="1">
        <v>34.173999999999999</v>
      </c>
      <c r="J66" s="1">
        <v>0.38800000000000001</v>
      </c>
      <c r="K66" s="1">
        <v>0.17</v>
      </c>
      <c r="L66" s="1">
        <v>9.7000000000000003E-2</v>
      </c>
      <c r="M66" s="1">
        <v>1.0999999999999999E-2</v>
      </c>
      <c r="O66">
        <f t="shared" si="91"/>
        <v>100.422</v>
      </c>
      <c r="Q66" s="1">
        <v>44.77</v>
      </c>
      <c r="R66" s="1">
        <v>79.405000000000001</v>
      </c>
      <c r="S66" s="1">
        <v>11.093999999999999</v>
      </c>
      <c r="V66" s="36">
        <v>12</v>
      </c>
      <c r="W66" s="36">
        <v>4</v>
      </c>
      <c r="X66" s="15">
        <v>0</v>
      </c>
      <c r="Z66" s="14">
        <f t="shared" si="92"/>
        <v>1.9349093160838271</v>
      </c>
      <c r="AA66" s="14">
        <f t="shared" si="93"/>
        <v>1.3956207913807842E-3</v>
      </c>
      <c r="AB66" s="14">
        <f t="shared" si="94"/>
        <v>0.11126344483018029</v>
      </c>
      <c r="AC66" s="14">
        <f t="shared" si="95"/>
        <v>5.4865830171898205E-3</v>
      </c>
      <c r="AD66" s="14">
        <f t="shared" si="96"/>
        <v>0</v>
      </c>
      <c r="AE66" s="14">
        <f t="shared" si="97"/>
        <v>0.17982499302210617</v>
      </c>
      <c r="AF66" s="14">
        <f t="shared" si="98"/>
        <v>1.7501648590117405</v>
      </c>
      <c r="AG66" s="14">
        <f t="shared" si="99"/>
        <v>1.4281685355873238E-2</v>
      </c>
      <c r="AH66" s="14">
        <f t="shared" si="100"/>
        <v>4.9466280914844726E-3</v>
      </c>
      <c r="AI66" s="14">
        <f t="shared" si="101"/>
        <v>2.6805789258651631E-3</v>
      </c>
      <c r="AJ66" s="14">
        <f t="shared" si="102"/>
        <v>7.3268014291876676E-4</v>
      </c>
      <c r="AK66" s="14">
        <f t="shared" si="103"/>
        <v>0</v>
      </c>
      <c r="AL66" s="14">
        <f t="shared" si="104"/>
        <v>4.0056863892725669</v>
      </c>
      <c r="AM66" s="14">
        <f t="shared" si="105"/>
        <v>0.90682593857547777</v>
      </c>
      <c r="AN66" s="11">
        <f t="shared" si="106"/>
        <v>0</v>
      </c>
      <c r="AP66">
        <f t="shared" si="107"/>
        <v>56.319000000000003</v>
      </c>
      <c r="AQ66">
        <f t="shared" si="108"/>
        <v>5.3999999999999999E-2</v>
      </c>
      <c r="AR66">
        <f t="shared" si="109"/>
        <v>2.7480000000000002</v>
      </c>
      <c r="AS66">
        <f t="shared" si="110"/>
        <v>0.20200000000000001</v>
      </c>
      <c r="AT66">
        <f t="shared" si="111"/>
        <v>0</v>
      </c>
      <c r="AU66">
        <f t="shared" si="112"/>
        <v>6.2590000000000003</v>
      </c>
      <c r="AV66">
        <f t="shared" si="113"/>
        <v>34.173999999999999</v>
      </c>
      <c r="AW66">
        <f t="shared" si="114"/>
        <v>0.38800000000000001</v>
      </c>
      <c r="AX66">
        <f t="shared" si="115"/>
        <v>0.17</v>
      </c>
      <c r="AY66">
        <f t="shared" si="116"/>
        <v>9.7000000000000003E-2</v>
      </c>
      <c r="AZ66">
        <f t="shared" si="117"/>
        <v>1.0999999999999999E-2</v>
      </c>
      <c r="BA66">
        <f t="shared" si="118"/>
        <v>0</v>
      </c>
      <c r="BB66">
        <f t="shared" si="119"/>
        <v>100.422</v>
      </c>
      <c r="BD66">
        <f t="shared" si="120"/>
        <v>0.93740013315579229</v>
      </c>
      <c r="BE66">
        <f t="shared" si="121"/>
        <v>6.7613252197430695E-4</v>
      </c>
      <c r="BF66">
        <f t="shared" si="122"/>
        <v>5.390349156531974E-2</v>
      </c>
      <c r="BG66">
        <f t="shared" si="123"/>
        <v>2.658069609842753E-3</v>
      </c>
      <c r="BH66">
        <f t="shared" si="124"/>
        <v>8.7119314069372539E-2</v>
      </c>
      <c r="BI66">
        <f t="shared" si="125"/>
        <v>0</v>
      </c>
      <c r="BJ66">
        <f t="shared" si="126"/>
        <v>0.84789750002481112</v>
      </c>
      <c r="BK66">
        <f t="shared" si="127"/>
        <v>6.9190083705735293E-3</v>
      </c>
      <c r="BL66">
        <f t="shared" si="128"/>
        <v>2.3964791492217083E-3</v>
      </c>
      <c r="BM66">
        <f t="shared" si="129"/>
        <v>1.2986526144420881E-3</v>
      </c>
      <c r="BN66">
        <f t="shared" si="130"/>
        <v>3.5495951041402795E-4</v>
      </c>
      <c r="BO66">
        <f t="shared" si="131"/>
        <v>0</v>
      </c>
      <c r="BP66">
        <f t="shared" si="132"/>
        <v>1.9406237405917637</v>
      </c>
      <c r="BQ66">
        <f t="shared" si="133"/>
        <v>2.06412315045218</v>
      </c>
    </row>
    <row r="67" spans="1:69" x14ac:dyDescent="0.15">
      <c r="A67" t="s">
        <v>133</v>
      </c>
      <c r="B67">
        <v>792</v>
      </c>
      <c r="C67">
        <f t="shared" si="46"/>
        <v>3.6055512754614987</v>
      </c>
      <c r="D67" s="1">
        <v>56.314</v>
      </c>
      <c r="E67" s="1">
        <v>0.06</v>
      </c>
      <c r="F67" s="1">
        <v>2.7759999999999998</v>
      </c>
      <c r="G67" s="1">
        <v>0.20599999999999999</v>
      </c>
      <c r="H67" s="1">
        <v>6.28</v>
      </c>
      <c r="I67" s="1">
        <v>34.110999999999997</v>
      </c>
      <c r="J67" s="1">
        <v>0.39700000000000002</v>
      </c>
      <c r="K67" s="1">
        <v>0.17199999999999999</v>
      </c>
      <c r="L67" s="1">
        <v>0.10100000000000001</v>
      </c>
      <c r="M67" s="1">
        <v>1.2999999999999999E-2</v>
      </c>
      <c r="O67">
        <f t="shared" si="91"/>
        <v>100.43000000000002</v>
      </c>
      <c r="Q67" s="1">
        <v>44.771999999999998</v>
      </c>
      <c r="R67" s="1">
        <v>79.402000000000001</v>
      </c>
      <c r="S67" s="1">
        <v>11.093999999999999</v>
      </c>
      <c r="V67" s="36">
        <v>12</v>
      </c>
      <c r="W67" s="36">
        <v>4</v>
      </c>
      <c r="X67" s="15">
        <v>0</v>
      </c>
      <c r="Z67" s="14">
        <f t="shared" si="92"/>
        <v>1.9348105426193849</v>
      </c>
      <c r="AA67" s="14">
        <f t="shared" si="93"/>
        <v>1.5507482838283992E-3</v>
      </c>
      <c r="AB67" s="14">
        <f t="shared" si="94"/>
        <v>0.11240137482770998</v>
      </c>
      <c r="AC67" s="14">
        <f t="shared" si="95"/>
        <v>5.5954393626478091E-3</v>
      </c>
      <c r="AD67" s="14">
        <f t="shared" si="96"/>
        <v>0</v>
      </c>
      <c r="AE67" s="14">
        <f t="shared" si="97"/>
        <v>0.18043514468839444</v>
      </c>
      <c r="AF67" s="14">
        <f t="shared" si="98"/>
        <v>1.7470043393783912</v>
      </c>
      <c r="AG67" s="14">
        <f t="shared" si="99"/>
        <v>1.4613512985976185E-2</v>
      </c>
      <c r="AH67" s="14">
        <f t="shared" si="100"/>
        <v>5.0050125742398923E-3</v>
      </c>
      <c r="AI67" s="14">
        <f t="shared" si="101"/>
        <v>2.7912235864902936E-3</v>
      </c>
      <c r="AJ67" s="14">
        <f t="shared" si="102"/>
        <v>8.6592738909053773E-4</v>
      </c>
      <c r="AK67" s="14">
        <f t="shared" si="103"/>
        <v>0</v>
      </c>
      <c r="AL67" s="14">
        <f t="shared" si="104"/>
        <v>4.0050732656961534</v>
      </c>
      <c r="AM67" s="14">
        <f t="shared" si="105"/>
        <v>0.90638609088380462</v>
      </c>
      <c r="AN67" s="11">
        <f t="shared" si="106"/>
        <v>0</v>
      </c>
      <c r="AP67">
        <f t="shared" si="107"/>
        <v>56.314</v>
      </c>
      <c r="AQ67">
        <f t="shared" si="108"/>
        <v>0.06</v>
      </c>
      <c r="AR67">
        <f t="shared" si="109"/>
        <v>2.7759999999999998</v>
      </c>
      <c r="AS67">
        <f t="shared" si="110"/>
        <v>0.20599999999999999</v>
      </c>
      <c r="AT67">
        <f t="shared" si="111"/>
        <v>0</v>
      </c>
      <c r="AU67">
        <f t="shared" si="112"/>
        <v>6.28</v>
      </c>
      <c r="AV67">
        <f t="shared" si="113"/>
        <v>34.110999999999997</v>
      </c>
      <c r="AW67">
        <f t="shared" si="114"/>
        <v>0.39700000000000002</v>
      </c>
      <c r="AX67">
        <f t="shared" si="115"/>
        <v>0.17199999999999999</v>
      </c>
      <c r="AY67">
        <f t="shared" si="116"/>
        <v>0.10100000000000001</v>
      </c>
      <c r="AZ67">
        <f t="shared" si="117"/>
        <v>1.2999999999999999E-2</v>
      </c>
      <c r="BA67">
        <f t="shared" si="118"/>
        <v>0</v>
      </c>
      <c r="BB67">
        <f t="shared" si="119"/>
        <v>100.43000000000002</v>
      </c>
      <c r="BD67">
        <f t="shared" si="120"/>
        <v>0.93731691078561918</v>
      </c>
      <c r="BE67">
        <f t="shared" si="121"/>
        <v>7.5125835774922996E-4</v>
      </c>
      <c r="BF67">
        <f t="shared" si="122"/>
        <v>5.4452726559435075E-2</v>
      </c>
      <c r="BG67">
        <f t="shared" si="123"/>
        <v>2.7107046516218168E-3</v>
      </c>
      <c r="BH67">
        <f t="shared" si="124"/>
        <v>8.7411614052669687E-2</v>
      </c>
      <c r="BI67">
        <f t="shared" si="125"/>
        <v>0</v>
      </c>
      <c r="BJ67">
        <f t="shared" si="126"/>
        <v>0.84633439525213117</v>
      </c>
      <c r="BK67">
        <f t="shared" si="127"/>
        <v>7.0795008327775542E-3</v>
      </c>
      <c r="BL67">
        <f t="shared" si="128"/>
        <v>2.4246730215654929E-3</v>
      </c>
      <c r="BM67">
        <f t="shared" si="129"/>
        <v>1.3522052995737206E-3</v>
      </c>
      <c r="BN67">
        <f t="shared" si="130"/>
        <v>4.1949760321657848E-4</v>
      </c>
      <c r="BO67">
        <f t="shared" si="131"/>
        <v>0</v>
      </c>
      <c r="BP67">
        <f t="shared" si="132"/>
        <v>1.9402534864163596</v>
      </c>
      <c r="BQ67">
        <f t="shared" si="133"/>
        <v>2.0642010406039821</v>
      </c>
    </row>
    <row r="68" spans="1:69" x14ac:dyDescent="0.15">
      <c r="A68" t="s">
        <v>134</v>
      </c>
      <c r="B68">
        <v>793</v>
      </c>
      <c r="C68">
        <f t="shared" si="46"/>
        <v>5.0000000000039799</v>
      </c>
      <c r="D68" s="1">
        <v>56.387999999999998</v>
      </c>
      <c r="E68" s="1">
        <v>5.6000000000000001E-2</v>
      </c>
      <c r="F68" s="1">
        <v>2.7570000000000001</v>
      </c>
      <c r="G68" s="1">
        <v>0.20399999999999999</v>
      </c>
      <c r="H68" s="1">
        <v>6.2910000000000004</v>
      </c>
      <c r="I68" s="1">
        <v>33.968000000000004</v>
      </c>
      <c r="J68" s="1">
        <v>0.40300000000000002</v>
      </c>
      <c r="K68" s="1">
        <v>0.18</v>
      </c>
      <c r="L68" s="1">
        <v>0.106</v>
      </c>
      <c r="M68" s="1">
        <v>1.4999999999999999E-2</v>
      </c>
      <c r="O68">
        <f t="shared" si="91"/>
        <v>100.36800000000001</v>
      </c>
      <c r="Q68" s="1">
        <v>44.774999999999999</v>
      </c>
      <c r="R68" s="1">
        <v>79.397999999999996</v>
      </c>
      <c r="S68" s="1">
        <v>11.093999999999999</v>
      </c>
      <c r="V68" s="36">
        <v>12</v>
      </c>
      <c r="W68" s="36">
        <v>4</v>
      </c>
      <c r="X68" s="15">
        <v>0</v>
      </c>
      <c r="Z68" s="14">
        <f t="shared" si="92"/>
        <v>1.9382273383212649</v>
      </c>
      <c r="AA68" s="14">
        <f t="shared" si="93"/>
        <v>1.4480182684452711E-3</v>
      </c>
      <c r="AB68" s="14">
        <f t="shared" si="94"/>
        <v>0.11168243720059377</v>
      </c>
      <c r="AC68" s="14">
        <f t="shared" si="95"/>
        <v>5.5436154431307985E-3</v>
      </c>
      <c r="AD68" s="14">
        <f t="shared" si="96"/>
        <v>0</v>
      </c>
      <c r="AE68" s="14">
        <f t="shared" si="97"/>
        <v>0.18083276748206092</v>
      </c>
      <c r="AF68" s="14">
        <f t="shared" si="98"/>
        <v>1.7404656817313175</v>
      </c>
      <c r="AG68" s="14">
        <f t="shared" si="99"/>
        <v>1.4841066955208006E-2</v>
      </c>
      <c r="AH68" s="14">
        <f t="shared" si="100"/>
        <v>5.240167705454035E-3</v>
      </c>
      <c r="AI68" s="14">
        <f t="shared" si="101"/>
        <v>2.9307250270754013E-3</v>
      </c>
      <c r="AJ68" s="14">
        <f t="shared" si="102"/>
        <v>9.9959790775267887E-4</v>
      </c>
      <c r="AK68" s="14">
        <f t="shared" si="103"/>
        <v>0</v>
      </c>
      <c r="AL68" s="14">
        <f t="shared" si="104"/>
        <v>4.0022114160423046</v>
      </c>
      <c r="AM68" s="14">
        <f t="shared" si="105"/>
        <v>0.90587991805432533</v>
      </c>
      <c r="AN68" s="11">
        <f t="shared" si="106"/>
        <v>0</v>
      </c>
      <c r="AP68">
        <f t="shared" si="107"/>
        <v>56.387999999999998</v>
      </c>
      <c r="AQ68">
        <f t="shared" si="108"/>
        <v>5.6000000000000001E-2</v>
      </c>
      <c r="AR68">
        <f t="shared" si="109"/>
        <v>2.7570000000000001</v>
      </c>
      <c r="AS68">
        <f t="shared" si="110"/>
        <v>0.20399999999999999</v>
      </c>
      <c r="AT68">
        <f t="shared" si="111"/>
        <v>0</v>
      </c>
      <c r="AU68">
        <f t="shared" si="112"/>
        <v>6.2910000000000004</v>
      </c>
      <c r="AV68">
        <f t="shared" si="113"/>
        <v>33.968000000000004</v>
      </c>
      <c r="AW68">
        <f t="shared" si="114"/>
        <v>0.40300000000000002</v>
      </c>
      <c r="AX68">
        <f t="shared" si="115"/>
        <v>0.18</v>
      </c>
      <c r="AY68">
        <f t="shared" si="116"/>
        <v>0.106</v>
      </c>
      <c r="AZ68">
        <f t="shared" si="117"/>
        <v>1.4999999999999999E-2</v>
      </c>
      <c r="BA68">
        <f t="shared" si="118"/>
        <v>0</v>
      </c>
      <c r="BB68">
        <f t="shared" si="119"/>
        <v>100.36800000000001</v>
      </c>
      <c r="BD68">
        <f t="shared" si="120"/>
        <v>0.9385486018641811</v>
      </c>
      <c r="BE68">
        <f t="shared" si="121"/>
        <v>7.0117446723261462E-4</v>
      </c>
      <c r="BF68">
        <f t="shared" si="122"/>
        <v>5.4080031384856814E-2</v>
      </c>
      <c r="BG68">
        <f t="shared" si="123"/>
        <v>2.6843871307322847E-3</v>
      </c>
      <c r="BH68">
        <f t="shared" si="124"/>
        <v>8.7564723567730096E-2</v>
      </c>
      <c r="BI68">
        <f t="shared" si="125"/>
        <v>0</v>
      </c>
      <c r="BJ68">
        <f t="shared" si="126"/>
        <v>0.84278639553001666</v>
      </c>
      <c r="BK68">
        <f t="shared" si="127"/>
        <v>7.1864958075802381E-3</v>
      </c>
      <c r="BL68">
        <f t="shared" si="128"/>
        <v>2.5374485109406321E-3</v>
      </c>
      <c r="BM68">
        <f t="shared" si="129"/>
        <v>1.4191461559882612E-3</v>
      </c>
      <c r="BN68">
        <f t="shared" si="130"/>
        <v>4.8403569601912906E-4</v>
      </c>
      <c r="BO68">
        <f t="shared" si="131"/>
        <v>0</v>
      </c>
      <c r="BP68">
        <f t="shared" si="132"/>
        <v>1.9379924401152777</v>
      </c>
      <c r="BQ68">
        <f t="shared" si="133"/>
        <v>2.0651326254937503</v>
      </c>
    </row>
    <row r="69" spans="1:69" x14ac:dyDescent="0.15">
      <c r="A69" t="s">
        <v>135</v>
      </c>
      <c r="B69">
        <v>794</v>
      </c>
      <c r="C69">
        <f t="shared" si="46"/>
        <v>3.6055512754614987</v>
      </c>
      <c r="D69" s="1">
        <v>56.252000000000002</v>
      </c>
      <c r="E69" s="1">
        <v>6.0999999999999999E-2</v>
      </c>
      <c r="F69" s="1">
        <v>2.7890000000000001</v>
      </c>
      <c r="G69" s="1">
        <v>0.20499999999999999</v>
      </c>
      <c r="H69" s="1">
        <v>6.2629999999999999</v>
      </c>
      <c r="I69" s="1">
        <v>33.981999999999999</v>
      </c>
      <c r="J69" s="1">
        <v>0.41399999999999998</v>
      </c>
      <c r="K69" s="1">
        <v>0.17199999999999999</v>
      </c>
      <c r="L69" s="1">
        <v>0.10100000000000001</v>
      </c>
      <c r="M69" s="1">
        <v>1.7999999999999999E-2</v>
      </c>
      <c r="O69">
        <f t="shared" si="91"/>
        <v>100.25700000000001</v>
      </c>
      <c r="Q69" s="1">
        <v>44.777999999999999</v>
      </c>
      <c r="R69" s="1">
        <v>79.396000000000001</v>
      </c>
      <c r="S69" s="1">
        <v>11.093999999999999</v>
      </c>
      <c r="V69" s="36">
        <v>12</v>
      </c>
      <c r="W69" s="36">
        <v>4</v>
      </c>
      <c r="X69" s="15">
        <v>0</v>
      </c>
      <c r="Z69" s="14">
        <f t="shared" si="92"/>
        <v>1.9358302101878471</v>
      </c>
      <c r="AA69" s="14">
        <f t="shared" si="93"/>
        <v>1.5791635829471708E-3</v>
      </c>
      <c r="AB69" s="14">
        <f t="shared" si="94"/>
        <v>0.1131117970203591</v>
      </c>
      <c r="AC69" s="14">
        <f t="shared" si="95"/>
        <v>5.577352077026216E-3</v>
      </c>
      <c r="AD69" s="14">
        <f t="shared" si="96"/>
        <v>0</v>
      </c>
      <c r="AE69" s="14">
        <f t="shared" si="97"/>
        <v>0.18023997833104941</v>
      </c>
      <c r="AF69" s="14">
        <f t="shared" si="98"/>
        <v>1.7432340258320718</v>
      </c>
      <c r="AG69" s="14">
        <f t="shared" si="99"/>
        <v>1.5264117150342241E-2</v>
      </c>
      <c r="AH69" s="14">
        <f t="shared" si="100"/>
        <v>5.0131696210131849E-3</v>
      </c>
      <c r="AI69" s="14">
        <f t="shared" si="101"/>
        <v>2.7957726542522619E-3</v>
      </c>
      <c r="AJ69" s="14">
        <f t="shared" si="102"/>
        <v>1.2009304472084391E-3</v>
      </c>
      <c r="AK69" s="14">
        <f t="shared" si="103"/>
        <v>0</v>
      </c>
      <c r="AL69" s="14">
        <f t="shared" si="104"/>
        <v>4.0038465169041162</v>
      </c>
      <c r="AM69" s="14">
        <f t="shared" si="105"/>
        <v>0.90629455977000872</v>
      </c>
      <c r="AN69" s="11">
        <f t="shared" si="106"/>
        <v>0</v>
      </c>
      <c r="AP69">
        <f t="shared" si="107"/>
        <v>56.252000000000002</v>
      </c>
      <c r="AQ69">
        <f t="shared" si="108"/>
        <v>6.0999999999999999E-2</v>
      </c>
      <c r="AR69">
        <f t="shared" si="109"/>
        <v>2.7890000000000001</v>
      </c>
      <c r="AS69">
        <f t="shared" si="110"/>
        <v>0.20499999999999999</v>
      </c>
      <c r="AT69">
        <f t="shared" si="111"/>
        <v>0</v>
      </c>
      <c r="AU69">
        <f t="shared" si="112"/>
        <v>6.262999999999999</v>
      </c>
      <c r="AV69">
        <f t="shared" si="113"/>
        <v>33.981999999999999</v>
      </c>
      <c r="AW69">
        <f t="shared" si="114"/>
        <v>0.41399999999999998</v>
      </c>
      <c r="AX69">
        <f t="shared" si="115"/>
        <v>0.17199999999999999</v>
      </c>
      <c r="AY69">
        <f t="shared" si="116"/>
        <v>0.10100000000000001</v>
      </c>
      <c r="AZ69">
        <f t="shared" si="117"/>
        <v>1.7999999999999999E-2</v>
      </c>
      <c r="BA69">
        <f t="shared" si="118"/>
        <v>0</v>
      </c>
      <c r="BB69">
        <f t="shared" si="119"/>
        <v>100.25700000000001</v>
      </c>
      <c r="BD69">
        <f t="shared" si="120"/>
        <v>0.9362849533954728</v>
      </c>
      <c r="BE69">
        <f t="shared" si="121"/>
        <v>7.6377933037838374E-4</v>
      </c>
      <c r="BF69">
        <f t="shared" si="122"/>
        <v>5.4707728520988631E-2</v>
      </c>
      <c r="BG69">
        <f t="shared" si="123"/>
        <v>2.697545891177051E-3</v>
      </c>
      <c r="BH69">
        <f t="shared" si="124"/>
        <v>8.7174990256667223E-2</v>
      </c>
      <c r="BI69">
        <f t="shared" si="125"/>
        <v>0</v>
      </c>
      <c r="BJ69">
        <f t="shared" si="126"/>
        <v>0.84313375214616759</v>
      </c>
      <c r="BK69">
        <f t="shared" si="127"/>
        <v>7.3826532613851569E-3</v>
      </c>
      <c r="BL69">
        <f t="shared" si="128"/>
        <v>2.4246730215654929E-3</v>
      </c>
      <c r="BM69">
        <f t="shared" si="129"/>
        <v>1.3522052995737206E-3</v>
      </c>
      <c r="BN69">
        <f t="shared" si="130"/>
        <v>5.8084283522295485E-4</v>
      </c>
      <c r="BO69">
        <f t="shared" si="131"/>
        <v>0</v>
      </c>
      <c r="BP69">
        <f t="shared" si="132"/>
        <v>1.9365031239585995</v>
      </c>
      <c r="BQ69">
        <f t="shared" si="133"/>
        <v>2.0675652248468648</v>
      </c>
    </row>
    <row r="70" spans="1:69" x14ac:dyDescent="0.15">
      <c r="A70" t="s">
        <v>136</v>
      </c>
      <c r="B70">
        <v>795</v>
      </c>
      <c r="C70">
        <f t="shared" ref="C70:C124" si="134">SQRT((Q69-Q70)^2 + (R69-R70)^2)*1000</f>
        <v>3.60555127546544</v>
      </c>
      <c r="D70" s="1">
        <v>56.185000000000002</v>
      </c>
      <c r="E70" s="1">
        <v>5.8000000000000003E-2</v>
      </c>
      <c r="F70" s="1">
        <v>2.7909999999999999</v>
      </c>
      <c r="G70" s="1">
        <v>0.20499999999999999</v>
      </c>
      <c r="H70" s="1">
        <v>6.2830000000000004</v>
      </c>
      <c r="I70" s="1">
        <v>33.973999999999997</v>
      </c>
      <c r="J70" s="1">
        <v>0.41199999999999998</v>
      </c>
      <c r="K70" s="1">
        <v>0.17499999999999999</v>
      </c>
      <c r="L70" s="1">
        <v>0.108</v>
      </c>
      <c r="M70" s="1">
        <v>8.9999999999999993E-3</v>
      </c>
      <c r="O70">
        <f t="shared" si="91"/>
        <v>100.19999999999999</v>
      </c>
      <c r="Q70" s="1">
        <v>44.78</v>
      </c>
      <c r="R70" s="1">
        <v>79.393000000000001</v>
      </c>
      <c r="S70" s="1">
        <v>11.093999999999999</v>
      </c>
      <c r="V70" s="36">
        <v>12</v>
      </c>
      <c r="W70" s="36">
        <v>4</v>
      </c>
      <c r="X70" s="15">
        <v>0</v>
      </c>
      <c r="Z70" s="14">
        <f t="shared" si="92"/>
        <v>1.9349991849660488</v>
      </c>
      <c r="AA70" s="14">
        <f t="shared" si="93"/>
        <v>1.5026449805114615E-3</v>
      </c>
      <c r="AB70" s="14">
        <f t="shared" si="94"/>
        <v>0.11327924102817798</v>
      </c>
      <c r="AC70" s="14">
        <f t="shared" si="95"/>
        <v>5.5816058730663578E-3</v>
      </c>
      <c r="AD70" s="14">
        <f t="shared" si="96"/>
        <v>0</v>
      </c>
      <c r="AE70" s="14">
        <f t="shared" si="97"/>
        <v>0.18095345546024982</v>
      </c>
      <c r="AF70" s="14">
        <f t="shared" si="98"/>
        <v>1.7441528716962249</v>
      </c>
      <c r="AG70" s="14">
        <f t="shared" si="99"/>
        <v>1.520196301760931E-2</v>
      </c>
      <c r="AH70" s="14">
        <f t="shared" si="100"/>
        <v>5.1044988141480995E-3</v>
      </c>
      <c r="AI70" s="14">
        <f t="shared" si="101"/>
        <v>2.9918191702780253E-3</v>
      </c>
      <c r="AJ70" s="14">
        <f t="shared" si="102"/>
        <v>6.0092319300531437E-4</v>
      </c>
      <c r="AK70" s="14">
        <f t="shared" si="103"/>
        <v>0</v>
      </c>
      <c r="AL70" s="14">
        <f t="shared" si="104"/>
        <v>4.0043682081993195</v>
      </c>
      <c r="AM70" s="14">
        <f t="shared" si="105"/>
        <v>0.90600339684741904</v>
      </c>
      <c r="AN70" s="11">
        <f t="shared" si="106"/>
        <v>0</v>
      </c>
      <c r="AP70">
        <f t="shared" si="107"/>
        <v>56.185000000000002</v>
      </c>
      <c r="AQ70">
        <f t="shared" si="108"/>
        <v>5.8000000000000003E-2</v>
      </c>
      <c r="AR70">
        <f t="shared" si="109"/>
        <v>2.7909999999999999</v>
      </c>
      <c r="AS70">
        <f t="shared" si="110"/>
        <v>0.20499999999999999</v>
      </c>
      <c r="AT70">
        <f t="shared" si="111"/>
        <v>0</v>
      </c>
      <c r="AU70">
        <f t="shared" si="112"/>
        <v>6.2830000000000004</v>
      </c>
      <c r="AV70">
        <f t="shared" si="113"/>
        <v>33.973999999999997</v>
      </c>
      <c r="AW70">
        <f t="shared" si="114"/>
        <v>0.41199999999999998</v>
      </c>
      <c r="AX70">
        <f t="shared" si="115"/>
        <v>0.17499999999999999</v>
      </c>
      <c r="AY70">
        <f t="shared" si="116"/>
        <v>0.108</v>
      </c>
      <c r="AZ70">
        <f t="shared" si="117"/>
        <v>8.9999999999999993E-3</v>
      </c>
      <c r="BA70">
        <f t="shared" si="118"/>
        <v>0</v>
      </c>
      <c r="BB70">
        <f t="shared" si="119"/>
        <v>100.19999999999999</v>
      </c>
      <c r="BD70">
        <f t="shared" si="120"/>
        <v>0.93516977363515319</v>
      </c>
      <c r="BE70">
        <f t="shared" si="121"/>
        <v>7.2621641249092229E-4</v>
      </c>
      <c r="BF70">
        <f t="shared" si="122"/>
        <v>5.4746959591996866E-2</v>
      </c>
      <c r="BG70">
        <f t="shared" si="123"/>
        <v>2.697545891177051E-3</v>
      </c>
      <c r="BH70">
        <f t="shared" si="124"/>
        <v>8.74533711931407E-2</v>
      </c>
      <c r="BI70">
        <f t="shared" si="125"/>
        <v>0</v>
      </c>
      <c r="BJ70">
        <f t="shared" si="126"/>
        <v>0.84293526265122409</v>
      </c>
      <c r="BK70">
        <f t="shared" si="127"/>
        <v>7.3469882697842622E-3</v>
      </c>
      <c r="BL70">
        <f t="shared" si="128"/>
        <v>2.46696383008117E-3</v>
      </c>
      <c r="BM70">
        <f t="shared" si="129"/>
        <v>1.4459224985540775E-3</v>
      </c>
      <c r="BN70">
        <f t="shared" si="130"/>
        <v>2.9042141761147743E-4</v>
      </c>
      <c r="BO70">
        <f t="shared" si="131"/>
        <v>0</v>
      </c>
      <c r="BP70">
        <f t="shared" si="132"/>
        <v>1.9352794253912138</v>
      </c>
      <c r="BQ70">
        <f t="shared" si="133"/>
        <v>2.0691421381642825</v>
      </c>
    </row>
    <row r="71" spans="1:69" x14ac:dyDescent="0.15">
      <c r="A71" t="s">
        <v>137</v>
      </c>
      <c r="B71">
        <v>796</v>
      </c>
      <c r="C71">
        <f t="shared" si="134"/>
        <v>5.0000000000039799</v>
      </c>
      <c r="D71" s="1">
        <v>56.256</v>
      </c>
      <c r="E71" s="1">
        <v>5.6000000000000001E-2</v>
      </c>
      <c r="F71" s="1">
        <v>2.81</v>
      </c>
      <c r="G71" s="1">
        <v>0.20399999999999999</v>
      </c>
      <c r="H71" s="1">
        <v>6.3010000000000002</v>
      </c>
      <c r="I71" s="1">
        <v>33.935000000000002</v>
      </c>
      <c r="J71" s="1">
        <v>0.42199999999999999</v>
      </c>
      <c r="K71" s="1">
        <v>0.17899999999999999</v>
      </c>
      <c r="L71" s="1">
        <v>0.10199999999999999</v>
      </c>
      <c r="M71" s="1">
        <v>1.4999999999999999E-2</v>
      </c>
      <c r="O71">
        <f t="shared" si="91"/>
        <v>100.28</v>
      </c>
      <c r="Q71" s="1">
        <v>44.783000000000001</v>
      </c>
      <c r="R71" s="1">
        <v>79.388999999999996</v>
      </c>
      <c r="S71" s="1">
        <v>11.093999999999999</v>
      </c>
      <c r="V71" s="36">
        <v>12</v>
      </c>
      <c r="W71" s="36">
        <v>4</v>
      </c>
      <c r="X71" s="15">
        <v>0</v>
      </c>
      <c r="Z71" s="14">
        <f t="shared" si="92"/>
        <v>1.9358509791022378</v>
      </c>
      <c r="AA71" s="14">
        <f t="shared" si="93"/>
        <v>1.4496364170424117E-3</v>
      </c>
      <c r="AB71" s="14">
        <f t="shared" si="94"/>
        <v>0.11395660078695465</v>
      </c>
      <c r="AC71" s="14">
        <f t="shared" si="95"/>
        <v>5.5498103881448701E-3</v>
      </c>
      <c r="AD71" s="14">
        <f t="shared" si="96"/>
        <v>0</v>
      </c>
      <c r="AE71" s="14">
        <f t="shared" si="97"/>
        <v>0.18132261462041563</v>
      </c>
      <c r="AF71" s="14">
        <f t="shared" si="98"/>
        <v>1.7407178814772646</v>
      </c>
      <c r="AG71" s="14">
        <f t="shared" si="99"/>
        <v>1.555813654725462E-2</v>
      </c>
      <c r="AH71" s="14">
        <f t="shared" si="100"/>
        <v>5.2168789748194876E-3</v>
      </c>
      <c r="AI71" s="14">
        <f t="shared" si="101"/>
        <v>2.8232831039074007E-3</v>
      </c>
      <c r="AJ71" s="14">
        <f t="shared" si="102"/>
        <v>1.0007149502564807E-3</v>
      </c>
      <c r="AK71" s="14">
        <f t="shared" si="103"/>
        <v>0</v>
      </c>
      <c r="AL71" s="14">
        <f t="shared" si="104"/>
        <v>4.0034465363682985</v>
      </c>
      <c r="AM71" s="14">
        <f t="shared" si="105"/>
        <v>0.90566139735944429</v>
      </c>
      <c r="AN71" s="11">
        <f t="shared" si="106"/>
        <v>0</v>
      </c>
      <c r="AP71">
        <f t="shared" si="107"/>
        <v>56.256</v>
      </c>
      <c r="AQ71">
        <f t="shared" si="108"/>
        <v>5.6000000000000001E-2</v>
      </c>
      <c r="AR71">
        <f t="shared" si="109"/>
        <v>2.81</v>
      </c>
      <c r="AS71">
        <f t="shared" si="110"/>
        <v>0.20399999999999999</v>
      </c>
      <c r="AT71">
        <f t="shared" si="111"/>
        <v>0</v>
      </c>
      <c r="AU71">
        <f t="shared" si="112"/>
        <v>6.3010000000000002</v>
      </c>
      <c r="AV71">
        <f t="shared" si="113"/>
        <v>33.935000000000002</v>
      </c>
      <c r="AW71">
        <f t="shared" si="114"/>
        <v>0.42199999999999999</v>
      </c>
      <c r="AX71">
        <f t="shared" si="115"/>
        <v>0.17899999999999999</v>
      </c>
      <c r="AY71">
        <f t="shared" si="116"/>
        <v>0.10199999999999999</v>
      </c>
      <c r="AZ71">
        <f t="shared" si="117"/>
        <v>1.4999999999999999E-2</v>
      </c>
      <c r="BA71">
        <f t="shared" si="118"/>
        <v>0</v>
      </c>
      <c r="BB71">
        <f t="shared" si="119"/>
        <v>100.28</v>
      </c>
      <c r="BD71">
        <f t="shared" si="120"/>
        <v>0.93635153129161119</v>
      </c>
      <c r="BE71">
        <f t="shared" si="121"/>
        <v>7.0117446723261462E-4</v>
      </c>
      <c r="BF71">
        <f t="shared" si="122"/>
        <v>5.5119654766575134E-2</v>
      </c>
      <c r="BG71">
        <f t="shared" si="123"/>
        <v>2.6843871307322847E-3</v>
      </c>
      <c r="BH71">
        <f t="shared" si="124"/>
        <v>8.7703914035966821E-2</v>
      </c>
      <c r="BI71">
        <f t="shared" si="125"/>
        <v>0</v>
      </c>
      <c r="BJ71">
        <f t="shared" si="126"/>
        <v>0.84196762636337474</v>
      </c>
      <c r="BK71">
        <f t="shared" si="127"/>
        <v>7.5253132277887354E-3</v>
      </c>
      <c r="BL71">
        <f t="shared" si="128"/>
        <v>2.5233515747687396E-3</v>
      </c>
      <c r="BM71">
        <f t="shared" si="129"/>
        <v>1.3655934708566287E-3</v>
      </c>
      <c r="BN71">
        <f t="shared" si="130"/>
        <v>4.8403569601912906E-4</v>
      </c>
      <c r="BO71">
        <f t="shared" si="131"/>
        <v>0</v>
      </c>
      <c r="BP71">
        <f t="shared" si="132"/>
        <v>1.936426582024926</v>
      </c>
      <c r="BQ71">
        <f t="shared" si="133"/>
        <v>2.0674403943483797</v>
      </c>
    </row>
    <row r="72" spans="1:69" x14ac:dyDescent="0.15">
      <c r="A72" t="s">
        <v>138</v>
      </c>
      <c r="B72">
        <v>797</v>
      </c>
      <c r="C72">
        <f t="shared" si="134"/>
        <v>3.6055512754614987</v>
      </c>
      <c r="D72" s="1">
        <v>56.262</v>
      </c>
      <c r="E72" s="1">
        <v>6.2E-2</v>
      </c>
      <c r="F72" s="1">
        <v>2.8530000000000002</v>
      </c>
      <c r="G72" s="1">
        <v>0.20200000000000001</v>
      </c>
      <c r="H72" s="1">
        <v>6.2489999999999997</v>
      </c>
      <c r="I72" s="1">
        <v>33.862000000000002</v>
      </c>
      <c r="J72" s="1">
        <v>0.42599999999999999</v>
      </c>
      <c r="K72" s="1">
        <v>0.17599999999999999</v>
      </c>
      <c r="L72" s="1">
        <v>0.10299999999999999</v>
      </c>
      <c r="M72" s="1">
        <v>5.0000000000000001E-3</v>
      </c>
      <c r="O72">
        <f t="shared" si="91"/>
        <v>100.2</v>
      </c>
      <c r="Q72" s="1">
        <v>44.784999999999997</v>
      </c>
      <c r="R72" s="1">
        <v>79.385999999999996</v>
      </c>
      <c r="S72" s="1">
        <v>11.093999999999999</v>
      </c>
      <c r="V72" s="36">
        <v>12</v>
      </c>
      <c r="W72" s="36">
        <v>4</v>
      </c>
      <c r="X72" s="15">
        <v>0</v>
      </c>
      <c r="Z72" s="14">
        <f t="shared" si="92"/>
        <v>1.9367770066206818</v>
      </c>
      <c r="AA72" s="14">
        <f t="shared" si="93"/>
        <v>1.6055511050447517E-3</v>
      </c>
      <c r="AB72" s="14">
        <f t="shared" si="94"/>
        <v>0.11574342209369057</v>
      </c>
      <c r="AC72" s="14">
        <f t="shared" si="95"/>
        <v>5.4974429133096275E-3</v>
      </c>
      <c r="AD72" s="14">
        <f t="shared" si="96"/>
        <v>0</v>
      </c>
      <c r="AE72" s="14">
        <f t="shared" si="97"/>
        <v>0.17989305559162808</v>
      </c>
      <c r="AF72" s="14">
        <f t="shared" si="98"/>
        <v>1.7376188658096088</v>
      </c>
      <c r="AG72" s="14">
        <f t="shared" si="99"/>
        <v>1.5711444211452433E-2</v>
      </c>
      <c r="AH72" s="14">
        <f t="shared" si="100"/>
        <v>5.1313516683016225E-3</v>
      </c>
      <c r="AI72" s="14">
        <f t="shared" si="101"/>
        <v>2.8520219440801406E-3</v>
      </c>
      <c r="AJ72" s="14">
        <f t="shared" si="102"/>
        <v>3.3369562595549339E-4</v>
      </c>
      <c r="AK72" s="14">
        <f t="shared" si="103"/>
        <v>0</v>
      </c>
      <c r="AL72" s="14">
        <f t="shared" si="104"/>
        <v>4.0011638575837534</v>
      </c>
      <c r="AM72" s="14">
        <f t="shared" si="105"/>
        <v>0.90618412663626635</v>
      </c>
      <c r="AN72" s="11">
        <f t="shared" si="106"/>
        <v>0</v>
      </c>
      <c r="AP72">
        <f t="shared" si="107"/>
        <v>56.262</v>
      </c>
      <c r="AQ72">
        <f t="shared" si="108"/>
        <v>6.2E-2</v>
      </c>
      <c r="AR72">
        <f t="shared" si="109"/>
        <v>2.8530000000000002</v>
      </c>
      <c r="AS72">
        <f t="shared" si="110"/>
        <v>0.20200000000000001</v>
      </c>
      <c r="AT72">
        <f t="shared" si="111"/>
        <v>0</v>
      </c>
      <c r="AU72">
        <f t="shared" si="112"/>
        <v>6.2489999999999997</v>
      </c>
      <c r="AV72">
        <f t="shared" si="113"/>
        <v>33.862000000000002</v>
      </c>
      <c r="AW72">
        <f t="shared" si="114"/>
        <v>0.42599999999999999</v>
      </c>
      <c r="AX72">
        <f t="shared" si="115"/>
        <v>0.17599999999999999</v>
      </c>
      <c r="AY72">
        <f t="shared" si="116"/>
        <v>0.10299999999999999</v>
      </c>
      <c r="AZ72">
        <f t="shared" si="117"/>
        <v>5.0000000000000001E-3</v>
      </c>
      <c r="BA72">
        <f t="shared" si="118"/>
        <v>0</v>
      </c>
      <c r="BB72">
        <f t="shared" si="119"/>
        <v>100.2</v>
      </c>
      <c r="BD72">
        <f t="shared" si="120"/>
        <v>0.9364513981358189</v>
      </c>
      <c r="BE72">
        <f t="shared" si="121"/>
        <v>7.7630030300753763E-4</v>
      </c>
      <c r="BF72">
        <f t="shared" si="122"/>
        <v>5.5963122793252267E-2</v>
      </c>
      <c r="BG72">
        <f t="shared" si="123"/>
        <v>2.658069609842753E-3</v>
      </c>
      <c r="BH72">
        <f t="shared" si="124"/>
        <v>8.69801236011358E-2</v>
      </c>
      <c r="BI72">
        <f t="shared" si="125"/>
        <v>0</v>
      </c>
      <c r="BJ72">
        <f t="shared" si="126"/>
        <v>0.84015640972201544</v>
      </c>
      <c r="BK72">
        <f t="shared" si="127"/>
        <v>7.5966432109905238E-3</v>
      </c>
      <c r="BL72">
        <f t="shared" si="128"/>
        <v>2.4810607662530625E-3</v>
      </c>
      <c r="BM72">
        <f t="shared" si="129"/>
        <v>1.3789816421395367E-3</v>
      </c>
      <c r="BN72">
        <f t="shared" si="130"/>
        <v>1.6134523200637637E-4</v>
      </c>
      <c r="BO72">
        <f t="shared" si="131"/>
        <v>0</v>
      </c>
      <c r="BP72">
        <f t="shared" si="132"/>
        <v>1.9346034550164621</v>
      </c>
      <c r="BQ72">
        <f t="shared" si="133"/>
        <v>2.0682087831532927</v>
      </c>
    </row>
    <row r="73" spans="1:69" x14ac:dyDescent="0.15">
      <c r="A73" t="s">
        <v>139</v>
      </c>
      <c r="B73">
        <v>798</v>
      </c>
      <c r="C73">
        <f t="shared" si="134"/>
        <v>4.4721359549923347</v>
      </c>
      <c r="D73" s="1">
        <v>56.21</v>
      </c>
      <c r="E73" s="1">
        <v>7.1999999999999995E-2</v>
      </c>
      <c r="F73" s="1">
        <v>2.8650000000000002</v>
      </c>
      <c r="G73" s="1">
        <v>0.20699999999999999</v>
      </c>
      <c r="H73" s="1">
        <v>6.2670000000000003</v>
      </c>
      <c r="I73" s="1">
        <v>33.878999999999998</v>
      </c>
      <c r="J73" s="1">
        <v>0.437</v>
      </c>
      <c r="K73" s="1">
        <v>0.17199999999999999</v>
      </c>
      <c r="L73" s="1">
        <v>0.1</v>
      </c>
      <c r="M73" s="1">
        <v>1.7999999999999999E-2</v>
      </c>
      <c r="O73">
        <f t="shared" si="91"/>
        <v>100.22699999999999</v>
      </c>
      <c r="Q73" s="1">
        <v>44.786999999999999</v>
      </c>
      <c r="R73" s="1">
        <v>79.382000000000005</v>
      </c>
      <c r="S73" s="1">
        <v>11.093999999999999</v>
      </c>
      <c r="V73" s="36">
        <v>12</v>
      </c>
      <c r="W73" s="36">
        <v>4</v>
      </c>
      <c r="X73" s="15">
        <v>0</v>
      </c>
      <c r="Z73" s="14">
        <f t="shared" si="92"/>
        <v>1.9350183939712058</v>
      </c>
      <c r="AA73" s="14">
        <f t="shared" si="93"/>
        <v>1.8645412635068031E-3</v>
      </c>
      <c r="AB73" s="14">
        <f t="shared" si="94"/>
        <v>0.11623213938998041</v>
      </c>
      <c r="AC73" s="14">
        <f t="shared" si="95"/>
        <v>5.6336097912336172E-3</v>
      </c>
      <c r="AD73" s="14">
        <f t="shared" si="96"/>
        <v>0</v>
      </c>
      <c r="AE73" s="14">
        <f t="shared" si="97"/>
        <v>0.18041416261827051</v>
      </c>
      <c r="AF73" s="14">
        <f t="shared" si="98"/>
        <v>1.7385194706420486</v>
      </c>
      <c r="AG73" s="14">
        <f t="shared" si="99"/>
        <v>1.6117400722753385E-2</v>
      </c>
      <c r="AH73" s="14">
        <f t="shared" si="100"/>
        <v>5.0148115409604311E-3</v>
      </c>
      <c r="AI73" s="14">
        <f t="shared" si="101"/>
        <v>2.7689983459515794E-3</v>
      </c>
      <c r="AJ73" s="14">
        <f t="shared" si="102"/>
        <v>1.2013237775374711E-3</v>
      </c>
      <c r="AK73" s="14">
        <f t="shared" si="103"/>
        <v>0</v>
      </c>
      <c r="AL73" s="14">
        <f t="shared" si="104"/>
        <v>4.0027848520634484</v>
      </c>
      <c r="AM73" s="14">
        <f t="shared" si="105"/>
        <v>0.90598207280793652</v>
      </c>
      <c r="AN73" s="11">
        <f t="shared" si="106"/>
        <v>0</v>
      </c>
      <c r="AP73">
        <f t="shared" si="107"/>
        <v>56.21</v>
      </c>
      <c r="AQ73">
        <f t="shared" si="108"/>
        <v>7.1999999999999995E-2</v>
      </c>
      <c r="AR73">
        <f t="shared" si="109"/>
        <v>2.8650000000000002</v>
      </c>
      <c r="AS73">
        <f t="shared" si="110"/>
        <v>0.20699999999999999</v>
      </c>
      <c r="AT73">
        <f t="shared" si="111"/>
        <v>0</v>
      </c>
      <c r="AU73">
        <f t="shared" si="112"/>
        <v>6.2670000000000003</v>
      </c>
      <c r="AV73">
        <f t="shared" si="113"/>
        <v>33.878999999999998</v>
      </c>
      <c r="AW73">
        <f t="shared" si="114"/>
        <v>0.437</v>
      </c>
      <c r="AX73">
        <f t="shared" si="115"/>
        <v>0.17199999999999999</v>
      </c>
      <c r="AY73">
        <f t="shared" si="116"/>
        <v>0.1</v>
      </c>
      <c r="AZ73">
        <f t="shared" si="117"/>
        <v>1.7999999999999999E-2</v>
      </c>
      <c r="BA73">
        <f t="shared" si="118"/>
        <v>0</v>
      </c>
      <c r="BB73">
        <f t="shared" si="119"/>
        <v>100.22699999999999</v>
      </c>
      <c r="BD73">
        <f t="shared" si="120"/>
        <v>0.93558588548601873</v>
      </c>
      <c r="BE73">
        <f t="shared" si="121"/>
        <v>9.0151002929907587E-4</v>
      </c>
      <c r="BF73">
        <f t="shared" si="122"/>
        <v>5.6198509219301696E-2</v>
      </c>
      <c r="BG73">
        <f t="shared" si="123"/>
        <v>2.7238634120665831E-3</v>
      </c>
      <c r="BH73">
        <f t="shared" si="124"/>
        <v>8.7230666443961935E-2</v>
      </c>
      <c r="BI73">
        <f t="shared" si="125"/>
        <v>0</v>
      </c>
      <c r="BJ73">
        <f t="shared" si="126"/>
        <v>0.84057819989877025</v>
      </c>
      <c r="BK73">
        <f t="shared" si="127"/>
        <v>7.7928006647954434E-3</v>
      </c>
      <c r="BL73">
        <f t="shared" si="128"/>
        <v>2.4246730215654929E-3</v>
      </c>
      <c r="BM73">
        <f t="shared" si="129"/>
        <v>1.3388171282908124E-3</v>
      </c>
      <c r="BN73">
        <f t="shared" si="130"/>
        <v>5.8084283522295485E-4</v>
      </c>
      <c r="BO73">
        <f t="shared" si="131"/>
        <v>0</v>
      </c>
      <c r="BP73">
        <f t="shared" si="132"/>
        <v>1.935355768139293</v>
      </c>
      <c r="BQ73">
        <f t="shared" si="133"/>
        <v>2.0682423965449215</v>
      </c>
    </row>
    <row r="74" spans="1:69" x14ac:dyDescent="0.15">
      <c r="A74" t="s">
        <v>140</v>
      </c>
      <c r="B74">
        <v>799</v>
      </c>
      <c r="C74">
        <f t="shared" si="134"/>
        <v>3.6055512754693813</v>
      </c>
      <c r="D74" s="1">
        <v>56.377000000000002</v>
      </c>
      <c r="E74" s="1">
        <v>0.06</v>
      </c>
      <c r="F74" s="1">
        <v>2.9359999999999999</v>
      </c>
      <c r="G74" s="1">
        <v>0.20799999999999999</v>
      </c>
      <c r="H74" s="1">
        <v>6.28</v>
      </c>
      <c r="I74" s="1">
        <v>33.875999999999998</v>
      </c>
      <c r="J74" s="1">
        <v>0.45200000000000001</v>
      </c>
      <c r="K74" s="1">
        <v>0.16400000000000001</v>
      </c>
      <c r="L74" s="1">
        <v>9.1999999999999998E-2</v>
      </c>
      <c r="M74" s="1">
        <v>1.2999999999999999E-2</v>
      </c>
      <c r="O74">
        <f t="shared" si="91"/>
        <v>100.458</v>
      </c>
      <c r="Q74" s="1">
        <v>44.79</v>
      </c>
      <c r="R74" s="1">
        <v>79.38</v>
      </c>
      <c r="S74" s="1">
        <v>11.093999999999999</v>
      </c>
      <c r="V74" s="36">
        <v>12</v>
      </c>
      <c r="W74" s="36">
        <v>4</v>
      </c>
      <c r="X74" s="15">
        <v>0</v>
      </c>
      <c r="Z74" s="14">
        <f t="shared" si="92"/>
        <v>1.9358020771646973</v>
      </c>
      <c r="AA74" s="14">
        <f t="shared" si="93"/>
        <v>1.549809183962456E-3</v>
      </c>
      <c r="AB74" s="14">
        <f t="shared" si="94"/>
        <v>0.11880784915676422</v>
      </c>
      <c r="AC74" s="14">
        <f t="shared" si="95"/>
        <v>5.6463426408666934E-3</v>
      </c>
      <c r="AD74" s="14">
        <f t="shared" si="96"/>
        <v>0</v>
      </c>
      <c r="AE74" s="14">
        <f t="shared" si="97"/>
        <v>0.18032587703873437</v>
      </c>
      <c r="AF74" s="14">
        <f t="shared" si="98"/>
        <v>1.733918089282328</v>
      </c>
      <c r="AG74" s="14">
        <f t="shared" si="99"/>
        <v>1.6627979438367971E-2</v>
      </c>
      <c r="AH74" s="14">
        <f t="shared" si="100"/>
        <v>4.7693313369629809E-3</v>
      </c>
      <c r="AI74" s="14">
        <f t="shared" si="101"/>
        <v>2.5409610088129391E-3</v>
      </c>
      <c r="AJ74" s="14">
        <f t="shared" si="102"/>
        <v>8.6540300205526464E-4</v>
      </c>
      <c r="AK74" s="14">
        <f t="shared" si="103"/>
        <v>0</v>
      </c>
      <c r="AL74" s="14">
        <f t="shared" si="104"/>
        <v>4.000853719253552</v>
      </c>
      <c r="AM74" s="14">
        <f t="shared" si="105"/>
        <v>0.90579786055938405</v>
      </c>
      <c r="AN74" s="11">
        <f t="shared" si="106"/>
        <v>0</v>
      </c>
      <c r="AP74">
        <f t="shared" si="107"/>
        <v>56.377000000000002</v>
      </c>
      <c r="AQ74">
        <f t="shared" si="108"/>
        <v>0.06</v>
      </c>
      <c r="AR74">
        <f t="shared" si="109"/>
        <v>2.9359999999999999</v>
      </c>
      <c r="AS74">
        <f t="shared" si="110"/>
        <v>0.20799999999999999</v>
      </c>
      <c r="AT74">
        <f t="shared" si="111"/>
        <v>0</v>
      </c>
      <c r="AU74">
        <f t="shared" si="112"/>
        <v>6.28</v>
      </c>
      <c r="AV74">
        <f t="shared" si="113"/>
        <v>33.875999999999998</v>
      </c>
      <c r="AW74">
        <f t="shared" si="114"/>
        <v>0.45200000000000001</v>
      </c>
      <c r="AX74">
        <f t="shared" si="115"/>
        <v>0.16400000000000001</v>
      </c>
      <c r="AY74">
        <f t="shared" si="116"/>
        <v>9.1999999999999998E-2</v>
      </c>
      <c r="AZ74">
        <f t="shared" si="117"/>
        <v>1.2999999999999999E-2</v>
      </c>
      <c r="BA74">
        <f t="shared" si="118"/>
        <v>0</v>
      </c>
      <c r="BB74">
        <f t="shared" si="119"/>
        <v>100.458</v>
      </c>
      <c r="BD74">
        <f t="shared" si="120"/>
        <v>0.93836551264980028</v>
      </c>
      <c r="BE74">
        <f t="shared" si="121"/>
        <v>7.5125835774922996E-4</v>
      </c>
      <c r="BF74">
        <f t="shared" si="122"/>
        <v>5.7591212240094156E-2</v>
      </c>
      <c r="BG74">
        <f t="shared" si="123"/>
        <v>2.7370221725113489E-3</v>
      </c>
      <c r="BH74">
        <f t="shared" si="124"/>
        <v>8.7411614052669687E-2</v>
      </c>
      <c r="BI74">
        <f t="shared" si="125"/>
        <v>0</v>
      </c>
      <c r="BJ74">
        <f t="shared" si="126"/>
        <v>0.84050376633816648</v>
      </c>
      <c r="BK74">
        <f t="shared" si="127"/>
        <v>8.0602881018021523E-3</v>
      </c>
      <c r="BL74">
        <f t="shared" si="128"/>
        <v>2.3118975321903541E-3</v>
      </c>
      <c r="BM74">
        <f t="shared" si="129"/>
        <v>1.2317117580275473E-3</v>
      </c>
      <c r="BN74">
        <f t="shared" si="130"/>
        <v>4.1949760321657848E-4</v>
      </c>
      <c r="BO74">
        <f t="shared" si="131"/>
        <v>0</v>
      </c>
      <c r="BP74">
        <f t="shared" si="132"/>
        <v>1.9393837808062278</v>
      </c>
      <c r="BQ74">
        <f t="shared" si="133"/>
        <v>2.0629510047724251</v>
      </c>
    </row>
    <row r="75" spans="1:69" x14ac:dyDescent="0.15">
      <c r="A75" t="s">
        <v>141</v>
      </c>
      <c r="B75">
        <v>800</v>
      </c>
      <c r="C75">
        <f t="shared" si="134"/>
        <v>4.4721359549923347</v>
      </c>
      <c r="D75" s="1">
        <v>56.399000000000001</v>
      </c>
      <c r="E75" s="1">
        <v>5.8999999999999997E-2</v>
      </c>
      <c r="F75" s="1">
        <v>2.9769999999999999</v>
      </c>
      <c r="G75" s="1">
        <v>0.20300000000000001</v>
      </c>
      <c r="H75" s="1">
        <v>6.1870000000000003</v>
      </c>
      <c r="I75" s="1">
        <v>33.820999999999998</v>
      </c>
      <c r="J75" s="1">
        <v>0.47799999999999998</v>
      </c>
      <c r="K75" s="1">
        <v>0.17599999999999999</v>
      </c>
      <c r="L75" s="1">
        <v>9.8000000000000004E-2</v>
      </c>
      <c r="M75" s="1">
        <v>1.2999999999999999E-2</v>
      </c>
      <c r="O75">
        <f t="shared" si="91"/>
        <v>100.411</v>
      </c>
      <c r="Q75" s="1">
        <v>44.792000000000002</v>
      </c>
      <c r="R75" s="1">
        <v>79.376000000000005</v>
      </c>
      <c r="S75" s="1">
        <v>11.093999999999999</v>
      </c>
      <c r="V75" s="36">
        <v>12</v>
      </c>
      <c r="W75" s="36">
        <v>4</v>
      </c>
      <c r="X75" s="15">
        <v>0</v>
      </c>
      <c r="Z75" s="14">
        <f t="shared" si="92"/>
        <v>1.9366446938392967</v>
      </c>
      <c r="AA75" s="14">
        <f t="shared" si="93"/>
        <v>1.5240476598693846E-3</v>
      </c>
      <c r="AB75" s="14">
        <f t="shared" si="94"/>
        <v>0.12047237555110109</v>
      </c>
      <c r="AC75" s="14">
        <f t="shared" si="95"/>
        <v>5.5108614085527573E-3</v>
      </c>
      <c r="AD75" s="14">
        <f t="shared" si="96"/>
        <v>0</v>
      </c>
      <c r="AE75" s="14">
        <f t="shared" si="97"/>
        <v>0.17766344637112866</v>
      </c>
      <c r="AF75" s="14">
        <f t="shared" si="98"/>
        <v>1.7311809111577003</v>
      </c>
      <c r="AG75" s="14">
        <f t="shared" si="99"/>
        <v>1.758524800821459E-2</v>
      </c>
      <c r="AH75" s="14">
        <f t="shared" si="100"/>
        <v>5.1185372920948191E-3</v>
      </c>
      <c r="AI75" s="14">
        <f t="shared" si="101"/>
        <v>2.7067977462821207E-3</v>
      </c>
      <c r="AJ75" s="14">
        <f t="shared" si="102"/>
        <v>8.6544197353586368E-4</v>
      </c>
      <c r="AK75" s="14">
        <f t="shared" si="103"/>
        <v>0</v>
      </c>
      <c r="AL75" s="14">
        <f t="shared" si="104"/>
        <v>3.9992723610077765</v>
      </c>
      <c r="AM75" s="14">
        <f t="shared" si="105"/>
        <v>0.90692617464048775</v>
      </c>
      <c r="AN75" s="11">
        <f t="shared" si="106"/>
        <v>0</v>
      </c>
      <c r="AP75">
        <f t="shared" si="107"/>
        <v>56.399000000000001</v>
      </c>
      <c r="AQ75">
        <f t="shared" si="108"/>
        <v>5.8999999999999997E-2</v>
      </c>
      <c r="AR75">
        <f t="shared" si="109"/>
        <v>2.9769999999999999</v>
      </c>
      <c r="AS75">
        <f t="shared" si="110"/>
        <v>0.20300000000000001</v>
      </c>
      <c r="AT75">
        <f t="shared" si="111"/>
        <v>0</v>
      </c>
      <c r="AU75">
        <f t="shared" si="112"/>
        <v>6.1870000000000003</v>
      </c>
      <c r="AV75">
        <f t="shared" si="113"/>
        <v>33.820999999999998</v>
      </c>
      <c r="AW75">
        <f t="shared" si="114"/>
        <v>0.47799999999999998</v>
      </c>
      <c r="AX75">
        <f t="shared" si="115"/>
        <v>0.17599999999999999</v>
      </c>
      <c r="AY75">
        <f t="shared" si="116"/>
        <v>9.8000000000000004E-2</v>
      </c>
      <c r="AZ75">
        <f t="shared" si="117"/>
        <v>1.2999999999999999E-2</v>
      </c>
      <c r="BA75">
        <f t="shared" si="118"/>
        <v>0</v>
      </c>
      <c r="BB75">
        <f t="shared" si="119"/>
        <v>100.411</v>
      </c>
      <c r="BD75">
        <f t="shared" si="120"/>
        <v>0.93873169107856191</v>
      </c>
      <c r="BE75">
        <f t="shared" si="121"/>
        <v>7.3873738512007607E-4</v>
      </c>
      <c r="BF75">
        <f t="shared" si="122"/>
        <v>5.8395449195763047E-2</v>
      </c>
      <c r="BG75">
        <f t="shared" si="123"/>
        <v>2.6712283702875188E-3</v>
      </c>
      <c r="BH75">
        <f t="shared" si="124"/>
        <v>8.6117142698068042E-2</v>
      </c>
      <c r="BI75">
        <f t="shared" si="125"/>
        <v>0</v>
      </c>
      <c r="BJ75">
        <f t="shared" si="126"/>
        <v>0.83913915106043002</v>
      </c>
      <c r="BK75">
        <f t="shared" si="127"/>
        <v>8.5239329926137808E-3</v>
      </c>
      <c r="BL75">
        <f t="shared" si="128"/>
        <v>2.4810607662530625E-3</v>
      </c>
      <c r="BM75">
        <f t="shared" si="129"/>
        <v>1.3120407857249961E-3</v>
      </c>
      <c r="BN75">
        <f t="shared" si="130"/>
        <v>4.1949760321657848E-4</v>
      </c>
      <c r="BO75">
        <f t="shared" si="131"/>
        <v>0</v>
      </c>
      <c r="BP75">
        <f t="shared" si="132"/>
        <v>1.938529931936039</v>
      </c>
      <c r="BQ75">
        <f t="shared" si="133"/>
        <v>2.0630439051377674</v>
      </c>
    </row>
    <row r="76" spans="1:69" x14ac:dyDescent="0.15">
      <c r="A76" t="s">
        <v>142</v>
      </c>
      <c r="B76">
        <v>801</v>
      </c>
      <c r="C76">
        <f t="shared" si="134"/>
        <v>3.6055512754614987</v>
      </c>
      <c r="D76" s="1">
        <v>56.41</v>
      </c>
      <c r="E76" s="1">
        <v>6.8000000000000005E-2</v>
      </c>
      <c r="F76" s="1">
        <v>3.012</v>
      </c>
      <c r="G76" s="1">
        <v>0.20799999999999999</v>
      </c>
      <c r="H76" s="1">
        <v>6.173</v>
      </c>
      <c r="I76" s="1">
        <v>33.826000000000001</v>
      </c>
      <c r="J76" s="1">
        <v>0.495</v>
      </c>
      <c r="K76" s="1">
        <v>0.17899999999999999</v>
      </c>
      <c r="L76" s="1">
        <v>9.5000000000000001E-2</v>
      </c>
      <c r="M76" s="1">
        <v>0.02</v>
      </c>
      <c r="O76">
        <f t="shared" si="91"/>
        <v>100.486</v>
      </c>
      <c r="Q76" s="1">
        <v>44.793999999999997</v>
      </c>
      <c r="R76" s="1">
        <v>79.373000000000005</v>
      </c>
      <c r="S76" s="1">
        <v>11.093999999999999</v>
      </c>
      <c r="V76" s="36">
        <v>12</v>
      </c>
      <c r="W76" s="36">
        <v>4</v>
      </c>
      <c r="X76" s="15">
        <v>0</v>
      </c>
      <c r="Z76" s="14">
        <f t="shared" si="92"/>
        <v>1.9356464008911829</v>
      </c>
      <c r="AA76" s="14">
        <f t="shared" si="93"/>
        <v>1.7552817100661144E-3</v>
      </c>
      <c r="AB76" s="14">
        <f t="shared" si="94"/>
        <v>0.12180215860807427</v>
      </c>
      <c r="AC76" s="14">
        <f t="shared" si="95"/>
        <v>5.6425857048794182E-3</v>
      </c>
      <c r="AD76" s="14">
        <f t="shared" si="96"/>
        <v>0</v>
      </c>
      <c r="AE76" s="14">
        <f t="shared" si="97"/>
        <v>0.17713550565922942</v>
      </c>
      <c r="AF76" s="14">
        <f t="shared" si="98"/>
        <v>1.7302068729954025</v>
      </c>
      <c r="AG76" s="14">
        <f t="shared" si="99"/>
        <v>1.8197728361050308E-2</v>
      </c>
      <c r="AH76" s="14">
        <f t="shared" si="100"/>
        <v>5.2020870225946338E-3</v>
      </c>
      <c r="AI76" s="14">
        <f t="shared" si="101"/>
        <v>2.6220726094737627E-3</v>
      </c>
      <c r="AJ76" s="14">
        <f t="shared" si="102"/>
        <v>1.3305033606421874E-3</v>
      </c>
      <c r="AK76" s="14">
        <f t="shared" si="103"/>
        <v>0</v>
      </c>
      <c r="AL76" s="14">
        <f t="shared" si="104"/>
        <v>3.9995411969225958</v>
      </c>
      <c r="AM76" s="14">
        <f t="shared" si="105"/>
        <v>0.90712967548900469</v>
      </c>
      <c r="AN76" s="11">
        <f t="shared" si="106"/>
        <v>0</v>
      </c>
      <c r="AP76">
        <f t="shared" si="107"/>
        <v>56.41</v>
      </c>
      <c r="AQ76">
        <f t="shared" si="108"/>
        <v>6.8000000000000005E-2</v>
      </c>
      <c r="AR76">
        <f t="shared" si="109"/>
        <v>3.012</v>
      </c>
      <c r="AS76">
        <f t="shared" si="110"/>
        <v>0.20799999999999999</v>
      </c>
      <c r="AT76">
        <f t="shared" si="111"/>
        <v>0</v>
      </c>
      <c r="AU76">
        <f t="shared" si="112"/>
        <v>6.173</v>
      </c>
      <c r="AV76">
        <f t="shared" si="113"/>
        <v>33.826000000000001</v>
      </c>
      <c r="AW76">
        <f t="shared" si="114"/>
        <v>0.495</v>
      </c>
      <c r="AX76">
        <f t="shared" si="115"/>
        <v>0.17899999999999999</v>
      </c>
      <c r="AY76">
        <f t="shared" si="116"/>
        <v>9.5000000000000001E-2</v>
      </c>
      <c r="AZ76">
        <f t="shared" si="117"/>
        <v>0.02</v>
      </c>
      <c r="BA76">
        <f t="shared" si="118"/>
        <v>0</v>
      </c>
      <c r="BB76">
        <f t="shared" si="119"/>
        <v>100.486</v>
      </c>
      <c r="BD76">
        <f t="shared" si="120"/>
        <v>0.93891478029294273</v>
      </c>
      <c r="BE76">
        <f t="shared" si="121"/>
        <v>8.5142613878246064E-4</v>
      </c>
      <c r="BF76">
        <f t="shared" si="122"/>
        <v>5.908199293840722E-2</v>
      </c>
      <c r="BG76">
        <f t="shared" si="123"/>
        <v>2.7370221725113489E-3</v>
      </c>
      <c r="BH76">
        <f t="shared" si="124"/>
        <v>8.5922276042536619E-2</v>
      </c>
      <c r="BI76">
        <f t="shared" si="125"/>
        <v>0</v>
      </c>
      <c r="BJ76">
        <f t="shared" si="126"/>
        <v>0.83926320699476975</v>
      </c>
      <c r="BK76">
        <f t="shared" si="127"/>
        <v>8.8270854212213843E-3</v>
      </c>
      <c r="BL76">
        <f t="shared" si="128"/>
        <v>2.5233515747687396E-3</v>
      </c>
      <c r="BM76">
        <f t="shared" si="129"/>
        <v>1.2718762718762718E-3</v>
      </c>
      <c r="BN76">
        <f t="shared" si="130"/>
        <v>6.4538092802550549E-4</v>
      </c>
      <c r="BO76">
        <f t="shared" si="131"/>
        <v>0</v>
      </c>
      <c r="BP76">
        <f t="shared" si="132"/>
        <v>1.9400383987758421</v>
      </c>
      <c r="BQ76">
        <f t="shared" si="133"/>
        <v>2.0615783684726514</v>
      </c>
    </row>
    <row r="77" spans="1:69" x14ac:dyDescent="0.15">
      <c r="A77" t="s">
        <v>143</v>
      </c>
      <c r="B77">
        <v>802</v>
      </c>
      <c r="C77">
        <f t="shared" si="134"/>
        <v>4.2426406871194464</v>
      </c>
      <c r="D77" s="1">
        <v>56.398000000000003</v>
      </c>
      <c r="E77" s="1">
        <v>5.5E-2</v>
      </c>
      <c r="F77" s="1">
        <v>3.052</v>
      </c>
      <c r="G77" s="1">
        <v>0.21199999999999999</v>
      </c>
      <c r="H77" s="1">
        <v>6.1870000000000003</v>
      </c>
      <c r="I77" s="1">
        <v>33.756999999999998</v>
      </c>
      <c r="J77" s="1">
        <v>0.52500000000000002</v>
      </c>
      <c r="K77" s="1">
        <v>0.17299999999999999</v>
      </c>
      <c r="L77" s="1">
        <v>9.2999999999999999E-2</v>
      </c>
      <c r="M77" s="1">
        <v>1.4999999999999999E-2</v>
      </c>
      <c r="O77">
        <f t="shared" si="91"/>
        <v>100.46700000000001</v>
      </c>
      <c r="Q77" s="1">
        <v>44.796999999999997</v>
      </c>
      <c r="R77" s="1">
        <v>79.37</v>
      </c>
      <c r="S77" s="1">
        <v>11.093999999999999</v>
      </c>
      <c r="V77" s="36">
        <v>12</v>
      </c>
      <c r="W77" s="36">
        <v>4</v>
      </c>
      <c r="X77" s="15">
        <v>0</v>
      </c>
      <c r="Z77" s="14">
        <f t="shared" si="92"/>
        <v>1.9356624771063835</v>
      </c>
      <c r="AA77" s="14">
        <f t="shared" si="93"/>
        <v>1.420027018906073E-3</v>
      </c>
      <c r="AB77" s="14">
        <f t="shared" si="94"/>
        <v>0.12344700286252677</v>
      </c>
      <c r="AC77" s="14">
        <f t="shared" si="95"/>
        <v>5.7523684245001554E-3</v>
      </c>
      <c r="AD77" s="14">
        <f t="shared" si="96"/>
        <v>0</v>
      </c>
      <c r="AE77" s="14">
        <f t="shared" si="97"/>
        <v>0.17757648858322064</v>
      </c>
      <c r="AF77" s="14">
        <f t="shared" si="98"/>
        <v>1.7270592437002763</v>
      </c>
      <c r="AG77" s="14">
        <f t="shared" si="99"/>
        <v>1.9304887982186644E-2</v>
      </c>
      <c r="AH77" s="14">
        <f t="shared" si="100"/>
        <v>5.0288269209722604E-3</v>
      </c>
      <c r="AI77" s="14">
        <f t="shared" si="101"/>
        <v>2.5674385662951995E-3</v>
      </c>
      <c r="AJ77" s="14">
        <f t="shared" si="102"/>
        <v>9.9809813185941206E-4</v>
      </c>
      <c r="AK77" s="14">
        <f t="shared" si="103"/>
        <v>0</v>
      </c>
      <c r="AL77" s="14">
        <f t="shared" si="104"/>
        <v>3.9988168592971274</v>
      </c>
      <c r="AM77" s="14">
        <f t="shared" si="105"/>
        <v>0.90676616763336604</v>
      </c>
      <c r="AN77" s="11">
        <f t="shared" si="106"/>
        <v>0</v>
      </c>
      <c r="AP77">
        <f t="shared" si="107"/>
        <v>56.398000000000003</v>
      </c>
      <c r="AQ77">
        <f t="shared" si="108"/>
        <v>5.5E-2</v>
      </c>
      <c r="AR77">
        <f t="shared" si="109"/>
        <v>3.052</v>
      </c>
      <c r="AS77">
        <f t="shared" si="110"/>
        <v>0.21199999999999999</v>
      </c>
      <c r="AT77">
        <f t="shared" si="111"/>
        <v>0</v>
      </c>
      <c r="AU77">
        <f t="shared" si="112"/>
        <v>6.1870000000000003</v>
      </c>
      <c r="AV77">
        <f t="shared" si="113"/>
        <v>33.756999999999998</v>
      </c>
      <c r="AW77">
        <f t="shared" si="114"/>
        <v>0.52500000000000002</v>
      </c>
      <c r="AX77">
        <f t="shared" si="115"/>
        <v>0.17299999999999999</v>
      </c>
      <c r="AY77">
        <f t="shared" si="116"/>
        <v>9.2999999999999999E-2</v>
      </c>
      <c r="AZ77">
        <f t="shared" si="117"/>
        <v>1.4999999999999999E-2</v>
      </c>
      <c r="BA77">
        <f t="shared" si="118"/>
        <v>0</v>
      </c>
      <c r="BB77">
        <f t="shared" si="119"/>
        <v>100.46700000000001</v>
      </c>
      <c r="BD77">
        <f t="shared" si="120"/>
        <v>0.93871504660452743</v>
      </c>
      <c r="BE77">
        <f t="shared" si="121"/>
        <v>6.8865349460346084E-4</v>
      </c>
      <c r="BF77">
        <f t="shared" si="122"/>
        <v>5.9866614358571997E-2</v>
      </c>
      <c r="BG77">
        <f t="shared" si="123"/>
        <v>2.7896572142904136E-3</v>
      </c>
      <c r="BH77">
        <f t="shared" si="124"/>
        <v>8.6117142698068042E-2</v>
      </c>
      <c r="BI77">
        <f t="shared" si="125"/>
        <v>0</v>
      </c>
      <c r="BJ77">
        <f t="shared" si="126"/>
        <v>0.83755123510088225</v>
      </c>
      <c r="BK77">
        <f t="shared" si="127"/>
        <v>9.3620602952348021E-3</v>
      </c>
      <c r="BL77">
        <f t="shared" si="128"/>
        <v>2.4387699577373854E-3</v>
      </c>
      <c r="BM77">
        <f t="shared" si="129"/>
        <v>1.2450999293104556E-3</v>
      </c>
      <c r="BN77">
        <f t="shared" si="130"/>
        <v>4.8403569601912906E-4</v>
      </c>
      <c r="BO77">
        <f t="shared" si="131"/>
        <v>0</v>
      </c>
      <c r="BP77">
        <f t="shared" si="132"/>
        <v>1.9392583153492455</v>
      </c>
      <c r="BQ77">
        <f t="shared" si="133"/>
        <v>2.062034143490044</v>
      </c>
    </row>
    <row r="78" spans="1:69" x14ac:dyDescent="0.15">
      <c r="A78" t="s">
        <v>144</v>
      </c>
      <c r="B78">
        <v>803</v>
      </c>
      <c r="C78">
        <f t="shared" si="134"/>
        <v>3.60555127546544</v>
      </c>
      <c r="D78" s="1">
        <v>56.415999999999997</v>
      </c>
      <c r="E78" s="1">
        <v>5.3999999999999999E-2</v>
      </c>
      <c r="F78" s="1">
        <v>3.0880000000000001</v>
      </c>
      <c r="G78" s="1">
        <v>0.215</v>
      </c>
      <c r="H78" s="1">
        <v>6.26</v>
      </c>
      <c r="I78" s="1">
        <v>33.764000000000003</v>
      </c>
      <c r="J78" s="1">
        <v>0.53700000000000003</v>
      </c>
      <c r="K78" s="1">
        <v>0.17699999999999999</v>
      </c>
      <c r="L78" s="1">
        <v>9.0999999999999998E-2</v>
      </c>
      <c r="M78" s="1">
        <v>1.4999999999999999E-2</v>
      </c>
      <c r="O78">
        <f t="shared" si="91"/>
        <v>100.617</v>
      </c>
      <c r="Q78" s="1">
        <v>44.798999999999999</v>
      </c>
      <c r="R78" s="1">
        <v>79.367000000000004</v>
      </c>
      <c r="S78" s="1">
        <v>11.093999999999999</v>
      </c>
      <c r="V78" s="36">
        <v>12</v>
      </c>
      <c r="W78" s="36">
        <v>4</v>
      </c>
      <c r="X78" s="15">
        <v>0</v>
      </c>
      <c r="Z78" s="14">
        <f t="shared" si="92"/>
        <v>1.9342023234106756</v>
      </c>
      <c r="AA78" s="14">
        <f t="shared" si="93"/>
        <v>1.392712135985684E-3</v>
      </c>
      <c r="AB78" s="14">
        <f t="shared" si="94"/>
        <v>0.12476908625522341</v>
      </c>
      <c r="AC78" s="14">
        <f t="shared" si="95"/>
        <v>5.8275092908929233E-3</v>
      </c>
      <c r="AD78" s="14">
        <f t="shared" si="96"/>
        <v>0</v>
      </c>
      <c r="AE78" s="14">
        <f t="shared" si="97"/>
        <v>0.17947888507751372</v>
      </c>
      <c r="AF78" s="14">
        <f t="shared" si="98"/>
        <v>1.7255635775593514</v>
      </c>
      <c r="AG78" s="14">
        <f t="shared" si="99"/>
        <v>1.9724951776989626E-2</v>
      </c>
      <c r="AH78" s="14">
        <f t="shared" si="100"/>
        <v>5.1395788553674129E-3</v>
      </c>
      <c r="AI78" s="14">
        <f t="shared" si="101"/>
        <v>2.5095288122841453E-3</v>
      </c>
      <c r="AJ78" s="14">
        <f t="shared" si="102"/>
        <v>9.9702701199415929E-4</v>
      </c>
      <c r="AK78" s="14">
        <f t="shared" si="103"/>
        <v>0</v>
      </c>
      <c r="AL78" s="14">
        <f t="shared" si="104"/>
        <v>3.9996051801862782</v>
      </c>
      <c r="AM78" s="14">
        <f t="shared" si="105"/>
        <v>0.90578746217074446</v>
      </c>
      <c r="AN78" s="11">
        <f t="shared" si="106"/>
        <v>0</v>
      </c>
      <c r="AP78">
        <f t="shared" si="107"/>
        <v>56.415999999999997</v>
      </c>
      <c r="AQ78">
        <f t="shared" si="108"/>
        <v>5.3999999999999999E-2</v>
      </c>
      <c r="AR78">
        <f t="shared" si="109"/>
        <v>3.0880000000000001</v>
      </c>
      <c r="AS78">
        <f t="shared" si="110"/>
        <v>0.215</v>
      </c>
      <c r="AT78">
        <f t="shared" si="111"/>
        <v>0</v>
      </c>
      <c r="AU78">
        <f t="shared" si="112"/>
        <v>6.26</v>
      </c>
      <c r="AV78">
        <f t="shared" si="113"/>
        <v>33.764000000000003</v>
      </c>
      <c r="AW78">
        <f t="shared" si="114"/>
        <v>0.53700000000000003</v>
      </c>
      <c r="AX78">
        <f t="shared" si="115"/>
        <v>0.17699999999999999</v>
      </c>
      <c r="AY78">
        <f t="shared" si="116"/>
        <v>9.0999999999999998E-2</v>
      </c>
      <c r="AZ78">
        <f t="shared" si="117"/>
        <v>1.4999999999999999E-2</v>
      </c>
      <c r="BA78">
        <f t="shared" si="118"/>
        <v>0</v>
      </c>
      <c r="BB78">
        <f t="shared" si="119"/>
        <v>100.617</v>
      </c>
      <c r="BD78">
        <f t="shared" si="120"/>
        <v>0.93901464713715044</v>
      </c>
      <c r="BE78">
        <f t="shared" si="121"/>
        <v>6.7613252197430695E-4</v>
      </c>
      <c r="BF78">
        <f t="shared" si="122"/>
        <v>6.0572773636720291E-2</v>
      </c>
      <c r="BG78">
        <f t="shared" si="123"/>
        <v>2.829133495624712E-3</v>
      </c>
      <c r="BH78">
        <f t="shared" si="124"/>
        <v>8.713323311619621E-2</v>
      </c>
      <c r="BI78">
        <f t="shared" si="125"/>
        <v>0</v>
      </c>
      <c r="BJ78">
        <f t="shared" si="126"/>
        <v>0.83772491340895783</v>
      </c>
      <c r="BK78">
        <f t="shared" si="127"/>
        <v>9.5760502448401681E-3</v>
      </c>
      <c r="BL78">
        <f t="shared" si="128"/>
        <v>2.495157702424955E-3</v>
      </c>
      <c r="BM78">
        <f t="shared" si="129"/>
        <v>1.2183235867446393E-3</v>
      </c>
      <c r="BN78">
        <f t="shared" si="130"/>
        <v>4.8403569601912906E-4</v>
      </c>
      <c r="BO78">
        <f t="shared" si="131"/>
        <v>0</v>
      </c>
      <c r="BP78">
        <f t="shared" si="132"/>
        <v>1.9417244005466527</v>
      </c>
      <c r="BQ78">
        <f t="shared" si="133"/>
        <v>2.0598212491228267</v>
      </c>
    </row>
    <row r="79" spans="1:69" x14ac:dyDescent="0.15">
      <c r="A79" t="s">
        <v>145</v>
      </c>
      <c r="B79">
        <v>804</v>
      </c>
      <c r="C79">
        <f t="shared" si="134"/>
        <v>3.60555127546544</v>
      </c>
      <c r="D79" s="1">
        <v>56.374000000000002</v>
      </c>
      <c r="E79" s="1">
        <v>5.8999999999999997E-2</v>
      </c>
      <c r="F79" s="1">
        <v>3.1230000000000002</v>
      </c>
      <c r="G79" s="1">
        <v>0.21299999999999999</v>
      </c>
      <c r="H79" s="1">
        <v>6.2350000000000003</v>
      </c>
      <c r="I79" s="1">
        <v>33.713000000000001</v>
      </c>
      <c r="J79" s="1">
        <v>0.55200000000000005</v>
      </c>
      <c r="K79" s="1">
        <v>0.17699999999999999</v>
      </c>
      <c r="L79" s="1">
        <v>0.106</v>
      </c>
      <c r="M79" s="1">
        <v>1.7999999999999999E-2</v>
      </c>
      <c r="O79">
        <f t="shared" si="91"/>
        <v>100.57000000000002</v>
      </c>
      <c r="Q79" s="1">
        <v>44.801000000000002</v>
      </c>
      <c r="R79" s="1">
        <v>79.364000000000004</v>
      </c>
      <c r="S79" s="1">
        <v>11.093999999999999</v>
      </c>
      <c r="V79" s="36">
        <v>12</v>
      </c>
      <c r="W79" s="36">
        <v>4</v>
      </c>
      <c r="X79" s="15">
        <v>0</v>
      </c>
      <c r="Z79" s="14">
        <f t="shared" si="92"/>
        <v>1.9336779477187371</v>
      </c>
      <c r="AA79" s="14">
        <f t="shared" si="93"/>
        <v>1.5223878004219438E-3</v>
      </c>
      <c r="AB79" s="14">
        <f t="shared" si="94"/>
        <v>0.12624301858685771</v>
      </c>
      <c r="AC79" s="14">
        <f t="shared" si="95"/>
        <v>5.7760348030457577E-3</v>
      </c>
      <c r="AD79" s="14">
        <f t="shared" si="96"/>
        <v>0</v>
      </c>
      <c r="AE79" s="14">
        <f t="shared" si="97"/>
        <v>0.17884679872942486</v>
      </c>
      <c r="AF79" s="14">
        <f t="shared" si="98"/>
        <v>1.7237733317341917</v>
      </c>
      <c r="AG79" s="14">
        <f t="shared" si="99"/>
        <v>2.0285533102404961E-2</v>
      </c>
      <c r="AH79" s="14">
        <f t="shared" si="100"/>
        <v>5.1420135528719253E-3</v>
      </c>
      <c r="AI79" s="14">
        <f t="shared" si="101"/>
        <v>2.9245721665230933E-3</v>
      </c>
      <c r="AJ79" s="14">
        <f t="shared" si="102"/>
        <v>1.1969991828181118E-3</v>
      </c>
      <c r="AK79" s="14">
        <f t="shared" si="103"/>
        <v>0</v>
      </c>
      <c r="AL79" s="14">
        <f t="shared" si="104"/>
        <v>3.9993886373772973</v>
      </c>
      <c r="AM79" s="14">
        <f t="shared" si="105"/>
        <v>0.90599973380611465</v>
      </c>
      <c r="AN79" s="11">
        <f t="shared" si="106"/>
        <v>0</v>
      </c>
      <c r="AP79">
        <f t="shared" si="107"/>
        <v>56.374000000000002</v>
      </c>
      <c r="AQ79">
        <f t="shared" si="108"/>
        <v>5.8999999999999997E-2</v>
      </c>
      <c r="AR79">
        <f t="shared" si="109"/>
        <v>3.1230000000000002</v>
      </c>
      <c r="AS79">
        <f t="shared" si="110"/>
        <v>0.21299999999999999</v>
      </c>
      <c r="AT79">
        <f t="shared" si="111"/>
        <v>0</v>
      </c>
      <c r="AU79">
        <f t="shared" si="112"/>
        <v>6.2350000000000003</v>
      </c>
      <c r="AV79">
        <f t="shared" si="113"/>
        <v>33.713000000000001</v>
      </c>
      <c r="AW79">
        <f t="shared" si="114"/>
        <v>0.55200000000000005</v>
      </c>
      <c r="AX79">
        <f t="shared" si="115"/>
        <v>0.17699999999999999</v>
      </c>
      <c r="AY79">
        <f t="shared" si="116"/>
        <v>0.106</v>
      </c>
      <c r="AZ79">
        <f t="shared" si="117"/>
        <v>1.7999999999999999E-2</v>
      </c>
      <c r="BA79">
        <f t="shared" si="118"/>
        <v>0</v>
      </c>
      <c r="BB79">
        <f t="shared" si="119"/>
        <v>100.57000000000002</v>
      </c>
      <c r="BD79">
        <f t="shared" si="120"/>
        <v>0.93831557922769648</v>
      </c>
      <c r="BE79">
        <f t="shared" si="121"/>
        <v>7.3873738512007607E-4</v>
      </c>
      <c r="BF79">
        <f t="shared" si="122"/>
        <v>6.1259317379364464E-2</v>
      </c>
      <c r="BG79">
        <f t="shared" si="123"/>
        <v>2.8028159747351799E-3</v>
      </c>
      <c r="BH79">
        <f t="shared" si="124"/>
        <v>8.6785256945604378E-2</v>
      </c>
      <c r="BI79">
        <f t="shared" si="125"/>
        <v>0</v>
      </c>
      <c r="BJ79">
        <f t="shared" si="126"/>
        <v>0.83645954287869317</v>
      </c>
      <c r="BK79">
        <f t="shared" si="127"/>
        <v>9.843537681846877E-3</v>
      </c>
      <c r="BL79">
        <f t="shared" si="128"/>
        <v>2.495157702424955E-3</v>
      </c>
      <c r="BM79">
        <f t="shared" si="129"/>
        <v>1.4191461559882612E-3</v>
      </c>
      <c r="BN79">
        <f t="shared" si="130"/>
        <v>5.8084283522295485E-4</v>
      </c>
      <c r="BO79">
        <f t="shared" si="131"/>
        <v>0</v>
      </c>
      <c r="BP79">
        <f t="shared" si="132"/>
        <v>1.9406999341666968</v>
      </c>
      <c r="BQ79">
        <f t="shared" si="133"/>
        <v>2.060797018110152</v>
      </c>
    </row>
    <row r="80" spans="1:69" x14ac:dyDescent="0.15">
      <c r="A80" t="s">
        <v>146</v>
      </c>
      <c r="B80">
        <v>805</v>
      </c>
      <c r="C80">
        <f t="shared" si="134"/>
        <v>5.0000000000039799</v>
      </c>
      <c r="D80" s="1">
        <v>56.253999999999998</v>
      </c>
      <c r="E80" s="1">
        <v>5.2999999999999999E-2</v>
      </c>
      <c r="F80" s="1">
        <v>3.2090000000000001</v>
      </c>
      <c r="G80" s="1">
        <v>0.215</v>
      </c>
      <c r="H80" s="1">
        <v>6.23</v>
      </c>
      <c r="I80" s="1">
        <v>33.674999999999997</v>
      </c>
      <c r="J80" s="1">
        <v>0.57399999999999995</v>
      </c>
      <c r="K80" s="1">
        <v>0.17299999999999999</v>
      </c>
      <c r="L80" s="1">
        <v>0.10199999999999999</v>
      </c>
      <c r="M80" s="1">
        <v>1.4999999999999999E-2</v>
      </c>
      <c r="O80">
        <f t="shared" si="91"/>
        <v>100.5</v>
      </c>
      <c r="Q80" s="1">
        <v>44.804000000000002</v>
      </c>
      <c r="R80" s="1">
        <v>79.36</v>
      </c>
      <c r="S80" s="1">
        <v>11.093999999999999</v>
      </c>
      <c r="V80" s="36">
        <v>12</v>
      </c>
      <c r="W80" s="36">
        <v>4</v>
      </c>
      <c r="X80" s="15">
        <v>0</v>
      </c>
      <c r="Z80" s="14">
        <f t="shared" si="92"/>
        <v>1.931122856764468</v>
      </c>
      <c r="AA80" s="14">
        <f t="shared" si="93"/>
        <v>1.3686750647362797E-3</v>
      </c>
      <c r="AB80" s="14">
        <f t="shared" si="94"/>
        <v>0.12982439437189974</v>
      </c>
      <c r="AC80" s="14">
        <f t="shared" si="95"/>
        <v>5.8349865581645661E-3</v>
      </c>
      <c r="AD80" s="14">
        <f t="shared" si="96"/>
        <v>0</v>
      </c>
      <c r="AE80" s="14">
        <f t="shared" si="97"/>
        <v>0.17884794805596055</v>
      </c>
      <c r="AF80" s="14">
        <f t="shared" si="98"/>
        <v>1.7232233208133594</v>
      </c>
      <c r="AG80" s="14">
        <f t="shared" si="99"/>
        <v>2.1111079545451265E-2</v>
      </c>
      <c r="AH80" s="14">
        <f t="shared" si="100"/>
        <v>5.0298757354010921E-3</v>
      </c>
      <c r="AI80" s="14">
        <f t="shared" si="101"/>
        <v>2.8164876484933171E-3</v>
      </c>
      <c r="AJ80" s="14">
        <f t="shared" si="102"/>
        <v>9.9830629565954591E-4</v>
      </c>
      <c r="AK80" s="14">
        <f t="shared" si="103"/>
        <v>0</v>
      </c>
      <c r="AL80" s="14">
        <f t="shared" si="104"/>
        <v>4.0001779308535941</v>
      </c>
      <c r="AM80" s="14">
        <f t="shared" si="105"/>
        <v>0.90597200484381635</v>
      </c>
      <c r="AN80" s="11">
        <f t="shared" si="106"/>
        <v>0</v>
      </c>
      <c r="AP80">
        <f t="shared" si="107"/>
        <v>56.253999999999998</v>
      </c>
      <c r="AQ80">
        <f t="shared" si="108"/>
        <v>5.2999999999999999E-2</v>
      </c>
      <c r="AR80">
        <f t="shared" si="109"/>
        <v>3.2090000000000001</v>
      </c>
      <c r="AS80">
        <f t="shared" si="110"/>
        <v>0.215</v>
      </c>
      <c r="AT80">
        <f t="shared" si="111"/>
        <v>0</v>
      </c>
      <c r="AU80">
        <f t="shared" si="112"/>
        <v>6.23</v>
      </c>
      <c r="AV80">
        <f t="shared" si="113"/>
        <v>33.674999999999997</v>
      </c>
      <c r="AW80">
        <f t="shared" si="114"/>
        <v>0.57399999999999995</v>
      </c>
      <c r="AX80">
        <f t="shared" si="115"/>
        <v>0.17299999999999999</v>
      </c>
      <c r="AY80">
        <f t="shared" si="116"/>
        <v>0.10199999999999999</v>
      </c>
      <c r="AZ80">
        <f t="shared" si="117"/>
        <v>1.4999999999999999E-2</v>
      </c>
      <c r="BA80">
        <f t="shared" si="118"/>
        <v>0</v>
      </c>
      <c r="BB80">
        <f t="shared" si="119"/>
        <v>100.5</v>
      </c>
      <c r="BD80">
        <f t="shared" si="120"/>
        <v>0.93631824234354188</v>
      </c>
      <c r="BE80">
        <f t="shared" si="121"/>
        <v>6.6361154934515307E-4</v>
      </c>
      <c r="BF80">
        <f t="shared" si="122"/>
        <v>6.2946253432718716E-2</v>
      </c>
      <c r="BG80">
        <f t="shared" si="123"/>
        <v>2.829133495624712E-3</v>
      </c>
      <c r="BH80">
        <f t="shared" si="124"/>
        <v>8.6715661711486008E-2</v>
      </c>
      <c r="BI80">
        <f t="shared" si="125"/>
        <v>0</v>
      </c>
      <c r="BJ80">
        <f t="shared" si="126"/>
        <v>0.83551671777771153</v>
      </c>
      <c r="BK80">
        <f t="shared" si="127"/>
        <v>1.0235852589456714E-2</v>
      </c>
      <c r="BL80">
        <f t="shared" si="128"/>
        <v>2.4387699577373854E-3</v>
      </c>
      <c r="BM80">
        <f t="shared" si="129"/>
        <v>1.3655934708566287E-3</v>
      </c>
      <c r="BN80">
        <f t="shared" si="130"/>
        <v>4.8403569601912906E-4</v>
      </c>
      <c r="BO80">
        <f t="shared" si="131"/>
        <v>0</v>
      </c>
      <c r="BP80">
        <f t="shared" si="132"/>
        <v>1.9395138720244978</v>
      </c>
      <c r="BQ80">
        <f t="shared" si="133"/>
        <v>2.0624642022684476</v>
      </c>
    </row>
    <row r="81" spans="1:69" x14ac:dyDescent="0.15">
      <c r="A81" t="s">
        <v>147</v>
      </c>
      <c r="B81">
        <v>806</v>
      </c>
      <c r="C81">
        <f t="shared" si="134"/>
        <v>3.6055512754614987</v>
      </c>
      <c r="D81" s="1">
        <v>56.232999999999997</v>
      </c>
      <c r="E81" s="1">
        <v>5.1999999999999998E-2</v>
      </c>
      <c r="F81" s="1">
        <v>3.3170000000000002</v>
      </c>
      <c r="G81" s="1">
        <v>0.22500000000000001</v>
      </c>
      <c r="H81" s="1">
        <v>6.1719999999999997</v>
      </c>
      <c r="I81" s="1">
        <v>33.584000000000003</v>
      </c>
      <c r="J81" s="1">
        <v>0.59899999999999998</v>
      </c>
      <c r="K81" s="1">
        <v>0.18099999999999999</v>
      </c>
      <c r="L81" s="1">
        <v>0.10299999999999999</v>
      </c>
      <c r="M81" s="1">
        <v>2.4E-2</v>
      </c>
      <c r="O81">
        <f t="shared" si="91"/>
        <v>100.49</v>
      </c>
      <c r="Q81" s="1">
        <v>44.805999999999997</v>
      </c>
      <c r="R81" s="1">
        <v>79.356999999999999</v>
      </c>
      <c r="S81" s="1">
        <v>11.093999999999999</v>
      </c>
      <c r="V81" s="36">
        <v>12</v>
      </c>
      <c r="W81" s="36">
        <v>4</v>
      </c>
      <c r="X81" s="15">
        <v>0</v>
      </c>
      <c r="Z81" s="14">
        <f t="shared" si="92"/>
        <v>1.9302008817669596</v>
      </c>
      <c r="AA81" s="14">
        <f t="shared" si="93"/>
        <v>1.342711133421048E-3</v>
      </c>
      <c r="AB81" s="14">
        <f t="shared" si="94"/>
        <v>0.13417970124236073</v>
      </c>
      <c r="AC81" s="14">
        <f t="shared" si="95"/>
        <v>6.1057452314439258E-3</v>
      </c>
      <c r="AD81" s="14">
        <f t="shared" si="96"/>
        <v>0</v>
      </c>
      <c r="AE81" s="14">
        <f t="shared" si="97"/>
        <v>0.17716445532641853</v>
      </c>
      <c r="AF81" s="14">
        <f t="shared" si="98"/>
        <v>1.7183876433755247</v>
      </c>
      <c r="AG81" s="14">
        <f t="shared" si="99"/>
        <v>2.2028256913899175E-2</v>
      </c>
      <c r="AH81" s="14">
        <f t="shared" si="100"/>
        <v>5.2619229977923067E-3</v>
      </c>
      <c r="AI81" s="14">
        <f t="shared" si="101"/>
        <v>2.8438040265043457E-3</v>
      </c>
      <c r="AJ81" s="14">
        <f t="shared" si="102"/>
        <v>1.5971236967887025E-3</v>
      </c>
      <c r="AK81" s="14">
        <f t="shared" si="103"/>
        <v>0</v>
      </c>
      <c r="AL81" s="14">
        <f t="shared" si="104"/>
        <v>3.9991122457111135</v>
      </c>
      <c r="AM81" s="14">
        <f t="shared" si="105"/>
        <v>0.90653675230148567</v>
      </c>
      <c r="AN81" s="11">
        <f t="shared" si="106"/>
        <v>0</v>
      </c>
      <c r="AP81">
        <f t="shared" si="107"/>
        <v>56.232999999999997</v>
      </c>
      <c r="AQ81">
        <f t="shared" si="108"/>
        <v>5.1999999999999998E-2</v>
      </c>
      <c r="AR81">
        <f t="shared" si="109"/>
        <v>3.3170000000000002</v>
      </c>
      <c r="AS81">
        <f t="shared" si="110"/>
        <v>0.22500000000000001</v>
      </c>
      <c r="AT81">
        <f t="shared" si="111"/>
        <v>0</v>
      </c>
      <c r="AU81">
        <f t="shared" si="112"/>
        <v>6.1719999999999997</v>
      </c>
      <c r="AV81">
        <f t="shared" si="113"/>
        <v>33.584000000000003</v>
      </c>
      <c r="AW81">
        <f t="shared" si="114"/>
        <v>0.59899999999999998</v>
      </c>
      <c r="AX81">
        <f t="shared" si="115"/>
        <v>0.18099999999999999</v>
      </c>
      <c r="AY81">
        <f t="shared" si="116"/>
        <v>0.10299999999999999</v>
      </c>
      <c r="AZ81">
        <f t="shared" si="117"/>
        <v>2.4E-2</v>
      </c>
      <c r="BA81">
        <f t="shared" si="118"/>
        <v>0</v>
      </c>
      <c r="BB81">
        <f t="shared" si="119"/>
        <v>100.49</v>
      </c>
      <c r="BD81">
        <f t="shared" si="120"/>
        <v>0.93596870838881485</v>
      </c>
      <c r="BE81">
        <f t="shared" si="121"/>
        <v>6.5109057671599929E-4</v>
      </c>
      <c r="BF81">
        <f t="shared" si="122"/>
        <v>6.5064731267163597E-2</v>
      </c>
      <c r="BG81">
        <f t="shared" si="123"/>
        <v>2.9607211000723731E-3</v>
      </c>
      <c r="BH81">
        <f t="shared" si="124"/>
        <v>8.5908356995712934E-2</v>
      </c>
      <c r="BI81">
        <f t="shared" si="125"/>
        <v>0</v>
      </c>
      <c r="BJ81">
        <f t="shared" si="126"/>
        <v>0.8332588997727296</v>
      </c>
      <c r="BK81">
        <f t="shared" si="127"/>
        <v>1.0681664984467897E-2</v>
      </c>
      <c r="BL81">
        <f t="shared" si="128"/>
        <v>2.5515454471125246E-3</v>
      </c>
      <c r="BM81">
        <f t="shared" si="129"/>
        <v>1.3789816421395367E-3</v>
      </c>
      <c r="BN81">
        <f t="shared" si="130"/>
        <v>7.7445711363060654E-4</v>
      </c>
      <c r="BO81">
        <f t="shared" si="131"/>
        <v>0</v>
      </c>
      <c r="BP81">
        <f t="shared" si="132"/>
        <v>1.9391991572885598</v>
      </c>
      <c r="BQ81">
        <f t="shared" si="133"/>
        <v>2.0622493727270275</v>
      </c>
    </row>
    <row r="82" spans="1:69" x14ac:dyDescent="0.15">
      <c r="A82" t="s">
        <v>148</v>
      </c>
      <c r="B82">
        <v>807</v>
      </c>
      <c r="C82">
        <f t="shared" si="134"/>
        <v>4.2426406871194464</v>
      </c>
      <c r="D82" s="1">
        <v>56.061999999999998</v>
      </c>
      <c r="E82" s="1">
        <v>5.8000000000000003E-2</v>
      </c>
      <c r="F82" s="1">
        <v>3.444</v>
      </c>
      <c r="G82" s="1">
        <v>0.23599999999999999</v>
      </c>
      <c r="H82" s="1">
        <v>6.2510000000000003</v>
      </c>
      <c r="I82" s="1">
        <v>33.47</v>
      </c>
      <c r="J82" s="1">
        <v>0.623</v>
      </c>
      <c r="K82" s="1">
        <v>0.17399999999999999</v>
      </c>
      <c r="L82" s="1">
        <v>9.1999999999999998E-2</v>
      </c>
      <c r="M82" s="1">
        <v>2.1999999999999999E-2</v>
      </c>
      <c r="O82">
        <f t="shared" si="91"/>
        <v>100.43200000000002</v>
      </c>
      <c r="Q82" s="1">
        <v>44.808999999999997</v>
      </c>
      <c r="R82" s="1">
        <v>79.353999999999999</v>
      </c>
      <c r="S82" s="1">
        <v>11.093999999999999</v>
      </c>
      <c r="V82" s="36">
        <v>12</v>
      </c>
      <c r="W82" s="36">
        <v>4</v>
      </c>
      <c r="X82" s="15">
        <v>0</v>
      </c>
      <c r="Z82" s="14">
        <f t="shared" si="92"/>
        <v>1.9264285173922995</v>
      </c>
      <c r="AA82" s="14">
        <f t="shared" si="93"/>
        <v>1.4992715338339015E-3</v>
      </c>
      <c r="AB82" s="14">
        <f t="shared" si="94"/>
        <v>0.13946895509602764</v>
      </c>
      <c r="AC82" s="14">
        <f t="shared" si="95"/>
        <v>6.4112279609588865E-3</v>
      </c>
      <c r="AD82" s="14">
        <f t="shared" si="96"/>
        <v>0</v>
      </c>
      <c r="AE82" s="14">
        <f t="shared" si="97"/>
        <v>0.17962766737598279</v>
      </c>
      <c r="AF82" s="14">
        <f t="shared" si="98"/>
        <v>1.7144210387185588</v>
      </c>
      <c r="AG82" s="14">
        <f t="shared" si="99"/>
        <v>2.2935827445666579E-2</v>
      </c>
      <c r="AH82" s="14">
        <f t="shared" si="100"/>
        <v>5.063936103713064E-3</v>
      </c>
      <c r="AI82" s="14">
        <f t="shared" si="101"/>
        <v>2.5428651087148154E-3</v>
      </c>
      <c r="AJ82" s="14">
        <f t="shared" si="102"/>
        <v>1.4656256192337783E-3</v>
      </c>
      <c r="AK82" s="14">
        <f t="shared" si="103"/>
        <v>0</v>
      </c>
      <c r="AL82" s="14">
        <f t="shared" si="104"/>
        <v>3.9998649323549902</v>
      </c>
      <c r="AM82" s="14">
        <f t="shared" si="105"/>
        <v>0.90516206536928578</v>
      </c>
      <c r="AN82" s="11">
        <f t="shared" si="106"/>
        <v>0</v>
      </c>
      <c r="AP82">
        <f t="shared" si="107"/>
        <v>56.061999999999998</v>
      </c>
      <c r="AQ82">
        <f t="shared" si="108"/>
        <v>5.8000000000000003E-2</v>
      </c>
      <c r="AR82">
        <f t="shared" si="109"/>
        <v>3.444</v>
      </c>
      <c r="AS82">
        <f t="shared" si="110"/>
        <v>0.23599999999999999</v>
      </c>
      <c r="AT82">
        <f t="shared" si="111"/>
        <v>0</v>
      </c>
      <c r="AU82">
        <f t="shared" si="112"/>
        <v>6.2510000000000003</v>
      </c>
      <c r="AV82">
        <f t="shared" si="113"/>
        <v>33.47</v>
      </c>
      <c r="AW82">
        <f t="shared" si="114"/>
        <v>0.623</v>
      </c>
      <c r="AX82">
        <f t="shared" si="115"/>
        <v>0.17399999999999999</v>
      </c>
      <c r="AY82">
        <f t="shared" si="116"/>
        <v>9.1999999999999998E-2</v>
      </c>
      <c r="AZ82">
        <f t="shared" si="117"/>
        <v>2.1999999999999999E-2</v>
      </c>
      <c r="BA82">
        <f t="shared" si="118"/>
        <v>0</v>
      </c>
      <c r="BB82">
        <f t="shared" si="119"/>
        <v>100.43200000000002</v>
      </c>
      <c r="BD82">
        <f t="shared" si="120"/>
        <v>0.93312250332889479</v>
      </c>
      <c r="BE82">
        <f t="shared" si="121"/>
        <v>7.2621641249092229E-4</v>
      </c>
      <c r="BF82">
        <f t="shared" si="122"/>
        <v>6.755590427618674E-2</v>
      </c>
      <c r="BG82">
        <f t="shared" si="123"/>
        <v>3.1054674649647999E-3</v>
      </c>
      <c r="BH82">
        <f t="shared" si="124"/>
        <v>8.7007961694783156E-2</v>
      </c>
      <c r="BI82">
        <f t="shared" si="125"/>
        <v>0</v>
      </c>
      <c r="BJ82">
        <f t="shared" si="126"/>
        <v>0.83043042446978488</v>
      </c>
      <c r="BK82">
        <f t="shared" si="127"/>
        <v>1.110964488367863E-2</v>
      </c>
      <c r="BL82">
        <f t="shared" si="128"/>
        <v>2.4528668939092775E-3</v>
      </c>
      <c r="BM82">
        <f t="shared" si="129"/>
        <v>1.2317117580275473E-3</v>
      </c>
      <c r="BN82">
        <f t="shared" si="130"/>
        <v>7.099190208280559E-4</v>
      </c>
      <c r="BO82">
        <f t="shared" si="131"/>
        <v>0</v>
      </c>
      <c r="BP82">
        <f t="shared" si="132"/>
        <v>1.9374526202035489</v>
      </c>
      <c r="BQ82">
        <f t="shared" si="133"/>
        <v>2.0644969020892825</v>
      </c>
    </row>
    <row r="83" spans="1:69" x14ac:dyDescent="0.15">
      <c r="A83" t="s">
        <v>149</v>
      </c>
      <c r="B83">
        <v>808</v>
      </c>
      <c r="C83">
        <f t="shared" si="134"/>
        <v>4.2426406871194464</v>
      </c>
      <c r="D83" s="1">
        <v>55.978000000000002</v>
      </c>
      <c r="E83" s="1">
        <v>5.8999999999999997E-2</v>
      </c>
      <c r="F83" s="1">
        <v>3.6080000000000001</v>
      </c>
      <c r="G83" s="1">
        <v>0.246</v>
      </c>
      <c r="H83" s="1">
        <v>6.2610000000000001</v>
      </c>
      <c r="I83" s="1">
        <v>33.360999999999997</v>
      </c>
      <c r="J83" s="1">
        <v>0.64200000000000002</v>
      </c>
      <c r="K83" s="1">
        <v>0.16400000000000001</v>
      </c>
      <c r="L83" s="1">
        <v>9.4E-2</v>
      </c>
      <c r="M83" s="1">
        <v>1.0999999999999999E-2</v>
      </c>
      <c r="O83">
        <f t="shared" si="91"/>
        <v>100.42399999999999</v>
      </c>
      <c r="Q83" s="1">
        <v>44.811999999999998</v>
      </c>
      <c r="R83" s="1">
        <v>79.350999999999999</v>
      </c>
      <c r="S83" s="1">
        <v>11.093999999999999</v>
      </c>
      <c r="V83" s="36">
        <v>12</v>
      </c>
      <c r="W83" s="36">
        <v>4</v>
      </c>
      <c r="X83" s="15">
        <v>0</v>
      </c>
      <c r="Z83" s="14">
        <f t="shared" si="92"/>
        <v>1.9237184787515529</v>
      </c>
      <c r="AA83" s="14">
        <f t="shared" si="93"/>
        <v>1.5252609121923178E-3</v>
      </c>
      <c r="AB83" s="14">
        <f t="shared" si="94"/>
        <v>0.14612373371792567</v>
      </c>
      <c r="AC83" s="14">
        <f t="shared" si="95"/>
        <v>6.6835030518812687E-3</v>
      </c>
      <c r="AD83" s="14">
        <f t="shared" si="96"/>
        <v>0</v>
      </c>
      <c r="AE83" s="14">
        <f t="shared" si="97"/>
        <v>0.17993152570926804</v>
      </c>
      <c r="AF83" s="14">
        <f t="shared" si="98"/>
        <v>1.7089944911624031</v>
      </c>
      <c r="AG83" s="14">
        <f t="shared" si="99"/>
        <v>2.3637482559499746E-2</v>
      </c>
      <c r="AH83" s="14">
        <f t="shared" si="100"/>
        <v>4.7733430172491728E-3</v>
      </c>
      <c r="AI83" s="14">
        <f t="shared" si="101"/>
        <v>2.5983830613665335E-3</v>
      </c>
      <c r="AJ83" s="14">
        <f t="shared" si="102"/>
        <v>7.3288001602550199E-4</v>
      </c>
      <c r="AK83" s="14">
        <f t="shared" si="103"/>
        <v>0</v>
      </c>
      <c r="AL83" s="14">
        <f t="shared" si="104"/>
        <v>3.9987190819593637</v>
      </c>
      <c r="AM83" s="14">
        <f t="shared" si="105"/>
        <v>0.90474400579898828</v>
      </c>
      <c r="AN83" s="11">
        <f t="shared" si="106"/>
        <v>0</v>
      </c>
      <c r="AP83">
        <f t="shared" si="107"/>
        <v>55.978000000000002</v>
      </c>
      <c r="AQ83">
        <f t="shared" si="108"/>
        <v>5.8999999999999997E-2</v>
      </c>
      <c r="AR83">
        <f t="shared" si="109"/>
        <v>3.6080000000000001</v>
      </c>
      <c r="AS83">
        <f t="shared" si="110"/>
        <v>0.246</v>
      </c>
      <c r="AT83">
        <f t="shared" si="111"/>
        <v>0</v>
      </c>
      <c r="AU83">
        <f t="shared" si="112"/>
        <v>6.2610000000000001</v>
      </c>
      <c r="AV83">
        <f t="shared" si="113"/>
        <v>33.360999999999997</v>
      </c>
      <c r="AW83">
        <f t="shared" si="114"/>
        <v>0.64200000000000002</v>
      </c>
      <c r="AX83">
        <f t="shared" si="115"/>
        <v>0.16400000000000001</v>
      </c>
      <c r="AY83">
        <f t="shared" si="116"/>
        <v>9.4E-2</v>
      </c>
      <c r="AZ83">
        <f t="shared" si="117"/>
        <v>1.0999999999999999E-2</v>
      </c>
      <c r="BA83">
        <f t="shared" si="118"/>
        <v>0</v>
      </c>
      <c r="BB83">
        <f t="shared" si="119"/>
        <v>100.42399999999999</v>
      </c>
      <c r="BD83">
        <f t="shared" si="120"/>
        <v>0.93172436750998677</v>
      </c>
      <c r="BE83">
        <f t="shared" si="121"/>
        <v>7.3873738512007607E-4</v>
      </c>
      <c r="BF83">
        <f t="shared" si="122"/>
        <v>7.0772852098862304E-2</v>
      </c>
      <c r="BG83">
        <f t="shared" si="123"/>
        <v>3.237055069412461E-3</v>
      </c>
      <c r="BH83">
        <f t="shared" si="124"/>
        <v>8.7147152163019881E-2</v>
      </c>
      <c r="BI83">
        <f t="shared" si="125"/>
        <v>0</v>
      </c>
      <c r="BJ83">
        <f t="shared" si="126"/>
        <v>0.82772600510117988</v>
      </c>
      <c r="BK83">
        <f t="shared" si="127"/>
        <v>1.1448462303887129E-2</v>
      </c>
      <c r="BL83">
        <f t="shared" si="128"/>
        <v>2.3118975321903541E-3</v>
      </c>
      <c r="BM83">
        <f t="shared" si="129"/>
        <v>1.2584881005933636E-3</v>
      </c>
      <c r="BN83">
        <f t="shared" si="130"/>
        <v>3.5495951041402795E-4</v>
      </c>
      <c r="BO83">
        <f t="shared" si="131"/>
        <v>0</v>
      </c>
      <c r="BP83">
        <f t="shared" si="132"/>
        <v>1.9367199767746659</v>
      </c>
      <c r="BQ83">
        <f t="shared" si="133"/>
        <v>2.0646862375110451</v>
      </c>
    </row>
    <row r="84" spans="1:69" x14ac:dyDescent="0.15">
      <c r="A84" t="s">
        <v>150</v>
      </c>
      <c r="B84">
        <v>809</v>
      </c>
      <c r="C84">
        <f t="shared" si="134"/>
        <v>3.60555127546544</v>
      </c>
      <c r="D84" s="1">
        <v>55.844999999999999</v>
      </c>
      <c r="E84" s="1">
        <v>7.2999999999999995E-2</v>
      </c>
      <c r="F84" s="1">
        <v>3.7650000000000001</v>
      </c>
      <c r="G84" s="1">
        <v>0.26200000000000001</v>
      </c>
      <c r="H84" s="1">
        <v>6.2779999999999996</v>
      </c>
      <c r="I84" s="1">
        <v>33.229999999999997</v>
      </c>
      <c r="J84" s="1">
        <v>0.66700000000000004</v>
      </c>
      <c r="K84" s="1">
        <v>0.17799999999999999</v>
      </c>
      <c r="L84" s="1">
        <v>8.6999999999999994E-2</v>
      </c>
      <c r="M84" s="1">
        <v>1.6E-2</v>
      </c>
      <c r="O84">
        <f t="shared" si="91"/>
        <v>100.40100000000001</v>
      </c>
      <c r="Q84" s="1">
        <v>44.814</v>
      </c>
      <c r="R84" s="1">
        <v>79.347999999999999</v>
      </c>
      <c r="S84" s="1">
        <v>11.093999999999999</v>
      </c>
      <c r="V84" s="36">
        <v>12</v>
      </c>
      <c r="W84" s="36">
        <v>4</v>
      </c>
      <c r="X84" s="15">
        <v>0</v>
      </c>
      <c r="Z84" s="14">
        <f t="shared" si="92"/>
        <v>1.9201555602509093</v>
      </c>
      <c r="AA84" s="14">
        <f t="shared" si="93"/>
        <v>1.8881781569075034E-3</v>
      </c>
      <c r="AB84" s="14">
        <f t="shared" si="94"/>
        <v>0.15256228768160457</v>
      </c>
      <c r="AC84" s="14">
        <f t="shared" si="95"/>
        <v>7.1219400717690623E-3</v>
      </c>
      <c r="AD84" s="14">
        <f t="shared" si="96"/>
        <v>0</v>
      </c>
      <c r="AE84" s="14">
        <f t="shared" si="97"/>
        <v>0.18051481479933498</v>
      </c>
      <c r="AF84" s="14">
        <f t="shared" si="98"/>
        <v>1.7031775499620037</v>
      </c>
      <c r="AG84" s="14">
        <f t="shared" si="99"/>
        <v>2.4570840191786857E-2</v>
      </c>
      <c r="AH84" s="14">
        <f t="shared" si="100"/>
        <v>5.1835438718406002E-3</v>
      </c>
      <c r="AI84" s="14">
        <f t="shared" si="101"/>
        <v>2.4061492111181453E-3</v>
      </c>
      <c r="AJ84" s="14">
        <f t="shared" si="102"/>
        <v>1.0665670364455649E-3</v>
      </c>
      <c r="AK84" s="14">
        <f t="shared" si="103"/>
        <v>0</v>
      </c>
      <c r="AL84" s="14">
        <f t="shared" si="104"/>
        <v>3.9986474312337208</v>
      </c>
      <c r="AM84" s="14">
        <f t="shared" si="105"/>
        <v>0.90416969449137952</v>
      </c>
      <c r="AN84" s="11">
        <f t="shared" si="106"/>
        <v>0</v>
      </c>
      <c r="AP84">
        <f t="shared" si="107"/>
        <v>55.844999999999999</v>
      </c>
      <c r="AQ84">
        <f t="shared" si="108"/>
        <v>7.2999999999999995E-2</v>
      </c>
      <c r="AR84">
        <f t="shared" si="109"/>
        <v>3.7650000000000001</v>
      </c>
      <c r="AS84">
        <f t="shared" si="110"/>
        <v>0.26200000000000001</v>
      </c>
      <c r="AT84">
        <f t="shared" si="111"/>
        <v>0</v>
      </c>
      <c r="AU84">
        <f t="shared" si="112"/>
        <v>6.2779999999999996</v>
      </c>
      <c r="AV84">
        <f t="shared" si="113"/>
        <v>33.229999999999997</v>
      </c>
      <c r="AW84">
        <f t="shared" si="114"/>
        <v>0.66700000000000004</v>
      </c>
      <c r="AX84">
        <f t="shared" si="115"/>
        <v>0.17799999999999999</v>
      </c>
      <c r="AY84">
        <f t="shared" si="116"/>
        <v>8.6999999999999994E-2</v>
      </c>
      <c r="AZ84">
        <f t="shared" si="117"/>
        <v>1.6E-2</v>
      </c>
      <c r="BA84">
        <f t="shared" si="118"/>
        <v>0</v>
      </c>
      <c r="BB84">
        <f t="shared" si="119"/>
        <v>100.40100000000001</v>
      </c>
      <c r="BD84">
        <f t="shared" si="120"/>
        <v>0.92951065246338216</v>
      </c>
      <c r="BE84">
        <f t="shared" si="121"/>
        <v>9.1403100192822976E-4</v>
      </c>
      <c r="BF84">
        <f t="shared" si="122"/>
        <v>7.385249117300903E-2</v>
      </c>
      <c r="BG84">
        <f t="shared" si="123"/>
        <v>3.4475952365287188E-3</v>
      </c>
      <c r="BH84">
        <f t="shared" si="124"/>
        <v>8.7383775959022331E-2</v>
      </c>
      <c r="BI84">
        <f t="shared" si="125"/>
        <v>0</v>
      </c>
      <c r="BJ84">
        <f t="shared" si="126"/>
        <v>0.82447573962148046</v>
      </c>
      <c r="BK84">
        <f t="shared" si="127"/>
        <v>1.1894274698898309E-2</v>
      </c>
      <c r="BL84">
        <f t="shared" si="128"/>
        <v>2.5092546385968475E-3</v>
      </c>
      <c r="BM84">
        <f t="shared" si="129"/>
        <v>1.1647709016130068E-3</v>
      </c>
      <c r="BN84">
        <f t="shared" si="130"/>
        <v>5.1630474242040432E-4</v>
      </c>
      <c r="BO84">
        <f t="shared" si="131"/>
        <v>0</v>
      </c>
      <c r="BP84">
        <f t="shared" si="132"/>
        <v>1.9356688904368793</v>
      </c>
      <c r="BQ84">
        <f t="shared" si="133"/>
        <v>2.0657703654736257</v>
      </c>
    </row>
    <row r="85" spans="1:69" x14ac:dyDescent="0.15">
      <c r="A85" t="s">
        <v>151</v>
      </c>
      <c r="B85">
        <v>810</v>
      </c>
      <c r="C85">
        <f t="shared" si="134"/>
        <v>5.0000000000039799</v>
      </c>
      <c r="D85" s="1">
        <v>55.762</v>
      </c>
      <c r="E85" s="1">
        <v>6.0999999999999999E-2</v>
      </c>
      <c r="F85" s="1">
        <v>3.9609999999999999</v>
      </c>
      <c r="G85" s="1">
        <v>0.27800000000000002</v>
      </c>
      <c r="H85" s="1">
        <v>6.3140000000000001</v>
      </c>
      <c r="I85" s="1">
        <v>33.159999999999997</v>
      </c>
      <c r="J85" s="1">
        <v>0.68500000000000005</v>
      </c>
      <c r="K85" s="1">
        <v>0.17599999999999999</v>
      </c>
      <c r="L85" s="1">
        <v>9.7000000000000003E-2</v>
      </c>
      <c r="M85" s="1">
        <v>0.02</v>
      </c>
      <c r="O85">
        <f t="shared" si="91"/>
        <v>100.514</v>
      </c>
      <c r="Q85" s="1">
        <v>44.817</v>
      </c>
      <c r="R85" s="1">
        <v>79.343999999999994</v>
      </c>
      <c r="S85" s="1">
        <v>11.093999999999999</v>
      </c>
      <c r="V85" s="36">
        <v>12</v>
      </c>
      <c r="W85" s="36">
        <v>4</v>
      </c>
      <c r="X85" s="15">
        <v>0</v>
      </c>
      <c r="Z85" s="14">
        <f t="shared" si="92"/>
        <v>1.9158012528463626</v>
      </c>
      <c r="AA85" s="14">
        <f t="shared" si="93"/>
        <v>1.5765579397092422E-3</v>
      </c>
      <c r="AB85" s="14">
        <f t="shared" si="94"/>
        <v>0.16037883193382602</v>
      </c>
      <c r="AC85" s="14">
        <f t="shared" si="95"/>
        <v>7.5509537712820842E-3</v>
      </c>
      <c r="AD85" s="14">
        <f t="shared" si="96"/>
        <v>0</v>
      </c>
      <c r="AE85" s="14">
        <f t="shared" si="97"/>
        <v>0.18140786336482578</v>
      </c>
      <c r="AF85" s="14">
        <f t="shared" si="98"/>
        <v>1.6982596708918309</v>
      </c>
      <c r="AG85" s="14">
        <f t="shared" si="99"/>
        <v>2.5214173490650416E-2</v>
      </c>
      <c r="AH85" s="14">
        <f t="shared" si="100"/>
        <v>5.1212907895786452E-3</v>
      </c>
      <c r="AI85" s="14">
        <f t="shared" si="101"/>
        <v>2.6806186142907754E-3</v>
      </c>
      <c r="AJ85" s="14">
        <f t="shared" si="102"/>
        <v>1.3321654380349097E-3</v>
      </c>
      <c r="AK85" s="14">
        <f t="shared" si="103"/>
        <v>0</v>
      </c>
      <c r="AL85" s="14">
        <f t="shared" si="104"/>
        <v>3.9993233790803919</v>
      </c>
      <c r="AM85" s="14">
        <f t="shared" si="105"/>
        <v>0.90348938838454418</v>
      </c>
      <c r="AN85" s="11">
        <f t="shared" si="106"/>
        <v>0</v>
      </c>
      <c r="AP85">
        <f t="shared" si="107"/>
        <v>55.762</v>
      </c>
      <c r="AQ85">
        <f t="shared" si="108"/>
        <v>6.0999999999999999E-2</v>
      </c>
      <c r="AR85">
        <f t="shared" si="109"/>
        <v>3.9609999999999999</v>
      </c>
      <c r="AS85">
        <f t="shared" si="110"/>
        <v>0.27800000000000002</v>
      </c>
      <c r="AT85">
        <f t="shared" si="111"/>
        <v>0</v>
      </c>
      <c r="AU85">
        <f t="shared" si="112"/>
        <v>6.3140000000000001</v>
      </c>
      <c r="AV85">
        <f t="shared" si="113"/>
        <v>33.159999999999997</v>
      </c>
      <c r="AW85">
        <f t="shared" si="114"/>
        <v>0.68500000000000005</v>
      </c>
      <c r="AX85">
        <f t="shared" si="115"/>
        <v>0.17599999999999999</v>
      </c>
      <c r="AY85">
        <f t="shared" si="116"/>
        <v>9.7000000000000003E-2</v>
      </c>
      <c r="AZ85">
        <f t="shared" si="117"/>
        <v>0.02</v>
      </c>
      <c r="BA85">
        <f t="shared" si="118"/>
        <v>0</v>
      </c>
      <c r="BB85">
        <f t="shared" si="119"/>
        <v>100.514</v>
      </c>
      <c r="BD85">
        <f t="shared" si="120"/>
        <v>0.92812916111850874</v>
      </c>
      <c r="BE85">
        <f t="shared" si="121"/>
        <v>7.6377933037838374E-4</v>
      </c>
      <c r="BF85">
        <f t="shared" si="122"/>
        <v>7.7697136131816405E-2</v>
      </c>
      <c r="BG85">
        <f t="shared" si="123"/>
        <v>3.6581354036449767E-3</v>
      </c>
      <c r="BH85">
        <f t="shared" si="124"/>
        <v>8.7884861644674586E-2</v>
      </c>
      <c r="BI85">
        <f t="shared" si="125"/>
        <v>0</v>
      </c>
      <c r="BJ85">
        <f t="shared" si="126"/>
        <v>0.82273895654072493</v>
      </c>
      <c r="BK85">
        <f t="shared" si="127"/>
        <v>1.2215259623306361E-2</v>
      </c>
      <c r="BL85">
        <f t="shared" si="128"/>
        <v>2.4810607662530625E-3</v>
      </c>
      <c r="BM85">
        <f t="shared" si="129"/>
        <v>1.2986526144420881E-3</v>
      </c>
      <c r="BN85">
        <f t="shared" si="130"/>
        <v>6.4538092802550549E-4</v>
      </c>
      <c r="BO85">
        <f t="shared" si="131"/>
        <v>0</v>
      </c>
      <c r="BP85">
        <f t="shared" si="132"/>
        <v>1.9375123841017752</v>
      </c>
      <c r="BQ85">
        <f t="shared" si="133"/>
        <v>2.0641537116855466</v>
      </c>
    </row>
    <row r="86" spans="1:69" x14ac:dyDescent="0.15">
      <c r="A86" t="s">
        <v>152</v>
      </c>
      <c r="B86">
        <v>811</v>
      </c>
      <c r="C86">
        <f t="shared" si="134"/>
        <v>3.60555127546544</v>
      </c>
      <c r="D86" s="1">
        <v>55.593000000000004</v>
      </c>
      <c r="E86" s="1">
        <v>5.8999999999999997E-2</v>
      </c>
      <c r="F86" s="1">
        <v>4.0590000000000002</v>
      </c>
      <c r="G86" s="1">
        <v>0.29099999999999998</v>
      </c>
      <c r="H86" s="1">
        <v>6.3239999999999998</v>
      </c>
      <c r="I86" s="1">
        <v>33.152999999999999</v>
      </c>
      <c r="J86" s="1">
        <v>0.69699999999999995</v>
      </c>
      <c r="K86" s="1">
        <v>0.17199999999999999</v>
      </c>
      <c r="L86" s="1">
        <v>8.5000000000000006E-2</v>
      </c>
      <c r="M86" s="1">
        <v>0.01</v>
      </c>
      <c r="O86">
        <f t="shared" si="91"/>
        <v>100.44299999999998</v>
      </c>
      <c r="Q86" s="1">
        <v>44.819000000000003</v>
      </c>
      <c r="R86" s="1">
        <v>79.340999999999994</v>
      </c>
      <c r="S86" s="1">
        <v>11.093999999999999</v>
      </c>
      <c r="V86" s="36">
        <v>12</v>
      </c>
      <c r="W86" s="36">
        <v>4</v>
      </c>
      <c r="X86" s="15">
        <v>0</v>
      </c>
      <c r="Z86" s="14">
        <f t="shared" si="92"/>
        <v>1.9117936069163453</v>
      </c>
      <c r="AA86" s="14">
        <f t="shared" si="93"/>
        <v>1.5263034856288485E-3</v>
      </c>
      <c r="AB86" s="14">
        <f t="shared" si="94"/>
        <v>0.16450156665948937</v>
      </c>
      <c r="AC86" s="14">
        <f t="shared" si="95"/>
        <v>7.9114991881314625E-3</v>
      </c>
      <c r="AD86" s="14">
        <f t="shared" si="96"/>
        <v>0</v>
      </c>
      <c r="AE86" s="14">
        <f t="shared" si="97"/>
        <v>0.18186627652162771</v>
      </c>
      <c r="AF86" s="14">
        <f t="shared" si="98"/>
        <v>1.6995000884105618</v>
      </c>
      <c r="AG86" s="14">
        <f t="shared" si="99"/>
        <v>2.5680041824067808E-2</v>
      </c>
      <c r="AH86" s="14">
        <f t="shared" si="100"/>
        <v>5.0096109373483372E-3</v>
      </c>
      <c r="AI86" s="14">
        <f t="shared" si="101"/>
        <v>2.3512077459272862E-3</v>
      </c>
      <c r="AJ86" s="14">
        <f t="shared" si="102"/>
        <v>6.6670997017674843E-4</v>
      </c>
      <c r="AK86" s="14">
        <f t="shared" si="103"/>
        <v>0</v>
      </c>
      <c r="AL86" s="14">
        <f t="shared" si="104"/>
        <v>4.0008069116593044</v>
      </c>
      <c r="AM86" s="14">
        <f t="shared" si="105"/>
        <v>0.90333287555707809</v>
      </c>
      <c r="AN86" s="11">
        <f t="shared" si="106"/>
        <v>0</v>
      </c>
      <c r="AP86">
        <f t="shared" si="107"/>
        <v>55.593000000000004</v>
      </c>
      <c r="AQ86">
        <f t="shared" si="108"/>
        <v>5.8999999999999997E-2</v>
      </c>
      <c r="AR86">
        <f t="shared" si="109"/>
        <v>4.0590000000000002</v>
      </c>
      <c r="AS86">
        <f t="shared" si="110"/>
        <v>0.29099999999999998</v>
      </c>
      <c r="AT86">
        <f t="shared" si="111"/>
        <v>0</v>
      </c>
      <c r="AU86">
        <f t="shared" si="112"/>
        <v>6.3239999999999998</v>
      </c>
      <c r="AV86">
        <f t="shared" si="113"/>
        <v>33.152999999999999</v>
      </c>
      <c r="AW86">
        <f t="shared" si="114"/>
        <v>0.69699999999999995</v>
      </c>
      <c r="AX86">
        <f t="shared" si="115"/>
        <v>0.17199999999999999</v>
      </c>
      <c r="AY86">
        <f t="shared" si="116"/>
        <v>8.5000000000000006E-2</v>
      </c>
      <c r="AZ86">
        <f t="shared" si="117"/>
        <v>0.01</v>
      </c>
      <c r="BA86">
        <f t="shared" si="118"/>
        <v>0</v>
      </c>
      <c r="BB86">
        <f t="shared" si="119"/>
        <v>100.44299999999998</v>
      </c>
      <c r="BD86">
        <f t="shared" si="120"/>
        <v>0.92531624500665788</v>
      </c>
      <c r="BE86">
        <f t="shared" si="121"/>
        <v>7.3873738512007607E-4</v>
      </c>
      <c r="BF86">
        <f t="shared" si="122"/>
        <v>7.9619458611220092E-2</v>
      </c>
      <c r="BG86">
        <f t="shared" si="123"/>
        <v>3.8291992894269357E-3</v>
      </c>
      <c r="BH86">
        <f t="shared" si="124"/>
        <v>8.8024052112911311E-2</v>
      </c>
      <c r="BI86">
        <f t="shared" si="125"/>
        <v>0</v>
      </c>
      <c r="BJ86">
        <f t="shared" si="126"/>
        <v>0.82256527823264947</v>
      </c>
      <c r="BK86">
        <f t="shared" si="127"/>
        <v>1.2429249572911725E-2</v>
      </c>
      <c r="BL86">
        <f t="shared" si="128"/>
        <v>2.4246730215654929E-3</v>
      </c>
      <c r="BM86">
        <f t="shared" si="129"/>
        <v>1.1379945590471907E-3</v>
      </c>
      <c r="BN86">
        <f t="shared" si="130"/>
        <v>3.2269046401275274E-4</v>
      </c>
      <c r="BO86">
        <f t="shared" si="131"/>
        <v>0</v>
      </c>
      <c r="BP86">
        <f t="shared" si="132"/>
        <v>1.9364075782555232</v>
      </c>
      <c r="BQ86">
        <f t="shared" si="133"/>
        <v>2.0660975285293834</v>
      </c>
    </row>
    <row r="87" spans="1:69" x14ac:dyDescent="0.15">
      <c r="A87" t="s">
        <v>153</v>
      </c>
      <c r="B87">
        <v>812</v>
      </c>
      <c r="C87">
        <f t="shared" si="134"/>
        <v>3.6055512754614987</v>
      </c>
      <c r="D87" s="1">
        <v>55.456000000000003</v>
      </c>
      <c r="E87" s="1">
        <v>0.06</v>
      </c>
      <c r="F87" s="1">
        <v>4.24</v>
      </c>
      <c r="G87" s="1">
        <v>0.29599999999999999</v>
      </c>
      <c r="H87" s="1">
        <v>6.3460000000000001</v>
      </c>
      <c r="I87" s="1">
        <v>33.043999999999997</v>
      </c>
      <c r="J87" s="1">
        <v>0.72699999999999998</v>
      </c>
      <c r="K87" s="1">
        <v>0.17499999999999999</v>
      </c>
      <c r="L87" s="1">
        <v>0.109</v>
      </c>
      <c r="M87" s="1">
        <v>1.6E-2</v>
      </c>
      <c r="O87">
        <f t="shared" si="91"/>
        <v>100.46900000000001</v>
      </c>
      <c r="Q87" s="1">
        <v>44.820999999999998</v>
      </c>
      <c r="R87" s="1">
        <v>79.337999999999994</v>
      </c>
      <c r="S87" s="1">
        <v>11.093999999999999</v>
      </c>
      <c r="V87" s="36">
        <v>12</v>
      </c>
      <c r="W87" s="36">
        <v>4</v>
      </c>
      <c r="X87" s="15">
        <v>0</v>
      </c>
      <c r="Z87" s="14">
        <f t="shared" si="92"/>
        <v>1.9074199351158598</v>
      </c>
      <c r="AA87" s="14">
        <f t="shared" si="93"/>
        <v>1.5524478377999941E-3</v>
      </c>
      <c r="AB87" s="14">
        <f t="shared" si="94"/>
        <v>0.17186748653662665</v>
      </c>
      <c r="AC87" s="14">
        <f t="shared" si="95"/>
        <v>8.0488603434579822E-3</v>
      </c>
      <c r="AD87" s="14">
        <f t="shared" si="96"/>
        <v>0</v>
      </c>
      <c r="AE87" s="14">
        <f t="shared" si="97"/>
        <v>0.18253126508851542</v>
      </c>
      <c r="AF87" s="14">
        <f t="shared" si="98"/>
        <v>1.6942123898010459</v>
      </c>
      <c r="AG87" s="14">
        <f t="shared" si="99"/>
        <v>2.6790094251571594E-2</v>
      </c>
      <c r="AH87" s="14">
        <f t="shared" si="100"/>
        <v>5.0978902589709392E-3</v>
      </c>
      <c r="AI87" s="14">
        <f t="shared" si="101"/>
        <v>3.0156119671724364E-3</v>
      </c>
      <c r="AJ87" s="14">
        <f t="shared" si="102"/>
        <v>1.0669248105509828E-3</v>
      </c>
      <c r="AK87" s="14">
        <f t="shared" si="103"/>
        <v>0</v>
      </c>
      <c r="AL87" s="14">
        <f t="shared" si="104"/>
        <v>4.0016029060115716</v>
      </c>
      <c r="AM87" s="14">
        <f t="shared" si="105"/>
        <v>0.90274043841152263</v>
      </c>
      <c r="AN87" s="11">
        <f t="shared" si="106"/>
        <v>0</v>
      </c>
      <c r="AP87">
        <f t="shared" si="107"/>
        <v>55.456000000000003</v>
      </c>
      <c r="AQ87">
        <f t="shared" si="108"/>
        <v>0.06</v>
      </c>
      <c r="AR87">
        <f t="shared" si="109"/>
        <v>4.24</v>
      </c>
      <c r="AS87">
        <f t="shared" si="110"/>
        <v>0.29599999999999999</v>
      </c>
      <c r="AT87">
        <f t="shared" si="111"/>
        <v>0</v>
      </c>
      <c r="AU87">
        <f t="shared" si="112"/>
        <v>6.3460000000000001</v>
      </c>
      <c r="AV87">
        <f t="shared" si="113"/>
        <v>33.043999999999997</v>
      </c>
      <c r="AW87">
        <f t="shared" si="114"/>
        <v>0.72699999999999998</v>
      </c>
      <c r="AX87">
        <f t="shared" si="115"/>
        <v>0.17499999999999999</v>
      </c>
      <c r="AY87">
        <f t="shared" si="116"/>
        <v>0.109</v>
      </c>
      <c r="AZ87">
        <f t="shared" si="117"/>
        <v>1.6E-2</v>
      </c>
      <c r="BA87">
        <f t="shared" si="118"/>
        <v>0</v>
      </c>
      <c r="BB87">
        <f t="shared" si="119"/>
        <v>100.46900000000001</v>
      </c>
      <c r="BD87">
        <f t="shared" si="120"/>
        <v>0.92303595206391487</v>
      </c>
      <c r="BE87">
        <f t="shared" si="121"/>
        <v>7.5125835774922996E-4</v>
      </c>
      <c r="BF87">
        <f t="shared" si="122"/>
        <v>8.3169870537465676E-2</v>
      </c>
      <c r="BG87">
        <f t="shared" si="123"/>
        <v>3.8949930916507662E-3</v>
      </c>
      <c r="BH87">
        <f t="shared" si="124"/>
        <v>8.833027114303213E-2</v>
      </c>
      <c r="BI87">
        <f t="shared" si="125"/>
        <v>0</v>
      </c>
      <c r="BJ87">
        <f t="shared" si="126"/>
        <v>0.81986085886404447</v>
      </c>
      <c r="BK87">
        <f t="shared" si="127"/>
        <v>1.2964224446925143E-2</v>
      </c>
      <c r="BL87">
        <f t="shared" si="128"/>
        <v>2.46696383008117E-3</v>
      </c>
      <c r="BM87">
        <f t="shared" si="129"/>
        <v>1.4593106698369855E-3</v>
      </c>
      <c r="BN87">
        <f t="shared" si="130"/>
        <v>5.1630474242040432E-4</v>
      </c>
      <c r="BO87">
        <f t="shared" si="131"/>
        <v>0</v>
      </c>
      <c r="BP87">
        <f t="shared" si="132"/>
        <v>1.9364500077471209</v>
      </c>
      <c r="BQ87">
        <f t="shared" si="133"/>
        <v>2.0664633168955722</v>
      </c>
    </row>
    <row r="88" spans="1:69" x14ac:dyDescent="0.15">
      <c r="A88" t="s">
        <v>154</v>
      </c>
      <c r="B88">
        <v>813</v>
      </c>
      <c r="C88">
        <f t="shared" si="134"/>
        <v>4.2426406871194464</v>
      </c>
      <c r="D88" s="1">
        <v>55.56</v>
      </c>
      <c r="E88" s="1">
        <v>6.3E-2</v>
      </c>
      <c r="F88" s="1">
        <v>4.3109999999999999</v>
      </c>
      <c r="G88" s="1">
        <v>0.308</v>
      </c>
      <c r="H88" s="1">
        <v>6.3049999999999997</v>
      </c>
      <c r="I88" s="1">
        <v>32.978000000000002</v>
      </c>
      <c r="J88" s="1">
        <v>0.74299999999999999</v>
      </c>
      <c r="K88" s="1">
        <v>0.183</v>
      </c>
      <c r="L88" s="1">
        <v>9.5000000000000001E-2</v>
      </c>
      <c r="M88" s="1">
        <v>2.3E-2</v>
      </c>
      <c r="O88">
        <f t="shared" si="91"/>
        <v>100.569</v>
      </c>
      <c r="Q88" s="1">
        <v>44.823999999999998</v>
      </c>
      <c r="R88" s="1">
        <v>79.334999999999994</v>
      </c>
      <c r="S88" s="1">
        <v>11.093999999999999</v>
      </c>
      <c r="V88" s="36">
        <v>12</v>
      </c>
      <c r="W88" s="36">
        <v>4</v>
      </c>
      <c r="X88" s="15">
        <v>0</v>
      </c>
      <c r="Z88" s="14">
        <f t="shared" si="92"/>
        <v>1.9083821172232092</v>
      </c>
      <c r="AA88" s="14">
        <f t="shared" si="93"/>
        <v>1.6278397185008015E-3</v>
      </c>
      <c r="AB88" s="14">
        <f t="shared" si="94"/>
        <v>0.17450634280328145</v>
      </c>
      <c r="AC88" s="14">
        <f t="shared" si="95"/>
        <v>8.3637053112303305E-3</v>
      </c>
      <c r="AD88" s="14">
        <f t="shared" si="96"/>
        <v>0</v>
      </c>
      <c r="AE88" s="14">
        <f t="shared" si="97"/>
        <v>0.18110382041796788</v>
      </c>
      <c r="AF88" s="14">
        <f t="shared" si="98"/>
        <v>1.6885148269974362</v>
      </c>
      <c r="AG88" s="14">
        <f t="shared" si="99"/>
        <v>2.7342232340220204E-2</v>
      </c>
      <c r="AH88" s="14">
        <f t="shared" si="100"/>
        <v>5.323642068603804E-3</v>
      </c>
      <c r="AI88" s="14">
        <f t="shared" si="101"/>
        <v>2.6246892373786466E-3</v>
      </c>
      <c r="AJ88" s="14">
        <f t="shared" si="102"/>
        <v>1.531605766411521E-3</v>
      </c>
      <c r="AK88" s="14">
        <f t="shared" si="103"/>
        <v>0</v>
      </c>
      <c r="AL88" s="14">
        <f t="shared" si="104"/>
        <v>3.9993208218842407</v>
      </c>
      <c r="AM88" s="14">
        <f t="shared" si="105"/>
        <v>0.90313328299954154</v>
      </c>
      <c r="AN88" s="11">
        <f t="shared" si="106"/>
        <v>0</v>
      </c>
      <c r="AP88">
        <f t="shared" si="107"/>
        <v>55.56</v>
      </c>
      <c r="AQ88">
        <f t="shared" si="108"/>
        <v>6.3E-2</v>
      </c>
      <c r="AR88">
        <f t="shared" si="109"/>
        <v>4.3109999999999999</v>
      </c>
      <c r="AS88">
        <f t="shared" si="110"/>
        <v>0.308</v>
      </c>
      <c r="AT88">
        <f t="shared" si="111"/>
        <v>0</v>
      </c>
      <c r="AU88">
        <f t="shared" si="112"/>
        <v>6.3049999999999997</v>
      </c>
      <c r="AV88">
        <f t="shared" si="113"/>
        <v>32.978000000000002</v>
      </c>
      <c r="AW88">
        <f t="shared" si="114"/>
        <v>0.74299999999999999</v>
      </c>
      <c r="AX88">
        <f t="shared" si="115"/>
        <v>0.183</v>
      </c>
      <c r="AY88">
        <f t="shared" si="116"/>
        <v>9.5000000000000001E-2</v>
      </c>
      <c r="AZ88">
        <f t="shared" si="117"/>
        <v>2.3E-2</v>
      </c>
      <c r="BA88">
        <f t="shared" si="118"/>
        <v>0</v>
      </c>
      <c r="BB88">
        <f t="shared" si="119"/>
        <v>100.569</v>
      </c>
      <c r="BD88">
        <f t="shared" si="120"/>
        <v>0.92476697736351543</v>
      </c>
      <c r="BE88">
        <f t="shared" si="121"/>
        <v>7.8882127563669152E-4</v>
      </c>
      <c r="BF88">
        <f t="shared" si="122"/>
        <v>8.456257355825815E-2</v>
      </c>
      <c r="BG88">
        <f t="shared" si="123"/>
        <v>4.0528982169879598E-3</v>
      </c>
      <c r="BH88">
        <f t="shared" si="124"/>
        <v>8.7759590223261519E-2</v>
      </c>
      <c r="BI88">
        <f t="shared" si="125"/>
        <v>0</v>
      </c>
      <c r="BJ88">
        <f t="shared" si="126"/>
        <v>0.81822332053076097</v>
      </c>
      <c r="BK88">
        <f t="shared" si="127"/>
        <v>1.32495443797323E-2</v>
      </c>
      <c r="BL88">
        <f t="shared" si="128"/>
        <v>2.5797393194563092E-3</v>
      </c>
      <c r="BM88">
        <f t="shared" si="129"/>
        <v>1.2718762718762718E-3</v>
      </c>
      <c r="BN88">
        <f t="shared" si="130"/>
        <v>7.4218806722933122E-4</v>
      </c>
      <c r="BO88">
        <f t="shared" si="131"/>
        <v>0</v>
      </c>
      <c r="BP88">
        <f t="shared" si="132"/>
        <v>1.9379975292067149</v>
      </c>
      <c r="BQ88">
        <f t="shared" si="133"/>
        <v>2.0636356659965873</v>
      </c>
    </row>
    <row r="89" spans="1:69" x14ac:dyDescent="0.15">
      <c r="A89" t="s">
        <v>155</v>
      </c>
      <c r="B89">
        <v>814</v>
      </c>
      <c r="C89">
        <f t="shared" si="134"/>
        <v>4.4721359549923347</v>
      </c>
      <c r="D89" s="1">
        <v>55.472000000000001</v>
      </c>
      <c r="E89" s="1">
        <v>6.6000000000000003E-2</v>
      </c>
      <c r="F89" s="1">
        <v>4.359</v>
      </c>
      <c r="G89" s="1">
        <v>0.317</v>
      </c>
      <c r="H89" s="1">
        <v>6.327</v>
      </c>
      <c r="I89" s="1">
        <v>32.944000000000003</v>
      </c>
      <c r="J89" s="1">
        <v>0.77700000000000002</v>
      </c>
      <c r="K89" s="1">
        <v>0.18</v>
      </c>
      <c r="L89" s="1">
        <v>0.10299999999999999</v>
      </c>
      <c r="M89" s="1">
        <v>1.9E-2</v>
      </c>
      <c r="O89">
        <f t="shared" si="91"/>
        <v>100.56400000000002</v>
      </c>
      <c r="Q89" s="1">
        <v>44.826000000000001</v>
      </c>
      <c r="R89" s="1">
        <v>79.331000000000003</v>
      </c>
      <c r="S89" s="1">
        <v>11.093999999999999</v>
      </c>
      <c r="V89" s="36">
        <v>12</v>
      </c>
      <c r="W89" s="36">
        <v>4</v>
      </c>
      <c r="X89" s="15">
        <v>0</v>
      </c>
      <c r="Z89" s="14">
        <f t="shared" si="92"/>
        <v>1.9061429992290855</v>
      </c>
      <c r="AA89" s="14">
        <f t="shared" si="93"/>
        <v>1.7060571680341621E-3</v>
      </c>
      <c r="AB89" s="14">
        <f t="shared" si="94"/>
        <v>0.17652190918859481</v>
      </c>
      <c r="AC89" s="14">
        <f t="shared" si="95"/>
        <v>8.6116391000529528E-3</v>
      </c>
      <c r="AD89" s="14">
        <f t="shared" si="96"/>
        <v>0</v>
      </c>
      <c r="AE89" s="14">
        <f t="shared" si="97"/>
        <v>0.18181047787801244</v>
      </c>
      <c r="AF89" s="14">
        <f t="shared" si="98"/>
        <v>1.6874676157446893</v>
      </c>
      <c r="AG89" s="14">
        <f t="shared" si="99"/>
        <v>2.8605182789237443E-2</v>
      </c>
      <c r="AH89" s="14">
        <f t="shared" si="100"/>
        <v>5.2385225353192219E-3</v>
      </c>
      <c r="AI89" s="14">
        <f t="shared" si="101"/>
        <v>2.8468859080264045E-3</v>
      </c>
      <c r="AJ89" s="14">
        <f t="shared" si="102"/>
        <v>1.2657598350123316E-3</v>
      </c>
      <c r="AK89" s="14">
        <f t="shared" si="103"/>
        <v>0</v>
      </c>
      <c r="AL89" s="14">
        <f t="shared" si="104"/>
        <v>4.0002170493760643</v>
      </c>
      <c r="AM89" s="14">
        <f t="shared" si="105"/>
        <v>0.90273759773985274</v>
      </c>
      <c r="AN89" s="11">
        <f t="shared" si="106"/>
        <v>0</v>
      </c>
      <c r="AP89">
        <f t="shared" si="107"/>
        <v>55.472000000000001</v>
      </c>
      <c r="AQ89">
        <f t="shared" si="108"/>
        <v>6.6000000000000003E-2</v>
      </c>
      <c r="AR89">
        <f t="shared" si="109"/>
        <v>4.359</v>
      </c>
      <c r="AS89">
        <f t="shared" si="110"/>
        <v>0.317</v>
      </c>
      <c r="AT89">
        <f t="shared" si="111"/>
        <v>0</v>
      </c>
      <c r="AU89">
        <f t="shared" si="112"/>
        <v>6.327</v>
      </c>
      <c r="AV89">
        <f t="shared" si="113"/>
        <v>32.944000000000003</v>
      </c>
      <c r="AW89">
        <f t="shared" si="114"/>
        <v>0.77700000000000002</v>
      </c>
      <c r="AX89">
        <f t="shared" si="115"/>
        <v>0.18</v>
      </c>
      <c r="AY89">
        <f t="shared" si="116"/>
        <v>0.10299999999999999</v>
      </c>
      <c r="AZ89">
        <f t="shared" si="117"/>
        <v>1.9E-2</v>
      </c>
      <c r="BA89">
        <f t="shared" si="118"/>
        <v>0</v>
      </c>
      <c r="BB89">
        <f t="shared" si="119"/>
        <v>100.56400000000002</v>
      </c>
      <c r="BD89">
        <f t="shared" si="120"/>
        <v>0.92330226364846879</v>
      </c>
      <c r="BE89">
        <f t="shared" si="121"/>
        <v>8.2638419352415297E-4</v>
      </c>
      <c r="BF89">
        <f t="shared" si="122"/>
        <v>8.5504119262455866E-2</v>
      </c>
      <c r="BG89">
        <f t="shared" si="123"/>
        <v>4.1713270609908546E-3</v>
      </c>
      <c r="BH89">
        <f t="shared" si="124"/>
        <v>8.8065809253382338E-2</v>
      </c>
      <c r="BI89">
        <f t="shared" si="125"/>
        <v>0</v>
      </c>
      <c r="BJ89">
        <f t="shared" si="126"/>
        <v>0.81737974017725112</v>
      </c>
      <c r="BK89">
        <f t="shared" si="127"/>
        <v>1.3855849236947505E-2</v>
      </c>
      <c r="BL89">
        <f t="shared" si="128"/>
        <v>2.5374485109406321E-3</v>
      </c>
      <c r="BM89">
        <f t="shared" si="129"/>
        <v>1.3789816421395367E-3</v>
      </c>
      <c r="BN89">
        <f t="shared" si="130"/>
        <v>6.1311188162423017E-4</v>
      </c>
      <c r="BO89">
        <f t="shared" si="131"/>
        <v>0</v>
      </c>
      <c r="BP89">
        <f t="shared" si="132"/>
        <v>1.9376350348677249</v>
      </c>
      <c r="BQ89">
        <f t="shared" si="133"/>
        <v>2.0644842694275209</v>
      </c>
    </row>
    <row r="90" spans="1:69" x14ac:dyDescent="0.15">
      <c r="A90" t="s">
        <v>156</v>
      </c>
      <c r="B90">
        <v>815</v>
      </c>
      <c r="C90">
        <f t="shared" si="134"/>
        <v>3.60555127546544</v>
      </c>
      <c r="D90" s="1">
        <v>55.384</v>
      </c>
      <c r="E90" s="1">
        <v>5.7000000000000002E-2</v>
      </c>
      <c r="F90" s="1">
        <v>4.3899999999999997</v>
      </c>
      <c r="G90" s="1">
        <v>0.314</v>
      </c>
      <c r="H90" s="1">
        <v>6.3840000000000003</v>
      </c>
      <c r="I90" s="1">
        <v>32.906999999999996</v>
      </c>
      <c r="J90" s="1">
        <v>0.79</v>
      </c>
      <c r="K90" s="1">
        <v>0.17499999999999999</v>
      </c>
      <c r="L90" s="1">
        <v>0.10100000000000001</v>
      </c>
      <c r="M90" s="1">
        <v>1.7999999999999999E-2</v>
      </c>
      <c r="O90">
        <f t="shared" si="91"/>
        <v>100.52</v>
      </c>
      <c r="Q90" s="1">
        <v>44.828000000000003</v>
      </c>
      <c r="R90" s="1">
        <v>79.328000000000003</v>
      </c>
      <c r="S90" s="1">
        <v>11.093999999999999</v>
      </c>
      <c r="V90" s="36">
        <v>12</v>
      </c>
      <c r="W90" s="36">
        <v>4</v>
      </c>
      <c r="X90" s="15">
        <v>0</v>
      </c>
      <c r="Z90" s="14">
        <f t="shared" si="92"/>
        <v>1.904631726196425</v>
      </c>
      <c r="AA90" s="14">
        <f t="shared" si="93"/>
        <v>1.4745840823045357E-3</v>
      </c>
      <c r="AB90" s="14">
        <f t="shared" si="94"/>
        <v>0.17791858206283043</v>
      </c>
      <c r="AC90" s="14">
        <f t="shared" si="95"/>
        <v>8.5369207225412767E-3</v>
      </c>
      <c r="AD90" s="14">
        <f t="shared" si="96"/>
        <v>0</v>
      </c>
      <c r="AE90" s="14">
        <f t="shared" si="97"/>
        <v>0.18359421551613794</v>
      </c>
      <c r="AF90" s="14">
        <f t="shared" si="98"/>
        <v>1.6869120889881122</v>
      </c>
      <c r="AG90" s="14">
        <f t="shared" si="99"/>
        <v>2.9106892463196983E-2</v>
      </c>
      <c r="AH90" s="14">
        <f t="shared" si="100"/>
        <v>5.0970559601211662E-3</v>
      </c>
      <c r="AI90" s="14">
        <f t="shared" si="101"/>
        <v>2.793825348170137E-3</v>
      </c>
      <c r="AJ90" s="14">
        <f t="shared" si="102"/>
        <v>1.2000939774903091E-3</v>
      </c>
      <c r="AK90" s="14">
        <f t="shared" si="103"/>
        <v>0</v>
      </c>
      <c r="AL90" s="14">
        <f t="shared" si="104"/>
        <v>4.00126598531733</v>
      </c>
      <c r="AM90" s="14">
        <f t="shared" si="105"/>
        <v>0.90184784992489142</v>
      </c>
      <c r="AN90" s="11">
        <f t="shared" si="106"/>
        <v>0</v>
      </c>
      <c r="AP90">
        <f t="shared" si="107"/>
        <v>55.384</v>
      </c>
      <c r="AQ90">
        <f t="shared" si="108"/>
        <v>5.7000000000000002E-2</v>
      </c>
      <c r="AR90">
        <f t="shared" si="109"/>
        <v>4.3899999999999997</v>
      </c>
      <c r="AS90">
        <f t="shared" si="110"/>
        <v>0.314</v>
      </c>
      <c r="AT90">
        <f t="shared" si="111"/>
        <v>0</v>
      </c>
      <c r="AU90">
        <f t="shared" si="112"/>
        <v>6.3840000000000003</v>
      </c>
      <c r="AV90">
        <f t="shared" si="113"/>
        <v>32.906999999999996</v>
      </c>
      <c r="AW90">
        <f t="shared" si="114"/>
        <v>0.79</v>
      </c>
      <c r="AX90">
        <f t="shared" si="115"/>
        <v>0.17499999999999999</v>
      </c>
      <c r="AY90">
        <f t="shared" si="116"/>
        <v>0.10100000000000001</v>
      </c>
      <c r="AZ90">
        <f t="shared" si="117"/>
        <v>1.7999999999999999E-2</v>
      </c>
      <c r="BA90">
        <f t="shared" si="118"/>
        <v>0</v>
      </c>
      <c r="BB90">
        <f t="shared" si="119"/>
        <v>100.52</v>
      </c>
      <c r="BD90">
        <f t="shared" si="120"/>
        <v>0.92183754993342215</v>
      </c>
      <c r="BE90">
        <f t="shared" si="121"/>
        <v>7.1369543986176851E-4</v>
      </c>
      <c r="BF90">
        <f t="shared" si="122"/>
        <v>8.6112200863083563E-2</v>
      </c>
      <c r="BG90">
        <f t="shared" si="123"/>
        <v>4.1318507796565557E-3</v>
      </c>
      <c r="BH90">
        <f t="shared" si="124"/>
        <v>8.8859194922331727E-2</v>
      </c>
      <c r="BI90">
        <f t="shared" si="125"/>
        <v>0</v>
      </c>
      <c r="BJ90">
        <f t="shared" si="126"/>
        <v>0.8164617262631374</v>
      </c>
      <c r="BK90">
        <f t="shared" si="127"/>
        <v>1.4087671682353321E-2</v>
      </c>
      <c r="BL90">
        <f t="shared" si="128"/>
        <v>2.46696383008117E-3</v>
      </c>
      <c r="BM90">
        <f t="shared" si="129"/>
        <v>1.3522052995737206E-3</v>
      </c>
      <c r="BN90">
        <f t="shared" si="130"/>
        <v>5.8084283522295485E-4</v>
      </c>
      <c r="BO90">
        <f t="shared" si="131"/>
        <v>0</v>
      </c>
      <c r="BP90">
        <f t="shared" si="132"/>
        <v>1.9366039018487244</v>
      </c>
      <c r="BQ90">
        <f t="shared" si="133"/>
        <v>2.0661251283742814</v>
      </c>
    </row>
    <row r="91" spans="1:69" x14ac:dyDescent="0.15">
      <c r="A91" t="s">
        <v>157</v>
      </c>
      <c r="B91">
        <v>816</v>
      </c>
      <c r="C91">
        <f t="shared" si="134"/>
        <v>4.2426406871194464</v>
      </c>
      <c r="D91" s="1">
        <v>55.454999999999998</v>
      </c>
      <c r="E91" s="1">
        <v>6.2E-2</v>
      </c>
      <c r="F91" s="1">
        <v>4.391</v>
      </c>
      <c r="G91" s="1">
        <v>0.32</v>
      </c>
      <c r="H91" s="1">
        <v>6.343</v>
      </c>
      <c r="I91" s="1">
        <v>32.841999999999999</v>
      </c>
      <c r="J91" s="1">
        <v>0.79500000000000004</v>
      </c>
      <c r="K91" s="1">
        <v>0.17499999999999999</v>
      </c>
      <c r="L91" s="1">
        <v>9.7000000000000003E-2</v>
      </c>
      <c r="M91" s="1">
        <v>1.9E-2</v>
      </c>
      <c r="O91">
        <f t="shared" si="91"/>
        <v>100.499</v>
      </c>
      <c r="Q91" s="1">
        <v>44.831000000000003</v>
      </c>
      <c r="R91" s="1">
        <v>79.325000000000003</v>
      </c>
      <c r="S91" s="1">
        <v>11.093999999999999</v>
      </c>
      <c r="V91" s="36">
        <v>12</v>
      </c>
      <c r="W91" s="36">
        <v>4</v>
      </c>
      <c r="X91" s="15">
        <v>0</v>
      </c>
      <c r="Z91" s="14">
        <f t="shared" si="92"/>
        <v>1.9067418619770526</v>
      </c>
      <c r="AA91" s="14">
        <f t="shared" si="93"/>
        <v>1.6036547372719023E-3</v>
      </c>
      <c r="AB91" s="14">
        <f t="shared" si="94"/>
        <v>0.17792817400985572</v>
      </c>
      <c r="AC91" s="14">
        <f t="shared" si="95"/>
        <v>8.6985341902855399E-3</v>
      </c>
      <c r="AD91" s="14">
        <f t="shared" si="96"/>
        <v>0</v>
      </c>
      <c r="AE91" s="14">
        <f t="shared" si="97"/>
        <v>0.18238340649665968</v>
      </c>
      <c r="AF91" s="14">
        <f t="shared" si="98"/>
        <v>1.6832873213268744</v>
      </c>
      <c r="AG91" s="14">
        <f t="shared" si="99"/>
        <v>2.9286021368659994E-2</v>
      </c>
      <c r="AH91" s="14">
        <f t="shared" si="100"/>
        <v>5.0961698938686252E-3</v>
      </c>
      <c r="AI91" s="14">
        <f t="shared" si="101"/>
        <v>2.6827123590603243E-3</v>
      </c>
      <c r="AJ91" s="14">
        <f t="shared" si="102"/>
        <v>1.2665456520307963E-3</v>
      </c>
      <c r="AK91" s="14">
        <f t="shared" si="103"/>
        <v>0</v>
      </c>
      <c r="AL91" s="14">
        <f t="shared" si="104"/>
        <v>3.99897440201162</v>
      </c>
      <c r="AM91" s="14">
        <f t="shared" si="105"/>
        <v>0.90224244622767624</v>
      </c>
      <c r="AN91" s="11">
        <f t="shared" si="106"/>
        <v>0</v>
      </c>
      <c r="AP91">
        <f t="shared" si="107"/>
        <v>55.454999999999998</v>
      </c>
      <c r="AQ91">
        <f t="shared" si="108"/>
        <v>6.2E-2</v>
      </c>
      <c r="AR91">
        <f t="shared" si="109"/>
        <v>4.391</v>
      </c>
      <c r="AS91">
        <f t="shared" si="110"/>
        <v>0.32</v>
      </c>
      <c r="AT91">
        <f t="shared" si="111"/>
        <v>0</v>
      </c>
      <c r="AU91">
        <f t="shared" si="112"/>
        <v>6.343</v>
      </c>
      <c r="AV91">
        <f t="shared" si="113"/>
        <v>32.841999999999999</v>
      </c>
      <c r="AW91">
        <f t="shared" si="114"/>
        <v>0.79500000000000004</v>
      </c>
      <c r="AX91">
        <f t="shared" si="115"/>
        <v>0.17499999999999999</v>
      </c>
      <c r="AY91">
        <f t="shared" si="116"/>
        <v>9.7000000000000003E-2</v>
      </c>
      <c r="AZ91">
        <f t="shared" si="117"/>
        <v>1.9E-2</v>
      </c>
      <c r="BA91">
        <f t="shared" si="118"/>
        <v>0</v>
      </c>
      <c r="BB91">
        <f t="shared" si="119"/>
        <v>100.499</v>
      </c>
      <c r="BD91">
        <f t="shared" si="120"/>
        <v>0.92301930758988016</v>
      </c>
      <c r="BE91">
        <f t="shared" si="121"/>
        <v>7.7630030300753763E-4</v>
      </c>
      <c r="BF91">
        <f t="shared" si="122"/>
        <v>8.6131816398587691E-2</v>
      </c>
      <c r="BG91">
        <f t="shared" si="123"/>
        <v>4.2108033423251525E-3</v>
      </c>
      <c r="BH91">
        <f t="shared" si="124"/>
        <v>8.8288514002561116E-2</v>
      </c>
      <c r="BI91">
        <f t="shared" si="125"/>
        <v>0</v>
      </c>
      <c r="BJ91">
        <f t="shared" si="126"/>
        <v>0.81484899911672171</v>
      </c>
      <c r="BK91">
        <f t="shared" si="127"/>
        <v>1.4176834161355557E-2</v>
      </c>
      <c r="BL91">
        <f t="shared" si="128"/>
        <v>2.46696383008117E-3</v>
      </c>
      <c r="BM91">
        <f t="shared" si="129"/>
        <v>1.2986526144420881E-3</v>
      </c>
      <c r="BN91">
        <f t="shared" si="130"/>
        <v>6.1311188162423017E-4</v>
      </c>
      <c r="BO91">
        <f t="shared" si="131"/>
        <v>0</v>
      </c>
      <c r="BP91">
        <f t="shared" si="132"/>
        <v>1.9358313032405863</v>
      </c>
      <c r="BQ91">
        <f t="shared" si="133"/>
        <v>2.0657659555960928</v>
      </c>
    </row>
    <row r="92" spans="1:69" x14ac:dyDescent="0.15">
      <c r="A92" t="s">
        <v>158</v>
      </c>
      <c r="B92">
        <v>817</v>
      </c>
      <c r="C92">
        <f t="shared" si="134"/>
        <v>3.6055512754614987</v>
      </c>
      <c r="D92" s="1">
        <v>55.45</v>
      </c>
      <c r="E92" s="1">
        <v>0.06</v>
      </c>
      <c r="F92" s="1">
        <v>4.399</v>
      </c>
      <c r="G92" s="1">
        <v>0.32600000000000001</v>
      </c>
      <c r="H92" s="1">
        <v>6.3659999999999997</v>
      </c>
      <c r="I92" s="1">
        <v>32.835000000000001</v>
      </c>
      <c r="J92" s="1">
        <v>0.81200000000000006</v>
      </c>
      <c r="K92" s="1">
        <v>0.17599999999999999</v>
      </c>
      <c r="L92" s="1">
        <v>0.1</v>
      </c>
      <c r="M92" s="1">
        <v>1.4999999999999999E-2</v>
      </c>
      <c r="O92">
        <f t="shared" si="91"/>
        <v>100.539</v>
      </c>
      <c r="Q92" s="1">
        <v>44.832999999999998</v>
      </c>
      <c r="R92" s="1">
        <v>79.322000000000003</v>
      </c>
      <c r="S92" s="1">
        <v>11.093999999999999</v>
      </c>
      <c r="V92" s="36">
        <v>12</v>
      </c>
      <c r="W92" s="36">
        <v>4</v>
      </c>
      <c r="X92" s="15">
        <v>0</v>
      </c>
      <c r="Z92" s="14">
        <f t="shared" si="92"/>
        <v>1.9061915121268704</v>
      </c>
      <c r="AA92" s="14">
        <f t="shared" si="93"/>
        <v>1.5516159004824834E-3</v>
      </c>
      <c r="AB92" s="14">
        <f t="shared" si="94"/>
        <v>0.17821696184104938</v>
      </c>
      <c r="AC92" s="14">
        <f t="shared" si="95"/>
        <v>8.8598727757498285E-3</v>
      </c>
      <c r="AD92" s="14">
        <f t="shared" si="96"/>
        <v>0</v>
      </c>
      <c r="AE92" s="14">
        <f t="shared" si="97"/>
        <v>0.1830084045903875</v>
      </c>
      <c r="AF92" s="14">
        <f t="shared" si="98"/>
        <v>1.6825945008911409</v>
      </c>
      <c r="AG92" s="14">
        <f t="shared" si="99"/>
        <v>2.9906326099415702E-2</v>
      </c>
      <c r="AH92" s="14">
        <f t="shared" si="100"/>
        <v>5.124273554193883E-3</v>
      </c>
      <c r="AI92" s="14">
        <f t="shared" si="101"/>
        <v>2.7651338885839511E-3</v>
      </c>
      <c r="AJ92" s="14">
        <f t="shared" si="102"/>
        <v>9.9970599274861295E-4</v>
      </c>
      <c r="AK92" s="14">
        <f t="shared" si="103"/>
        <v>0</v>
      </c>
      <c r="AL92" s="14">
        <f t="shared" si="104"/>
        <v>3.9992183076606223</v>
      </c>
      <c r="AM92" s="14">
        <f t="shared" si="105"/>
        <v>0.90190388101740682</v>
      </c>
      <c r="AN92" s="11">
        <f t="shared" si="106"/>
        <v>0</v>
      </c>
      <c r="AP92">
        <f t="shared" si="107"/>
        <v>55.45</v>
      </c>
      <c r="AQ92">
        <f t="shared" si="108"/>
        <v>0.06</v>
      </c>
      <c r="AR92">
        <f t="shared" si="109"/>
        <v>4.399</v>
      </c>
      <c r="AS92">
        <f t="shared" si="110"/>
        <v>0.32600000000000001</v>
      </c>
      <c r="AT92">
        <f t="shared" si="111"/>
        <v>0</v>
      </c>
      <c r="AU92">
        <f t="shared" si="112"/>
        <v>6.3659999999999997</v>
      </c>
      <c r="AV92">
        <f t="shared" si="113"/>
        <v>32.835000000000001</v>
      </c>
      <c r="AW92">
        <f t="shared" si="114"/>
        <v>0.81200000000000006</v>
      </c>
      <c r="AX92">
        <f t="shared" si="115"/>
        <v>0.17599999999999999</v>
      </c>
      <c r="AY92">
        <f t="shared" si="116"/>
        <v>0.1</v>
      </c>
      <c r="AZ92">
        <f t="shared" si="117"/>
        <v>1.4999999999999999E-2</v>
      </c>
      <c r="BA92">
        <f t="shared" si="118"/>
        <v>0</v>
      </c>
      <c r="BB92">
        <f t="shared" si="119"/>
        <v>100.539</v>
      </c>
      <c r="BD92">
        <f t="shared" si="120"/>
        <v>0.92293608521970716</v>
      </c>
      <c r="BE92">
        <f t="shared" si="121"/>
        <v>7.5125835774922996E-4</v>
      </c>
      <c r="BF92">
        <f t="shared" si="122"/>
        <v>8.6288740682620643E-2</v>
      </c>
      <c r="BG92">
        <f t="shared" si="123"/>
        <v>4.2897559049937493E-3</v>
      </c>
      <c r="BH92">
        <f t="shared" si="124"/>
        <v>8.8608652079505593E-2</v>
      </c>
      <c r="BI92">
        <f t="shared" si="125"/>
        <v>0</v>
      </c>
      <c r="BJ92">
        <f t="shared" si="126"/>
        <v>0.81467532080864624</v>
      </c>
      <c r="BK92">
        <f t="shared" si="127"/>
        <v>1.447998658996316E-2</v>
      </c>
      <c r="BL92">
        <f t="shared" si="128"/>
        <v>2.4810607662530625E-3</v>
      </c>
      <c r="BM92">
        <f t="shared" si="129"/>
        <v>1.3388171282908124E-3</v>
      </c>
      <c r="BN92">
        <f t="shared" si="130"/>
        <v>4.8403569601912906E-4</v>
      </c>
      <c r="BO92">
        <f t="shared" si="131"/>
        <v>0</v>
      </c>
      <c r="BP92">
        <f t="shared" si="132"/>
        <v>1.936333713233749</v>
      </c>
      <c r="BQ92">
        <f t="shared" si="133"/>
        <v>2.0653559251322338</v>
      </c>
    </row>
    <row r="93" spans="1:69" x14ac:dyDescent="0.15">
      <c r="A93" t="s">
        <v>159</v>
      </c>
      <c r="B93">
        <v>818</v>
      </c>
      <c r="C93">
        <f t="shared" si="134"/>
        <v>4.4721359550050446</v>
      </c>
      <c r="D93" s="1">
        <v>55.35</v>
      </c>
      <c r="E93" s="1">
        <v>6.0999999999999999E-2</v>
      </c>
      <c r="F93" s="1">
        <v>4.4669999999999996</v>
      </c>
      <c r="G93" s="1">
        <v>0.32600000000000001</v>
      </c>
      <c r="H93" s="1">
        <v>6.3330000000000002</v>
      </c>
      <c r="I93" s="1">
        <v>32.865000000000002</v>
      </c>
      <c r="J93" s="1">
        <v>0.81799999999999995</v>
      </c>
      <c r="K93" s="1">
        <v>0.18</v>
      </c>
      <c r="L93" s="1">
        <v>0.10299999999999999</v>
      </c>
      <c r="M93" s="1">
        <v>1.9E-2</v>
      </c>
      <c r="O93">
        <f t="shared" si="91"/>
        <v>100.52200000000002</v>
      </c>
      <c r="Q93" s="1">
        <v>44.835000000000001</v>
      </c>
      <c r="R93" s="1">
        <v>79.317999999999998</v>
      </c>
      <c r="S93" s="1">
        <v>11.093999999999999</v>
      </c>
      <c r="V93" s="36">
        <v>12</v>
      </c>
      <c r="W93" s="36">
        <v>4</v>
      </c>
      <c r="X93" s="15">
        <v>0</v>
      </c>
      <c r="Z93" s="14">
        <f t="shared" si="92"/>
        <v>1.9032451798390444</v>
      </c>
      <c r="AA93" s="14">
        <f t="shared" si="93"/>
        <v>1.5778835137582904E-3</v>
      </c>
      <c r="AB93" s="14">
        <f t="shared" si="94"/>
        <v>0.18101858206006993</v>
      </c>
      <c r="AC93" s="14">
        <f t="shared" si="95"/>
        <v>8.8621606415869025E-3</v>
      </c>
      <c r="AD93" s="14">
        <f t="shared" si="96"/>
        <v>0</v>
      </c>
      <c r="AE93" s="14">
        <f t="shared" si="97"/>
        <v>0.18210674054880469</v>
      </c>
      <c r="AF93" s="14">
        <f t="shared" si="98"/>
        <v>1.6845667085724449</v>
      </c>
      <c r="AG93" s="14">
        <f t="shared" si="99"/>
        <v>3.0135088514554986E-2</v>
      </c>
      <c r="AH93" s="14">
        <f t="shared" si="100"/>
        <v>5.2420876203081142E-3</v>
      </c>
      <c r="AI93" s="14">
        <f t="shared" si="101"/>
        <v>2.8488233608382164E-3</v>
      </c>
      <c r="AJ93" s="14">
        <f t="shared" si="102"/>
        <v>1.2666212499164234E-3</v>
      </c>
      <c r="AK93" s="14">
        <f t="shared" si="103"/>
        <v>0</v>
      </c>
      <c r="AL93" s="14">
        <f t="shared" si="104"/>
        <v>4.0008698759213273</v>
      </c>
      <c r="AM93" s="14">
        <f t="shared" si="105"/>
        <v>0.90244317203175917</v>
      </c>
      <c r="AN93" s="11">
        <f t="shared" si="106"/>
        <v>0</v>
      </c>
      <c r="AP93">
        <f t="shared" si="107"/>
        <v>55.35</v>
      </c>
      <c r="AQ93">
        <f t="shared" si="108"/>
        <v>6.0999999999999999E-2</v>
      </c>
      <c r="AR93">
        <f t="shared" si="109"/>
        <v>4.4669999999999996</v>
      </c>
      <c r="AS93">
        <f t="shared" si="110"/>
        <v>0.32600000000000001</v>
      </c>
      <c r="AT93">
        <f t="shared" si="111"/>
        <v>0</v>
      </c>
      <c r="AU93">
        <f t="shared" si="112"/>
        <v>6.3330000000000002</v>
      </c>
      <c r="AV93">
        <f t="shared" si="113"/>
        <v>32.865000000000002</v>
      </c>
      <c r="AW93">
        <f t="shared" si="114"/>
        <v>0.81799999999999995</v>
      </c>
      <c r="AX93">
        <f t="shared" si="115"/>
        <v>0.18</v>
      </c>
      <c r="AY93">
        <f t="shared" si="116"/>
        <v>0.10299999999999999</v>
      </c>
      <c r="AZ93">
        <f t="shared" si="117"/>
        <v>1.9E-2</v>
      </c>
      <c r="BA93">
        <f t="shared" si="118"/>
        <v>0</v>
      </c>
      <c r="BB93">
        <f t="shared" si="119"/>
        <v>100.52200000000002</v>
      </c>
      <c r="BD93">
        <f t="shared" si="120"/>
        <v>0.9212716378162451</v>
      </c>
      <c r="BE93">
        <f t="shared" si="121"/>
        <v>7.6377933037838374E-4</v>
      </c>
      <c r="BF93">
        <f t="shared" si="122"/>
        <v>8.7622597096900748E-2</v>
      </c>
      <c r="BG93">
        <f t="shared" si="123"/>
        <v>4.2897559049937493E-3</v>
      </c>
      <c r="BH93">
        <f t="shared" si="124"/>
        <v>8.8149323534324378E-2</v>
      </c>
      <c r="BI93">
        <f t="shared" si="125"/>
        <v>0</v>
      </c>
      <c r="BJ93">
        <f t="shared" si="126"/>
        <v>0.81541965641468428</v>
      </c>
      <c r="BK93">
        <f t="shared" si="127"/>
        <v>1.4586981564765841E-2</v>
      </c>
      <c r="BL93">
        <f t="shared" si="128"/>
        <v>2.5374485109406321E-3</v>
      </c>
      <c r="BM93">
        <f t="shared" si="129"/>
        <v>1.3789816421395367E-3</v>
      </c>
      <c r="BN93">
        <f t="shared" si="130"/>
        <v>6.1311188162423017E-4</v>
      </c>
      <c r="BO93">
        <f t="shared" si="131"/>
        <v>0</v>
      </c>
      <c r="BP93">
        <f t="shared" si="132"/>
        <v>1.9366332736969969</v>
      </c>
      <c r="BQ93">
        <f t="shared" si="133"/>
        <v>2.0658892575380268</v>
      </c>
    </row>
    <row r="94" spans="1:69" x14ac:dyDescent="0.15">
      <c r="A94" t="s">
        <v>160</v>
      </c>
      <c r="B94">
        <v>819</v>
      </c>
      <c r="C94">
        <f t="shared" si="134"/>
        <v>4.2426406871194464</v>
      </c>
      <c r="D94" s="1">
        <v>55.45</v>
      </c>
      <c r="E94" s="1">
        <v>6.7000000000000004E-2</v>
      </c>
      <c r="F94" s="1">
        <v>4.4889999999999999</v>
      </c>
      <c r="G94" s="1">
        <v>0.33800000000000002</v>
      </c>
      <c r="H94" s="1">
        <v>6.3410000000000002</v>
      </c>
      <c r="I94" s="1">
        <v>32.881999999999998</v>
      </c>
      <c r="J94" s="1">
        <v>0.83499999999999996</v>
      </c>
      <c r="K94" s="1">
        <v>0.17699999999999999</v>
      </c>
      <c r="L94" s="1">
        <v>8.5999999999999993E-2</v>
      </c>
      <c r="M94" s="1">
        <v>2.5000000000000001E-2</v>
      </c>
      <c r="O94">
        <f t="shared" si="91"/>
        <v>100.69000000000001</v>
      </c>
      <c r="Q94" s="1">
        <v>44.838000000000001</v>
      </c>
      <c r="R94" s="1">
        <v>79.314999999999998</v>
      </c>
      <c r="S94" s="1">
        <v>11.093999999999999</v>
      </c>
      <c r="V94" s="36">
        <v>12</v>
      </c>
      <c r="W94" s="36">
        <v>4</v>
      </c>
      <c r="X94" s="15">
        <v>0</v>
      </c>
      <c r="Z94" s="14">
        <f t="shared" si="92"/>
        <v>1.9033895308535298</v>
      </c>
      <c r="AA94" s="14">
        <f t="shared" si="93"/>
        <v>1.7300908873392159E-3</v>
      </c>
      <c r="AB94" s="14">
        <f t="shared" si="94"/>
        <v>0.18159581012459131</v>
      </c>
      <c r="AC94" s="14">
        <f t="shared" si="95"/>
        <v>9.1725002169590932E-3</v>
      </c>
      <c r="AD94" s="14">
        <f t="shared" si="96"/>
        <v>0</v>
      </c>
      <c r="AE94" s="14">
        <f t="shared" si="97"/>
        <v>0.18202175557052941</v>
      </c>
      <c r="AF94" s="14">
        <f t="shared" si="98"/>
        <v>1.6825261176226318</v>
      </c>
      <c r="AG94" s="14">
        <f t="shared" si="99"/>
        <v>3.0708220872354839E-2</v>
      </c>
      <c r="AH94" s="14">
        <f t="shared" si="100"/>
        <v>5.1458135884822776E-3</v>
      </c>
      <c r="AI94" s="14">
        <f t="shared" si="101"/>
        <v>2.3745196119340848E-3</v>
      </c>
      <c r="AJ94" s="14">
        <f t="shared" si="102"/>
        <v>1.6637274800072644E-3</v>
      </c>
      <c r="AK94" s="14">
        <f t="shared" si="103"/>
        <v>0</v>
      </c>
      <c r="AL94" s="14">
        <f t="shared" si="104"/>
        <v>4.0003280868283584</v>
      </c>
      <c r="AM94" s="14">
        <f t="shared" si="105"/>
        <v>0.9023775371029733</v>
      </c>
      <c r="AN94" s="11">
        <f t="shared" si="106"/>
        <v>0</v>
      </c>
      <c r="AP94">
        <f t="shared" si="107"/>
        <v>55.45</v>
      </c>
      <c r="AQ94">
        <f t="shared" si="108"/>
        <v>6.7000000000000004E-2</v>
      </c>
      <c r="AR94">
        <f t="shared" si="109"/>
        <v>4.4889999999999999</v>
      </c>
      <c r="AS94">
        <f t="shared" si="110"/>
        <v>0.33800000000000002</v>
      </c>
      <c r="AT94">
        <f t="shared" si="111"/>
        <v>0</v>
      </c>
      <c r="AU94">
        <f t="shared" si="112"/>
        <v>6.3410000000000011</v>
      </c>
      <c r="AV94">
        <f t="shared" si="113"/>
        <v>32.881999999999998</v>
      </c>
      <c r="AW94">
        <f t="shared" si="114"/>
        <v>0.83499999999999996</v>
      </c>
      <c r="AX94">
        <f t="shared" si="115"/>
        <v>0.17699999999999999</v>
      </c>
      <c r="AY94">
        <f t="shared" si="116"/>
        <v>8.5999999999999993E-2</v>
      </c>
      <c r="AZ94">
        <f t="shared" si="117"/>
        <v>2.5000000000000001E-2</v>
      </c>
      <c r="BA94">
        <f t="shared" si="118"/>
        <v>0</v>
      </c>
      <c r="BB94">
        <f t="shared" si="119"/>
        <v>100.69000000000001</v>
      </c>
      <c r="BD94">
        <f t="shared" si="120"/>
        <v>0.92293608521970716</v>
      </c>
      <c r="BE94">
        <f t="shared" si="121"/>
        <v>8.3890516615330686E-4</v>
      </c>
      <c r="BF94">
        <f t="shared" si="122"/>
        <v>8.8054138877991378E-2</v>
      </c>
      <c r="BG94">
        <f t="shared" si="123"/>
        <v>4.4476610303309429E-3</v>
      </c>
      <c r="BH94">
        <f t="shared" si="124"/>
        <v>8.8260675908913774E-2</v>
      </c>
      <c r="BI94">
        <f t="shared" si="125"/>
        <v>0</v>
      </c>
      <c r="BJ94">
        <f t="shared" si="126"/>
        <v>0.81584144659143909</v>
      </c>
      <c r="BK94">
        <f t="shared" si="127"/>
        <v>1.4890133993373444E-2</v>
      </c>
      <c r="BL94">
        <f t="shared" si="128"/>
        <v>2.495157702424955E-3</v>
      </c>
      <c r="BM94">
        <f t="shared" si="129"/>
        <v>1.1513827303300985E-3</v>
      </c>
      <c r="BN94">
        <f t="shared" si="130"/>
        <v>8.0672616003188186E-4</v>
      </c>
      <c r="BO94">
        <f t="shared" si="131"/>
        <v>0</v>
      </c>
      <c r="BP94">
        <f t="shared" si="132"/>
        <v>1.9397223133806958</v>
      </c>
      <c r="BQ94">
        <f t="shared" si="133"/>
        <v>2.0623199822124447</v>
      </c>
    </row>
    <row r="95" spans="1:69" x14ac:dyDescent="0.15">
      <c r="A95" t="s">
        <v>161</v>
      </c>
      <c r="B95">
        <v>820</v>
      </c>
      <c r="C95">
        <f t="shared" si="134"/>
        <v>3.60555127546544</v>
      </c>
      <c r="D95" s="1">
        <v>55.468000000000004</v>
      </c>
      <c r="E95" s="1">
        <v>6.4000000000000001E-2</v>
      </c>
      <c r="F95" s="1">
        <v>4.5289999999999999</v>
      </c>
      <c r="G95" s="1">
        <v>0.34599999999999997</v>
      </c>
      <c r="H95" s="1">
        <v>6.3659999999999997</v>
      </c>
      <c r="I95" s="1">
        <v>32.887</v>
      </c>
      <c r="J95" s="1">
        <v>0.84199999999999997</v>
      </c>
      <c r="K95" s="1">
        <v>0.18099999999999999</v>
      </c>
      <c r="L95" s="1">
        <v>9.9000000000000005E-2</v>
      </c>
      <c r="M95" s="1">
        <v>2.1999999999999999E-2</v>
      </c>
      <c r="O95">
        <f t="shared" si="91"/>
        <v>100.804</v>
      </c>
      <c r="Q95" s="1">
        <v>44.84</v>
      </c>
      <c r="R95" s="1">
        <v>79.311999999999998</v>
      </c>
      <c r="S95" s="1">
        <v>11.093999999999999</v>
      </c>
      <c r="V95" s="36">
        <v>12</v>
      </c>
      <c r="W95" s="36">
        <v>4</v>
      </c>
      <c r="X95" s="15">
        <v>0</v>
      </c>
      <c r="Z95" s="14">
        <f t="shared" si="92"/>
        <v>1.9022826690378529</v>
      </c>
      <c r="AA95" s="14">
        <f t="shared" si="93"/>
        <v>1.6511271112768491E-3</v>
      </c>
      <c r="AB95" s="14">
        <f t="shared" si="94"/>
        <v>0.18304798727128704</v>
      </c>
      <c r="AC95" s="14">
        <f t="shared" si="95"/>
        <v>9.3810952987770455E-3</v>
      </c>
      <c r="AD95" s="14">
        <f t="shared" si="96"/>
        <v>0</v>
      </c>
      <c r="AE95" s="14">
        <f t="shared" si="97"/>
        <v>0.18257386036837664</v>
      </c>
      <c r="AF95" s="14">
        <f t="shared" si="98"/>
        <v>1.6812576224484763</v>
      </c>
      <c r="AG95" s="14">
        <f t="shared" si="99"/>
        <v>3.0937605001607551E-2</v>
      </c>
      <c r="AH95" s="14">
        <f t="shared" si="100"/>
        <v>5.2573365157016667E-3</v>
      </c>
      <c r="AI95" s="14">
        <f t="shared" si="101"/>
        <v>2.7309825355184936E-3</v>
      </c>
      <c r="AJ95" s="14">
        <f t="shared" si="102"/>
        <v>1.462753953927874E-3</v>
      </c>
      <c r="AK95" s="14">
        <f t="shared" si="103"/>
        <v>0</v>
      </c>
      <c r="AL95" s="14">
        <f t="shared" si="104"/>
        <v>4.0005830395428026</v>
      </c>
      <c r="AM95" s="14">
        <f t="shared" si="105"/>
        <v>0.90204379416724501</v>
      </c>
      <c r="AN95" s="11">
        <f t="shared" si="106"/>
        <v>0</v>
      </c>
      <c r="AP95">
        <f t="shared" si="107"/>
        <v>55.468000000000004</v>
      </c>
      <c r="AQ95">
        <f t="shared" si="108"/>
        <v>6.4000000000000001E-2</v>
      </c>
      <c r="AR95">
        <f t="shared" si="109"/>
        <v>4.5289999999999999</v>
      </c>
      <c r="AS95">
        <f t="shared" si="110"/>
        <v>0.34599999999999997</v>
      </c>
      <c r="AT95">
        <f t="shared" si="111"/>
        <v>0</v>
      </c>
      <c r="AU95">
        <f t="shared" si="112"/>
        <v>6.3659999999999997</v>
      </c>
      <c r="AV95">
        <f t="shared" si="113"/>
        <v>32.887</v>
      </c>
      <c r="AW95">
        <f t="shared" si="114"/>
        <v>0.84199999999999997</v>
      </c>
      <c r="AX95">
        <f t="shared" si="115"/>
        <v>0.18099999999999999</v>
      </c>
      <c r="AY95">
        <f t="shared" si="116"/>
        <v>9.9000000000000005E-2</v>
      </c>
      <c r="AZ95">
        <f t="shared" si="117"/>
        <v>2.1999999999999999E-2</v>
      </c>
      <c r="BA95">
        <f t="shared" si="118"/>
        <v>0</v>
      </c>
      <c r="BB95">
        <f t="shared" si="119"/>
        <v>100.804</v>
      </c>
      <c r="BD95">
        <f t="shared" si="120"/>
        <v>0.92323568575233028</v>
      </c>
      <c r="BE95">
        <f t="shared" si="121"/>
        <v>8.013422482658453E-4</v>
      </c>
      <c r="BF95">
        <f t="shared" si="122"/>
        <v>8.8838760298156141E-2</v>
      </c>
      <c r="BG95">
        <f t="shared" si="123"/>
        <v>4.5529311138890714E-3</v>
      </c>
      <c r="BH95">
        <f t="shared" si="124"/>
        <v>8.8608652079505593E-2</v>
      </c>
      <c r="BI95">
        <f t="shared" si="125"/>
        <v>0</v>
      </c>
      <c r="BJ95">
        <f t="shared" si="126"/>
        <v>0.81596550252577882</v>
      </c>
      <c r="BK95">
        <f t="shared" si="127"/>
        <v>1.5014961463976576E-2</v>
      </c>
      <c r="BL95">
        <f t="shared" si="128"/>
        <v>2.5515454471125246E-3</v>
      </c>
      <c r="BM95">
        <f t="shared" si="129"/>
        <v>1.3254289570079044E-3</v>
      </c>
      <c r="BN95">
        <f t="shared" si="130"/>
        <v>7.099190208280559E-4</v>
      </c>
      <c r="BO95">
        <f t="shared" si="131"/>
        <v>0</v>
      </c>
      <c r="BP95">
        <f t="shared" si="132"/>
        <v>1.9416047289068505</v>
      </c>
      <c r="BQ95">
        <f t="shared" si="133"/>
        <v>2.0604518417068256</v>
      </c>
    </row>
    <row r="96" spans="1:69" x14ac:dyDescent="0.15">
      <c r="A96" t="s">
        <v>162</v>
      </c>
      <c r="B96">
        <v>821</v>
      </c>
      <c r="C96">
        <f t="shared" si="134"/>
        <v>4.2426406871194464</v>
      </c>
      <c r="D96" s="1">
        <v>55.45</v>
      </c>
      <c r="E96" s="1">
        <v>6.0999999999999999E-2</v>
      </c>
      <c r="F96" s="1">
        <v>4.5679999999999996</v>
      </c>
      <c r="G96" s="1">
        <v>0.35199999999999998</v>
      </c>
      <c r="H96" s="1">
        <v>6.367</v>
      </c>
      <c r="I96" s="1">
        <v>32.874000000000002</v>
      </c>
      <c r="J96" s="1">
        <v>0.84899999999999998</v>
      </c>
      <c r="K96" s="1">
        <v>0.186</v>
      </c>
      <c r="L96" s="1">
        <v>0.10199999999999999</v>
      </c>
      <c r="M96" s="1">
        <v>1.0999999999999999E-2</v>
      </c>
      <c r="O96">
        <f t="shared" si="91"/>
        <v>100.82000000000001</v>
      </c>
      <c r="Q96" s="1">
        <v>44.843000000000004</v>
      </c>
      <c r="R96" s="1">
        <v>79.308999999999997</v>
      </c>
      <c r="S96" s="1">
        <v>11.093999999999999</v>
      </c>
      <c r="V96" s="36">
        <v>12</v>
      </c>
      <c r="W96" s="36">
        <v>4</v>
      </c>
      <c r="X96" s="15">
        <v>0</v>
      </c>
      <c r="Z96" s="14">
        <f t="shared" si="92"/>
        <v>1.9014427053785372</v>
      </c>
      <c r="AA96" s="14">
        <f t="shared" si="93"/>
        <v>1.5735462720814109E-3</v>
      </c>
      <c r="AB96" s="14">
        <f t="shared" si="94"/>
        <v>0.18460262883989689</v>
      </c>
      <c r="AC96" s="14">
        <f t="shared" si="95"/>
        <v>9.5426558458334716E-3</v>
      </c>
      <c r="AD96" s="14">
        <f t="shared" si="96"/>
        <v>0</v>
      </c>
      <c r="AE96" s="14">
        <f t="shared" si="97"/>
        <v>0.18258116038439975</v>
      </c>
      <c r="AF96" s="14">
        <f t="shared" si="98"/>
        <v>1.6803962655716467</v>
      </c>
      <c r="AG96" s="14">
        <f t="shared" si="99"/>
        <v>3.1191153636358642E-2</v>
      </c>
      <c r="AH96" s="14">
        <f t="shared" si="100"/>
        <v>5.4019342617081046E-3</v>
      </c>
      <c r="AI96" s="14">
        <f t="shared" si="101"/>
        <v>2.8134101431896755E-3</v>
      </c>
      <c r="AJ96" s="14">
        <f t="shared" si="102"/>
        <v>7.3129134572825854E-4</v>
      </c>
      <c r="AK96" s="14">
        <f t="shared" si="103"/>
        <v>0</v>
      </c>
      <c r="AL96" s="14">
        <f t="shared" si="104"/>
        <v>4.0002767516793805</v>
      </c>
      <c r="AM96" s="14">
        <f t="shared" si="105"/>
        <v>0.90199496899931453</v>
      </c>
      <c r="AN96" s="11">
        <f t="shared" si="106"/>
        <v>0</v>
      </c>
      <c r="AP96">
        <f t="shared" si="107"/>
        <v>55.45</v>
      </c>
      <c r="AQ96">
        <f t="shared" si="108"/>
        <v>6.0999999999999999E-2</v>
      </c>
      <c r="AR96">
        <f t="shared" si="109"/>
        <v>4.5679999999999996</v>
      </c>
      <c r="AS96">
        <f t="shared" si="110"/>
        <v>0.35199999999999998</v>
      </c>
      <c r="AT96">
        <f t="shared" si="111"/>
        <v>0</v>
      </c>
      <c r="AU96">
        <f t="shared" si="112"/>
        <v>6.367</v>
      </c>
      <c r="AV96">
        <f t="shared" si="113"/>
        <v>32.874000000000002</v>
      </c>
      <c r="AW96">
        <f t="shared" si="114"/>
        <v>0.84899999999999998</v>
      </c>
      <c r="AX96">
        <f t="shared" si="115"/>
        <v>0.186</v>
      </c>
      <c r="AY96">
        <f t="shared" si="116"/>
        <v>0.10199999999999999</v>
      </c>
      <c r="AZ96">
        <f t="shared" si="117"/>
        <v>1.0999999999999999E-2</v>
      </c>
      <c r="BA96">
        <f t="shared" si="118"/>
        <v>0</v>
      </c>
      <c r="BB96">
        <f t="shared" si="119"/>
        <v>100.82000000000001</v>
      </c>
      <c r="BD96">
        <f t="shared" si="120"/>
        <v>0.92293608521970716</v>
      </c>
      <c r="BE96">
        <f t="shared" si="121"/>
        <v>7.6377933037838374E-4</v>
      </c>
      <c r="BF96">
        <f t="shared" si="122"/>
        <v>8.9603766182816791E-2</v>
      </c>
      <c r="BG96">
        <f t="shared" si="123"/>
        <v>4.6318836765576674E-3</v>
      </c>
      <c r="BH96">
        <f t="shared" si="124"/>
        <v>8.8622571126329278E-2</v>
      </c>
      <c r="BI96">
        <f t="shared" si="125"/>
        <v>0</v>
      </c>
      <c r="BJ96">
        <f t="shared" si="126"/>
        <v>0.8156429570964957</v>
      </c>
      <c r="BK96">
        <f t="shared" si="127"/>
        <v>1.5139788934579707E-2</v>
      </c>
      <c r="BL96">
        <f t="shared" si="128"/>
        <v>2.6220301279719868E-3</v>
      </c>
      <c r="BM96">
        <f t="shared" si="129"/>
        <v>1.3655934708566287E-3</v>
      </c>
      <c r="BN96">
        <f t="shared" si="130"/>
        <v>3.5495951041402795E-4</v>
      </c>
      <c r="BO96">
        <f t="shared" si="131"/>
        <v>0</v>
      </c>
      <c r="BP96">
        <f t="shared" si="132"/>
        <v>1.9416834146761073</v>
      </c>
      <c r="BQ96">
        <f t="shared" si="133"/>
        <v>2.0602105994435078</v>
      </c>
    </row>
    <row r="97" spans="1:69" x14ac:dyDescent="0.15">
      <c r="A97" t="s">
        <v>163</v>
      </c>
      <c r="B97">
        <v>822</v>
      </c>
      <c r="C97">
        <f t="shared" si="134"/>
        <v>4.9999999999883471</v>
      </c>
      <c r="D97" s="1">
        <v>54.850999999999999</v>
      </c>
      <c r="E97" s="1">
        <v>6.6000000000000003E-2</v>
      </c>
      <c r="F97" s="1">
        <v>4.5810000000000004</v>
      </c>
      <c r="G97" s="1">
        <v>0.35499999999999998</v>
      </c>
      <c r="H97" s="1">
        <v>6.3460000000000001</v>
      </c>
      <c r="I97" s="1">
        <v>32.048999999999999</v>
      </c>
      <c r="J97" s="1">
        <v>0.876</v>
      </c>
      <c r="K97" s="1">
        <v>0.18</v>
      </c>
      <c r="L97" s="1">
        <v>9.0999999999999998E-2</v>
      </c>
      <c r="M97" s="1">
        <v>0.02</v>
      </c>
      <c r="O97">
        <f t="shared" si="91"/>
        <v>99.414999999999992</v>
      </c>
      <c r="Q97" s="1">
        <v>44.845999999999997</v>
      </c>
      <c r="R97" s="1">
        <v>79.305000000000007</v>
      </c>
      <c r="S97" s="1">
        <v>11.093999999999999</v>
      </c>
      <c r="V97" s="36">
        <v>12</v>
      </c>
      <c r="W97" s="36">
        <v>4</v>
      </c>
      <c r="X97" s="15">
        <v>0</v>
      </c>
      <c r="Z97" s="14">
        <f t="shared" si="92"/>
        <v>1.9069230675191013</v>
      </c>
      <c r="AA97" s="14">
        <f t="shared" si="93"/>
        <v>1.7260785211274858E-3</v>
      </c>
      <c r="AB97" s="14">
        <f t="shared" si="94"/>
        <v>0.18768908075011381</v>
      </c>
      <c r="AC97" s="14">
        <f t="shared" si="95"/>
        <v>9.7571252583943044E-3</v>
      </c>
      <c r="AD97" s="14">
        <f t="shared" si="96"/>
        <v>0</v>
      </c>
      <c r="AE97" s="14">
        <f t="shared" si="97"/>
        <v>0.18449649083335062</v>
      </c>
      <c r="AF97" s="14">
        <f t="shared" si="98"/>
        <v>1.6608888494011402</v>
      </c>
      <c r="AG97" s="14">
        <f t="shared" si="99"/>
        <v>3.2628325276690136E-2</v>
      </c>
      <c r="AH97" s="14">
        <f t="shared" si="100"/>
        <v>5.299998968425982E-3</v>
      </c>
      <c r="AI97" s="14">
        <f t="shared" si="101"/>
        <v>2.5447270063273042E-3</v>
      </c>
      <c r="AJ97" s="14">
        <f t="shared" si="102"/>
        <v>1.3480148416918994E-3</v>
      </c>
      <c r="AK97" s="14">
        <f t="shared" si="103"/>
        <v>0</v>
      </c>
      <c r="AL97" s="14">
        <f t="shared" si="104"/>
        <v>3.9933017583763641</v>
      </c>
      <c r="AM97" s="14">
        <f t="shared" si="105"/>
        <v>0.90002278287855753</v>
      </c>
      <c r="AN97" s="11">
        <f t="shared" si="106"/>
        <v>0</v>
      </c>
      <c r="AP97">
        <f t="shared" si="107"/>
        <v>54.850999999999999</v>
      </c>
      <c r="AQ97">
        <f t="shared" si="108"/>
        <v>6.6000000000000003E-2</v>
      </c>
      <c r="AR97">
        <f t="shared" si="109"/>
        <v>4.5810000000000004</v>
      </c>
      <c r="AS97">
        <f t="shared" si="110"/>
        <v>0.35499999999999998</v>
      </c>
      <c r="AT97">
        <f t="shared" si="111"/>
        <v>0</v>
      </c>
      <c r="AU97">
        <f t="shared" si="112"/>
        <v>6.3460000000000001</v>
      </c>
      <c r="AV97">
        <f t="shared" si="113"/>
        <v>32.048999999999999</v>
      </c>
      <c r="AW97">
        <f t="shared" si="114"/>
        <v>0.876</v>
      </c>
      <c r="AX97">
        <f t="shared" si="115"/>
        <v>0.18</v>
      </c>
      <c r="AY97">
        <f t="shared" si="116"/>
        <v>9.0999999999999998E-2</v>
      </c>
      <c r="AZ97">
        <f t="shared" si="117"/>
        <v>0.02</v>
      </c>
      <c r="BA97">
        <f t="shared" si="118"/>
        <v>0</v>
      </c>
      <c r="BB97">
        <f t="shared" si="119"/>
        <v>99.414999999999992</v>
      </c>
      <c r="BD97">
        <f t="shared" si="120"/>
        <v>0.91296604527296943</v>
      </c>
      <c r="BE97">
        <f t="shared" si="121"/>
        <v>8.2638419352415297E-4</v>
      </c>
      <c r="BF97">
        <f t="shared" si="122"/>
        <v>8.9858768144370355E-2</v>
      </c>
      <c r="BG97">
        <f t="shared" si="123"/>
        <v>4.6713599578919662E-3</v>
      </c>
      <c r="BH97">
        <f t="shared" si="124"/>
        <v>8.833027114303213E-2</v>
      </c>
      <c r="BI97">
        <f t="shared" si="125"/>
        <v>0</v>
      </c>
      <c r="BJ97">
        <f t="shared" si="126"/>
        <v>0.79517372793044927</v>
      </c>
      <c r="BK97">
        <f t="shared" si="127"/>
        <v>1.5621266321191781E-2</v>
      </c>
      <c r="BL97">
        <f t="shared" si="128"/>
        <v>2.5374485109406321E-3</v>
      </c>
      <c r="BM97">
        <f t="shared" si="129"/>
        <v>1.2183235867446393E-3</v>
      </c>
      <c r="BN97">
        <f t="shared" si="130"/>
        <v>6.4538092802550549E-4</v>
      </c>
      <c r="BO97">
        <f t="shared" si="131"/>
        <v>0</v>
      </c>
      <c r="BP97">
        <f t="shared" si="132"/>
        <v>1.9118489759891399</v>
      </c>
      <c r="BQ97">
        <f t="shared" si="133"/>
        <v>2.0887119267934513</v>
      </c>
    </row>
    <row r="98" spans="1:69" x14ac:dyDescent="0.15">
      <c r="A98" t="s">
        <v>164</v>
      </c>
      <c r="B98">
        <v>823</v>
      </c>
      <c r="C98">
        <f t="shared" si="134"/>
        <v>3.60555127546544</v>
      </c>
      <c r="D98" s="1">
        <v>55.4</v>
      </c>
      <c r="E98" s="1">
        <v>6.7000000000000004E-2</v>
      </c>
      <c r="F98" s="1">
        <v>4.6219999999999999</v>
      </c>
      <c r="G98" s="1">
        <v>0.36</v>
      </c>
      <c r="H98" s="1">
        <v>6.3680000000000003</v>
      </c>
      <c r="I98" s="1">
        <v>32.841999999999999</v>
      </c>
      <c r="J98" s="1">
        <v>0.88</v>
      </c>
      <c r="K98" s="1">
        <v>0.17699999999999999</v>
      </c>
      <c r="L98" s="1">
        <v>9.9000000000000005E-2</v>
      </c>
      <c r="M98" s="1">
        <v>2.7E-2</v>
      </c>
      <c r="O98">
        <f t="shared" si="91"/>
        <v>100.842</v>
      </c>
      <c r="Q98" s="1">
        <v>44.847999999999999</v>
      </c>
      <c r="R98" s="1">
        <v>79.302000000000007</v>
      </c>
      <c r="S98" s="1">
        <v>11.093999999999999</v>
      </c>
      <c r="V98" s="36">
        <v>12</v>
      </c>
      <c r="W98" s="36">
        <v>4</v>
      </c>
      <c r="X98" s="15">
        <v>0</v>
      </c>
      <c r="Z98" s="14">
        <f t="shared" si="92"/>
        <v>1.899665235323186</v>
      </c>
      <c r="AA98" s="14">
        <f t="shared" si="93"/>
        <v>1.7282640778133111E-3</v>
      </c>
      <c r="AB98" s="14">
        <f t="shared" si="94"/>
        <v>0.1867786982639327</v>
      </c>
      <c r="AC98" s="14">
        <f t="shared" si="95"/>
        <v>9.7592111778582527E-3</v>
      </c>
      <c r="AD98" s="14">
        <f t="shared" si="96"/>
        <v>0</v>
      </c>
      <c r="AE98" s="14">
        <f t="shared" si="97"/>
        <v>0.18260378899814569</v>
      </c>
      <c r="AF98" s="14">
        <f t="shared" si="98"/>
        <v>1.6787049488239814</v>
      </c>
      <c r="AG98" s="14">
        <f t="shared" si="99"/>
        <v>3.2328982553378481E-2</v>
      </c>
      <c r="AH98" s="14">
        <f t="shared" si="100"/>
        <v>5.1403801044088331E-3</v>
      </c>
      <c r="AI98" s="14">
        <f t="shared" si="101"/>
        <v>2.7305723537190724E-3</v>
      </c>
      <c r="AJ98" s="14">
        <f t="shared" si="102"/>
        <v>1.7949284033630911E-3</v>
      </c>
      <c r="AK98" s="14">
        <f t="shared" si="103"/>
        <v>0</v>
      </c>
      <c r="AL98" s="14">
        <f t="shared" si="104"/>
        <v>4.0012350100797871</v>
      </c>
      <c r="AM98" s="14">
        <f t="shared" si="105"/>
        <v>0.90189494881337839</v>
      </c>
      <c r="AN98" s="11">
        <f t="shared" si="106"/>
        <v>0</v>
      </c>
      <c r="AP98">
        <f t="shared" si="107"/>
        <v>55.4</v>
      </c>
      <c r="AQ98">
        <f t="shared" si="108"/>
        <v>6.7000000000000004E-2</v>
      </c>
      <c r="AR98">
        <f t="shared" si="109"/>
        <v>4.6219999999999999</v>
      </c>
      <c r="AS98">
        <f t="shared" si="110"/>
        <v>0.36</v>
      </c>
      <c r="AT98">
        <f t="shared" si="111"/>
        <v>0</v>
      </c>
      <c r="AU98">
        <f t="shared" si="112"/>
        <v>6.3680000000000003</v>
      </c>
      <c r="AV98">
        <f t="shared" si="113"/>
        <v>32.841999999999999</v>
      </c>
      <c r="AW98">
        <f t="shared" si="114"/>
        <v>0.88</v>
      </c>
      <c r="AX98">
        <f t="shared" si="115"/>
        <v>0.17699999999999999</v>
      </c>
      <c r="AY98">
        <f t="shared" si="116"/>
        <v>9.9000000000000005E-2</v>
      </c>
      <c r="AZ98">
        <f t="shared" si="117"/>
        <v>2.7E-2</v>
      </c>
      <c r="BA98">
        <f t="shared" si="118"/>
        <v>0</v>
      </c>
      <c r="BB98">
        <f t="shared" si="119"/>
        <v>100.842</v>
      </c>
      <c r="BD98">
        <f t="shared" si="120"/>
        <v>0.92210386151797608</v>
      </c>
      <c r="BE98">
        <f t="shared" si="121"/>
        <v>8.3890516615330686E-4</v>
      </c>
      <c r="BF98">
        <f t="shared" si="122"/>
        <v>9.0663005100039232E-2</v>
      </c>
      <c r="BG98">
        <f t="shared" si="123"/>
        <v>4.7371537601157967E-3</v>
      </c>
      <c r="BH98">
        <f t="shared" si="124"/>
        <v>8.8636490173152949E-2</v>
      </c>
      <c r="BI98">
        <f t="shared" si="125"/>
        <v>0</v>
      </c>
      <c r="BJ98">
        <f t="shared" si="126"/>
        <v>0.81484899911672171</v>
      </c>
      <c r="BK98">
        <f t="shared" si="127"/>
        <v>1.5692596304393572E-2</v>
      </c>
      <c r="BL98">
        <f t="shared" si="128"/>
        <v>2.495157702424955E-3</v>
      </c>
      <c r="BM98">
        <f t="shared" si="129"/>
        <v>1.3254289570079044E-3</v>
      </c>
      <c r="BN98">
        <f t="shared" si="130"/>
        <v>8.7126425283443228E-4</v>
      </c>
      <c r="BO98">
        <f t="shared" si="131"/>
        <v>0</v>
      </c>
      <c r="BP98">
        <f t="shared" si="132"/>
        <v>1.9422128620508201</v>
      </c>
      <c r="BQ98">
        <f t="shared" si="133"/>
        <v>2.0601423707259388</v>
      </c>
    </row>
    <row r="99" spans="1:69" x14ac:dyDescent="0.15">
      <c r="A99" t="s">
        <v>165</v>
      </c>
      <c r="B99">
        <v>824</v>
      </c>
      <c r="C99">
        <f t="shared" si="134"/>
        <v>3.60555127546544</v>
      </c>
      <c r="D99" s="1">
        <v>55.350999999999999</v>
      </c>
      <c r="E99" s="1">
        <v>9.4E-2</v>
      </c>
      <c r="F99" s="1">
        <v>4.6769999999999996</v>
      </c>
      <c r="G99" s="1">
        <v>0.36599999999999999</v>
      </c>
      <c r="H99" s="1">
        <v>6.4130000000000003</v>
      </c>
      <c r="I99" s="1">
        <v>32.847999999999999</v>
      </c>
      <c r="J99" s="1">
        <v>0.90300000000000002</v>
      </c>
      <c r="K99" s="1">
        <v>0.182</v>
      </c>
      <c r="L99" s="1">
        <v>0.107</v>
      </c>
      <c r="M99" s="1">
        <v>1.9E-2</v>
      </c>
      <c r="O99">
        <f t="shared" si="91"/>
        <v>100.96000000000001</v>
      </c>
      <c r="Q99" s="1">
        <v>44.85</v>
      </c>
      <c r="R99" s="1">
        <v>79.299000000000007</v>
      </c>
      <c r="S99" s="1">
        <v>11.093999999999999</v>
      </c>
      <c r="V99" s="36">
        <v>12</v>
      </c>
      <c r="W99" s="36">
        <v>4</v>
      </c>
      <c r="X99" s="15">
        <v>0</v>
      </c>
      <c r="Z99" s="14">
        <f t="shared" si="92"/>
        <v>1.8966724144656835</v>
      </c>
      <c r="AA99" s="14">
        <f t="shared" si="93"/>
        <v>2.4230518084113173E-3</v>
      </c>
      <c r="AB99" s="14">
        <f t="shared" si="94"/>
        <v>0.18887058221662112</v>
      </c>
      <c r="AC99" s="14">
        <f t="shared" si="95"/>
        <v>9.9150029183599202E-3</v>
      </c>
      <c r="AD99" s="14">
        <f t="shared" si="96"/>
        <v>0</v>
      </c>
      <c r="AE99" s="14">
        <f t="shared" si="97"/>
        <v>0.1837669959854209</v>
      </c>
      <c r="AF99" s="14">
        <f t="shared" si="98"/>
        <v>1.6778504627228372</v>
      </c>
      <c r="AG99" s="14">
        <f t="shared" si="99"/>
        <v>3.3151002107480808E-2</v>
      </c>
      <c r="AH99" s="14">
        <f t="shared" si="100"/>
        <v>5.2819331660904686E-3</v>
      </c>
      <c r="AI99" s="14">
        <f t="shared" si="101"/>
        <v>2.9491836524349652E-3</v>
      </c>
      <c r="AJ99" s="14">
        <f t="shared" si="102"/>
        <v>1.2622242301475717E-3</v>
      </c>
      <c r="AK99" s="14">
        <f t="shared" si="103"/>
        <v>0</v>
      </c>
      <c r="AL99" s="14">
        <f t="shared" si="104"/>
        <v>4.0021428532734884</v>
      </c>
      <c r="AM99" s="14">
        <f t="shared" si="105"/>
        <v>0.9012863812993388</v>
      </c>
      <c r="AN99" s="11">
        <f t="shared" si="106"/>
        <v>0</v>
      </c>
      <c r="AP99">
        <f t="shared" si="107"/>
        <v>55.350999999999999</v>
      </c>
      <c r="AQ99">
        <f t="shared" si="108"/>
        <v>9.4E-2</v>
      </c>
      <c r="AR99">
        <f t="shared" si="109"/>
        <v>4.6769999999999996</v>
      </c>
      <c r="AS99">
        <f t="shared" si="110"/>
        <v>0.36599999999999999</v>
      </c>
      <c r="AT99">
        <f t="shared" si="111"/>
        <v>0</v>
      </c>
      <c r="AU99">
        <f t="shared" si="112"/>
        <v>6.4130000000000003</v>
      </c>
      <c r="AV99">
        <f t="shared" si="113"/>
        <v>32.847999999999999</v>
      </c>
      <c r="AW99">
        <f t="shared" si="114"/>
        <v>0.90300000000000002</v>
      </c>
      <c r="AX99">
        <f t="shared" si="115"/>
        <v>0.182</v>
      </c>
      <c r="AY99">
        <f t="shared" si="116"/>
        <v>0.107</v>
      </c>
      <c r="AZ99">
        <f t="shared" si="117"/>
        <v>1.9E-2</v>
      </c>
      <c r="BA99">
        <f t="shared" si="118"/>
        <v>0</v>
      </c>
      <c r="BB99">
        <f t="shared" si="119"/>
        <v>100.96000000000001</v>
      </c>
      <c r="BD99">
        <f t="shared" si="120"/>
        <v>0.92128828229027959</v>
      </c>
      <c r="BE99">
        <f t="shared" si="121"/>
        <v>1.1769714271404603E-3</v>
      </c>
      <c r="BF99">
        <f t="shared" si="122"/>
        <v>9.1741859552765787E-2</v>
      </c>
      <c r="BG99">
        <f t="shared" si="123"/>
        <v>4.8161063227843935E-3</v>
      </c>
      <c r="BH99">
        <f t="shared" si="124"/>
        <v>8.9262847280218258E-2</v>
      </c>
      <c r="BI99">
        <f t="shared" si="125"/>
        <v>0</v>
      </c>
      <c r="BJ99">
        <f t="shared" si="126"/>
        <v>0.81499786623792936</v>
      </c>
      <c r="BK99">
        <f t="shared" si="127"/>
        <v>1.6102743707803856E-2</v>
      </c>
      <c r="BL99">
        <f t="shared" si="128"/>
        <v>2.5656423832844171E-3</v>
      </c>
      <c r="BM99">
        <f t="shared" si="129"/>
        <v>1.4325343272711692E-3</v>
      </c>
      <c r="BN99">
        <f t="shared" si="130"/>
        <v>6.1311188162423017E-4</v>
      </c>
      <c r="BO99">
        <f t="shared" si="131"/>
        <v>0</v>
      </c>
      <c r="BP99">
        <f t="shared" si="132"/>
        <v>1.9439979654111013</v>
      </c>
      <c r="BQ99">
        <f t="shared" si="133"/>
        <v>2.0587176141550878</v>
      </c>
    </row>
    <row r="100" spans="1:69" x14ac:dyDescent="0.15">
      <c r="A100" t="s">
        <v>166</v>
      </c>
      <c r="B100">
        <v>825</v>
      </c>
      <c r="C100">
        <f t="shared" si="134"/>
        <v>4.2426406871194464</v>
      </c>
      <c r="D100" s="1">
        <v>55.268999999999998</v>
      </c>
      <c r="E100" s="1">
        <v>8.5000000000000006E-2</v>
      </c>
      <c r="F100" s="1">
        <v>4.7089999999999996</v>
      </c>
      <c r="G100" s="1">
        <v>0.36599999999999999</v>
      </c>
      <c r="H100" s="1">
        <v>6.383</v>
      </c>
      <c r="I100" s="1">
        <v>32.741</v>
      </c>
      <c r="J100" s="1">
        <v>0.91300000000000003</v>
      </c>
      <c r="K100" s="1">
        <v>0.184</v>
      </c>
      <c r="L100" s="1">
        <v>0.10199999999999999</v>
      </c>
      <c r="M100" s="1">
        <v>3.4000000000000002E-2</v>
      </c>
      <c r="O100">
        <f t="shared" si="91"/>
        <v>100.786</v>
      </c>
      <c r="Q100" s="1">
        <v>44.853000000000002</v>
      </c>
      <c r="R100" s="1">
        <v>79.296000000000006</v>
      </c>
      <c r="S100" s="1">
        <v>11.093999999999999</v>
      </c>
      <c r="V100" s="36">
        <v>12</v>
      </c>
      <c r="W100" s="36">
        <v>4</v>
      </c>
      <c r="X100" s="15">
        <v>0</v>
      </c>
      <c r="Z100" s="14">
        <f t="shared" si="92"/>
        <v>1.8969244759674186</v>
      </c>
      <c r="AA100" s="14">
        <f t="shared" si="93"/>
        <v>2.1945998709643672E-3</v>
      </c>
      <c r="AB100" s="14">
        <f t="shared" si="94"/>
        <v>0.19047027847218487</v>
      </c>
      <c r="AC100" s="14">
        <f t="shared" si="95"/>
        <v>9.9310329651354917E-3</v>
      </c>
      <c r="AD100" s="14">
        <f t="shared" si="96"/>
        <v>0</v>
      </c>
      <c r="AE100" s="14">
        <f t="shared" si="97"/>
        <v>0.18320304918146371</v>
      </c>
      <c r="AF100" s="14">
        <f t="shared" si="98"/>
        <v>1.6750888080452653</v>
      </c>
      <c r="AG100" s="14">
        <f t="shared" si="99"/>
        <v>3.3572313149079012E-2</v>
      </c>
      <c r="AH100" s="14">
        <f t="shared" si="100"/>
        <v>5.3486097761053265E-3</v>
      </c>
      <c r="AI100" s="14">
        <f t="shared" si="101"/>
        <v>2.8159166071338626E-3</v>
      </c>
      <c r="AJ100" s="14">
        <f t="shared" si="102"/>
        <v>2.2623688164125555E-3</v>
      </c>
      <c r="AK100" s="14">
        <f t="shared" si="103"/>
        <v>0</v>
      </c>
      <c r="AL100" s="14">
        <f t="shared" si="104"/>
        <v>4.0018114528511628</v>
      </c>
      <c r="AM100" s="14">
        <f t="shared" si="105"/>
        <v>0.90141319918665963</v>
      </c>
      <c r="AN100" s="11">
        <f t="shared" si="106"/>
        <v>0</v>
      </c>
      <c r="AP100">
        <f t="shared" si="107"/>
        <v>55.268999999999998</v>
      </c>
      <c r="AQ100">
        <f t="shared" si="108"/>
        <v>8.5000000000000006E-2</v>
      </c>
      <c r="AR100">
        <f t="shared" si="109"/>
        <v>4.7089999999999996</v>
      </c>
      <c r="AS100">
        <f t="shared" si="110"/>
        <v>0.36599999999999999</v>
      </c>
      <c r="AT100">
        <f t="shared" si="111"/>
        <v>0</v>
      </c>
      <c r="AU100">
        <f t="shared" si="112"/>
        <v>6.383</v>
      </c>
      <c r="AV100">
        <f t="shared" si="113"/>
        <v>32.741</v>
      </c>
      <c r="AW100">
        <f t="shared" si="114"/>
        <v>0.91300000000000003</v>
      </c>
      <c r="AX100">
        <f t="shared" si="115"/>
        <v>0.184</v>
      </c>
      <c r="AY100">
        <f t="shared" si="116"/>
        <v>0.10199999999999999</v>
      </c>
      <c r="AZ100">
        <f t="shared" si="117"/>
        <v>3.4000000000000002E-2</v>
      </c>
      <c r="BA100">
        <f t="shared" si="118"/>
        <v>0</v>
      </c>
      <c r="BB100">
        <f t="shared" si="119"/>
        <v>100.786</v>
      </c>
      <c r="BD100">
        <f t="shared" si="120"/>
        <v>0.91992343541944077</v>
      </c>
      <c r="BE100">
        <f t="shared" si="121"/>
        <v>1.0642826734780758E-3</v>
      </c>
      <c r="BF100">
        <f t="shared" si="122"/>
        <v>9.2369556688897611E-2</v>
      </c>
      <c r="BG100">
        <f t="shared" si="123"/>
        <v>4.8161063227843935E-3</v>
      </c>
      <c r="BH100">
        <f t="shared" si="124"/>
        <v>8.8845275875508056E-2</v>
      </c>
      <c r="BI100">
        <f t="shared" si="125"/>
        <v>0</v>
      </c>
      <c r="BJ100">
        <f t="shared" si="126"/>
        <v>0.81234306924306032</v>
      </c>
      <c r="BK100">
        <f t="shared" si="127"/>
        <v>1.6281068665808331E-2</v>
      </c>
      <c r="BL100">
        <f t="shared" si="128"/>
        <v>2.5938362556282017E-3</v>
      </c>
      <c r="BM100">
        <f t="shared" si="129"/>
        <v>1.3655934708566287E-3</v>
      </c>
      <c r="BN100">
        <f t="shared" si="130"/>
        <v>1.0971475776433593E-3</v>
      </c>
      <c r="BO100">
        <f t="shared" si="131"/>
        <v>0</v>
      </c>
      <c r="BP100">
        <f t="shared" si="132"/>
        <v>1.9406993721931054</v>
      </c>
      <c r="BQ100">
        <f t="shared" si="133"/>
        <v>2.0620460387581194</v>
      </c>
    </row>
    <row r="101" spans="1:69" x14ac:dyDescent="0.15">
      <c r="A101" t="s">
        <v>167</v>
      </c>
      <c r="B101">
        <v>826</v>
      </c>
      <c r="C101">
        <f t="shared" si="134"/>
        <v>3.6055512754614987</v>
      </c>
      <c r="D101" s="1">
        <v>55.307000000000002</v>
      </c>
      <c r="E101" s="1">
        <v>0.11</v>
      </c>
      <c r="F101" s="1">
        <v>4.7969999999999997</v>
      </c>
      <c r="G101" s="1">
        <v>0.38200000000000001</v>
      </c>
      <c r="H101" s="1">
        <v>6.4359999999999999</v>
      </c>
      <c r="I101" s="1">
        <v>32.676000000000002</v>
      </c>
      <c r="J101" s="1">
        <v>0.92700000000000005</v>
      </c>
      <c r="K101" s="1">
        <v>0.19</v>
      </c>
      <c r="L101" s="1">
        <v>9.4E-2</v>
      </c>
      <c r="M101" s="1">
        <v>2.4E-2</v>
      </c>
      <c r="O101">
        <f t="shared" si="91"/>
        <v>100.943</v>
      </c>
      <c r="Q101" s="1">
        <v>44.854999999999997</v>
      </c>
      <c r="R101" s="1">
        <v>79.293000000000006</v>
      </c>
      <c r="S101" s="1">
        <v>11.093999999999999</v>
      </c>
      <c r="V101" s="36">
        <v>12</v>
      </c>
      <c r="W101" s="36">
        <v>4</v>
      </c>
      <c r="X101" s="15">
        <v>0</v>
      </c>
      <c r="Z101" s="14">
        <f t="shared" si="92"/>
        <v>1.895631341916356</v>
      </c>
      <c r="AA101" s="14">
        <f t="shared" si="93"/>
        <v>2.8361843360616202E-3</v>
      </c>
      <c r="AB101" s="14">
        <f t="shared" si="94"/>
        <v>0.19376422254505432</v>
      </c>
      <c r="AC101" s="14">
        <f t="shared" si="95"/>
        <v>1.0350993750336301E-2</v>
      </c>
      <c r="AD101" s="14">
        <f t="shared" si="96"/>
        <v>0</v>
      </c>
      <c r="AE101" s="14">
        <f t="shared" si="97"/>
        <v>0.18447148082354742</v>
      </c>
      <c r="AF101" s="14">
        <f t="shared" si="98"/>
        <v>1.6694758068049935</v>
      </c>
      <c r="AG101" s="14">
        <f t="shared" si="99"/>
        <v>3.4040471532766702E-2</v>
      </c>
      <c r="AH101" s="14">
        <f t="shared" si="100"/>
        <v>5.5154637821439624E-3</v>
      </c>
      <c r="AI101" s="14">
        <f t="shared" si="101"/>
        <v>2.5915095661266548E-3</v>
      </c>
      <c r="AJ101" s="14">
        <f t="shared" si="102"/>
        <v>1.5947810850037195E-3</v>
      </c>
      <c r="AK101" s="14">
        <f t="shared" si="103"/>
        <v>0</v>
      </c>
      <c r="AL101" s="14">
        <f t="shared" si="104"/>
        <v>4.0002722561423907</v>
      </c>
      <c r="AM101" s="14">
        <f t="shared" si="105"/>
        <v>0.90049799039350664</v>
      </c>
      <c r="AN101" s="11">
        <f t="shared" si="106"/>
        <v>0</v>
      </c>
      <c r="AP101">
        <f t="shared" si="107"/>
        <v>55.307000000000002</v>
      </c>
      <c r="AQ101">
        <f t="shared" si="108"/>
        <v>0.11</v>
      </c>
      <c r="AR101">
        <f t="shared" si="109"/>
        <v>4.7969999999999997</v>
      </c>
      <c r="AS101">
        <f t="shared" si="110"/>
        <v>0.38200000000000001</v>
      </c>
      <c r="AT101">
        <f t="shared" si="111"/>
        <v>0</v>
      </c>
      <c r="AU101">
        <f t="shared" si="112"/>
        <v>6.4359999999999999</v>
      </c>
      <c r="AV101">
        <f t="shared" si="113"/>
        <v>32.676000000000002</v>
      </c>
      <c r="AW101">
        <f t="shared" si="114"/>
        <v>0.92700000000000005</v>
      </c>
      <c r="AX101">
        <f t="shared" si="115"/>
        <v>0.19</v>
      </c>
      <c r="AY101">
        <f t="shared" si="116"/>
        <v>9.4E-2</v>
      </c>
      <c r="AZ101">
        <f t="shared" si="117"/>
        <v>2.4E-2</v>
      </c>
      <c r="BA101">
        <f t="shared" si="118"/>
        <v>0</v>
      </c>
      <c r="BB101">
        <f t="shared" si="119"/>
        <v>100.943</v>
      </c>
      <c r="BD101">
        <f t="shared" si="120"/>
        <v>0.92055592543275644</v>
      </c>
      <c r="BE101">
        <f t="shared" si="121"/>
        <v>1.3773069892069217E-3</v>
      </c>
      <c r="BF101">
        <f t="shared" si="122"/>
        <v>9.4095723813260104E-2</v>
      </c>
      <c r="BG101">
        <f t="shared" si="123"/>
        <v>5.0266464899006514E-3</v>
      </c>
      <c r="BH101">
        <f t="shared" si="124"/>
        <v>8.9582985357162748E-2</v>
      </c>
      <c r="BI101">
        <f t="shared" si="125"/>
        <v>0</v>
      </c>
      <c r="BJ101">
        <f t="shared" si="126"/>
        <v>0.81073034209664452</v>
      </c>
      <c r="BK101">
        <f t="shared" si="127"/>
        <v>1.6530723607014592E-2</v>
      </c>
      <c r="BL101">
        <f t="shared" si="128"/>
        <v>2.6784178726595564E-3</v>
      </c>
      <c r="BM101">
        <f t="shared" si="129"/>
        <v>1.2584881005933636E-3</v>
      </c>
      <c r="BN101">
        <f t="shared" si="130"/>
        <v>7.7445711363060654E-4</v>
      </c>
      <c r="BO101">
        <f t="shared" si="131"/>
        <v>0</v>
      </c>
      <c r="BP101">
        <f t="shared" si="132"/>
        <v>1.9426110168728294</v>
      </c>
      <c r="BQ101">
        <f t="shared" si="133"/>
        <v>2.0592245289445215</v>
      </c>
    </row>
    <row r="102" spans="1:69" x14ac:dyDescent="0.15">
      <c r="A102" t="s">
        <v>168</v>
      </c>
      <c r="B102">
        <v>827</v>
      </c>
      <c r="C102">
        <f t="shared" si="134"/>
        <v>4.4721359550050446</v>
      </c>
      <c r="D102" s="1">
        <v>55.204999999999998</v>
      </c>
      <c r="E102" s="1">
        <v>0.122</v>
      </c>
      <c r="F102" s="1">
        <v>4.8360000000000003</v>
      </c>
      <c r="G102" s="1">
        <v>0.38600000000000001</v>
      </c>
      <c r="H102" s="1">
        <v>6.4029999999999996</v>
      </c>
      <c r="I102" s="1">
        <v>32.656999999999996</v>
      </c>
      <c r="J102" s="1">
        <v>0.94299999999999995</v>
      </c>
      <c r="K102" s="1">
        <v>0.17899999999999999</v>
      </c>
      <c r="L102" s="1">
        <v>0.107</v>
      </c>
      <c r="M102" s="1">
        <v>1.7000000000000001E-2</v>
      </c>
      <c r="O102">
        <f t="shared" si="91"/>
        <v>100.85499999999999</v>
      </c>
      <c r="Q102" s="1">
        <v>44.856999999999999</v>
      </c>
      <c r="R102" s="1">
        <v>79.289000000000001</v>
      </c>
      <c r="S102" s="1">
        <v>11.093999999999999</v>
      </c>
      <c r="V102" s="36">
        <v>12</v>
      </c>
      <c r="W102" s="36">
        <v>4</v>
      </c>
      <c r="X102" s="15">
        <v>0</v>
      </c>
      <c r="Z102" s="14">
        <f t="shared" si="92"/>
        <v>1.893830373255444</v>
      </c>
      <c r="AA102" s="14">
        <f t="shared" si="93"/>
        <v>3.1484042075777224E-3</v>
      </c>
      <c r="AB102" s="14">
        <f t="shared" si="94"/>
        <v>0.19551453452325535</v>
      </c>
      <c r="AC102" s="14">
        <f t="shared" si="95"/>
        <v>1.0468751057906886E-2</v>
      </c>
      <c r="AD102" s="14">
        <f t="shared" si="96"/>
        <v>0</v>
      </c>
      <c r="AE102" s="14">
        <f t="shared" si="97"/>
        <v>0.18369002992169539</v>
      </c>
      <c r="AF102" s="14">
        <f t="shared" si="98"/>
        <v>1.6699997771258943</v>
      </c>
      <c r="AG102" s="14">
        <f t="shared" si="99"/>
        <v>3.4659030514321544E-2</v>
      </c>
      <c r="AH102" s="14">
        <f t="shared" si="100"/>
        <v>5.2008023778700408E-3</v>
      </c>
      <c r="AI102" s="14">
        <f t="shared" si="101"/>
        <v>2.9525524743158967E-3</v>
      </c>
      <c r="AJ102" s="14">
        <f t="shared" si="102"/>
        <v>1.1306485762303826E-3</v>
      </c>
      <c r="AK102" s="14">
        <f t="shared" si="103"/>
        <v>0</v>
      </c>
      <c r="AL102" s="14">
        <f t="shared" si="104"/>
        <v>4.0005949040345117</v>
      </c>
      <c r="AM102" s="14">
        <f t="shared" si="105"/>
        <v>0.90090573448517663</v>
      </c>
      <c r="AN102" s="11">
        <f t="shared" si="106"/>
        <v>0</v>
      </c>
      <c r="AP102">
        <f t="shared" si="107"/>
        <v>55.204999999999998</v>
      </c>
      <c r="AQ102">
        <f t="shared" si="108"/>
        <v>0.122</v>
      </c>
      <c r="AR102">
        <f t="shared" si="109"/>
        <v>4.8360000000000003</v>
      </c>
      <c r="AS102">
        <f t="shared" si="110"/>
        <v>0.38600000000000001</v>
      </c>
      <c r="AT102">
        <f t="shared" si="111"/>
        <v>0</v>
      </c>
      <c r="AU102">
        <f t="shared" si="112"/>
        <v>6.4029999999999996</v>
      </c>
      <c r="AV102">
        <f t="shared" si="113"/>
        <v>32.656999999999996</v>
      </c>
      <c r="AW102">
        <f t="shared" si="114"/>
        <v>0.94299999999999995</v>
      </c>
      <c r="AX102">
        <f t="shared" si="115"/>
        <v>0.17899999999999999</v>
      </c>
      <c r="AY102">
        <f t="shared" si="116"/>
        <v>0.107</v>
      </c>
      <c r="AZ102">
        <f t="shared" si="117"/>
        <v>1.7000000000000001E-2</v>
      </c>
      <c r="BA102">
        <f t="shared" si="118"/>
        <v>0</v>
      </c>
      <c r="BB102">
        <f t="shared" si="119"/>
        <v>100.85499999999999</v>
      </c>
      <c r="BD102">
        <f t="shared" si="120"/>
        <v>0.91885818908122507</v>
      </c>
      <c r="BE102">
        <f t="shared" si="121"/>
        <v>1.5275586607567675E-3</v>
      </c>
      <c r="BF102">
        <f t="shared" si="122"/>
        <v>9.4860729697920768E-2</v>
      </c>
      <c r="BG102">
        <f t="shared" si="123"/>
        <v>5.0792815316797156E-3</v>
      </c>
      <c r="BH102">
        <f t="shared" si="124"/>
        <v>8.9123656811981519E-2</v>
      </c>
      <c r="BI102">
        <f t="shared" si="125"/>
        <v>0</v>
      </c>
      <c r="BJ102">
        <f t="shared" si="126"/>
        <v>0.81025892954615364</v>
      </c>
      <c r="BK102">
        <f t="shared" si="127"/>
        <v>1.6816043539821746E-2</v>
      </c>
      <c r="BL102">
        <f t="shared" si="128"/>
        <v>2.5233515747687396E-3</v>
      </c>
      <c r="BM102">
        <f t="shared" si="129"/>
        <v>1.4325343272711692E-3</v>
      </c>
      <c r="BN102">
        <f t="shared" si="130"/>
        <v>5.4857378882167964E-4</v>
      </c>
      <c r="BO102">
        <f t="shared" si="131"/>
        <v>0</v>
      </c>
      <c r="BP102">
        <f t="shared" si="132"/>
        <v>1.941028848560401</v>
      </c>
      <c r="BQ102">
        <f t="shared" si="133"/>
        <v>2.061069265921331</v>
      </c>
    </row>
    <row r="103" spans="1:69" x14ac:dyDescent="0.15">
      <c r="A103" t="s">
        <v>169</v>
      </c>
      <c r="B103">
        <v>828</v>
      </c>
      <c r="C103">
        <f t="shared" si="134"/>
        <v>4.2426406871194464</v>
      </c>
      <c r="D103" s="1">
        <v>55.256</v>
      </c>
      <c r="E103" s="1">
        <v>0.13600000000000001</v>
      </c>
      <c r="F103" s="1">
        <v>4.8920000000000003</v>
      </c>
      <c r="G103" s="1">
        <v>0.38400000000000001</v>
      </c>
      <c r="H103" s="1">
        <v>6.4180000000000001</v>
      </c>
      <c r="I103" s="1">
        <v>32.654000000000003</v>
      </c>
      <c r="J103" s="1">
        <v>0.95499999999999996</v>
      </c>
      <c r="K103" s="1">
        <v>0.184</v>
      </c>
      <c r="L103" s="1">
        <v>0.10199999999999999</v>
      </c>
      <c r="M103" s="1">
        <v>3.4000000000000002E-2</v>
      </c>
      <c r="O103">
        <f t="shared" si="91"/>
        <v>101.01500000000001</v>
      </c>
      <c r="Q103" s="1">
        <v>44.86</v>
      </c>
      <c r="R103" s="1">
        <v>79.286000000000001</v>
      </c>
      <c r="S103" s="1">
        <v>11.093999999999999</v>
      </c>
      <c r="V103" s="36">
        <v>12</v>
      </c>
      <c r="W103" s="36">
        <v>4</v>
      </c>
      <c r="X103" s="15">
        <v>0</v>
      </c>
      <c r="Z103" s="14">
        <f t="shared" si="92"/>
        <v>1.8927953341469284</v>
      </c>
      <c r="AA103" s="14">
        <f t="shared" si="93"/>
        <v>3.5045407342304633E-3</v>
      </c>
      <c r="AB103" s="14">
        <f t="shared" si="94"/>
        <v>0.19748801969197924</v>
      </c>
      <c r="AC103" s="14">
        <f t="shared" si="95"/>
        <v>1.0399209865542552E-2</v>
      </c>
      <c r="AD103" s="14">
        <f t="shared" si="96"/>
        <v>0</v>
      </c>
      <c r="AE103" s="14">
        <f t="shared" si="97"/>
        <v>0.18384987811595899</v>
      </c>
      <c r="AF103" s="14">
        <f t="shared" si="98"/>
        <v>1.6673933528066047</v>
      </c>
      <c r="AG103" s="14">
        <f t="shared" si="99"/>
        <v>3.5048516454023931E-2</v>
      </c>
      <c r="AH103" s="14">
        <f t="shared" si="100"/>
        <v>5.3382227780626084E-3</v>
      </c>
      <c r="AI103" s="14">
        <f t="shared" si="101"/>
        <v>2.810448098210773E-3</v>
      </c>
      <c r="AJ103" s="14">
        <f t="shared" si="102"/>
        <v>2.2579752970773134E-3</v>
      </c>
      <c r="AK103" s="14">
        <f t="shared" si="103"/>
        <v>0</v>
      </c>
      <c r="AL103" s="14">
        <f t="shared" si="104"/>
        <v>4.0008854979886186</v>
      </c>
      <c r="AM103" s="14">
        <f t="shared" si="105"/>
        <v>0.90068842654223358</v>
      </c>
      <c r="AN103" s="11">
        <f t="shared" si="106"/>
        <v>0</v>
      </c>
      <c r="AP103">
        <f t="shared" si="107"/>
        <v>55.256</v>
      </c>
      <c r="AQ103">
        <f t="shared" si="108"/>
        <v>0.13600000000000001</v>
      </c>
      <c r="AR103">
        <f t="shared" si="109"/>
        <v>4.8920000000000003</v>
      </c>
      <c r="AS103">
        <f t="shared" si="110"/>
        <v>0.38400000000000001</v>
      </c>
      <c r="AT103">
        <f t="shared" si="111"/>
        <v>0</v>
      </c>
      <c r="AU103">
        <f t="shared" si="112"/>
        <v>6.4180000000000001</v>
      </c>
      <c r="AV103">
        <f t="shared" si="113"/>
        <v>32.654000000000003</v>
      </c>
      <c r="AW103">
        <f t="shared" si="114"/>
        <v>0.95499999999999996</v>
      </c>
      <c r="AX103">
        <f t="shared" si="115"/>
        <v>0.184</v>
      </c>
      <c r="AY103">
        <f t="shared" si="116"/>
        <v>0.10199999999999999</v>
      </c>
      <c r="AZ103">
        <f t="shared" si="117"/>
        <v>3.4000000000000002E-2</v>
      </c>
      <c r="BA103">
        <f t="shared" si="118"/>
        <v>0</v>
      </c>
      <c r="BB103">
        <f t="shared" si="119"/>
        <v>101.01500000000001</v>
      </c>
      <c r="BD103">
        <f t="shared" si="120"/>
        <v>0.91970705725699076</v>
      </c>
      <c r="BE103">
        <f t="shared" si="121"/>
        <v>1.7028522775649213E-3</v>
      </c>
      <c r="BF103">
        <f t="shared" si="122"/>
        <v>9.595919968615145E-2</v>
      </c>
      <c r="BG103">
        <f t="shared" si="123"/>
        <v>5.052964010790183E-3</v>
      </c>
      <c r="BH103">
        <f t="shared" si="124"/>
        <v>8.9332442514336627E-2</v>
      </c>
      <c r="BI103">
        <f t="shared" si="125"/>
        <v>0</v>
      </c>
      <c r="BJ103">
        <f t="shared" si="126"/>
        <v>0.81018449598554998</v>
      </c>
      <c r="BK103">
        <f t="shared" si="127"/>
        <v>1.7030033489427113E-2</v>
      </c>
      <c r="BL103">
        <f t="shared" si="128"/>
        <v>2.5938362556282017E-3</v>
      </c>
      <c r="BM103">
        <f t="shared" si="129"/>
        <v>1.3655934708566287E-3</v>
      </c>
      <c r="BN103">
        <f t="shared" si="130"/>
        <v>1.0971475776433593E-3</v>
      </c>
      <c r="BO103">
        <f t="shared" si="131"/>
        <v>0</v>
      </c>
      <c r="BP103">
        <f t="shared" si="132"/>
        <v>1.944025622524939</v>
      </c>
      <c r="BQ103">
        <f t="shared" si="133"/>
        <v>2.0580415461768395</v>
      </c>
    </row>
    <row r="104" spans="1:69" x14ac:dyDescent="0.15">
      <c r="A104" t="s">
        <v>170</v>
      </c>
      <c r="B104">
        <v>829</v>
      </c>
      <c r="C104">
        <f t="shared" si="134"/>
        <v>3.60555127546544</v>
      </c>
      <c r="D104" s="1">
        <v>55.173999999999999</v>
      </c>
      <c r="E104" s="1">
        <v>0.13600000000000001</v>
      </c>
      <c r="F104" s="1">
        <v>4.9210000000000003</v>
      </c>
      <c r="G104" s="1">
        <v>0.38800000000000001</v>
      </c>
      <c r="H104" s="1">
        <v>6.444</v>
      </c>
      <c r="I104" s="1">
        <v>32.668999999999997</v>
      </c>
      <c r="J104" s="1">
        <v>0.95399999999999996</v>
      </c>
      <c r="K104" s="1">
        <v>0.17599999999999999</v>
      </c>
      <c r="L104" s="1">
        <v>9.6000000000000002E-2</v>
      </c>
      <c r="M104" s="1">
        <v>2.5000000000000001E-2</v>
      </c>
      <c r="O104">
        <f t="shared" si="91"/>
        <v>100.983</v>
      </c>
      <c r="Q104" s="1">
        <v>44.862000000000002</v>
      </c>
      <c r="R104" s="1">
        <v>79.283000000000001</v>
      </c>
      <c r="S104" s="1">
        <v>11.093999999999999</v>
      </c>
      <c r="V104" s="36">
        <v>12</v>
      </c>
      <c r="W104" s="36">
        <v>4</v>
      </c>
      <c r="X104" s="15">
        <v>0</v>
      </c>
      <c r="Z104" s="14">
        <f t="shared" si="92"/>
        <v>1.8909071345923281</v>
      </c>
      <c r="AA104" s="14">
        <f t="shared" si="93"/>
        <v>3.5062479807504016E-3</v>
      </c>
      <c r="AB104" s="14">
        <f t="shared" si="94"/>
        <v>0.19875551485816809</v>
      </c>
      <c r="AC104" s="14">
        <f t="shared" si="95"/>
        <v>1.0512653742455703E-2</v>
      </c>
      <c r="AD104" s="14">
        <f t="shared" si="96"/>
        <v>0</v>
      </c>
      <c r="AE104" s="14">
        <f t="shared" si="97"/>
        <v>0.18468459930442233</v>
      </c>
      <c r="AF104" s="14">
        <f t="shared" si="98"/>
        <v>1.6689719379278922</v>
      </c>
      <c r="AG104" s="14">
        <f t="shared" si="99"/>
        <v>3.5028872538093281E-2</v>
      </c>
      <c r="AH104" s="14">
        <f t="shared" si="100"/>
        <v>5.1086135987284346E-3</v>
      </c>
      <c r="AI104" s="14">
        <f t="shared" si="101"/>
        <v>2.646416202937694E-3</v>
      </c>
      <c r="AJ104" s="14">
        <f t="shared" si="102"/>
        <v>1.6610847616654E-3</v>
      </c>
      <c r="AK104" s="14">
        <f t="shared" si="103"/>
        <v>0</v>
      </c>
      <c r="AL104" s="14">
        <f t="shared" si="104"/>
        <v>4.0017830755074417</v>
      </c>
      <c r="AM104" s="14">
        <f t="shared" si="105"/>
        <v>0.900367411332752</v>
      </c>
      <c r="AN104" s="11">
        <f t="shared" si="106"/>
        <v>0</v>
      </c>
      <c r="AP104">
        <f t="shared" si="107"/>
        <v>55.173999999999999</v>
      </c>
      <c r="AQ104">
        <f t="shared" si="108"/>
        <v>0.13600000000000001</v>
      </c>
      <c r="AR104">
        <f t="shared" si="109"/>
        <v>4.9210000000000003</v>
      </c>
      <c r="AS104">
        <f t="shared" si="110"/>
        <v>0.38800000000000001</v>
      </c>
      <c r="AT104">
        <f t="shared" si="111"/>
        <v>0</v>
      </c>
      <c r="AU104">
        <f t="shared" si="112"/>
        <v>6.4439999999999991</v>
      </c>
      <c r="AV104">
        <f t="shared" si="113"/>
        <v>32.668999999999997</v>
      </c>
      <c r="AW104">
        <f t="shared" si="114"/>
        <v>0.95399999999999996</v>
      </c>
      <c r="AX104">
        <f t="shared" si="115"/>
        <v>0.17599999999999999</v>
      </c>
      <c r="AY104">
        <f t="shared" si="116"/>
        <v>9.6000000000000002E-2</v>
      </c>
      <c r="AZ104">
        <f t="shared" si="117"/>
        <v>2.5000000000000001E-2</v>
      </c>
      <c r="BA104">
        <f t="shared" si="118"/>
        <v>0</v>
      </c>
      <c r="BB104">
        <f t="shared" si="119"/>
        <v>100.983</v>
      </c>
      <c r="BD104">
        <f t="shared" si="120"/>
        <v>0.91834221038615182</v>
      </c>
      <c r="BE104">
        <f t="shared" si="121"/>
        <v>1.7028522775649213E-3</v>
      </c>
      <c r="BF104">
        <f t="shared" si="122"/>
        <v>9.6528050215770905E-2</v>
      </c>
      <c r="BG104">
        <f t="shared" si="123"/>
        <v>5.1055990525692482E-3</v>
      </c>
      <c r="BH104">
        <f t="shared" si="124"/>
        <v>8.969433773175213E-2</v>
      </c>
      <c r="BI104">
        <f t="shared" si="125"/>
        <v>0</v>
      </c>
      <c r="BJ104">
        <f t="shared" si="126"/>
        <v>0.81055666378856894</v>
      </c>
      <c r="BK104">
        <f t="shared" si="127"/>
        <v>1.7012200993626665E-2</v>
      </c>
      <c r="BL104">
        <f t="shared" si="128"/>
        <v>2.4810607662530625E-3</v>
      </c>
      <c r="BM104">
        <f t="shared" si="129"/>
        <v>1.2852644431591799E-3</v>
      </c>
      <c r="BN104">
        <f t="shared" si="130"/>
        <v>8.0672616003188186E-4</v>
      </c>
      <c r="BO104">
        <f t="shared" si="131"/>
        <v>0</v>
      </c>
      <c r="BP104">
        <f t="shared" si="132"/>
        <v>1.9435149658154489</v>
      </c>
      <c r="BQ104">
        <f t="shared" si="133"/>
        <v>2.0590441266956732</v>
      </c>
    </row>
    <row r="105" spans="1:69" x14ac:dyDescent="0.15">
      <c r="A105" t="s">
        <v>171</v>
      </c>
      <c r="B105">
        <v>830</v>
      </c>
      <c r="C105">
        <f t="shared" si="134"/>
        <v>4.2426406871194464</v>
      </c>
      <c r="D105" s="1">
        <v>55.276000000000003</v>
      </c>
      <c r="E105" s="1">
        <v>0.13300000000000001</v>
      </c>
      <c r="F105" s="1">
        <v>4.8970000000000002</v>
      </c>
      <c r="G105" s="1">
        <v>0.39100000000000001</v>
      </c>
      <c r="H105" s="1">
        <v>6.4210000000000003</v>
      </c>
      <c r="I105" s="1">
        <v>32.654000000000003</v>
      </c>
      <c r="J105" s="1">
        <v>0.96599999999999997</v>
      </c>
      <c r="K105" s="1">
        <v>0.183</v>
      </c>
      <c r="L105" s="1">
        <v>9.4E-2</v>
      </c>
      <c r="M105" s="1">
        <v>2.8000000000000001E-2</v>
      </c>
      <c r="O105">
        <f t="shared" si="91"/>
        <v>101.04300000000002</v>
      </c>
      <c r="Q105" s="1">
        <v>44.865000000000002</v>
      </c>
      <c r="R105" s="1">
        <v>79.28</v>
      </c>
      <c r="S105" s="1">
        <v>11.093999999999999</v>
      </c>
      <c r="V105" s="36">
        <v>12</v>
      </c>
      <c r="W105" s="36">
        <v>4</v>
      </c>
      <c r="X105" s="15">
        <v>0</v>
      </c>
      <c r="Z105" s="14">
        <f t="shared" si="92"/>
        <v>1.8928987847185776</v>
      </c>
      <c r="AA105" s="14">
        <f t="shared" si="93"/>
        <v>3.4261818916836522E-3</v>
      </c>
      <c r="AB105" s="14">
        <f t="shared" si="94"/>
        <v>0.19762914015831487</v>
      </c>
      <c r="AC105" s="14">
        <f t="shared" si="95"/>
        <v>1.0585526075650185E-2</v>
      </c>
      <c r="AD105" s="14">
        <f t="shared" si="96"/>
        <v>0</v>
      </c>
      <c r="AE105" s="14">
        <f t="shared" si="97"/>
        <v>0.18387931362290683</v>
      </c>
      <c r="AF105" s="14">
        <f t="shared" si="98"/>
        <v>1.6668811536790062</v>
      </c>
      <c r="AG105" s="14">
        <f t="shared" si="99"/>
        <v>3.544132623523024E-2</v>
      </c>
      <c r="AH105" s="14">
        <f t="shared" si="100"/>
        <v>5.3075797849914943E-3</v>
      </c>
      <c r="AI105" s="14">
        <f t="shared" si="101"/>
        <v>2.5892251794531768E-3</v>
      </c>
      <c r="AJ105" s="14">
        <f t="shared" si="102"/>
        <v>1.8589378538839342E-3</v>
      </c>
      <c r="AK105" s="14">
        <f t="shared" si="103"/>
        <v>0</v>
      </c>
      <c r="AL105" s="14">
        <f t="shared" si="104"/>
        <v>4.0004971691996989</v>
      </c>
      <c r="AM105" s="14">
        <f t="shared" si="105"/>
        <v>0.90064661696012405</v>
      </c>
      <c r="AN105" s="11">
        <f t="shared" si="106"/>
        <v>0</v>
      </c>
      <c r="AP105">
        <f t="shared" si="107"/>
        <v>55.276000000000003</v>
      </c>
      <c r="AQ105">
        <f t="shared" si="108"/>
        <v>0.13300000000000001</v>
      </c>
      <c r="AR105">
        <f t="shared" si="109"/>
        <v>4.8970000000000002</v>
      </c>
      <c r="AS105">
        <f t="shared" si="110"/>
        <v>0.39100000000000001</v>
      </c>
      <c r="AT105">
        <f t="shared" si="111"/>
        <v>0</v>
      </c>
      <c r="AU105">
        <f t="shared" si="112"/>
        <v>6.4210000000000003</v>
      </c>
      <c r="AV105">
        <f t="shared" si="113"/>
        <v>32.654000000000003</v>
      </c>
      <c r="AW105">
        <f t="shared" si="114"/>
        <v>0.96599999999999997</v>
      </c>
      <c r="AX105">
        <f t="shared" si="115"/>
        <v>0.183</v>
      </c>
      <c r="AY105">
        <f t="shared" si="116"/>
        <v>9.4E-2</v>
      </c>
      <c r="AZ105">
        <f t="shared" si="117"/>
        <v>2.8000000000000001E-2</v>
      </c>
      <c r="BA105">
        <f t="shared" si="118"/>
        <v>0</v>
      </c>
      <c r="BB105">
        <f t="shared" si="119"/>
        <v>101.04300000000002</v>
      </c>
      <c r="BD105">
        <f t="shared" si="120"/>
        <v>0.92003994673768319</v>
      </c>
      <c r="BE105">
        <f t="shared" si="121"/>
        <v>1.6652893596774598E-3</v>
      </c>
      <c r="BF105">
        <f t="shared" si="122"/>
        <v>9.6057277363672033E-2</v>
      </c>
      <c r="BG105">
        <f t="shared" si="123"/>
        <v>5.1450753339035461E-3</v>
      </c>
      <c r="BH105">
        <f t="shared" si="124"/>
        <v>8.9374199654807654E-2</v>
      </c>
      <c r="BI105">
        <f t="shared" si="125"/>
        <v>0</v>
      </c>
      <c r="BJ105">
        <f t="shared" si="126"/>
        <v>0.81018449598554998</v>
      </c>
      <c r="BK105">
        <f t="shared" si="127"/>
        <v>1.7226190943232033E-2</v>
      </c>
      <c r="BL105">
        <f t="shared" si="128"/>
        <v>2.5797393194563092E-3</v>
      </c>
      <c r="BM105">
        <f t="shared" si="129"/>
        <v>1.2584881005933636E-3</v>
      </c>
      <c r="BN105">
        <f t="shared" si="130"/>
        <v>9.0353329923570759E-4</v>
      </c>
      <c r="BO105">
        <f t="shared" si="131"/>
        <v>0</v>
      </c>
      <c r="BP105">
        <f t="shared" si="132"/>
        <v>1.9444342360978111</v>
      </c>
      <c r="BQ105">
        <f t="shared" si="133"/>
        <v>2.0574093455729816</v>
      </c>
    </row>
    <row r="106" spans="1:69" x14ac:dyDescent="0.15">
      <c r="A106" t="s">
        <v>172</v>
      </c>
      <c r="B106">
        <v>831</v>
      </c>
      <c r="C106">
        <f t="shared" si="134"/>
        <v>4.2426406871194464</v>
      </c>
      <c r="D106" s="1">
        <v>55.308999999999997</v>
      </c>
      <c r="E106" s="1">
        <v>0.123</v>
      </c>
      <c r="F106" s="1">
        <v>4.8499999999999996</v>
      </c>
      <c r="G106" s="1">
        <v>0.38900000000000001</v>
      </c>
      <c r="H106" s="1">
        <v>6.4290000000000003</v>
      </c>
      <c r="I106" s="1">
        <v>32.710999999999999</v>
      </c>
      <c r="J106" s="1">
        <v>0.97299999999999998</v>
      </c>
      <c r="K106" s="1">
        <v>0.18</v>
      </c>
      <c r="L106" s="1">
        <v>9.7000000000000003E-2</v>
      </c>
      <c r="M106" s="1">
        <v>0.02</v>
      </c>
      <c r="O106">
        <f t="shared" si="91"/>
        <v>101.08099999999999</v>
      </c>
      <c r="Q106" s="1">
        <v>44.868000000000002</v>
      </c>
      <c r="R106" s="1">
        <v>79.277000000000001</v>
      </c>
      <c r="S106" s="1">
        <v>11.093999999999999</v>
      </c>
      <c r="V106" s="36">
        <v>12</v>
      </c>
      <c r="W106" s="36">
        <v>4</v>
      </c>
      <c r="X106" s="15">
        <v>0</v>
      </c>
      <c r="Z106" s="14">
        <f t="shared" si="92"/>
        <v>1.8934153334769366</v>
      </c>
      <c r="AA106" s="14">
        <f t="shared" si="93"/>
        <v>3.1675478563907653E-3</v>
      </c>
      <c r="AB106" s="14">
        <f t="shared" si="94"/>
        <v>0.1956689501905336</v>
      </c>
      <c r="AC106" s="14">
        <f t="shared" si="95"/>
        <v>1.0527968805320245E-2</v>
      </c>
      <c r="AD106" s="14">
        <f t="shared" si="96"/>
        <v>0</v>
      </c>
      <c r="AE106" s="14">
        <f t="shared" si="97"/>
        <v>0.18404877407896511</v>
      </c>
      <c r="AF106" s="14">
        <f t="shared" si="98"/>
        <v>1.6692499356864166</v>
      </c>
      <c r="AG106" s="14">
        <f t="shared" si="99"/>
        <v>3.5686583986639896E-2</v>
      </c>
      <c r="AH106" s="14">
        <f t="shared" si="100"/>
        <v>5.2188792172137384E-3</v>
      </c>
      <c r="AI106" s="14">
        <f t="shared" si="101"/>
        <v>2.6709945485276767E-3</v>
      </c>
      <c r="AJ106" s="14">
        <f t="shared" si="102"/>
        <v>1.3273826436028242E-3</v>
      </c>
      <c r="AK106" s="14">
        <f t="shared" si="103"/>
        <v>0</v>
      </c>
      <c r="AL106" s="14">
        <f t="shared" si="104"/>
        <v>4.0009823504905473</v>
      </c>
      <c r="AM106" s="14">
        <f t="shared" si="105"/>
        <v>0.90069125224704616</v>
      </c>
      <c r="AN106" s="11">
        <f t="shared" si="106"/>
        <v>0</v>
      </c>
      <c r="AP106">
        <f t="shared" si="107"/>
        <v>55.308999999999997</v>
      </c>
      <c r="AQ106">
        <f t="shared" si="108"/>
        <v>0.123</v>
      </c>
      <c r="AR106">
        <f t="shared" si="109"/>
        <v>4.8499999999999996</v>
      </c>
      <c r="AS106">
        <f t="shared" si="110"/>
        <v>0.38900000000000001</v>
      </c>
      <c r="AT106">
        <f t="shared" si="111"/>
        <v>0</v>
      </c>
      <c r="AU106">
        <f t="shared" si="112"/>
        <v>6.4290000000000003</v>
      </c>
      <c r="AV106">
        <f t="shared" si="113"/>
        <v>32.710999999999999</v>
      </c>
      <c r="AW106">
        <f t="shared" si="114"/>
        <v>0.97299999999999998</v>
      </c>
      <c r="AX106">
        <f t="shared" si="115"/>
        <v>0.18</v>
      </c>
      <c r="AY106">
        <f t="shared" si="116"/>
        <v>9.7000000000000003E-2</v>
      </c>
      <c r="AZ106">
        <f t="shared" si="117"/>
        <v>0.02</v>
      </c>
      <c r="BA106">
        <f t="shared" si="118"/>
        <v>0</v>
      </c>
      <c r="BB106">
        <f t="shared" si="119"/>
        <v>101.08099999999999</v>
      </c>
      <c r="BD106">
        <f t="shared" si="120"/>
        <v>0.92058921438082553</v>
      </c>
      <c r="BE106">
        <f t="shared" si="121"/>
        <v>1.5400796333859214E-3</v>
      </c>
      <c r="BF106">
        <f t="shared" si="122"/>
        <v>9.5135347194978417E-2</v>
      </c>
      <c r="BG106">
        <f t="shared" si="123"/>
        <v>5.1187578130140136E-3</v>
      </c>
      <c r="BH106">
        <f t="shared" si="124"/>
        <v>8.9485552029397036E-2</v>
      </c>
      <c r="BI106">
        <f t="shared" si="125"/>
        <v>0</v>
      </c>
      <c r="BJ106">
        <f t="shared" si="126"/>
        <v>0.81159873363702217</v>
      </c>
      <c r="BK106">
        <f t="shared" si="127"/>
        <v>1.7351018413835163E-2</v>
      </c>
      <c r="BL106">
        <f t="shared" si="128"/>
        <v>2.5374485109406321E-3</v>
      </c>
      <c r="BM106">
        <f t="shared" si="129"/>
        <v>1.2986526144420881E-3</v>
      </c>
      <c r="BN106">
        <f t="shared" si="130"/>
        <v>6.4538092802550549E-4</v>
      </c>
      <c r="BO106">
        <f t="shared" si="131"/>
        <v>0</v>
      </c>
      <c r="BP106">
        <f t="shared" si="132"/>
        <v>1.9453001851558667</v>
      </c>
      <c r="BQ106">
        <f t="shared" si="133"/>
        <v>2.056742903239877</v>
      </c>
    </row>
    <row r="107" spans="1:69" x14ac:dyDescent="0.15">
      <c r="A107" t="s">
        <v>173</v>
      </c>
      <c r="B107">
        <v>832</v>
      </c>
      <c r="C107">
        <f t="shared" si="134"/>
        <v>4.1231056256218377</v>
      </c>
      <c r="D107" s="1">
        <v>55.494999999999997</v>
      </c>
      <c r="E107" s="1">
        <v>0.14099999999999999</v>
      </c>
      <c r="F107" s="1">
        <v>4.7910000000000004</v>
      </c>
      <c r="G107" s="1">
        <v>0.4</v>
      </c>
      <c r="H107" s="1">
        <v>6.4429999999999996</v>
      </c>
      <c r="I107" s="1">
        <v>32.81</v>
      </c>
      <c r="J107" s="1">
        <v>0.97799999999999998</v>
      </c>
      <c r="K107" s="1">
        <v>0.17699999999999999</v>
      </c>
      <c r="L107" s="1">
        <v>0.10299999999999999</v>
      </c>
      <c r="M107" s="1">
        <v>2.5000000000000001E-2</v>
      </c>
      <c r="O107">
        <f t="shared" si="91"/>
        <v>101.363</v>
      </c>
      <c r="Q107" s="1">
        <v>44.869</v>
      </c>
      <c r="R107" s="1">
        <v>79.272999999999996</v>
      </c>
      <c r="S107" s="1">
        <v>11.093999999999999</v>
      </c>
      <c r="V107" s="36">
        <v>12</v>
      </c>
      <c r="W107" s="36">
        <v>4</v>
      </c>
      <c r="X107" s="15">
        <v>0</v>
      </c>
      <c r="Z107" s="14">
        <f t="shared" si="92"/>
        <v>1.8945983852382553</v>
      </c>
      <c r="AA107" s="14">
        <f t="shared" si="93"/>
        <v>3.6211824751727021E-3</v>
      </c>
      <c r="AB107" s="14">
        <f t="shared" si="94"/>
        <v>0.19276117760855008</v>
      </c>
      <c r="AC107" s="14">
        <f t="shared" si="95"/>
        <v>1.0796132427978625E-2</v>
      </c>
      <c r="AD107" s="14">
        <f t="shared" si="96"/>
        <v>0</v>
      </c>
      <c r="AE107" s="14">
        <f t="shared" si="97"/>
        <v>0.18394621597966671</v>
      </c>
      <c r="AF107" s="14">
        <f t="shared" si="98"/>
        <v>1.6697328872024872</v>
      </c>
      <c r="AG107" s="14">
        <f t="shared" si="99"/>
        <v>3.5772081891244173E-2</v>
      </c>
      <c r="AH107" s="14">
        <f t="shared" si="100"/>
        <v>5.1178933413111314E-3</v>
      </c>
      <c r="AI107" s="14">
        <f t="shared" si="101"/>
        <v>2.828470904759771E-3</v>
      </c>
      <c r="AJ107" s="14">
        <f t="shared" si="102"/>
        <v>1.6547003977648758E-3</v>
      </c>
      <c r="AK107" s="14">
        <f t="shared" si="103"/>
        <v>0</v>
      </c>
      <c r="AL107" s="14">
        <f t="shared" si="104"/>
        <v>4.0008291274671901</v>
      </c>
      <c r="AM107" s="14">
        <f t="shared" si="105"/>
        <v>0.90076695817313146</v>
      </c>
      <c r="AN107" s="11">
        <f t="shared" si="106"/>
        <v>0</v>
      </c>
      <c r="AP107">
        <f t="shared" si="107"/>
        <v>55.494999999999997</v>
      </c>
      <c r="AQ107">
        <f t="shared" si="108"/>
        <v>0.14099999999999999</v>
      </c>
      <c r="AR107">
        <f t="shared" si="109"/>
        <v>4.7910000000000004</v>
      </c>
      <c r="AS107">
        <f t="shared" si="110"/>
        <v>0.4</v>
      </c>
      <c r="AT107">
        <f t="shared" si="111"/>
        <v>0</v>
      </c>
      <c r="AU107">
        <f t="shared" si="112"/>
        <v>6.4429999999999996</v>
      </c>
      <c r="AV107">
        <f t="shared" si="113"/>
        <v>32.81</v>
      </c>
      <c r="AW107">
        <f t="shared" si="114"/>
        <v>0.97799999999999998</v>
      </c>
      <c r="AX107">
        <f t="shared" si="115"/>
        <v>0.17699999999999999</v>
      </c>
      <c r="AY107">
        <f t="shared" si="116"/>
        <v>0.10299999999999999</v>
      </c>
      <c r="AZ107">
        <f t="shared" si="117"/>
        <v>2.5000000000000001E-2</v>
      </c>
      <c r="BA107">
        <f t="shared" si="118"/>
        <v>0</v>
      </c>
      <c r="BB107">
        <f t="shared" si="119"/>
        <v>101.363</v>
      </c>
      <c r="BD107">
        <f t="shared" si="120"/>
        <v>0.92368508655126491</v>
      </c>
      <c r="BE107">
        <f t="shared" si="121"/>
        <v>1.7654571407106903E-3</v>
      </c>
      <c r="BF107">
        <f t="shared" si="122"/>
        <v>9.3978030600235393E-2</v>
      </c>
      <c r="BG107">
        <f t="shared" si="123"/>
        <v>5.2635041779064409E-3</v>
      </c>
      <c r="BH107">
        <f t="shared" si="124"/>
        <v>8.9680418684928459E-2</v>
      </c>
      <c r="BI107">
        <f t="shared" si="125"/>
        <v>0</v>
      </c>
      <c r="BJ107">
        <f t="shared" si="126"/>
        <v>0.81405504113694782</v>
      </c>
      <c r="BK107">
        <f t="shared" si="127"/>
        <v>1.7440180892837401E-2</v>
      </c>
      <c r="BL107">
        <f t="shared" si="128"/>
        <v>2.495157702424955E-3</v>
      </c>
      <c r="BM107">
        <f t="shared" si="129"/>
        <v>1.3789816421395367E-3</v>
      </c>
      <c r="BN107">
        <f t="shared" si="130"/>
        <v>8.0672616003188186E-4</v>
      </c>
      <c r="BO107">
        <f t="shared" si="131"/>
        <v>0</v>
      </c>
      <c r="BP107">
        <f t="shared" si="132"/>
        <v>1.9505485846894275</v>
      </c>
      <c r="BQ107">
        <f t="shared" si="133"/>
        <v>2.051130209660589</v>
      </c>
    </row>
    <row r="108" spans="1:69" x14ac:dyDescent="0.15">
      <c r="A108" t="s">
        <v>174</v>
      </c>
      <c r="B108">
        <v>833</v>
      </c>
      <c r="C108">
        <f t="shared" si="134"/>
        <v>3.6055512754614987</v>
      </c>
      <c r="D108" s="1">
        <v>55.587000000000003</v>
      </c>
      <c r="E108" s="1">
        <v>0.13100000000000001</v>
      </c>
      <c r="F108" s="1">
        <v>4.7939999999999996</v>
      </c>
      <c r="G108" s="1">
        <v>0.41199999999999998</v>
      </c>
      <c r="H108" s="1">
        <v>6.423</v>
      </c>
      <c r="I108" s="1">
        <v>32.732999999999997</v>
      </c>
      <c r="J108" s="1">
        <v>0.97099999999999997</v>
      </c>
      <c r="K108" s="1">
        <v>0.192</v>
      </c>
      <c r="L108" s="1">
        <v>0.10299999999999999</v>
      </c>
      <c r="M108" s="1">
        <v>2.1000000000000001E-2</v>
      </c>
      <c r="O108">
        <f t="shared" si="91"/>
        <v>101.36699999999998</v>
      </c>
      <c r="Q108" s="1">
        <v>44.872</v>
      </c>
      <c r="R108" s="1">
        <v>79.271000000000001</v>
      </c>
      <c r="S108" s="1">
        <v>11.093999999999999</v>
      </c>
      <c r="V108" s="36">
        <v>12</v>
      </c>
      <c r="W108" s="36">
        <v>4</v>
      </c>
      <c r="X108" s="15">
        <v>0</v>
      </c>
      <c r="Z108" s="14">
        <f t="shared" si="92"/>
        <v>1.8971098346671076</v>
      </c>
      <c r="AA108" s="14">
        <f t="shared" si="93"/>
        <v>3.3632451550003888E-3</v>
      </c>
      <c r="AB108" s="14">
        <f t="shared" si="94"/>
        <v>0.19281790593095297</v>
      </c>
      <c r="AC108" s="14">
        <f t="shared" si="95"/>
        <v>1.1116328190564519E-2</v>
      </c>
      <c r="AD108" s="14">
        <f t="shared" si="96"/>
        <v>0</v>
      </c>
      <c r="AE108" s="14">
        <f t="shared" si="97"/>
        <v>0.18331439980420938</v>
      </c>
      <c r="AF108" s="14">
        <f t="shared" si="98"/>
        <v>1.6652617763552118</v>
      </c>
      <c r="AG108" s="14">
        <f t="shared" si="99"/>
        <v>3.5504264778903123E-2</v>
      </c>
      <c r="AH108" s="14">
        <f t="shared" si="100"/>
        <v>5.5497717952954113E-3</v>
      </c>
      <c r="AI108" s="14">
        <f t="shared" si="101"/>
        <v>2.8275327770613456E-3</v>
      </c>
      <c r="AJ108" s="14">
        <f t="shared" si="102"/>
        <v>1.389487325656958E-3</v>
      </c>
      <c r="AK108" s="14">
        <f t="shared" si="103"/>
        <v>0</v>
      </c>
      <c r="AL108" s="14">
        <f t="shared" si="104"/>
        <v>3.9982545467799637</v>
      </c>
      <c r="AM108" s="14">
        <f t="shared" si="105"/>
        <v>0.90083481429201295</v>
      </c>
      <c r="AN108" s="11">
        <f t="shared" si="106"/>
        <v>0</v>
      </c>
      <c r="AP108">
        <f t="shared" si="107"/>
        <v>55.587000000000003</v>
      </c>
      <c r="AQ108">
        <f t="shared" si="108"/>
        <v>0.13100000000000001</v>
      </c>
      <c r="AR108">
        <f t="shared" si="109"/>
        <v>4.7939999999999996</v>
      </c>
      <c r="AS108">
        <f t="shared" si="110"/>
        <v>0.41199999999999998</v>
      </c>
      <c r="AT108">
        <f t="shared" si="111"/>
        <v>0</v>
      </c>
      <c r="AU108">
        <f t="shared" si="112"/>
        <v>6.423</v>
      </c>
      <c r="AV108">
        <f t="shared" si="113"/>
        <v>32.732999999999997</v>
      </c>
      <c r="AW108">
        <f t="shared" si="114"/>
        <v>0.97099999999999997</v>
      </c>
      <c r="AX108">
        <f t="shared" si="115"/>
        <v>0.192</v>
      </c>
      <c r="AY108">
        <f t="shared" si="116"/>
        <v>0.10299999999999999</v>
      </c>
      <c r="AZ108">
        <f t="shared" si="117"/>
        <v>2.1000000000000001E-2</v>
      </c>
      <c r="BA108">
        <f t="shared" si="118"/>
        <v>0</v>
      </c>
      <c r="BB108">
        <f t="shared" si="119"/>
        <v>101.36699999999998</v>
      </c>
      <c r="BD108">
        <f t="shared" si="120"/>
        <v>0.92521637816245017</v>
      </c>
      <c r="BE108">
        <f t="shared" si="121"/>
        <v>1.640247414419152E-3</v>
      </c>
      <c r="BF108">
        <f t="shared" si="122"/>
        <v>9.4036877206747749E-2</v>
      </c>
      <c r="BG108">
        <f t="shared" si="123"/>
        <v>5.4214093032436336E-3</v>
      </c>
      <c r="BH108">
        <f t="shared" si="124"/>
        <v>8.9402037748454996E-2</v>
      </c>
      <c r="BI108">
        <f t="shared" si="125"/>
        <v>0</v>
      </c>
      <c r="BJ108">
        <f t="shared" si="126"/>
        <v>0.81214457974811671</v>
      </c>
      <c r="BK108">
        <f t="shared" si="127"/>
        <v>1.731535342223427E-2</v>
      </c>
      <c r="BL108">
        <f t="shared" si="128"/>
        <v>2.706611745003341E-3</v>
      </c>
      <c r="BM108">
        <f t="shared" si="129"/>
        <v>1.3789816421395367E-3</v>
      </c>
      <c r="BN108">
        <f t="shared" si="130"/>
        <v>6.776499744267807E-4</v>
      </c>
      <c r="BO108">
        <f t="shared" si="131"/>
        <v>0</v>
      </c>
      <c r="BP108">
        <f t="shared" si="132"/>
        <v>1.9499401263672362</v>
      </c>
      <c r="BQ108">
        <f t="shared" si="133"/>
        <v>2.0504499049561913</v>
      </c>
    </row>
    <row r="109" spans="1:69" s="3" customFormat="1" x14ac:dyDescent="0.15">
      <c r="A109" s="3" t="s">
        <v>175</v>
      </c>
      <c r="B109" s="3">
        <v>834</v>
      </c>
      <c r="C109" s="3">
        <f t="shared" si="134"/>
        <v>5.0000000000039799</v>
      </c>
      <c r="D109" s="4">
        <v>55.904000000000003</v>
      </c>
      <c r="E109" s="4">
        <v>0.127</v>
      </c>
      <c r="F109" s="4">
        <v>4.7640000000000002</v>
      </c>
      <c r="G109" s="4">
        <v>0.41699999999999998</v>
      </c>
      <c r="H109" s="4">
        <v>6.532</v>
      </c>
      <c r="I109" s="4">
        <v>33.033999999999999</v>
      </c>
      <c r="J109" s="4">
        <v>0.97599999999999998</v>
      </c>
      <c r="K109" s="4">
        <v>0.188</v>
      </c>
      <c r="L109" s="4">
        <v>8.6999999999999994E-2</v>
      </c>
      <c r="M109" s="4">
        <v>1.9E-2</v>
      </c>
      <c r="N109" s="4"/>
      <c r="O109" s="3">
        <f t="shared" si="91"/>
        <v>102.04800000000003</v>
      </c>
      <c r="Q109" s="4">
        <v>44.875</v>
      </c>
      <c r="R109" s="4">
        <v>79.266999999999996</v>
      </c>
      <c r="S109" s="4">
        <v>11.093999999999999</v>
      </c>
      <c r="U109" s="4"/>
      <c r="V109" s="32">
        <v>12</v>
      </c>
      <c r="W109" s="32">
        <v>4</v>
      </c>
      <c r="X109" s="33">
        <v>0</v>
      </c>
      <c r="Z109" s="34">
        <f t="shared" si="92"/>
        <v>1.8959806502650696</v>
      </c>
      <c r="AA109" s="34">
        <f t="shared" si="93"/>
        <v>3.2401321885081151E-3</v>
      </c>
      <c r="AB109" s="34">
        <f t="shared" si="94"/>
        <v>0.19041136358217395</v>
      </c>
      <c r="AC109" s="34">
        <f t="shared" si="95"/>
        <v>1.1180776781543465E-2</v>
      </c>
      <c r="AD109" s="34">
        <f t="shared" si="96"/>
        <v>0</v>
      </c>
      <c r="AE109" s="34">
        <f t="shared" si="97"/>
        <v>0.18525784733981654</v>
      </c>
      <c r="AF109" s="34">
        <f t="shared" si="98"/>
        <v>1.6700506606602363</v>
      </c>
      <c r="AG109" s="34">
        <f t="shared" si="99"/>
        <v>3.5463605691696223E-2</v>
      </c>
      <c r="AH109" s="34">
        <f t="shared" si="100"/>
        <v>5.4001214095929576E-3</v>
      </c>
      <c r="AI109" s="34">
        <f t="shared" si="101"/>
        <v>2.3733481706911777E-3</v>
      </c>
      <c r="AJ109" s="34">
        <f t="shared" si="102"/>
        <v>1.2492825504713341E-3</v>
      </c>
      <c r="AK109" s="34">
        <f t="shared" si="103"/>
        <v>0</v>
      </c>
      <c r="AL109" s="34">
        <f t="shared" si="104"/>
        <v>4.0006077886397993</v>
      </c>
      <c r="AM109" s="34">
        <f t="shared" si="105"/>
        <v>0.90014714720436606</v>
      </c>
      <c r="AN109" s="35">
        <f t="shared" si="106"/>
        <v>0</v>
      </c>
      <c r="AP109" s="3">
        <f t="shared" si="107"/>
        <v>55.904000000000003</v>
      </c>
      <c r="AQ109" s="3">
        <f t="shared" si="108"/>
        <v>0.127</v>
      </c>
      <c r="AR109" s="3">
        <f t="shared" si="109"/>
        <v>4.7640000000000002</v>
      </c>
      <c r="AS109" s="3">
        <f t="shared" si="110"/>
        <v>0.41699999999999998</v>
      </c>
      <c r="AT109" s="3">
        <f t="shared" si="111"/>
        <v>0</v>
      </c>
      <c r="AU109" s="3">
        <f t="shared" si="112"/>
        <v>6.532</v>
      </c>
      <c r="AV109" s="3">
        <f t="shared" si="113"/>
        <v>33.033999999999999</v>
      </c>
      <c r="AW109" s="3">
        <f t="shared" si="114"/>
        <v>0.97599999999999998</v>
      </c>
      <c r="AX109" s="3">
        <f t="shared" si="115"/>
        <v>0.188</v>
      </c>
      <c r="AY109" s="3">
        <f t="shared" si="116"/>
        <v>8.6999999999999994E-2</v>
      </c>
      <c r="AZ109" s="3">
        <f t="shared" si="117"/>
        <v>1.9E-2</v>
      </c>
      <c r="BA109" s="3">
        <f t="shared" si="118"/>
        <v>0</v>
      </c>
      <c r="BB109" s="3">
        <f t="shared" si="119"/>
        <v>102.04800000000003</v>
      </c>
      <c r="BD109" s="3">
        <f t="shared" si="120"/>
        <v>0.93049267643142486</v>
      </c>
      <c r="BE109" s="3">
        <f t="shared" si="121"/>
        <v>1.5901635239025367E-3</v>
      </c>
      <c r="BF109" s="3">
        <f t="shared" si="122"/>
        <v>9.344841114162418E-2</v>
      </c>
      <c r="BG109" s="3">
        <f t="shared" si="123"/>
        <v>5.4872031054674641E-3</v>
      </c>
      <c r="BH109" s="3">
        <f t="shared" si="124"/>
        <v>9.0919213852235406E-2</v>
      </c>
      <c r="BI109" s="3">
        <f t="shared" si="125"/>
        <v>0</v>
      </c>
      <c r="BJ109" s="3">
        <f t="shared" si="126"/>
        <v>0.81961274699536524</v>
      </c>
      <c r="BK109" s="3">
        <f t="shared" si="127"/>
        <v>1.7404515901236504E-2</v>
      </c>
      <c r="BL109" s="3">
        <f t="shared" si="128"/>
        <v>2.6502240003157713E-3</v>
      </c>
      <c r="BM109" s="3">
        <f t="shared" si="129"/>
        <v>1.1647709016130068E-3</v>
      </c>
      <c r="BN109" s="3">
        <f t="shared" si="130"/>
        <v>6.1311188162423017E-4</v>
      </c>
      <c r="BO109" s="3">
        <f t="shared" si="131"/>
        <v>0</v>
      </c>
      <c r="BP109" s="3">
        <f t="shared" si="132"/>
        <v>1.9633830377348094</v>
      </c>
      <c r="BQ109" s="3">
        <f t="shared" si="133"/>
        <v>2.0376094280896782</v>
      </c>
    </row>
    <row r="110" spans="1:69" x14ac:dyDescent="0.15">
      <c r="A110" t="s">
        <v>176</v>
      </c>
      <c r="B110">
        <v>835</v>
      </c>
      <c r="C110">
        <f t="shared" si="134"/>
        <v>3.60555127546544</v>
      </c>
      <c r="D110" s="1">
        <v>52.106000000000002</v>
      </c>
      <c r="E110" s="1">
        <v>0.435</v>
      </c>
      <c r="F110" s="1">
        <v>6.3410000000000002</v>
      </c>
      <c r="G110" s="1">
        <v>0.28899999999999998</v>
      </c>
      <c r="H110" s="1">
        <v>6.5369999999999999</v>
      </c>
      <c r="I110" s="1">
        <v>25.268000000000001</v>
      </c>
      <c r="J110" s="1">
        <v>3.6549999999999998</v>
      </c>
      <c r="K110" s="1">
        <v>0.23</v>
      </c>
      <c r="L110" s="1">
        <v>5.3999999999999999E-2</v>
      </c>
      <c r="M110" s="1">
        <v>0.192</v>
      </c>
      <c r="O110">
        <f t="shared" si="91"/>
        <v>95.107000000000014</v>
      </c>
      <c r="Q110" s="1">
        <v>44.877000000000002</v>
      </c>
      <c r="R110" s="1">
        <v>79.263999999999996</v>
      </c>
      <c r="S110" s="1">
        <v>11.093999999999999</v>
      </c>
      <c r="V110" s="36">
        <v>12</v>
      </c>
      <c r="W110" s="36">
        <v>4</v>
      </c>
      <c r="X110" s="15">
        <v>0</v>
      </c>
      <c r="Z110" s="14">
        <f t="shared" si="92"/>
        <v>1.9075821885724682</v>
      </c>
      <c r="AA110" s="14">
        <f t="shared" si="93"/>
        <v>1.1979888354097724E-2</v>
      </c>
      <c r="AB110" s="14">
        <f t="shared" si="94"/>
        <v>0.27357938542550142</v>
      </c>
      <c r="AC110" s="14">
        <f t="shared" si="95"/>
        <v>8.3644669784034044E-3</v>
      </c>
      <c r="AD110" s="14">
        <f t="shared" si="96"/>
        <v>0</v>
      </c>
      <c r="AE110" s="14">
        <f t="shared" si="97"/>
        <v>0.20013056816640612</v>
      </c>
      <c r="AF110" s="14">
        <f t="shared" si="98"/>
        <v>1.3789351920831041</v>
      </c>
      <c r="AG110" s="14">
        <f t="shared" si="99"/>
        <v>0.14335899879673647</v>
      </c>
      <c r="AH110" s="14">
        <f t="shared" si="100"/>
        <v>7.1314528784088326E-3</v>
      </c>
      <c r="AI110" s="14">
        <f t="shared" si="101"/>
        <v>1.5901586913044693E-3</v>
      </c>
      <c r="AJ110" s="14">
        <f t="shared" si="102"/>
        <v>1.3627393850099619E-2</v>
      </c>
      <c r="AK110" s="14">
        <f t="shared" si="103"/>
        <v>0</v>
      </c>
      <c r="AL110" s="14">
        <f t="shared" si="104"/>
        <v>3.9462796937965301</v>
      </c>
      <c r="AM110" s="14">
        <f t="shared" si="105"/>
        <v>0.87326014330474544</v>
      </c>
      <c r="AN110" s="11">
        <f t="shared" si="106"/>
        <v>0</v>
      </c>
      <c r="AP110">
        <f t="shared" si="107"/>
        <v>52.106000000000002</v>
      </c>
      <c r="AQ110">
        <f t="shared" si="108"/>
        <v>0.435</v>
      </c>
      <c r="AR110">
        <f t="shared" si="109"/>
        <v>6.3410000000000002</v>
      </c>
      <c r="AS110">
        <f t="shared" si="110"/>
        <v>0.28899999999999998</v>
      </c>
      <c r="AT110">
        <f t="shared" si="111"/>
        <v>0</v>
      </c>
      <c r="AU110">
        <f t="shared" si="112"/>
        <v>6.5369999999999999</v>
      </c>
      <c r="AV110">
        <f t="shared" si="113"/>
        <v>25.268000000000001</v>
      </c>
      <c r="AW110">
        <f t="shared" si="114"/>
        <v>3.6549999999999998</v>
      </c>
      <c r="AX110">
        <f t="shared" si="115"/>
        <v>0.23</v>
      </c>
      <c r="AY110">
        <f t="shared" si="116"/>
        <v>5.3999999999999999E-2</v>
      </c>
      <c r="AZ110">
        <f t="shared" si="117"/>
        <v>0.192</v>
      </c>
      <c r="BA110">
        <f t="shared" si="118"/>
        <v>0</v>
      </c>
      <c r="BB110">
        <f t="shared" si="119"/>
        <v>95.107000000000014</v>
      </c>
      <c r="BD110">
        <f t="shared" si="120"/>
        <v>0.86727696404793608</v>
      </c>
      <c r="BE110">
        <f t="shared" si="121"/>
        <v>5.4466230936819175E-3</v>
      </c>
      <c r="BF110">
        <f t="shared" si="122"/>
        <v>0.12438211063162026</v>
      </c>
      <c r="BG110">
        <f t="shared" si="123"/>
        <v>3.8028817685374031E-3</v>
      </c>
      <c r="BH110">
        <f t="shared" si="124"/>
        <v>9.0988809086353775E-2</v>
      </c>
      <c r="BI110">
        <f t="shared" si="125"/>
        <v>0</v>
      </c>
      <c r="BJ110">
        <f t="shared" si="126"/>
        <v>0.626929069778982</v>
      </c>
      <c r="BK110">
        <f t="shared" si="127"/>
        <v>6.5177772150634652E-2</v>
      </c>
      <c r="BL110">
        <f t="shared" si="128"/>
        <v>3.2422953195352525E-3</v>
      </c>
      <c r="BM110">
        <f t="shared" si="129"/>
        <v>7.2296124927703873E-4</v>
      </c>
      <c r="BN110">
        <f t="shared" si="130"/>
        <v>6.1956569090448523E-3</v>
      </c>
      <c r="BO110">
        <f t="shared" si="131"/>
        <v>0</v>
      </c>
      <c r="BP110">
        <f t="shared" si="132"/>
        <v>1.7941651440356032</v>
      </c>
      <c r="BQ110">
        <f t="shared" si="133"/>
        <v>2.199507501812342</v>
      </c>
    </row>
    <row r="111" spans="1:69" x14ac:dyDescent="0.15">
      <c r="A111" t="s">
        <v>177</v>
      </c>
      <c r="B111">
        <v>836</v>
      </c>
      <c r="C111">
        <f t="shared" si="134"/>
        <v>4.9999999999926104</v>
      </c>
      <c r="D111" s="1">
        <v>37.957000000000001</v>
      </c>
      <c r="E111" s="1">
        <v>1.863</v>
      </c>
      <c r="F111" s="1">
        <v>22.559000000000001</v>
      </c>
      <c r="G111" s="1">
        <v>3.1E-2</v>
      </c>
      <c r="H111" s="1">
        <v>5.8419999999999996</v>
      </c>
      <c r="I111" s="1">
        <v>4.5309999999999997</v>
      </c>
      <c r="J111" s="1">
        <v>9.8059999999999992</v>
      </c>
      <c r="K111" s="1">
        <v>0.52600000000000002</v>
      </c>
      <c r="L111" s="1">
        <v>3.1E-2</v>
      </c>
      <c r="M111" s="1">
        <v>1.117</v>
      </c>
      <c r="O111">
        <f t="shared" si="91"/>
        <v>84.263000000000019</v>
      </c>
      <c r="Q111" s="1">
        <v>44.88</v>
      </c>
      <c r="R111" s="1">
        <v>79.260000000000005</v>
      </c>
      <c r="S111" s="1">
        <v>11.093999999999999</v>
      </c>
      <c r="V111" s="36">
        <v>12</v>
      </c>
      <c r="W111" s="36">
        <v>4</v>
      </c>
      <c r="X111" s="15">
        <v>0</v>
      </c>
      <c r="Z111" s="14">
        <f t="shared" si="92"/>
        <v>1.6000860470914795</v>
      </c>
      <c r="AA111" s="14">
        <f t="shared" si="93"/>
        <v>5.9078886782178944E-2</v>
      </c>
      <c r="AB111" s="14">
        <f t="shared" si="94"/>
        <v>1.1207310270202353</v>
      </c>
      <c r="AC111" s="14">
        <f t="shared" si="95"/>
        <v>1.0331373364861427E-3</v>
      </c>
      <c r="AD111" s="14">
        <f t="shared" si="96"/>
        <v>0</v>
      </c>
      <c r="AE111" s="14">
        <f t="shared" si="97"/>
        <v>0.20594555872830056</v>
      </c>
      <c r="AF111" s="14">
        <f t="shared" si="98"/>
        <v>0.28472328396760654</v>
      </c>
      <c r="AG111" s="14">
        <f t="shared" si="99"/>
        <v>0.44287931997486241</v>
      </c>
      <c r="AH111" s="14">
        <f t="shared" si="100"/>
        <v>1.87798387856986E-2</v>
      </c>
      <c r="AI111" s="14">
        <f t="shared" si="101"/>
        <v>1.0511491319948431E-3</v>
      </c>
      <c r="AJ111" s="14">
        <f t="shared" si="102"/>
        <v>9.1289470258278174E-2</v>
      </c>
      <c r="AK111" s="14">
        <f t="shared" si="103"/>
        <v>0</v>
      </c>
      <c r="AL111" s="14">
        <f t="shared" si="104"/>
        <v>3.8255977190771207</v>
      </c>
      <c r="AM111" s="14">
        <f t="shared" si="105"/>
        <v>0.58027585856733177</v>
      </c>
      <c r="AN111" s="11">
        <f t="shared" si="106"/>
        <v>0</v>
      </c>
      <c r="AP111">
        <f t="shared" si="107"/>
        <v>37.957000000000001</v>
      </c>
      <c r="AQ111">
        <f t="shared" si="108"/>
        <v>1.863</v>
      </c>
      <c r="AR111">
        <f t="shared" si="109"/>
        <v>22.559000000000001</v>
      </c>
      <c r="AS111">
        <f t="shared" si="110"/>
        <v>3.1E-2</v>
      </c>
      <c r="AT111">
        <f t="shared" si="111"/>
        <v>0</v>
      </c>
      <c r="AU111">
        <f t="shared" si="112"/>
        <v>5.8419999999999996</v>
      </c>
      <c r="AV111">
        <f t="shared" si="113"/>
        <v>4.5309999999999997</v>
      </c>
      <c r="AW111">
        <f t="shared" si="114"/>
        <v>9.8059999999999992</v>
      </c>
      <c r="AX111">
        <f t="shared" si="115"/>
        <v>0.52600000000000002</v>
      </c>
      <c r="AY111">
        <f t="shared" si="116"/>
        <v>3.1E-2</v>
      </c>
      <c r="AZ111">
        <f t="shared" si="117"/>
        <v>1.117</v>
      </c>
      <c r="BA111">
        <f t="shared" si="118"/>
        <v>0</v>
      </c>
      <c r="BB111">
        <f t="shared" si="119"/>
        <v>84.263000000000019</v>
      </c>
      <c r="BD111">
        <f t="shared" si="120"/>
        <v>0.63177430093209053</v>
      </c>
      <c r="BE111">
        <f t="shared" si="121"/>
        <v>2.332657200811359E-2</v>
      </c>
      <c r="BF111">
        <f t="shared" si="122"/>
        <v>0.44250686543742651</v>
      </c>
      <c r="BG111">
        <f t="shared" si="123"/>
        <v>4.0792157378774919E-4</v>
      </c>
      <c r="BH111">
        <f t="shared" si="124"/>
        <v>8.1315071543900677E-2</v>
      </c>
      <c r="BI111">
        <f t="shared" si="125"/>
        <v>0</v>
      </c>
      <c r="BJ111">
        <f t="shared" si="126"/>
        <v>0.11241948769861354</v>
      </c>
      <c r="BK111">
        <f t="shared" si="127"/>
        <v>0.17486545381918561</v>
      </c>
      <c r="BL111">
        <f t="shared" si="128"/>
        <v>7.4149884264154038E-3</v>
      </c>
      <c r="BM111">
        <f t="shared" si="129"/>
        <v>4.1503330977015184E-4</v>
      </c>
      <c r="BN111">
        <f t="shared" si="130"/>
        <v>3.6044524830224481E-2</v>
      </c>
      <c r="BO111">
        <f t="shared" si="131"/>
        <v>0</v>
      </c>
      <c r="BP111">
        <f t="shared" si="132"/>
        <v>1.5104902195795282</v>
      </c>
      <c r="BQ111">
        <f t="shared" si="133"/>
        <v>2.5326861898794975</v>
      </c>
    </row>
    <row r="112" spans="1:69" x14ac:dyDescent="0.15">
      <c r="A112" t="s">
        <v>178</v>
      </c>
      <c r="B112">
        <v>837</v>
      </c>
      <c r="C112">
        <f t="shared" si="134"/>
        <v>3.6055512754614987</v>
      </c>
      <c r="D112" s="1">
        <v>3.1819999999999999</v>
      </c>
      <c r="E112" s="1">
        <v>0.33300000000000002</v>
      </c>
      <c r="F112" s="1">
        <v>2.5009999999999999</v>
      </c>
      <c r="G112" s="1">
        <v>3.1E-2</v>
      </c>
      <c r="H112" s="1">
        <v>5.1849999999999996</v>
      </c>
      <c r="I112" s="1">
        <v>0.39400000000000002</v>
      </c>
      <c r="J112" s="1">
        <v>3.097</v>
      </c>
      <c r="K112" s="1">
        <v>0.29399999999999998</v>
      </c>
      <c r="L112" s="1">
        <v>1.2999999999999999E-2</v>
      </c>
      <c r="M112" s="1">
        <v>0.17699999999999999</v>
      </c>
      <c r="O112">
        <f t="shared" si="91"/>
        <v>15.206999999999999</v>
      </c>
      <c r="Q112" s="1">
        <v>44.881999999999998</v>
      </c>
      <c r="R112" s="1">
        <v>79.257000000000005</v>
      </c>
      <c r="S112" s="1">
        <v>11.093999999999999</v>
      </c>
      <c r="V112" s="36">
        <v>12</v>
      </c>
      <c r="W112" s="36">
        <v>4</v>
      </c>
      <c r="X112" s="15">
        <v>0</v>
      </c>
      <c r="Z112" s="14">
        <f t="shared" si="92"/>
        <v>0.95482388557538944</v>
      </c>
      <c r="AA112" s="14">
        <f t="shared" si="93"/>
        <v>7.5168402919122759E-2</v>
      </c>
      <c r="AB112" s="14">
        <f t="shared" si="94"/>
        <v>0.88443696158972906</v>
      </c>
      <c r="AC112" s="14">
        <f t="shared" si="95"/>
        <v>7.3541028242018599E-3</v>
      </c>
      <c r="AD112" s="14">
        <f t="shared" si="96"/>
        <v>0</v>
      </c>
      <c r="AE112" s="14">
        <f t="shared" si="97"/>
        <v>1.3011018065078583</v>
      </c>
      <c r="AF112" s="14">
        <f t="shared" si="98"/>
        <v>0.17623687559073581</v>
      </c>
      <c r="AG112" s="14">
        <f t="shared" si="99"/>
        <v>0.99564922287467861</v>
      </c>
      <c r="AH112" s="14">
        <f t="shared" si="100"/>
        <v>7.471797395414366E-2</v>
      </c>
      <c r="AI112" s="14">
        <f t="shared" si="101"/>
        <v>3.1377449230447327E-3</v>
      </c>
      <c r="AJ112" s="14">
        <f t="shared" si="102"/>
        <v>0.10297040507923534</v>
      </c>
      <c r="AK112" s="14">
        <f t="shared" si="103"/>
        <v>0</v>
      </c>
      <c r="AL112" s="14">
        <f t="shared" si="104"/>
        <v>4.5755973818381399</v>
      </c>
      <c r="AM112" s="14">
        <f t="shared" si="105"/>
        <v>0.11929348207439286</v>
      </c>
      <c r="AN112" s="11">
        <f t="shared" si="106"/>
        <v>0</v>
      </c>
      <c r="AP112">
        <f t="shared" si="107"/>
        <v>3.1819999999999999</v>
      </c>
      <c r="AQ112">
        <f t="shared" si="108"/>
        <v>0.33300000000000002</v>
      </c>
      <c r="AR112">
        <f t="shared" si="109"/>
        <v>2.5009999999999999</v>
      </c>
      <c r="AS112">
        <f t="shared" si="110"/>
        <v>3.1E-2</v>
      </c>
      <c r="AT112">
        <f t="shared" si="111"/>
        <v>0</v>
      </c>
      <c r="AU112">
        <f t="shared" si="112"/>
        <v>5.1849999999999996</v>
      </c>
      <c r="AV112">
        <f t="shared" si="113"/>
        <v>0.39400000000000002</v>
      </c>
      <c r="AW112">
        <f t="shared" si="114"/>
        <v>3.097</v>
      </c>
      <c r="AX112">
        <f t="shared" si="115"/>
        <v>0.29399999999999998</v>
      </c>
      <c r="AY112">
        <f t="shared" si="116"/>
        <v>1.2999999999999999E-2</v>
      </c>
      <c r="AZ112">
        <f t="shared" si="117"/>
        <v>0.17699999999999999</v>
      </c>
      <c r="BA112">
        <f t="shared" si="118"/>
        <v>0</v>
      </c>
      <c r="BB112">
        <f t="shared" si="119"/>
        <v>15.206999999999999</v>
      </c>
      <c r="BD112">
        <f t="shared" si="120"/>
        <v>5.2962716378162453E-2</v>
      </c>
      <c r="BE112">
        <f t="shared" si="121"/>
        <v>4.1694838855082265E-3</v>
      </c>
      <c r="BF112">
        <f t="shared" si="122"/>
        <v>4.9058454295802273E-2</v>
      </c>
      <c r="BG112">
        <f t="shared" si="123"/>
        <v>4.0792157378774919E-4</v>
      </c>
      <c r="BH112">
        <f t="shared" si="124"/>
        <v>7.2170257780747177E-2</v>
      </c>
      <c r="BI112">
        <f t="shared" si="125"/>
        <v>0</v>
      </c>
      <c r="BJ112">
        <f t="shared" si="126"/>
        <v>9.7756076259663954E-3</v>
      </c>
      <c r="BK112">
        <f t="shared" si="127"/>
        <v>5.52272394939851E-2</v>
      </c>
      <c r="BL112">
        <f t="shared" si="128"/>
        <v>4.1444992345363654E-3</v>
      </c>
      <c r="BM112">
        <f t="shared" si="129"/>
        <v>1.7404622667780562E-4</v>
      </c>
      <c r="BN112">
        <f t="shared" si="130"/>
        <v>5.711621213025723E-3</v>
      </c>
      <c r="BO112">
        <f t="shared" si="131"/>
        <v>0</v>
      </c>
      <c r="BP112">
        <f t="shared" si="132"/>
        <v>0.2538018477081993</v>
      </c>
      <c r="BQ112">
        <f t="shared" si="133"/>
        <v>18.028227229845818</v>
      </c>
    </row>
    <row r="113" spans="1:69" x14ac:dyDescent="0.15">
      <c r="A113" t="s">
        <v>179</v>
      </c>
      <c r="B113">
        <v>838</v>
      </c>
      <c r="C113">
        <f t="shared" si="134"/>
        <v>2.8284271247546711</v>
      </c>
      <c r="D113" s="1">
        <v>38.389000000000003</v>
      </c>
      <c r="E113" s="1">
        <v>6.4000000000000001E-2</v>
      </c>
      <c r="F113" s="1">
        <v>5.0309999999999997</v>
      </c>
      <c r="G113" s="1">
        <v>0.36</v>
      </c>
      <c r="H113" s="1">
        <v>5.6449999999999996</v>
      </c>
      <c r="I113" s="1">
        <v>21.22</v>
      </c>
      <c r="J113" s="1">
        <v>0.64700000000000002</v>
      </c>
      <c r="K113" s="1">
        <v>0.18</v>
      </c>
      <c r="L113" s="1">
        <v>8.7999999999999995E-2</v>
      </c>
      <c r="M113" s="1">
        <v>0.14199999999999999</v>
      </c>
      <c r="O113">
        <f t="shared" si="91"/>
        <v>71.766000000000005</v>
      </c>
      <c r="Q113" s="1">
        <v>44.884</v>
      </c>
      <c r="R113" s="1">
        <v>79.254999999999995</v>
      </c>
      <c r="S113" s="1">
        <v>11.093999999999999</v>
      </c>
      <c r="V113" s="36">
        <v>12</v>
      </c>
      <c r="W113" s="36">
        <v>4</v>
      </c>
      <c r="X113" s="15">
        <v>0</v>
      </c>
      <c r="Z113" s="14">
        <f t="shared" si="92"/>
        <v>1.8635253644783618</v>
      </c>
      <c r="AA113" s="14">
        <f t="shared" si="93"/>
        <v>2.3370955754177724E-3</v>
      </c>
      <c r="AB113" s="14">
        <f t="shared" si="94"/>
        <v>0.28781466532941685</v>
      </c>
      <c r="AC113" s="14">
        <f t="shared" si="95"/>
        <v>1.3815796080637231E-2</v>
      </c>
      <c r="AD113" s="14">
        <f t="shared" si="96"/>
        <v>0</v>
      </c>
      <c r="AE113" s="14">
        <f t="shared" si="97"/>
        <v>0.229156338875844</v>
      </c>
      <c r="AF113" s="14">
        <f t="shared" si="98"/>
        <v>1.5355054148486351</v>
      </c>
      <c r="AG113" s="14">
        <f t="shared" si="99"/>
        <v>3.3649207800130469E-2</v>
      </c>
      <c r="AH113" s="14">
        <f t="shared" si="100"/>
        <v>7.4004081284909399E-3</v>
      </c>
      <c r="AI113" s="14">
        <f t="shared" si="101"/>
        <v>3.4360728669454647E-3</v>
      </c>
      <c r="AJ113" s="14">
        <f t="shared" si="102"/>
        <v>1.3363890514623143E-2</v>
      </c>
      <c r="AK113" s="14">
        <f t="shared" si="103"/>
        <v>0</v>
      </c>
      <c r="AL113" s="14">
        <f t="shared" si="104"/>
        <v>3.9900042544985026</v>
      </c>
      <c r="AM113" s="14">
        <f t="shared" si="105"/>
        <v>0.87014149403295638</v>
      </c>
      <c r="AN113" s="11">
        <f t="shared" si="106"/>
        <v>0</v>
      </c>
      <c r="AP113">
        <f t="shared" si="107"/>
        <v>38.389000000000003</v>
      </c>
      <c r="AQ113">
        <f t="shared" si="108"/>
        <v>6.4000000000000001E-2</v>
      </c>
      <c r="AR113">
        <f t="shared" si="109"/>
        <v>5.0309999999999997</v>
      </c>
      <c r="AS113">
        <f t="shared" si="110"/>
        <v>0.36</v>
      </c>
      <c r="AT113">
        <f t="shared" si="111"/>
        <v>0</v>
      </c>
      <c r="AU113">
        <f t="shared" si="112"/>
        <v>5.6449999999999996</v>
      </c>
      <c r="AV113">
        <f t="shared" si="113"/>
        <v>21.22</v>
      </c>
      <c r="AW113">
        <f t="shared" si="114"/>
        <v>0.64700000000000002</v>
      </c>
      <c r="AX113">
        <f t="shared" si="115"/>
        <v>0.18</v>
      </c>
      <c r="AY113">
        <f t="shared" si="116"/>
        <v>8.7999999999999995E-2</v>
      </c>
      <c r="AZ113">
        <f t="shared" si="117"/>
        <v>0.14199999999999999</v>
      </c>
      <c r="BA113">
        <f t="shared" si="118"/>
        <v>0</v>
      </c>
      <c r="BB113">
        <f t="shared" si="119"/>
        <v>71.766000000000005</v>
      </c>
      <c r="BD113">
        <f t="shared" si="120"/>
        <v>0.63896471371504671</v>
      </c>
      <c r="BE113">
        <f t="shared" si="121"/>
        <v>8.013422482658453E-4</v>
      </c>
      <c r="BF113">
        <f t="shared" si="122"/>
        <v>9.8685759121224015E-2</v>
      </c>
      <c r="BG113">
        <f t="shared" si="123"/>
        <v>4.7371537601157967E-3</v>
      </c>
      <c r="BH113">
        <f t="shared" si="124"/>
        <v>7.8573019319636991E-2</v>
      </c>
      <c r="BI113">
        <f t="shared" si="125"/>
        <v>0</v>
      </c>
      <c r="BJ113">
        <f t="shared" si="126"/>
        <v>0.52649338533758094</v>
      </c>
      <c r="BK113">
        <f t="shared" si="127"/>
        <v>1.1537624782889364E-2</v>
      </c>
      <c r="BL113">
        <f t="shared" si="128"/>
        <v>2.5374485109406321E-3</v>
      </c>
      <c r="BM113">
        <f t="shared" si="129"/>
        <v>1.1781590728959148E-3</v>
      </c>
      <c r="BN113">
        <f t="shared" si="130"/>
        <v>4.5822045889810882E-3</v>
      </c>
      <c r="BO113">
        <f t="shared" si="131"/>
        <v>0</v>
      </c>
      <c r="BP113">
        <f t="shared" si="132"/>
        <v>1.3680908104575773</v>
      </c>
      <c r="BQ113">
        <f t="shared" si="133"/>
        <v>2.9164761754111845</v>
      </c>
    </row>
    <row r="114" spans="1:69" x14ac:dyDescent="0.15">
      <c r="A114" t="s">
        <v>180</v>
      </c>
      <c r="B114">
        <v>839</v>
      </c>
      <c r="C114">
        <f t="shared" si="134"/>
        <v>4.9999999999926104</v>
      </c>
      <c r="D114" s="1">
        <v>55.281999999999996</v>
      </c>
      <c r="E114" s="1">
        <v>8.1000000000000003E-2</v>
      </c>
      <c r="F114" s="1">
        <v>4.0039999999999996</v>
      </c>
      <c r="G114" s="1">
        <v>0.44900000000000001</v>
      </c>
      <c r="H114" s="1">
        <v>6.2990000000000004</v>
      </c>
      <c r="I114" s="1">
        <v>32.996000000000002</v>
      </c>
      <c r="J114" s="1">
        <v>0.60099999999999998</v>
      </c>
      <c r="K114" s="1">
        <v>0.186</v>
      </c>
      <c r="L114" s="1">
        <v>9.1999999999999998E-2</v>
      </c>
      <c r="M114" s="1">
        <v>1.4E-2</v>
      </c>
      <c r="O114">
        <f t="shared" si="91"/>
        <v>100.00399999999999</v>
      </c>
      <c r="Q114" s="1">
        <v>44.887</v>
      </c>
      <c r="R114" s="1">
        <v>79.251000000000005</v>
      </c>
      <c r="S114" s="1">
        <v>11.093999999999999</v>
      </c>
      <c r="V114" s="36">
        <v>12</v>
      </c>
      <c r="W114" s="36">
        <v>4</v>
      </c>
      <c r="X114" s="15">
        <v>0</v>
      </c>
      <c r="Z114" s="14">
        <f t="shared" si="92"/>
        <v>1.9102427061740999</v>
      </c>
      <c r="AA114" s="14">
        <f t="shared" si="93"/>
        <v>2.105512444050283E-3</v>
      </c>
      <c r="AB114" s="14">
        <f t="shared" si="94"/>
        <v>0.16305306434707043</v>
      </c>
      <c r="AC114" s="14">
        <f t="shared" si="95"/>
        <v>1.2265804804990815E-2</v>
      </c>
      <c r="AD114" s="14">
        <f t="shared" si="96"/>
        <v>0</v>
      </c>
      <c r="AE114" s="14">
        <f t="shared" si="97"/>
        <v>0.18201862597686258</v>
      </c>
      <c r="AF114" s="14">
        <f t="shared" si="98"/>
        <v>1.6995876322046422</v>
      </c>
      <c r="AG114" s="14">
        <f t="shared" si="99"/>
        <v>2.2249555028763478E-2</v>
      </c>
      <c r="AH114" s="14">
        <f t="shared" si="100"/>
        <v>5.4434270242360973E-3</v>
      </c>
      <c r="AI114" s="14">
        <f t="shared" si="101"/>
        <v>2.5570770519339112E-3</v>
      </c>
      <c r="AJ114" s="14">
        <f t="shared" si="102"/>
        <v>9.3788349834121305E-4</v>
      </c>
      <c r="AK114" s="14">
        <f t="shared" si="103"/>
        <v>0</v>
      </c>
      <c r="AL114" s="14">
        <f t="shared" si="104"/>
        <v>4.0004612885549911</v>
      </c>
      <c r="AM114" s="14">
        <f t="shared" si="105"/>
        <v>0.90326423225612773</v>
      </c>
      <c r="AN114" s="11">
        <f t="shared" si="106"/>
        <v>0</v>
      </c>
      <c r="AP114">
        <f t="shared" si="107"/>
        <v>55.281999999999996</v>
      </c>
      <c r="AQ114">
        <f t="shared" si="108"/>
        <v>8.1000000000000003E-2</v>
      </c>
      <c r="AR114">
        <f t="shared" si="109"/>
        <v>4.0039999999999996</v>
      </c>
      <c r="AS114">
        <f t="shared" si="110"/>
        <v>0.44900000000000001</v>
      </c>
      <c r="AT114">
        <f t="shared" si="111"/>
        <v>0</v>
      </c>
      <c r="AU114">
        <f t="shared" si="112"/>
        <v>6.2990000000000004</v>
      </c>
      <c r="AV114">
        <f t="shared" si="113"/>
        <v>32.996000000000002</v>
      </c>
      <c r="AW114">
        <f t="shared" si="114"/>
        <v>0.60099999999999998</v>
      </c>
      <c r="AX114">
        <f t="shared" si="115"/>
        <v>0.186</v>
      </c>
      <c r="AY114">
        <f t="shared" si="116"/>
        <v>9.1999999999999998E-2</v>
      </c>
      <c r="AZ114">
        <f t="shared" si="117"/>
        <v>1.4E-2</v>
      </c>
      <c r="BA114">
        <f t="shared" si="118"/>
        <v>0</v>
      </c>
      <c r="BB114">
        <f t="shared" si="119"/>
        <v>100.00399999999999</v>
      </c>
      <c r="BD114">
        <f t="shared" si="120"/>
        <v>0.92013981358189079</v>
      </c>
      <c r="BE114">
        <f t="shared" si="121"/>
        <v>1.0141987829614604E-3</v>
      </c>
      <c r="BF114">
        <f t="shared" si="122"/>
        <v>7.8540604158493524E-2</v>
      </c>
      <c r="BG114">
        <f t="shared" si="123"/>
        <v>5.9082834396999798E-3</v>
      </c>
      <c r="BH114">
        <f t="shared" si="124"/>
        <v>8.7676075942319479E-2</v>
      </c>
      <c r="BI114">
        <f t="shared" si="125"/>
        <v>0</v>
      </c>
      <c r="BJ114">
        <f t="shared" si="126"/>
        <v>0.81866992189438381</v>
      </c>
      <c r="BK114">
        <f t="shared" si="127"/>
        <v>1.0717329976068791E-2</v>
      </c>
      <c r="BL114">
        <f t="shared" si="128"/>
        <v>2.6220301279719868E-3</v>
      </c>
      <c r="BM114">
        <f t="shared" si="129"/>
        <v>1.2317117580275473E-3</v>
      </c>
      <c r="BN114">
        <f t="shared" si="130"/>
        <v>4.517666496178538E-4</v>
      </c>
      <c r="BO114">
        <f t="shared" si="131"/>
        <v>0</v>
      </c>
      <c r="BP114">
        <f t="shared" si="132"/>
        <v>1.9269717363114351</v>
      </c>
      <c r="BQ114">
        <f t="shared" si="133"/>
        <v>2.0760352698335791</v>
      </c>
    </row>
    <row r="115" spans="1:69" x14ac:dyDescent="0.15">
      <c r="A115" t="s">
        <v>181</v>
      </c>
      <c r="B115">
        <v>840</v>
      </c>
      <c r="C115">
        <f t="shared" si="134"/>
        <v>3.60555127546544</v>
      </c>
      <c r="D115" s="1">
        <v>55.279000000000003</v>
      </c>
      <c r="E115" s="1">
        <v>7.4999999999999997E-2</v>
      </c>
      <c r="F115" s="1">
        <v>3.9729999999999999</v>
      </c>
      <c r="G115" s="1">
        <v>0.46899999999999997</v>
      </c>
      <c r="H115" s="1">
        <v>6.343</v>
      </c>
      <c r="I115" s="1">
        <v>33.100999999999999</v>
      </c>
      <c r="J115" s="1">
        <v>0.58399999999999996</v>
      </c>
      <c r="K115" s="1">
        <v>0.18099999999999999</v>
      </c>
      <c r="L115" s="1">
        <v>0.10299999999999999</v>
      </c>
      <c r="M115" s="1">
        <v>0.03</v>
      </c>
      <c r="O115">
        <f t="shared" si="91"/>
        <v>100.13800000000001</v>
      </c>
      <c r="Q115" s="1">
        <v>44.889000000000003</v>
      </c>
      <c r="R115" s="1">
        <v>79.248000000000005</v>
      </c>
      <c r="S115" s="1">
        <v>11.093999999999999</v>
      </c>
      <c r="V115" s="36">
        <v>12</v>
      </c>
      <c r="W115" s="36">
        <v>4</v>
      </c>
      <c r="X115" s="15">
        <v>0</v>
      </c>
      <c r="Z115" s="14">
        <f t="shared" si="92"/>
        <v>1.9085001013452272</v>
      </c>
      <c r="AA115" s="14">
        <f t="shared" si="93"/>
        <v>1.9478758037908457E-3</v>
      </c>
      <c r="AB115" s="14">
        <f t="shared" si="94"/>
        <v>0.16165184555007417</v>
      </c>
      <c r="AC115" s="14">
        <f t="shared" si="95"/>
        <v>1.2801172700917601E-2</v>
      </c>
      <c r="AD115" s="14">
        <f t="shared" si="96"/>
        <v>0</v>
      </c>
      <c r="AE115" s="14">
        <f t="shared" si="97"/>
        <v>0.18313280208260216</v>
      </c>
      <c r="AF115" s="14">
        <f t="shared" si="98"/>
        <v>1.7035331425012228</v>
      </c>
      <c r="AG115" s="14">
        <f t="shared" si="99"/>
        <v>2.160164928811651E-2</v>
      </c>
      <c r="AH115" s="14">
        <f t="shared" si="100"/>
        <v>5.292553313982244E-3</v>
      </c>
      <c r="AI115" s="14">
        <f t="shared" si="101"/>
        <v>2.8603581677471182E-3</v>
      </c>
      <c r="AJ115" s="14">
        <f t="shared" si="102"/>
        <v>2.0080259436106116E-3</v>
      </c>
      <c r="AK115" s="14">
        <f t="shared" si="103"/>
        <v>0</v>
      </c>
      <c r="AL115" s="14">
        <f t="shared" si="104"/>
        <v>4.0033295266972919</v>
      </c>
      <c r="AM115" s="14">
        <f t="shared" si="105"/>
        <v>0.90293310662211645</v>
      </c>
      <c r="AN115" s="11">
        <f t="shared" si="106"/>
        <v>0</v>
      </c>
      <c r="AP115">
        <f t="shared" si="107"/>
        <v>55.279000000000003</v>
      </c>
      <c r="AQ115">
        <f t="shared" si="108"/>
        <v>7.4999999999999997E-2</v>
      </c>
      <c r="AR115">
        <f t="shared" si="109"/>
        <v>3.9729999999999999</v>
      </c>
      <c r="AS115">
        <f t="shared" si="110"/>
        <v>0.46899999999999997</v>
      </c>
      <c r="AT115">
        <f t="shared" si="111"/>
        <v>0</v>
      </c>
      <c r="AU115">
        <f t="shared" si="112"/>
        <v>6.343</v>
      </c>
      <c r="AV115">
        <f t="shared" si="113"/>
        <v>33.100999999999999</v>
      </c>
      <c r="AW115">
        <f t="shared" si="114"/>
        <v>0.58399999999999996</v>
      </c>
      <c r="AX115">
        <f t="shared" si="115"/>
        <v>0.18099999999999999</v>
      </c>
      <c r="AY115">
        <f t="shared" si="116"/>
        <v>0.10299999999999999</v>
      </c>
      <c r="AZ115">
        <f t="shared" si="117"/>
        <v>0.03</v>
      </c>
      <c r="BA115">
        <f t="shared" si="118"/>
        <v>0</v>
      </c>
      <c r="BB115">
        <f t="shared" si="119"/>
        <v>100.13800000000001</v>
      </c>
      <c r="BD115">
        <f t="shared" si="120"/>
        <v>0.92008988015978699</v>
      </c>
      <c r="BE115">
        <f t="shared" si="121"/>
        <v>9.3907294718653743E-4</v>
      </c>
      <c r="BF115">
        <f t="shared" si="122"/>
        <v>7.7932522557865827E-2</v>
      </c>
      <c r="BG115">
        <f t="shared" si="123"/>
        <v>6.1714586485953019E-3</v>
      </c>
      <c r="BH115">
        <f t="shared" si="124"/>
        <v>8.8288514002561116E-2</v>
      </c>
      <c r="BI115">
        <f t="shared" si="125"/>
        <v>0</v>
      </c>
      <c r="BJ115">
        <f t="shared" si="126"/>
        <v>0.82127509651551689</v>
      </c>
      <c r="BK115">
        <f t="shared" si="127"/>
        <v>1.0414177547461188E-2</v>
      </c>
      <c r="BL115">
        <f t="shared" si="128"/>
        <v>2.5515454471125246E-3</v>
      </c>
      <c r="BM115">
        <f t="shared" si="129"/>
        <v>1.3789816421395367E-3</v>
      </c>
      <c r="BN115">
        <f t="shared" si="130"/>
        <v>9.6807139203825812E-4</v>
      </c>
      <c r="BO115">
        <f t="shared" si="131"/>
        <v>0</v>
      </c>
      <c r="BP115">
        <f t="shared" si="132"/>
        <v>1.9300093208602642</v>
      </c>
      <c r="BQ115">
        <f t="shared" si="133"/>
        <v>2.0742539859407958</v>
      </c>
    </row>
    <row r="116" spans="1:69" x14ac:dyDescent="0.15">
      <c r="A116" t="s">
        <v>182</v>
      </c>
      <c r="B116">
        <v>841</v>
      </c>
      <c r="C116">
        <f t="shared" si="134"/>
        <v>4.4721359550018667</v>
      </c>
      <c r="D116" s="1">
        <v>55.241999999999997</v>
      </c>
      <c r="E116" s="1">
        <v>0.08</v>
      </c>
      <c r="F116" s="1">
        <v>3.9359999999999999</v>
      </c>
      <c r="G116" s="1">
        <v>0.47799999999999998</v>
      </c>
      <c r="H116" s="1">
        <v>6.3239999999999998</v>
      </c>
      <c r="I116" s="1">
        <v>33.036000000000001</v>
      </c>
      <c r="J116" s="1">
        <v>0.57799999999999996</v>
      </c>
      <c r="K116" s="1">
        <v>0.188</v>
      </c>
      <c r="L116" s="1">
        <v>9.5000000000000001E-2</v>
      </c>
      <c r="M116" s="1">
        <v>2.1000000000000001E-2</v>
      </c>
      <c r="O116">
        <f t="shared" si="91"/>
        <v>99.978000000000009</v>
      </c>
      <c r="Q116" s="1">
        <v>44.890999999999998</v>
      </c>
      <c r="R116" s="1">
        <v>79.244</v>
      </c>
      <c r="S116" s="1">
        <v>11.093999999999999</v>
      </c>
      <c r="V116" s="36">
        <v>12</v>
      </c>
      <c r="W116" s="36">
        <v>4</v>
      </c>
      <c r="X116" s="15">
        <v>0</v>
      </c>
      <c r="Z116" s="14">
        <f t="shared" si="92"/>
        <v>1.9099664094321696</v>
      </c>
      <c r="AA116" s="14">
        <f t="shared" si="93"/>
        <v>2.0807232165048527E-3</v>
      </c>
      <c r="AB116" s="14">
        <f t="shared" si="94"/>
        <v>0.16037679066577731</v>
      </c>
      <c r="AC116" s="14">
        <f t="shared" si="95"/>
        <v>1.3065593347536349E-2</v>
      </c>
      <c r="AD116" s="14">
        <f t="shared" si="96"/>
        <v>0</v>
      </c>
      <c r="AE116" s="14">
        <f t="shared" si="97"/>
        <v>0.18284690641335696</v>
      </c>
      <c r="AF116" s="14">
        <f t="shared" si="98"/>
        <v>1.7026338250179152</v>
      </c>
      <c r="AG116" s="14">
        <f t="shared" si="99"/>
        <v>2.1410471365607992E-2</v>
      </c>
      <c r="AH116" s="14">
        <f t="shared" si="100"/>
        <v>5.5051460155296772E-3</v>
      </c>
      <c r="AI116" s="14">
        <f t="shared" si="101"/>
        <v>2.6419897297481772E-3</v>
      </c>
      <c r="AJ116" s="14">
        <f t="shared" si="102"/>
        <v>1.4076402810460124E-3</v>
      </c>
      <c r="AK116" s="14">
        <f t="shared" si="103"/>
        <v>0</v>
      </c>
      <c r="AL116" s="14">
        <f t="shared" si="104"/>
        <v>4.001935495485192</v>
      </c>
      <c r="AM116" s="14">
        <f t="shared" si="105"/>
        <v>0.90302372049458313</v>
      </c>
      <c r="AN116" s="11">
        <f t="shared" si="106"/>
        <v>0</v>
      </c>
      <c r="AP116">
        <f t="shared" si="107"/>
        <v>55.241999999999997</v>
      </c>
      <c r="AQ116">
        <f t="shared" si="108"/>
        <v>0.08</v>
      </c>
      <c r="AR116">
        <f t="shared" si="109"/>
        <v>3.9359999999999999</v>
      </c>
      <c r="AS116">
        <f t="shared" si="110"/>
        <v>0.47799999999999998</v>
      </c>
      <c r="AT116">
        <f t="shared" si="111"/>
        <v>0</v>
      </c>
      <c r="AU116">
        <f t="shared" si="112"/>
        <v>6.3239999999999998</v>
      </c>
      <c r="AV116">
        <f t="shared" si="113"/>
        <v>33.036000000000001</v>
      </c>
      <c r="AW116">
        <f t="shared" si="114"/>
        <v>0.57799999999999996</v>
      </c>
      <c r="AX116">
        <f t="shared" si="115"/>
        <v>0.188</v>
      </c>
      <c r="AY116">
        <f t="shared" si="116"/>
        <v>9.5000000000000001E-2</v>
      </c>
      <c r="AZ116">
        <f t="shared" si="117"/>
        <v>2.1000000000000001E-2</v>
      </c>
      <c r="BA116">
        <f t="shared" si="118"/>
        <v>0</v>
      </c>
      <c r="BB116">
        <f t="shared" si="119"/>
        <v>99.978000000000009</v>
      </c>
      <c r="BD116">
        <f t="shared" si="120"/>
        <v>0.91947403462050592</v>
      </c>
      <c r="BE116">
        <f t="shared" si="121"/>
        <v>1.0016778103323065E-3</v>
      </c>
      <c r="BF116">
        <f t="shared" si="122"/>
        <v>7.7206747744213419E-2</v>
      </c>
      <c r="BG116">
        <f t="shared" si="123"/>
        <v>6.2898874925981967E-3</v>
      </c>
      <c r="BH116">
        <f t="shared" si="124"/>
        <v>8.8024052112911311E-2</v>
      </c>
      <c r="BI116">
        <f t="shared" si="125"/>
        <v>0</v>
      </c>
      <c r="BJ116">
        <f t="shared" si="126"/>
        <v>0.8196623693691012</v>
      </c>
      <c r="BK116">
        <f t="shared" si="127"/>
        <v>1.0307182572658504E-2</v>
      </c>
      <c r="BL116">
        <f t="shared" si="128"/>
        <v>2.6502240003157713E-3</v>
      </c>
      <c r="BM116">
        <f t="shared" si="129"/>
        <v>1.2718762718762718E-3</v>
      </c>
      <c r="BN116">
        <f t="shared" si="130"/>
        <v>6.776499744267807E-4</v>
      </c>
      <c r="BO116">
        <f t="shared" si="131"/>
        <v>0</v>
      </c>
      <c r="BP116">
        <f t="shared" si="132"/>
        <v>1.9265657019689395</v>
      </c>
      <c r="BQ116">
        <f t="shared" si="133"/>
        <v>2.077238005117207</v>
      </c>
    </row>
    <row r="117" spans="1:69" x14ac:dyDescent="0.15">
      <c r="A117" t="s">
        <v>183</v>
      </c>
      <c r="B117">
        <v>842</v>
      </c>
      <c r="C117">
        <f t="shared" si="134"/>
        <v>3.6055512754614987</v>
      </c>
      <c r="D117" s="1">
        <v>55.256999999999998</v>
      </c>
      <c r="E117" s="1">
        <v>6.0999999999999999E-2</v>
      </c>
      <c r="F117" s="1">
        <v>3.92</v>
      </c>
      <c r="G117" s="1">
        <v>0.47199999999999998</v>
      </c>
      <c r="H117" s="1">
        <v>6.3109999999999999</v>
      </c>
      <c r="I117" s="1">
        <v>33.121000000000002</v>
      </c>
      <c r="J117" s="1">
        <v>0.57799999999999996</v>
      </c>
      <c r="K117" s="1">
        <v>0.17499999999999999</v>
      </c>
      <c r="L117" s="1">
        <v>9.8000000000000004E-2</v>
      </c>
      <c r="M117" s="1">
        <v>1.9E-2</v>
      </c>
      <c r="O117">
        <f t="shared" si="91"/>
        <v>100.012</v>
      </c>
      <c r="Q117" s="1">
        <v>44.893999999999998</v>
      </c>
      <c r="R117" s="1">
        <v>79.242000000000004</v>
      </c>
      <c r="S117" s="1">
        <v>11.093999999999999</v>
      </c>
      <c r="V117" s="36">
        <v>12</v>
      </c>
      <c r="W117" s="36">
        <v>4</v>
      </c>
      <c r="X117" s="15">
        <v>0</v>
      </c>
      <c r="Z117" s="14">
        <f t="shared" si="92"/>
        <v>1.9097002591048149</v>
      </c>
      <c r="AA117" s="14">
        <f t="shared" si="93"/>
        <v>1.5858997461708001E-3</v>
      </c>
      <c r="AB117" s="14">
        <f t="shared" si="94"/>
        <v>0.15965924244817778</v>
      </c>
      <c r="AC117" s="14">
        <f t="shared" si="95"/>
        <v>1.2896290508384091E-2</v>
      </c>
      <c r="AD117" s="14">
        <f t="shared" si="96"/>
        <v>0</v>
      </c>
      <c r="AE117" s="14">
        <f t="shared" si="97"/>
        <v>0.18239608168900795</v>
      </c>
      <c r="AF117" s="14">
        <f t="shared" si="98"/>
        <v>1.7063134289767143</v>
      </c>
      <c r="AG117" s="14">
        <f t="shared" si="99"/>
        <v>2.1401676604179857E-2</v>
      </c>
      <c r="AH117" s="14">
        <f t="shared" si="100"/>
        <v>5.1223660504141318E-3</v>
      </c>
      <c r="AI117" s="14">
        <f t="shared" si="101"/>
        <v>2.7243014654719407E-3</v>
      </c>
      <c r="AJ117" s="14">
        <f t="shared" si="102"/>
        <v>1.2730561547933804E-3</v>
      </c>
      <c r="AK117" s="14">
        <f t="shared" si="103"/>
        <v>0</v>
      </c>
      <c r="AL117" s="14">
        <f t="shared" si="104"/>
        <v>4.0030726027481291</v>
      </c>
      <c r="AM117" s="14">
        <f t="shared" si="105"/>
        <v>0.90342819758199977</v>
      </c>
      <c r="AN117" s="11">
        <f t="shared" si="106"/>
        <v>0</v>
      </c>
      <c r="AP117">
        <f t="shared" si="107"/>
        <v>55.256999999999998</v>
      </c>
      <c r="AQ117">
        <f t="shared" si="108"/>
        <v>6.0999999999999999E-2</v>
      </c>
      <c r="AR117">
        <f t="shared" si="109"/>
        <v>3.92</v>
      </c>
      <c r="AS117">
        <f t="shared" si="110"/>
        <v>0.47199999999999998</v>
      </c>
      <c r="AT117">
        <f t="shared" si="111"/>
        <v>0</v>
      </c>
      <c r="AU117">
        <f t="shared" si="112"/>
        <v>6.3109999999999999</v>
      </c>
      <c r="AV117">
        <f t="shared" si="113"/>
        <v>33.121000000000002</v>
      </c>
      <c r="AW117">
        <f t="shared" si="114"/>
        <v>0.57799999999999996</v>
      </c>
      <c r="AX117">
        <f t="shared" si="115"/>
        <v>0.17499999999999999</v>
      </c>
      <c r="AY117">
        <f t="shared" si="116"/>
        <v>9.8000000000000004E-2</v>
      </c>
      <c r="AZ117">
        <f t="shared" si="117"/>
        <v>1.9E-2</v>
      </c>
      <c r="BA117">
        <f t="shared" si="118"/>
        <v>0</v>
      </c>
      <c r="BB117">
        <f t="shared" si="119"/>
        <v>100.012</v>
      </c>
      <c r="BD117">
        <f t="shared" si="120"/>
        <v>0.91972370173102524</v>
      </c>
      <c r="BE117">
        <f t="shared" si="121"/>
        <v>7.6377933037838374E-4</v>
      </c>
      <c r="BF117">
        <f t="shared" si="122"/>
        <v>7.6892899176147514E-2</v>
      </c>
      <c r="BG117">
        <f t="shared" si="123"/>
        <v>6.2109349299295999E-3</v>
      </c>
      <c r="BH117">
        <f t="shared" si="124"/>
        <v>8.7843104504203559E-2</v>
      </c>
      <c r="BI117">
        <f t="shared" si="125"/>
        <v>0</v>
      </c>
      <c r="BJ117">
        <f t="shared" si="126"/>
        <v>0.82177132025287569</v>
      </c>
      <c r="BK117">
        <f t="shared" si="127"/>
        <v>1.0307182572658504E-2</v>
      </c>
      <c r="BL117">
        <f t="shared" si="128"/>
        <v>2.46696383008117E-3</v>
      </c>
      <c r="BM117">
        <f t="shared" si="129"/>
        <v>1.3120407857249961E-3</v>
      </c>
      <c r="BN117">
        <f t="shared" si="130"/>
        <v>6.1311188162423017E-4</v>
      </c>
      <c r="BO117">
        <f t="shared" si="131"/>
        <v>0</v>
      </c>
      <c r="BP117">
        <f t="shared" si="132"/>
        <v>1.9279050389946488</v>
      </c>
      <c r="BQ117">
        <f t="shared" si="133"/>
        <v>2.0763847397979855</v>
      </c>
    </row>
    <row r="118" spans="1:69" x14ac:dyDescent="0.15">
      <c r="A118" t="s">
        <v>184</v>
      </c>
      <c r="B118">
        <v>843</v>
      </c>
      <c r="C118">
        <f t="shared" si="134"/>
        <v>3.60555127546544</v>
      </c>
      <c r="D118" s="1">
        <v>55.396999999999998</v>
      </c>
      <c r="E118" s="1">
        <v>7.3999999999999996E-2</v>
      </c>
      <c r="F118" s="1">
        <v>3.8969999999999998</v>
      </c>
      <c r="G118" s="1">
        <v>0.48</v>
      </c>
      <c r="H118" s="1">
        <v>6.343</v>
      </c>
      <c r="I118" s="1">
        <v>33.095999999999997</v>
      </c>
      <c r="J118" s="1">
        <v>0.56899999999999995</v>
      </c>
      <c r="K118" s="1">
        <v>0.18099999999999999</v>
      </c>
      <c r="L118" s="1">
        <v>0.113</v>
      </c>
      <c r="M118" s="1">
        <v>2.1999999999999999E-2</v>
      </c>
      <c r="O118">
        <f t="shared" si="91"/>
        <v>100.17199999999998</v>
      </c>
      <c r="Q118" s="1">
        <v>44.896000000000001</v>
      </c>
      <c r="R118" s="1">
        <v>79.239000000000004</v>
      </c>
      <c r="S118" s="1">
        <v>11.093999999999999</v>
      </c>
      <c r="V118" s="36">
        <v>12</v>
      </c>
      <c r="W118" s="36">
        <v>4</v>
      </c>
      <c r="X118" s="15">
        <v>0</v>
      </c>
      <c r="Z118" s="14">
        <f t="shared" si="92"/>
        <v>1.9115845653351808</v>
      </c>
      <c r="AA118" s="14">
        <f t="shared" si="93"/>
        <v>1.9209098292139889E-3</v>
      </c>
      <c r="AB118" s="14">
        <f t="shared" si="94"/>
        <v>0.15847755693402749</v>
      </c>
      <c r="AC118" s="14">
        <f t="shared" si="95"/>
        <v>1.3094635408375398E-2</v>
      </c>
      <c r="AD118" s="14">
        <f t="shared" si="96"/>
        <v>0</v>
      </c>
      <c r="AE118" s="14">
        <f t="shared" si="97"/>
        <v>0.18303805831856568</v>
      </c>
      <c r="AF118" s="14">
        <f t="shared" si="98"/>
        <v>1.702394629157405</v>
      </c>
      <c r="AG118" s="14">
        <f t="shared" si="99"/>
        <v>2.103592383629772E-2</v>
      </c>
      <c r="AH118" s="14">
        <f t="shared" si="100"/>
        <v>5.2898152112686499E-3</v>
      </c>
      <c r="AI118" s="14">
        <f t="shared" si="101"/>
        <v>3.1364393672628135E-3</v>
      </c>
      <c r="AJ118" s="14">
        <f t="shared" si="102"/>
        <v>1.4717905336136398E-3</v>
      </c>
      <c r="AK118" s="14">
        <f t="shared" si="103"/>
        <v>0</v>
      </c>
      <c r="AL118" s="14">
        <f t="shared" si="104"/>
        <v>4.001444323931211</v>
      </c>
      <c r="AM118" s="14">
        <f t="shared" si="105"/>
        <v>0.90291986580353678</v>
      </c>
      <c r="AN118" s="11">
        <f t="shared" si="106"/>
        <v>0</v>
      </c>
      <c r="AP118">
        <f t="shared" si="107"/>
        <v>55.396999999999998</v>
      </c>
      <c r="AQ118">
        <f t="shared" si="108"/>
        <v>7.3999999999999996E-2</v>
      </c>
      <c r="AR118">
        <f t="shared" si="109"/>
        <v>3.8969999999999998</v>
      </c>
      <c r="AS118">
        <f t="shared" si="110"/>
        <v>0.48</v>
      </c>
      <c r="AT118">
        <f t="shared" si="111"/>
        <v>0</v>
      </c>
      <c r="AU118">
        <f t="shared" si="112"/>
        <v>6.343</v>
      </c>
      <c r="AV118">
        <f t="shared" si="113"/>
        <v>33.095999999999997</v>
      </c>
      <c r="AW118">
        <f t="shared" si="114"/>
        <v>0.56899999999999995</v>
      </c>
      <c r="AX118">
        <f t="shared" si="115"/>
        <v>0.18099999999999999</v>
      </c>
      <c r="AY118">
        <f t="shared" si="116"/>
        <v>0.113</v>
      </c>
      <c r="AZ118">
        <f t="shared" si="117"/>
        <v>2.1999999999999999E-2</v>
      </c>
      <c r="BA118">
        <f t="shared" si="118"/>
        <v>0</v>
      </c>
      <c r="BB118">
        <f t="shared" si="119"/>
        <v>100.17199999999998</v>
      </c>
      <c r="BD118">
        <f t="shared" si="120"/>
        <v>0.92205392809587217</v>
      </c>
      <c r="BE118">
        <f t="shared" si="121"/>
        <v>9.2655197455738354E-4</v>
      </c>
      <c r="BF118">
        <f t="shared" si="122"/>
        <v>7.644174185955277E-2</v>
      </c>
      <c r="BG118">
        <f t="shared" si="123"/>
        <v>6.3162050134877292E-3</v>
      </c>
      <c r="BH118">
        <f t="shared" si="124"/>
        <v>8.8288514002561116E-2</v>
      </c>
      <c r="BI118">
        <f t="shared" si="125"/>
        <v>0</v>
      </c>
      <c r="BJ118">
        <f t="shared" si="126"/>
        <v>0.82115104058117716</v>
      </c>
      <c r="BK118">
        <f t="shared" si="127"/>
        <v>1.0146690110454479E-2</v>
      </c>
      <c r="BL118">
        <f t="shared" si="128"/>
        <v>2.5515454471125246E-3</v>
      </c>
      <c r="BM118">
        <f t="shared" si="129"/>
        <v>1.512863354968618E-3</v>
      </c>
      <c r="BN118">
        <f t="shared" si="130"/>
        <v>7.099190208280559E-4</v>
      </c>
      <c r="BO118">
        <f t="shared" si="131"/>
        <v>0</v>
      </c>
      <c r="BP118">
        <f t="shared" si="132"/>
        <v>1.930098999460572</v>
      </c>
      <c r="BQ118">
        <f t="shared" si="133"/>
        <v>2.0731808705406007</v>
      </c>
    </row>
    <row r="119" spans="1:69" x14ac:dyDescent="0.15">
      <c r="A119" t="s">
        <v>185</v>
      </c>
      <c r="B119">
        <v>844</v>
      </c>
      <c r="C119">
        <f t="shared" si="134"/>
        <v>5.0000000000039799</v>
      </c>
      <c r="D119" s="1">
        <v>55.387</v>
      </c>
      <c r="E119" s="1">
        <v>6.4000000000000001E-2</v>
      </c>
      <c r="F119" s="1">
        <v>3.89</v>
      </c>
      <c r="G119" s="1">
        <v>0.48</v>
      </c>
      <c r="H119" s="1">
        <v>6.3010000000000002</v>
      </c>
      <c r="I119" s="1">
        <v>33.128</v>
      </c>
      <c r="J119" s="1">
        <v>0.57199999999999995</v>
      </c>
      <c r="K119" s="1">
        <v>0.17499999999999999</v>
      </c>
      <c r="L119" s="1">
        <v>0.115</v>
      </c>
      <c r="M119" s="1">
        <v>2.1000000000000001E-2</v>
      </c>
      <c r="O119">
        <f t="shared" si="91"/>
        <v>100.133</v>
      </c>
      <c r="Q119" s="1">
        <v>44.899000000000001</v>
      </c>
      <c r="R119" s="1">
        <v>79.234999999999999</v>
      </c>
      <c r="S119" s="1">
        <v>11.093999999999999</v>
      </c>
      <c r="V119" s="36">
        <v>12</v>
      </c>
      <c r="W119" s="36">
        <v>4</v>
      </c>
      <c r="X119" s="15">
        <v>0</v>
      </c>
      <c r="Z119" s="14">
        <f t="shared" si="92"/>
        <v>1.9116360473931757</v>
      </c>
      <c r="AA119" s="14">
        <f t="shared" si="93"/>
        <v>1.6616721191487463E-3</v>
      </c>
      <c r="AB119" s="14">
        <f t="shared" si="94"/>
        <v>0.15822571359793744</v>
      </c>
      <c r="AC119" s="14">
        <f t="shared" si="95"/>
        <v>1.3097352339094721E-2</v>
      </c>
      <c r="AD119" s="14">
        <f t="shared" si="96"/>
        <v>0</v>
      </c>
      <c r="AE119" s="14">
        <f t="shared" si="97"/>
        <v>0.18186380289965298</v>
      </c>
      <c r="AF119" s="14">
        <f t="shared" si="98"/>
        <v>1.7043942092634854</v>
      </c>
      <c r="AG119" s="14">
        <f t="shared" si="99"/>
        <v>2.1151221438933655E-2</v>
      </c>
      <c r="AH119" s="14">
        <f t="shared" si="100"/>
        <v>5.1155233912418751E-3</v>
      </c>
      <c r="AI119" s="14">
        <f t="shared" si="101"/>
        <v>3.1926138481579683E-3</v>
      </c>
      <c r="AJ119" s="14">
        <f t="shared" si="102"/>
        <v>1.4051824566639862E-3</v>
      </c>
      <c r="AK119" s="14">
        <f t="shared" si="103"/>
        <v>0</v>
      </c>
      <c r="AL119" s="14">
        <f t="shared" si="104"/>
        <v>4.0017433387474926</v>
      </c>
      <c r="AM119" s="14">
        <f t="shared" si="105"/>
        <v>0.90358487453628167</v>
      </c>
      <c r="AN119" s="11">
        <f t="shared" si="106"/>
        <v>0</v>
      </c>
      <c r="AP119">
        <f t="shared" si="107"/>
        <v>55.387</v>
      </c>
      <c r="AQ119">
        <f t="shared" si="108"/>
        <v>6.4000000000000001E-2</v>
      </c>
      <c r="AR119">
        <f t="shared" si="109"/>
        <v>3.89</v>
      </c>
      <c r="AS119">
        <f t="shared" si="110"/>
        <v>0.48</v>
      </c>
      <c r="AT119">
        <f t="shared" si="111"/>
        <v>0</v>
      </c>
      <c r="AU119">
        <f t="shared" si="112"/>
        <v>6.3010000000000002</v>
      </c>
      <c r="AV119">
        <f t="shared" si="113"/>
        <v>33.128</v>
      </c>
      <c r="AW119">
        <f t="shared" si="114"/>
        <v>0.57199999999999995</v>
      </c>
      <c r="AX119">
        <f t="shared" si="115"/>
        <v>0.17499999999999999</v>
      </c>
      <c r="AY119">
        <f t="shared" si="116"/>
        <v>0.115</v>
      </c>
      <c r="AZ119">
        <f t="shared" si="117"/>
        <v>2.1000000000000001E-2</v>
      </c>
      <c r="BA119">
        <f t="shared" si="118"/>
        <v>0</v>
      </c>
      <c r="BB119">
        <f t="shared" si="119"/>
        <v>100.133</v>
      </c>
      <c r="BD119">
        <f t="shared" si="120"/>
        <v>0.92188748335552595</v>
      </c>
      <c r="BE119">
        <f t="shared" si="121"/>
        <v>8.013422482658453E-4</v>
      </c>
      <c r="BF119">
        <f t="shared" si="122"/>
        <v>7.6304433111023945E-2</v>
      </c>
      <c r="BG119">
        <f t="shared" si="123"/>
        <v>6.3162050134877292E-3</v>
      </c>
      <c r="BH119">
        <f t="shared" si="124"/>
        <v>8.7703914035966821E-2</v>
      </c>
      <c r="BI119">
        <f t="shared" si="125"/>
        <v>0</v>
      </c>
      <c r="BJ119">
        <f t="shared" si="126"/>
        <v>0.82194499856095116</v>
      </c>
      <c r="BK119">
        <f t="shared" si="127"/>
        <v>1.020018759785582E-2</v>
      </c>
      <c r="BL119">
        <f t="shared" si="128"/>
        <v>2.46696383008117E-3</v>
      </c>
      <c r="BM119">
        <f t="shared" si="129"/>
        <v>1.5396396975344343E-3</v>
      </c>
      <c r="BN119">
        <f t="shared" si="130"/>
        <v>6.776499744267807E-4</v>
      </c>
      <c r="BO119">
        <f t="shared" si="131"/>
        <v>0</v>
      </c>
      <c r="BP119">
        <f t="shared" si="132"/>
        <v>1.9298428174251199</v>
      </c>
      <c r="BQ119">
        <f t="shared" si="133"/>
        <v>2.0736110229364653</v>
      </c>
    </row>
    <row r="120" spans="1:69" x14ac:dyDescent="0.15">
      <c r="A120" t="s">
        <v>186</v>
      </c>
      <c r="B120">
        <v>845</v>
      </c>
      <c r="C120">
        <f t="shared" si="134"/>
        <v>4.2426406871194464</v>
      </c>
      <c r="D120" s="1">
        <v>55.347999999999999</v>
      </c>
      <c r="E120" s="1">
        <v>8.5000000000000006E-2</v>
      </c>
      <c r="F120" s="1">
        <v>3.8860000000000001</v>
      </c>
      <c r="G120" s="1">
        <v>0.49099999999999999</v>
      </c>
      <c r="H120" s="1">
        <v>6.3319999999999999</v>
      </c>
      <c r="I120" s="1">
        <v>33.18</v>
      </c>
      <c r="J120" s="1">
        <v>0.58699999999999997</v>
      </c>
      <c r="K120" s="1">
        <v>0.17699999999999999</v>
      </c>
      <c r="L120" s="1">
        <v>0.106</v>
      </c>
      <c r="M120" s="1">
        <v>2.1000000000000001E-2</v>
      </c>
      <c r="O120">
        <f t="shared" si="91"/>
        <v>100.21300000000001</v>
      </c>
      <c r="Q120" s="1">
        <v>44.902000000000001</v>
      </c>
      <c r="R120" s="1">
        <v>79.231999999999999</v>
      </c>
      <c r="S120" s="1">
        <v>11.093999999999999</v>
      </c>
      <c r="V120" s="36">
        <v>12</v>
      </c>
      <c r="W120" s="36">
        <v>4</v>
      </c>
      <c r="X120" s="15">
        <v>0</v>
      </c>
      <c r="Z120" s="14">
        <f t="shared" si="92"/>
        <v>1.9094823193686032</v>
      </c>
      <c r="AA120" s="14">
        <f t="shared" si="93"/>
        <v>2.2059751966616564E-3</v>
      </c>
      <c r="AB120" s="14">
        <f t="shared" si="94"/>
        <v>0.15799618418061742</v>
      </c>
      <c r="AC120" s="14">
        <f t="shared" si="95"/>
        <v>1.3391835498895934E-2</v>
      </c>
      <c r="AD120" s="14">
        <f t="shared" si="96"/>
        <v>0</v>
      </c>
      <c r="AE120" s="14">
        <f t="shared" si="97"/>
        <v>0.18268127546584001</v>
      </c>
      <c r="AF120" s="14">
        <f t="shared" si="98"/>
        <v>1.7063477908344906</v>
      </c>
      <c r="AG120" s="14">
        <f t="shared" si="99"/>
        <v>2.1696709031406459E-2</v>
      </c>
      <c r="AH120" s="14">
        <f t="shared" si="100"/>
        <v>5.1717989407088893E-3</v>
      </c>
      <c r="AI120" s="14">
        <f t="shared" si="101"/>
        <v>2.941512906826749E-3</v>
      </c>
      <c r="AJ120" s="14">
        <f t="shared" si="102"/>
        <v>1.4045883418534095E-3</v>
      </c>
      <c r="AK120" s="14">
        <f t="shared" si="103"/>
        <v>0</v>
      </c>
      <c r="AL120" s="14">
        <f t="shared" si="104"/>
        <v>4.0033199897659042</v>
      </c>
      <c r="AM120" s="14">
        <f t="shared" si="105"/>
        <v>0.90329356031370023</v>
      </c>
      <c r="AN120" s="11">
        <f t="shared" si="106"/>
        <v>0</v>
      </c>
      <c r="AP120">
        <f t="shared" si="107"/>
        <v>55.347999999999999</v>
      </c>
      <c r="AQ120">
        <f t="shared" si="108"/>
        <v>8.5000000000000006E-2</v>
      </c>
      <c r="AR120">
        <f t="shared" si="109"/>
        <v>3.8860000000000001</v>
      </c>
      <c r="AS120">
        <f t="shared" si="110"/>
        <v>0.49099999999999999</v>
      </c>
      <c r="AT120">
        <f t="shared" si="111"/>
        <v>0</v>
      </c>
      <c r="AU120">
        <f t="shared" si="112"/>
        <v>6.3319999999999999</v>
      </c>
      <c r="AV120">
        <f t="shared" si="113"/>
        <v>33.18</v>
      </c>
      <c r="AW120">
        <f t="shared" si="114"/>
        <v>0.58699999999999997</v>
      </c>
      <c r="AX120">
        <f t="shared" si="115"/>
        <v>0.17699999999999999</v>
      </c>
      <c r="AY120">
        <f t="shared" si="116"/>
        <v>0.106</v>
      </c>
      <c r="AZ120">
        <f t="shared" si="117"/>
        <v>2.1000000000000001E-2</v>
      </c>
      <c r="BA120">
        <f t="shared" si="118"/>
        <v>0</v>
      </c>
      <c r="BB120">
        <f t="shared" si="119"/>
        <v>100.21300000000001</v>
      </c>
      <c r="BD120">
        <f t="shared" si="120"/>
        <v>0.92123834886817579</v>
      </c>
      <c r="BE120">
        <f t="shared" si="121"/>
        <v>1.0642826734780758E-3</v>
      </c>
      <c r="BF120">
        <f t="shared" si="122"/>
        <v>7.6225970969007462E-2</v>
      </c>
      <c r="BG120">
        <f t="shared" si="123"/>
        <v>6.4609513783801557E-3</v>
      </c>
      <c r="BH120">
        <f t="shared" si="124"/>
        <v>8.8135404487500707E-2</v>
      </c>
      <c r="BI120">
        <f t="shared" si="125"/>
        <v>0</v>
      </c>
      <c r="BJ120">
        <f t="shared" si="126"/>
        <v>0.82323518027808373</v>
      </c>
      <c r="BK120">
        <f t="shared" si="127"/>
        <v>1.0467675034862529E-2</v>
      </c>
      <c r="BL120">
        <f t="shared" si="128"/>
        <v>2.495157702424955E-3</v>
      </c>
      <c r="BM120">
        <f t="shared" si="129"/>
        <v>1.4191461559882612E-3</v>
      </c>
      <c r="BN120">
        <f t="shared" si="130"/>
        <v>6.776499744267807E-4</v>
      </c>
      <c r="BO120">
        <f t="shared" si="131"/>
        <v>0</v>
      </c>
      <c r="BP120">
        <f t="shared" si="132"/>
        <v>1.9314197675223284</v>
      </c>
      <c r="BQ120">
        <f t="shared" si="133"/>
        <v>2.0727342947832925</v>
      </c>
    </row>
    <row r="121" spans="1:69" x14ac:dyDescent="0.15">
      <c r="A121" t="s">
        <v>187</v>
      </c>
      <c r="B121">
        <v>846</v>
      </c>
      <c r="C121">
        <f t="shared" si="134"/>
        <v>3.1622776601677502</v>
      </c>
      <c r="D121" s="1">
        <v>55.508000000000003</v>
      </c>
      <c r="E121" s="1">
        <v>7.4999999999999997E-2</v>
      </c>
      <c r="F121" s="1">
        <v>3.8780000000000001</v>
      </c>
      <c r="G121" s="1">
        <v>0.49</v>
      </c>
      <c r="H121" s="1">
        <v>6.3369999999999997</v>
      </c>
      <c r="I121" s="1">
        <v>33.200000000000003</v>
      </c>
      <c r="J121" s="1">
        <v>0.58599999999999997</v>
      </c>
      <c r="K121" s="1">
        <v>0.17799999999999999</v>
      </c>
      <c r="L121" s="1">
        <v>0.111</v>
      </c>
      <c r="M121" s="1">
        <v>1.7000000000000001E-2</v>
      </c>
      <c r="O121">
        <f t="shared" si="91"/>
        <v>100.38000000000001</v>
      </c>
      <c r="Q121" s="1">
        <v>44.902999999999999</v>
      </c>
      <c r="R121" s="1">
        <v>79.228999999999999</v>
      </c>
      <c r="S121" s="1">
        <v>11.093999999999999</v>
      </c>
      <c r="V121" s="36">
        <v>12</v>
      </c>
      <c r="W121" s="36">
        <v>4</v>
      </c>
      <c r="X121" s="15">
        <v>0</v>
      </c>
      <c r="Z121" s="14">
        <f t="shared" si="92"/>
        <v>1.9114463126262915</v>
      </c>
      <c r="AA121" s="14">
        <f t="shared" si="93"/>
        <v>1.9428343722163221E-3</v>
      </c>
      <c r="AB121" s="14">
        <f t="shared" si="94"/>
        <v>0.15737814512075346</v>
      </c>
      <c r="AC121" s="14">
        <f t="shared" si="95"/>
        <v>1.3339744436870865E-2</v>
      </c>
      <c r="AD121" s="14">
        <f t="shared" si="96"/>
        <v>0</v>
      </c>
      <c r="AE121" s="14">
        <f t="shared" si="97"/>
        <v>0.18248604197779339</v>
      </c>
      <c r="AF121" s="14">
        <f t="shared" si="98"/>
        <v>1.7042059298906771</v>
      </c>
      <c r="AG121" s="14">
        <f t="shared" si="99"/>
        <v>2.1619527354039776E-2</v>
      </c>
      <c r="AH121" s="14">
        <f t="shared" si="100"/>
        <v>5.1913604530030369E-3</v>
      </c>
      <c r="AI121" s="14">
        <f t="shared" si="101"/>
        <v>3.0745438215961187E-3</v>
      </c>
      <c r="AJ121" s="14">
        <f t="shared" si="102"/>
        <v>1.1349363388784631E-3</v>
      </c>
      <c r="AK121" s="14">
        <f t="shared" si="103"/>
        <v>0</v>
      </c>
      <c r="AL121" s="14">
        <f t="shared" si="104"/>
        <v>4.0018193763921204</v>
      </c>
      <c r="AM121" s="14">
        <f t="shared" si="105"/>
        <v>0.90327724679028032</v>
      </c>
      <c r="AN121" s="11">
        <f t="shared" si="106"/>
        <v>0</v>
      </c>
      <c r="AP121">
        <f t="shared" si="107"/>
        <v>55.508000000000003</v>
      </c>
      <c r="AQ121">
        <f t="shared" si="108"/>
        <v>7.4999999999999997E-2</v>
      </c>
      <c r="AR121">
        <f t="shared" si="109"/>
        <v>3.8780000000000001</v>
      </c>
      <c r="AS121">
        <f t="shared" si="110"/>
        <v>0.49</v>
      </c>
      <c r="AT121">
        <f t="shared" si="111"/>
        <v>0</v>
      </c>
      <c r="AU121">
        <f t="shared" si="112"/>
        <v>6.3369999999999997</v>
      </c>
      <c r="AV121">
        <f t="shared" si="113"/>
        <v>33.200000000000003</v>
      </c>
      <c r="AW121">
        <f t="shared" si="114"/>
        <v>0.58599999999999997</v>
      </c>
      <c r="AX121">
        <f t="shared" si="115"/>
        <v>0.17799999999999999</v>
      </c>
      <c r="AY121">
        <f t="shared" si="116"/>
        <v>0.111</v>
      </c>
      <c r="AZ121">
        <f t="shared" si="117"/>
        <v>1.7000000000000001E-2</v>
      </c>
      <c r="BA121">
        <f t="shared" si="118"/>
        <v>0</v>
      </c>
      <c r="BB121">
        <f t="shared" si="119"/>
        <v>100.38000000000001</v>
      </c>
      <c r="BD121">
        <f t="shared" si="120"/>
        <v>0.92390146471371515</v>
      </c>
      <c r="BE121">
        <f t="shared" si="121"/>
        <v>9.3907294718653743E-4</v>
      </c>
      <c r="BF121">
        <f t="shared" si="122"/>
        <v>7.6069046684974509E-2</v>
      </c>
      <c r="BG121">
        <f t="shared" si="123"/>
        <v>6.4477926179353903E-3</v>
      </c>
      <c r="BH121">
        <f t="shared" si="124"/>
        <v>8.8204999721619062E-2</v>
      </c>
      <c r="BI121">
        <f t="shared" si="125"/>
        <v>0</v>
      </c>
      <c r="BJ121">
        <f t="shared" si="126"/>
        <v>0.82373140401544254</v>
      </c>
      <c r="BK121">
        <f t="shared" si="127"/>
        <v>1.0449842539062082E-2</v>
      </c>
      <c r="BL121">
        <f t="shared" si="128"/>
        <v>2.5092546385968475E-3</v>
      </c>
      <c r="BM121">
        <f t="shared" si="129"/>
        <v>1.4860870124028017E-3</v>
      </c>
      <c r="BN121">
        <f t="shared" si="130"/>
        <v>5.4857378882167964E-4</v>
      </c>
      <c r="BO121">
        <f t="shared" si="131"/>
        <v>0</v>
      </c>
      <c r="BP121">
        <f t="shared" si="132"/>
        <v>1.9342875386797562</v>
      </c>
      <c r="BQ121">
        <f t="shared" si="133"/>
        <v>2.068885466285717</v>
      </c>
    </row>
    <row r="122" spans="1:69" x14ac:dyDescent="0.15">
      <c r="A122" t="s">
        <v>188</v>
      </c>
      <c r="B122">
        <v>847</v>
      </c>
      <c r="C122">
        <f t="shared" si="134"/>
        <v>4.2426406871194464</v>
      </c>
      <c r="D122" s="1">
        <v>55.427</v>
      </c>
      <c r="E122" s="1">
        <v>6.7000000000000004E-2</v>
      </c>
      <c r="F122" s="1">
        <v>3.84</v>
      </c>
      <c r="G122" s="1">
        <v>0.48799999999999999</v>
      </c>
      <c r="H122" s="1">
        <v>6.3609999999999998</v>
      </c>
      <c r="I122" s="1">
        <v>33.137</v>
      </c>
      <c r="J122" s="1">
        <v>0.58699999999999997</v>
      </c>
      <c r="K122" s="1">
        <v>0.17399999999999999</v>
      </c>
      <c r="L122" s="1">
        <v>9.1999999999999998E-2</v>
      </c>
      <c r="M122" s="1">
        <v>1.4E-2</v>
      </c>
      <c r="O122">
        <f t="shared" si="91"/>
        <v>100.18700000000001</v>
      </c>
      <c r="Q122" s="1">
        <v>44.905999999999999</v>
      </c>
      <c r="R122" s="1">
        <v>79.225999999999999</v>
      </c>
      <c r="S122" s="1">
        <v>11.093999999999999</v>
      </c>
      <c r="V122" s="36">
        <v>12</v>
      </c>
      <c r="W122" s="36">
        <v>4</v>
      </c>
      <c r="X122" s="15">
        <v>0</v>
      </c>
      <c r="Z122" s="14">
        <f t="shared" si="92"/>
        <v>1.9123660149442028</v>
      </c>
      <c r="AA122" s="14">
        <f t="shared" si="93"/>
        <v>1.7389713906421642E-3</v>
      </c>
      <c r="AB122" s="14">
        <f t="shared" si="94"/>
        <v>0.15613884464100761</v>
      </c>
      <c r="AC122" s="14">
        <f t="shared" si="95"/>
        <v>1.331111301970833E-2</v>
      </c>
      <c r="AD122" s="14">
        <f t="shared" si="96"/>
        <v>0</v>
      </c>
      <c r="AE122" s="14">
        <f t="shared" si="97"/>
        <v>0.18353312510228575</v>
      </c>
      <c r="AF122" s="14">
        <f t="shared" si="98"/>
        <v>1.7042774420283073</v>
      </c>
      <c r="AG122" s="14">
        <f t="shared" si="99"/>
        <v>2.1698504368059437E-2</v>
      </c>
      <c r="AH122" s="14">
        <f t="shared" si="100"/>
        <v>5.0845620287693445E-3</v>
      </c>
      <c r="AI122" s="14">
        <f t="shared" si="101"/>
        <v>2.5532224560601197E-3</v>
      </c>
      <c r="AJ122" s="14">
        <f t="shared" si="102"/>
        <v>9.364697115098506E-4</v>
      </c>
      <c r="AK122" s="14">
        <f t="shared" si="103"/>
        <v>0</v>
      </c>
      <c r="AL122" s="14">
        <f t="shared" si="104"/>
        <v>4.0016382696905524</v>
      </c>
      <c r="AM122" s="14">
        <f t="shared" si="105"/>
        <v>0.90277990371605465</v>
      </c>
      <c r="AN122" s="11">
        <f t="shared" si="106"/>
        <v>0</v>
      </c>
      <c r="AP122">
        <f t="shared" si="107"/>
        <v>55.427</v>
      </c>
      <c r="AQ122">
        <f t="shared" si="108"/>
        <v>6.7000000000000004E-2</v>
      </c>
      <c r="AR122">
        <f t="shared" si="109"/>
        <v>3.84</v>
      </c>
      <c r="AS122">
        <f t="shared" si="110"/>
        <v>0.48799999999999999</v>
      </c>
      <c r="AT122">
        <f t="shared" si="111"/>
        <v>0</v>
      </c>
      <c r="AU122">
        <f t="shared" si="112"/>
        <v>6.3609999999999998</v>
      </c>
      <c r="AV122">
        <f t="shared" si="113"/>
        <v>33.137</v>
      </c>
      <c r="AW122">
        <f t="shared" si="114"/>
        <v>0.58699999999999997</v>
      </c>
      <c r="AX122">
        <f t="shared" si="115"/>
        <v>0.17399999999999999</v>
      </c>
      <c r="AY122">
        <f t="shared" si="116"/>
        <v>9.1999999999999998E-2</v>
      </c>
      <c r="AZ122">
        <f t="shared" si="117"/>
        <v>1.4E-2</v>
      </c>
      <c r="BA122">
        <f t="shared" si="118"/>
        <v>0</v>
      </c>
      <c r="BB122">
        <f t="shared" si="119"/>
        <v>100.18700000000001</v>
      </c>
      <c r="BD122">
        <f t="shared" si="120"/>
        <v>0.92255326231691082</v>
      </c>
      <c r="BE122">
        <f t="shared" si="121"/>
        <v>8.3890516615330686E-4</v>
      </c>
      <c r="BF122">
        <f t="shared" si="122"/>
        <v>7.5323656335817973E-2</v>
      </c>
      <c r="BG122">
        <f t="shared" si="123"/>
        <v>6.4214750970458577E-3</v>
      </c>
      <c r="BH122">
        <f t="shared" si="124"/>
        <v>8.8539056845387237E-2</v>
      </c>
      <c r="BI122">
        <f t="shared" si="125"/>
        <v>0</v>
      </c>
      <c r="BJ122">
        <f t="shared" si="126"/>
        <v>0.82216829924276258</v>
      </c>
      <c r="BK122">
        <f t="shared" si="127"/>
        <v>1.0467675034862529E-2</v>
      </c>
      <c r="BL122">
        <f t="shared" si="128"/>
        <v>2.4528668939092775E-3</v>
      </c>
      <c r="BM122">
        <f t="shared" si="129"/>
        <v>1.2317117580275473E-3</v>
      </c>
      <c r="BN122">
        <f t="shared" si="130"/>
        <v>4.517666496178538E-4</v>
      </c>
      <c r="BO122">
        <f t="shared" si="131"/>
        <v>0</v>
      </c>
      <c r="BP122">
        <f t="shared" si="132"/>
        <v>1.9304486753404948</v>
      </c>
      <c r="BQ122">
        <f t="shared" si="133"/>
        <v>2.0729058072392101</v>
      </c>
    </row>
    <row r="123" spans="1:69" x14ac:dyDescent="0.15">
      <c r="A123" t="s">
        <v>189</v>
      </c>
      <c r="B123">
        <v>848</v>
      </c>
      <c r="C123">
        <f t="shared" si="134"/>
        <v>5.0000000000039799</v>
      </c>
      <c r="D123" s="1">
        <v>55.604999999999997</v>
      </c>
      <c r="E123" s="1">
        <v>7.6999999999999999E-2</v>
      </c>
      <c r="F123" s="1">
        <v>3.8170000000000002</v>
      </c>
      <c r="G123" s="1">
        <v>0.48299999999999998</v>
      </c>
      <c r="H123" s="1">
        <v>6.3129999999999997</v>
      </c>
      <c r="I123" s="1">
        <v>33.167000000000002</v>
      </c>
      <c r="J123" s="1">
        <v>0.59499999999999997</v>
      </c>
      <c r="K123" s="1">
        <v>0.18099999999999999</v>
      </c>
      <c r="L123" s="1">
        <v>0.1</v>
      </c>
      <c r="M123" s="1">
        <v>1.7000000000000001E-2</v>
      </c>
      <c r="O123">
        <f t="shared" si="91"/>
        <v>100.35499999999998</v>
      </c>
      <c r="Q123" s="1">
        <v>44.908999999999999</v>
      </c>
      <c r="R123" s="1">
        <v>79.221999999999994</v>
      </c>
      <c r="S123" s="1">
        <v>11.093999999999999</v>
      </c>
      <c r="V123" s="36">
        <v>12</v>
      </c>
      <c r="W123" s="36">
        <v>4</v>
      </c>
      <c r="X123" s="15">
        <v>0</v>
      </c>
      <c r="Z123" s="14">
        <f t="shared" si="92"/>
        <v>1.9146222951946612</v>
      </c>
      <c r="AA123" s="14">
        <f t="shared" si="93"/>
        <v>1.9944721762737618E-3</v>
      </c>
      <c r="AB123" s="14">
        <f t="shared" si="94"/>
        <v>0.15488933656365875</v>
      </c>
      <c r="AC123" s="14">
        <f t="shared" si="95"/>
        <v>1.3148048643498481E-2</v>
      </c>
      <c r="AD123" s="14">
        <f t="shared" si="96"/>
        <v>0</v>
      </c>
      <c r="AE123" s="14">
        <f t="shared" si="97"/>
        <v>0.18177932058485294</v>
      </c>
      <c r="AF123" s="14">
        <f t="shared" si="98"/>
        <v>1.7023659385117909</v>
      </c>
      <c r="AG123" s="14">
        <f t="shared" si="99"/>
        <v>2.1949684738615853E-2</v>
      </c>
      <c r="AH123" s="14">
        <f t="shared" si="100"/>
        <v>5.278402440044308E-3</v>
      </c>
      <c r="AI123" s="14">
        <f t="shared" si="101"/>
        <v>2.7696216834940377E-3</v>
      </c>
      <c r="AJ123" s="14">
        <f t="shared" si="102"/>
        <v>1.1348389771922442E-3</v>
      </c>
      <c r="AK123" s="14">
        <f t="shared" si="103"/>
        <v>0</v>
      </c>
      <c r="AL123" s="14">
        <f t="shared" si="104"/>
        <v>3.9999319595140821</v>
      </c>
      <c r="AM123" s="14">
        <f t="shared" si="105"/>
        <v>0.90352159967113821</v>
      </c>
      <c r="AN123" s="11">
        <f t="shared" si="106"/>
        <v>0</v>
      </c>
      <c r="AP123">
        <f t="shared" si="107"/>
        <v>55.604999999999997</v>
      </c>
      <c r="AQ123">
        <f t="shared" si="108"/>
        <v>7.6999999999999999E-2</v>
      </c>
      <c r="AR123">
        <f t="shared" si="109"/>
        <v>3.8170000000000002</v>
      </c>
      <c r="AS123">
        <f t="shared" si="110"/>
        <v>0.48299999999999998</v>
      </c>
      <c r="AT123">
        <f t="shared" si="111"/>
        <v>0</v>
      </c>
      <c r="AU123">
        <f t="shared" si="112"/>
        <v>6.3129999999999997</v>
      </c>
      <c r="AV123">
        <f t="shared" si="113"/>
        <v>33.167000000000002</v>
      </c>
      <c r="AW123">
        <f t="shared" si="114"/>
        <v>0.59499999999999997</v>
      </c>
      <c r="AX123">
        <f t="shared" si="115"/>
        <v>0.18099999999999999</v>
      </c>
      <c r="AY123">
        <f t="shared" si="116"/>
        <v>0.1</v>
      </c>
      <c r="AZ123">
        <f t="shared" si="117"/>
        <v>1.7000000000000001E-2</v>
      </c>
      <c r="BA123">
        <f t="shared" si="118"/>
        <v>0</v>
      </c>
      <c r="BB123">
        <f t="shared" si="119"/>
        <v>100.35499999999998</v>
      </c>
      <c r="BD123">
        <f t="shared" si="120"/>
        <v>0.92551597869507318</v>
      </c>
      <c r="BE123">
        <f t="shared" si="121"/>
        <v>9.6411489244484509E-4</v>
      </c>
      <c r="BF123">
        <f t="shared" si="122"/>
        <v>7.4872499019223229E-2</v>
      </c>
      <c r="BG123">
        <f t="shared" si="123"/>
        <v>6.3556812948220272E-3</v>
      </c>
      <c r="BH123">
        <f t="shared" si="124"/>
        <v>8.7870942597850901E-2</v>
      </c>
      <c r="BI123">
        <f t="shared" si="125"/>
        <v>0</v>
      </c>
      <c r="BJ123">
        <f t="shared" si="126"/>
        <v>0.82291263484880062</v>
      </c>
      <c r="BK123">
        <f t="shared" si="127"/>
        <v>1.0610335001266107E-2</v>
      </c>
      <c r="BL123">
        <f t="shared" si="128"/>
        <v>2.5515454471125246E-3</v>
      </c>
      <c r="BM123">
        <f t="shared" si="129"/>
        <v>1.3388171282908124E-3</v>
      </c>
      <c r="BN123">
        <f t="shared" si="130"/>
        <v>5.4857378882167964E-4</v>
      </c>
      <c r="BO123">
        <f t="shared" si="131"/>
        <v>0</v>
      </c>
      <c r="BP123">
        <f t="shared" si="132"/>
        <v>1.9335411227137063</v>
      </c>
      <c r="BQ123">
        <f t="shared" si="133"/>
        <v>2.0687079848088348</v>
      </c>
    </row>
    <row r="124" spans="1:69" x14ac:dyDescent="0.15">
      <c r="A124" t="s">
        <v>190</v>
      </c>
      <c r="B124">
        <v>849</v>
      </c>
      <c r="C124">
        <f t="shared" si="134"/>
        <v>3.60555127546544</v>
      </c>
      <c r="D124" s="1">
        <v>55.610999999999997</v>
      </c>
      <c r="E124" s="1">
        <v>6.4000000000000001E-2</v>
      </c>
      <c r="F124" s="1">
        <v>3.7650000000000001</v>
      </c>
      <c r="G124" s="1">
        <v>0.46100000000000002</v>
      </c>
      <c r="H124" s="1">
        <v>6.3970000000000002</v>
      </c>
      <c r="I124" s="1">
        <v>33.206000000000003</v>
      </c>
      <c r="J124" s="1">
        <v>0.60699999999999998</v>
      </c>
      <c r="K124" s="1">
        <v>0.17399999999999999</v>
      </c>
      <c r="L124" s="1">
        <v>0.10299999999999999</v>
      </c>
      <c r="M124" s="1">
        <v>2.8000000000000001E-2</v>
      </c>
      <c r="O124">
        <f t="shared" si="91"/>
        <v>100.41600000000001</v>
      </c>
      <c r="Q124" s="1">
        <v>44.911000000000001</v>
      </c>
      <c r="R124" s="1">
        <v>79.218999999999994</v>
      </c>
      <c r="S124" s="1">
        <v>11.093999999999999</v>
      </c>
      <c r="V124" s="36">
        <v>12</v>
      </c>
      <c r="W124" s="36">
        <v>4</v>
      </c>
      <c r="X124" s="15">
        <v>0</v>
      </c>
      <c r="Z124" s="14">
        <f t="shared" si="92"/>
        <v>1.91457822460567</v>
      </c>
      <c r="AA124" s="14">
        <f t="shared" si="93"/>
        <v>1.6575260961446334E-3</v>
      </c>
      <c r="AB124" s="14">
        <f t="shared" si="94"/>
        <v>0.15275923820248064</v>
      </c>
      <c r="AC124" s="14">
        <f t="shared" si="95"/>
        <v>1.2547529937979232E-2</v>
      </c>
      <c r="AD124" s="14">
        <f t="shared" si="96"/>
        <v>0</v>
      </c>
      <c r="AE124" s="14">
        <f t="shared" si="97"/>
        <v>0.1841739408711093</v>
      </c>
      <c r="AF124" s="14">
        <f t="shared" si="98"/>
        <v>1.7041445804997355</v>
      </c>
      <c r="AG124" s="14">
        <f t="shared" si="99"/>
        <v>2.2389436121764066E-2</v>
      </c>
      <c r="AH124" s="14">
        <f t="shared" si="100"/>
        <v>5.0736010684851148E-3</v>
      </c>
      <c r="AI124" s="14">
        <f t="shared" si="101"/>
        <v>2.8523368921294931E-3</v>
      </c>
      <c r="AJ124" s="14">
        <f t="shared" si="102"/>
        <v>1.8689018649145333E-3</v>
      </c>
      <c r="AK124" s="14">
        <f t="shared" si="103"/>
        <v>0</v>
      </c>
      <c r="AL124" s="14">
        <f t="shared" si="104"/>
        <v>4.0020453161604124</v>
      </c>
      <c r="AM124" s="14">
        <f t="shared" si="105"/>
        <v>0.90246669786546052</v>
      </c>
      <c r="AN124" s="11">
        <f t="shared" si="106"/>
        <v>0</v>
      </c>
      <c r="AP124">
        <f t="shared" si="107"/>
        <v>55.610999999999997</v>
      </c>
      <c r="AQ124">
        <f t="shared" si="108"/>
        <v>6.4000000000000001E-2</v>
      </c>
      <c r="AR124">
        <f t="shared" si="109"/>
        <v>3.7650000000000001</v>
      </c>
      <c r="AS124">
        <f t="shared" si="110"/>
        <v>0.46100000000000002</v>
      </c>
      <c r="AT124">
        <f t="shared" si="111"/>
        <v>0</v>
      </c>
      <c r="AU124">
        <f t="shared" si="112"/>
        <v>6.3970000000000002</v>
      </c>
      <c r="AV124">
        <f t="shared" si="113"/>
        <v>33.206000000000003</v>
      </c>
      <c r="AW124">
        <f t="shared" si="114"/>
        <v>0.60699999999999998</v>
      </c>
      <c r="AX124">
        <f t="shared" si="115"/>
        <v>0.17399999999999999</v>
      </c>
      <c r="AY124">
        <f t="shared" si="116"/>
        <v>0.10299999999999999</v>
      </c>
      <c r="AZ124">
        <f t="shared" si="117"/>
        <v>2.8000000000000001E-2</v>
      </c>
      <c r="BA124">
        <f t="shared" si="118"/>
        <v>0</v>
      </c>
      <c r="BB124">
        <f t="shared" si="119"/>
        <v>100.41600000000001</v>
      </c>
      <c r="BD124">
        <f t="shared" si="120"/>
        <v>0.92561584553928089</v>
      </c>
      <c r="BE124">
        <f t="shared" si="121"/>
        <v>8.013422482658453E-4</v>
      </c>
      <c r="BF124">
        <f t="shared" si="122"/>
        <v>7.385249117300903E-2</v>
      </c>
      <c r="BG124">
        <f t="shared" si="123"/>
        <v>6.0661885650371734E-3</v>
      </c>
      <c r="BH124">
        <f t="shared" si="124"/>
        <v>8.9040142531039479E-2</v>
      </c>
      <c r="BI124">
        <f t="shared" si="125"/>
        <v>0</v>
      </c>
      <c r="BJ124">
        <f t="shared" si="126"/>
        <v>0.82388027113665019</v>
      </c>
      <c r="BK124">
        <f t="shared" si="127"/>
        <v>1.0824324950871475E-2</v>
      </c>
      <c r="BL124">
        <f t="shared" si="128"/>
        <v>2.4528668939092775E-3</v>
      </c>
      <c r="BM124">
        <f t="shared" si="129"/>
        <v>1.3789816421395367E-3</v>
      </c>
      <c r="BN124">
        <f t="shared" si="130"/>
        <v>9.0353329923570759E-4</v>
      </c>
      <c r="BO124">
        <f t="shared" si="131"/>
        <v>0</v>
      </c>
      <c r="BP124">
        <f t="shared" si="132"/>
        <v>1.9348159879794387</v>
      </c>
      <c r="BQ124">
        <f t="shared" si="133"/>
        <v>2.0684371749169888</v>
      </c>
    </row>
    <row r="125" spans="1:69" x14ac:dyDescent="0.15">
      <c r="O125">
        <f t="shared" si="91"/>
        <v>0</v>
      </c>
      <c r="V125" s="36">
        <v>12</v>
      </c>
      <c r="W125" s="36">
        <v>4</v>
      </c>
      <c r="X125" s="15">
        <v>0</v>
      </c>
      <c r="Z125" s="14" t="str">
        <f t="shared" si="92"/>
        <v>NA</v>
      </c>
      <c r="AA125" s="14" t="str">
        <f t="shared" si="93"/>
        <v>NA</v>
      </c>
      <c r="AB125" s="14" t="str">
        <f t="shared" si="94"/>
        <v>NA</v>
      </c>
      <c r="AC125" s="14" t="str">
        <f t="shared" si="95"/>
        <v>NA</v>
      </c>
      <c r="AD125" s="14" t="str">
        <f t="shared" si="96"/>
        <v>NA</v>
      </c>
      <c r="AE125" s="14" t="str">
        <f t="shared" si="97"/>
        <v>NA</v>
      </c>
      <c r="AF125" s="14" t="str">
        <f t="shared" si="98"/>
        <v>NA</v>
      </c>
      <c r="AG125" s="14" t="str">
        <f t="shared" si="99"/>
        <v>NA</v>
      </c>
      <c r="AH125" s="14" t="str">
        <f t="shared" si="100"/>
        <v>NA</v>
      </c>
      <c r="AI125" s="14" t="str">
        <f t="shared" si="101"/>
        <v>NA</v>
      </c>
      <c r="AJ125" s="14" t="str">
        <f t="shared" si="102"/>
        <v>NA</v>
      </c>
      <c r="AK125" s="14" t="str">
        <f t="shared" si="103"/>
        <v>NA</v>
      </c>
      <c r="AL125" s="14">
        <f t="shared" si="104"/>
        <v>0</v>
      </c>
      <c r="AM125" s="14" t="str">
        <f t="shared" si="105"/>
        <v>NA</v>
      </c>
      <c r="AN125" s="11" t="str">
        <f t="shared" si="106"/>
        <v>NA</v>
      </c>
      <c r="AP125">
        <f t="shared" si="107"/>
        <v>0</v>
      </c>
      <c r="AQ125">
        <f t="shared" si="108"/>
        <v>0</v>
      </c>
      <c r="AR125">
        <f t="shared" si="109"/>
        <v>0</v>
      </c>
      <c r="AS125">
        <f t="shared" si="110"/>
        <v>0</v>
      </c>
      <c r="AT125">
        <f t="shared" si="111"/>
        <v>0</v>
      </c>
      <c r="AU125">
        <f t="shared" si="112"/>
        <v>0</v>
      </c>
      <c r="AV125">
        <f t="shared" si="113"/>
        <v>0</v>
      </c>
      <c r="AW125">
        <f t="shared" si="114"/>
        <v>0</v>
      </c>
      <c r="AX125">
        <f t="shared" si="115"/>
        <v>0</v>
      </c>
      <c r="AY125">
        <f t="shared" si="116"/>
        <v>0</v>
      </c>
      <c r="AZ125">
        <f t="shared" si="117"/>
        <v>0</v>
      </c>
      <c r="BA125">
        <f t="shared" si="118"/>
        <v>0</v>
      </c>
      <c r="BB125">
        <f t="shared" si="119"/>
        <v>0</v>
      </c>
      <c r="BD125">
        <f t="shared" si="120"/>
        <v>0</v>
      </c>
      <c r="BE125">
        <f t="shared" si="121"/>
        <v>0</v>
      </c>
      <c r="BF125">
        <f t="shared" si="122"/>
        <v>0</v>
      </c>
      <c r="BG125">
        <f t="shared" si="123"/>
        <v>0</v>
      </c>
      <c r="BH125">
        <f t="shared" si="124"/>
        <v>0</v>
      </c>
      <c r="BI125">
        <f t="shared" si="125"/>
        <v>0</v>
      </c>
      <c r="BJ125">
        <f t="shared" si="126"/>
        <v>0</v>
      </c>
      <c r="BK125">
        <f t="shared" si="127"/>
        <v>0</v>
      </c>
      <c r="BL125">
        <f t="shared" si="128"/>
        <v>0</v>
      </c>
      <c r="BM125">
        <f t="shared" si="129"/>
        <v>0</v>
      </c>
      <c r="BN125">
        <f t="shared" si="130"/>
        <v>0</v>
      </c>
      <c r="BO125">
        <f t="shared" si="131"/>
        <v>0</v>
      </c>
      <c r="BP125">
        <f t="shared" si="132"/>
        <v>0</v>
      </c>
      <c r="BQ125" t="str">
        <f t="shared" si="133"/>
        <v>NA</v>
      </c>
    </row>
    <row r="126" spans="1:69" x14ac:dyDescent="0.15">
      <c r="O126">
        <f t="shared" si="91"/>
        <v>0</v>
      </c>
      <c r="V126" s="36">
        <v>12</v>
      </c>
      <c r="W126" s="36">
        <v>4</v>
      </c>
      <c r="X126" s="15">
        <v>0</v>
      </c>
      <c r="Z126" s="14" t="str">
        <f t="shared" si="92"/>
        <v>NA</v>
      </c>
      <c r="AA126" s="14" t="str">
        <f t="shared" si="93"/>
        <v>NA</v>
      </c>
      <c r="AB126" s="14" t="str">
        <f t="shared" si="94"/>
        <v>NA</v>
      </c>
      <c r="AC126" s="14" t="str">
        <f t="shared" si="95"/>
        <v>NA</v>
      </c>
      <c r="AD126" s="14" t="str">
        <f t="shared" si="96"/>
        <v>NA</v>
      </c>
      <c r="AE126" s="14" t="str">
        <f t="shared" si="97"/>
        <v>NA</v>
      </c>
      <c r="AF126" s="14" t="str">
        <f t="shared" si="98"/>
        <v>NA</v>
      </c>
      <c r="AG126" s="14" t="str">
        <f t="shared" si="99"/>
        <v>NA</v>
      </c>
      <c r="AH126" s="14" t="str">
        <f t="shared" si="100"/>
        <v>NA</v>
      </c>
      <c r="AI126" s="14" t="str">
        <f t="shared" si="101"/>
        <v>NA</v>
      </c>
      <c r="AJ126" s="14" t="str">
        <f t="shared" si="102"/>
        <v>NA</v>
      </c>
      <c r="AK126" s="14" t="str">
        <f t="shared" si="103"/>
        <v>NA</v>
      </c>
      <c r="AL126" s="14">
        <f t="shared" si="104"/>
        <v>0</v>
      </c>
      <c r="AM126" s="14" t="str">
        <f t="shared" si="105"/>
        <v>NA</v>
      </c>
      <c r="AN126" s="11" t="str">
        <f t="shared" si="106"/>
        <v>NA</v>
      </c>
      <c r="AP126">
        <f t="shared" si="107"/>
        <v>0</v>
      </c>
      <c r="AQ126">
        <f t="shared" si="108"/>
        <v>0</v>
      </c>
      <c r="AR126">
        <f t="shared" si="109"/>
        <v>0</v>
      </c>
      <c r="AS126">
        <f t="shared" si="110"/>
        <v>0</v>
      </c>
      <c r="AT126">
        <f t="shared" si="111"/>
        <v>0</v>
      </c>
      <c r="AU126">
        <f t="shared" si="112"/>
        <v>0</v>
      </c>
      <c r="AV126">
        <f t="shared" si="113"/>
        <v>0</v>
      </c>
      <c r="AW126">
        <f t="shared" si="114"/>
        <v>0</v>
      </c>
      <c r="AX126">
        <f t="shared" si="115"/>
        <v>0</v>
      </c>
      <c r="AY126">
        <f t="shared" si="116"/>
        <v>0</v>
      </c>
      <c r="AZ126">
        <f t="shared" si="117"/>
        <v>0</v>
      </c>
      <c r="BA126">
        <f t="shared" si="118"/>
        <v>0</v>
      </c>
      <c r="BB126">
        <f t="shared" si="119"/>
        <v>0</v>
      </c>
      <c r="BD126">
        <f t="shared" si="120"/>
        <v>0</v>
      </c>
      <c r="BE126">
        <f t="shared" si="121"/>
        <v>0</v>
      </c>
      <c r="BF126">
        <f t="shared" si="122"/>
        <v>0</v>
      </c>
      <c r="BG126">
        <f t="shared" si="123"/>
        <v>0</v>
      </c>
      <c r="BH126">
        <f t="shared" si="124"/>
        <v>0</v>
      </c>
      <c r="BI126">
        <f t="shared" si="125"/>
        <v>0</v>
      </c>
      <c r="BJ126">
        <f t="shared" si="126"/>
        <v>0</v>
      </c>
      <c r="BK126">
        <f t="shared" si="127"/>
        <v>0</v>
      </c>
      <c r="BL126">
        <f t="shared" si="128"/>
        <v>0</v>
      </c>
      <c r="BM126">
        <f t="shared" si="129"/>
        <v>0</v>
      </c>
      <c r="BN126">
        <f t="shared" si="130"/>
        <v>0</v>
      </c>
      <c r="BO126">
        <f t="shared" si="131"/>
        <v>0</v>
      </c>
      <c r="BP126">
        <f t="shared" si="132"/>
        <v>0</v>
      </c>
      <c r="BQ126" t="str">
        <f t="shared" si="133"/>
        <v>NA</v>
      </c>
    </row>
    <row r="127" spans="1:69" x14ac:dyDescent="0.15">
      <c r="O127">
        <f t="shared" si="91"/>
        <v>0</v>
      </c>
      <c r="V127" s="36">
        <v>12</v>
      </c>
      <c r="W127" s="36">
        <v>4</v>
      </c>
      <c r="X127" s="15">
        <v>0</v>
      </c>
      <c r="Z127" s="14" t="str">
        <f t="shared" si="92"/>
        <v>NA</v>
      </c>
      <c r="AA127" s="14" t="str">
        <f t="shared" si="93"/>
        <v>NA</v>
      </c>
      <c r="AB127" s="14" t="str">
        <f t="shared" si="94"/>
        <v>NA</v>
      </c>
      <c r="AC127" s="14" t="str">
        <f t="shared" si="95"/>
        <v>NA</v>
      </c>
      <c r="AD127" s="14" t="str">
        <f t="shared" si="96"/>
        <v>NA</v>
      </c>
      <c r="AE127" s="14" t="str">
        <f t="shared" si="97"/>
        <v>NA</v>
      </c>
      <c r="AF127" s="14" t="str">
        <f t="shared" si="98"/>
        <v>NA</v>
      </c>
      <c r="AG127" s="14" t="str">
        <f t="shared" si="99"/>
        <v>NA</v>
      </c>
      <c r="AH127" s="14" t="str">
        <f t="shared" si="100"/>
        <v>NA</v>
      </c>
      <c r="AI127" s="14" t="str">
        <f t="shared" si="101"/>
        <v>NA</v>
      </c>
      <c r="AJ127" s="14" t="str">
        <f t="shared" si="102"/>
        <v>NA</v>
      </c>
      <c r="AK127" s="14" t="str">
        <f t="shared" si="103"/>
        <v>NA</v>
      </c>
      <c r="AL127" s="14">
        <f t="shared" si="104"/>
        <v>0</v>
      </c>
      <c r="AM127" s="14" t="str">
        <f t="shared" si="105"/>
        <v>NA</v>
      </c>
      <c r="AN127" s="11" t="str">
        <f t="shared" si="106"/>
        <v>NA</v>
      </c>
      <c r="AP127">
        <f t="shared" si="107"/>
        <v>0</v>
      </c>
      <c r="AQ127">
        <f t="shared" si="108"/>
        <v>0</v>
      </c>
      <c r="AR127">
        <f t="shared" si="109"/>
        <v>0</v>
      </c>
      <c r="AS127">
        <f t="shared" si="110"/>
        <v>0</v>
      </c>
      <c r="AT127">
        <f t="shared" si="111"/>
        <v>0</v>
      </c>
      <c r="AU127">
        <f t="shared" si="112"/>
        <v>0</v>
      </c>
      <c r="AV127">
        <f t="shared" si="113"/>
        <v>0</v>
      </c>
      <c r="AW127">
        <f t="shared" si="114"/>
        <v>0</v>
      </c>
      <c r="AX127">
        <f t="shared" si="115"/>
        <v>0</v>
      </c>
      <c r="AY127">
        <f t="shared" si="116"/>
        <v>0</v>
      </c>
      <c r="AZ127">
        <f t="shared" si="117"/>
        <v>0</v>
      </c>
      <c r="BA127">
        <f t="shared" si="118"/>
        <v>0</v>
      </c>
      <c r="BB127">
        <f t="shared" si="119"/>
        <v>0</v>
      </c>
      <c r="BD127">
        <f t="shared" si="120"/>
        <v>0</v>
      </c>
      <c r="BE127">
        <f t="shared" si="121"/>
        <v>0</v>
      </c>
      <c r="BF127">
        <f t="shared" si="122"/>
        <v>0</v>
      </c>
      <c r="BG127">
        <f t="shared" si="123"/>
        <v>0</v>
      </c>
      <c r="BH127">
        <f t="shared" si="124"/>
        <v>0</v>
      </c>
      <c r="BI127">
        <f t="shared" si="125"/>
        <v>0</v>
      </c>
      <c r="BJ127">
        <f t="shared" si="126"/>
        <v>0</v>
      </c>
      <c r="BK127">
        <f t="shared" si="127"/>
        <v>0</v>
      </c>
      <c r="BL127">
        <f t="shared" si="128"/>
        <v>0</v>
      </c>
      <c r="BM127">
        <f t="shared" si="129"/>
        <v>0</v>
      </c>
      <c r="BN127">
        <f t="shared" si="130"/>
        <v>0</v>
      </c>
      <c r="BO127">
        <f t="shared" si="131"/>
        <v>0</v>
      </c>
      <c r="BP127">
        <f t="shared" si="132"/>
        <v>0</v>
      </c>
      <c r="BQ127" t="str">
        <f t="shared" si="133"/>
        <v>NA</v>
      </c>
    </row>
    <row r="128" spans="1:69" x14ac:dyDescent="0.15">
      <c r="O128">
        <f t="shared" si="91"/>
        <v>0</v>
      </c>
      <c r="V128" s="36">
        <v>12</v>
      </c>
      <c r="W128" s="36">
        <v>4</v>
      </c>
      <c r="X128" s="15">
        <v>0</v>
      </c>
      <c r="Z128" s="14" t="str">
        <f t="shared" si="92"/>
        <v>NA</v>
      </c>
      <c r="AA128" s="14" t="str">
        <f t="shared" si="93"/>
        <v>NA</v>
      </c>
      <c r="AB128" s="14" t="str">
        <f t="shared" si="94"/>
        <v>NA</v>
      </c>
      <c r="AC128" s="14" t="str">
        <f t="shared" si="95"/>
        <v>NA</v>
      </c>
      <c r="AD128" s="14" t="str">
        <f t="shared" si="96"/>
        <v>NA</v>
      </c>
      <c r="AE128" s="14" t="str">
        <f t="shared" si="97"/>
        <v>NA</v>
      </c>
      <c r="AF128" s="14" t="str">
        <f t="shared" si="98"/>
        <v>NA</v>
      </c>
      <c r="AG128" s="14" t="str">
        <f t="shared" si="99"/>
        <v>NA</v>
      </c>
      <c r="AH128" s="14" t="str">
        <f t="shared" si="100"/>
        <v>NA</v>
      </c>
      <c r="AI128" s="14" t="str">
        <f t="shared" si="101"/>
        <v>NA</v>
      </c>
      <c r="AJ128" s="14" t="str">
        <f t="shared" si="102"/>
        <v>NA</v>
      </c>
      <c r="AK128" s="14" t="str">
        <f t="shared" si="103"/>
        <v>NA</v>
      </c>
      <c r="AL128" s="14">
        <f t="shared" si="104"/>
        <v>0</v>
      </c>
      <c r="AM128" s="14" t="str">
        <f t="shared" si="105"/>
        <v>NA</v>
      </c>
      <c r="AN128" s="11" t="str">
        <f t="shared" si="106"/>
        <v>NA</v>
      </c>
      <c r="AP128">
        <f t="shared" si="107"/>
        <v>0</v>
      </c>
      <c r="AQ128">
        <f t="shared" si="108"/>
        <v>0</v>
      </c>
      <c r="AR128">
        <f t="shared" si="109"/>
        <v>0</v>
      </c>
      <c r="AS128">
        <f t="shared" si="110"/>
        <v>0</v>
      </c>
      <c r="AT128">
        <f t="shared" si="111"/>
        <v>0</v>
      </c>
      <c r="AU128">
        <f t="shared" si="112"/>
        <v>0</v>
      </c>
      <c r="AV128">
        <f t="shared" si="113"/>
        <v>0</v>
      </c>
      <c r="AW128">
        <f t="shared" si="114"/>
        <v>0</v>
      </c>
      <c r="AX128">
        <f t="shared" si="115"/>
        <v>0</v>
      </c>
      <c r="AY128">
        <f t="shared" si="116"/>
        <v>0</v>
      </c>
      <c r="AZ128">
        <f t="shared" si="117"/>
        <v>0</v>
      </c>
      <c r="BA128">
        <f t="shared" si="118"/>
        <v>0</v>
      </c>
      <c r="BB128">
        <f t="shared" si="119"/>
        <v>0</v>
      </c>
      <c r="BD128">
        <f t="shared" si="120"/>
        <v>0</v>
      </c>
      <c r="BE128">
        <f t="shared" si="121"/>
        <v>0</v>
      </c>
      <c r="BF128">
        <f t="shared" si="122"/>
        <v>0</v>
      </c>
      <c r="BG128">
        <f t="shared" si="123"/>
        <v>0</v>
      </c>
      <c r="BH128">
        <f t="shared" si="124"/>
        <v>0</v>
      </c>
      <c r="BI128">
        <f t="shared" si="125"/>
        <v>0</v>
      </c>
      <c r="BJ128">
        <f t="shared" si="126"/>
        <v>0</v>
      </c>
      <c r="BK128">
        <f t="shared" si="127"/>
        <v>0</v>
      </c>
      <c r="BL128">
        <f t="shared" si="128"/>
        <v>0</v>
      </c>
      <c r="BM128">
        <f t="shared" si="129"/>
        <v>0</v>
      </c>
      <c r="BN128">
        <f t="shared" si="130"/>
        <v>0</v>
      </c>
      <c r="BO128">
        <f t="shared" si="131"/>
        <v>0</v>
      </c>
      <c r="BP128">
        <f t="shared" si="132"/>
        <v>0</v>
      </c>
      <c r="BQ128" t="str">
        <f t="shared" si="133"/>
        <v>NA</v>
      </c>
    </row>
    <row r="129" spans="15:69" x14ac:dyDescent="0.15">
      <c r="O129">
        <f t="shared" ref="O129:O130" si="135">SUM(D129:N129)</f>
        <v>0</v>
      </c>
      <c r="V129" s="36">
        <v>12</v>
      </c>
      <c r="W129" s="36">
        <v>4</v>
      </c>
      <c r="X129" s="15">
        <v>0</v>
      </c>
      <c r="Z129" s="14" t="str">
        <f t="shared" ref="Z129:Z130" si="136">IFERROR(BD129*$BQ129,"NA")</f>
        <v>NA</v>
      </c>
      <c r="AA129" s="14" t="str">
        <f t="shared" ref="AA129:AA130" si="137">IFERROR(BE129*$BQ129,"NA")</f>
        <v>NA</v>
      </c>
      <c r="AB129" s="14" t="str">
        <f t="shared" ref="AB129:AB130" si="138">IFERROR(BF129*$BQ129,"NA")</f>
        <v>NA</v>
      </c>
      <c r="AC129" s="14" t="str">
        <f t="shared" ref="AC129:AC130" si="139">IFERROR(BG129*$BQ129,"NA")</f>
        <v>NA</v>
      </c>
      <c r="AD129" s="14" t="str">
        <f t="shared" ref="AD129:AD130" si="140">IFERROR(IF(OR($X129="spinel", $X129="Spinel", $X129="SPINEL"),((BH129+BI129)*BQ129-AE129),BI129*$BQ129),"NA")</f>
        <v>NA</v>
      </c>
      <c r="AE129" s="14" t="str">
        <f t="shared" ref="AE129:AE130" si="141">IFERROR(IF(OR($X129="spinel", $X129="Spinel", $X129="SPINEL"),(1-AF129-AG129-AH129-AI129),BH129*$BQ129),"NA")</f>
        <v>NA</v>
      </c>
      <c r="AF129" s="14" t="str">
        <f t="shared" ref="AF129:AF130" si="142">IFERROR(BJ129*$BQ129,"NA")</f>
        <v>NA</v>
      </c>
      <c r="AG129" s="14" t="str">
        <f t="shared" ref="AG129:AG130" si="143">IFERROR(BK129*$BQ129,"NA")</f>
        <v>NA</v>
      </c>
      <c r="AH129" s="14" t="str">
        <f t="shared" ref="AH129:AH130" si="144">IFERROR(BL129*$BQ129,"NA")</f>
        <v>NA</v>
      </c>
      <c r="AI129" s="14" t="str">
        <f t="shared" ref="AI129:AI130" si="145">IFERROR(BM129*$BQ129,"NA")</f>
        <v>NA</v>
      </c>
      <c r="AJ129" s="14" t="str">
        <f t="shared" ref="AJ129:AJ130" si="146">IFERROR(BN129*$BQ129,"NA")</f>
        <v>NA</v>
      </c>
      <c r="AK129" s="14" t="str">
        <f t="shared" ref="AK129:AK130" si="147">IFERROR(BO129*$BQ129,"NA")</f>
        <v>NA</v>
      </c>
      <c r="AL129" s="14">
        <f t="shared" ref="AL129:AL130" si="148">IFERROR(SUM(Z129:AK129),"NA")</f>
        <v>0</v>
      </c>
      <c r="AM129" s="14" t="str">
        <f t="shared" ref="AM129:AM130" si="149">IFERROR(AF129/(AF129+AE129),"NA")</f>
        <v>NA</v>
      </c>
      <c r="AN129" s="11" t="str">
        <f t="shared" ref="AN129:AN130" si="150">IFERROR(AD129/(AD129+AE129),"NA")</f>
        <v>NA</v>
      </c>
      <c r="AP129">
        <f t="shared" ref="AP129:AP130" si="151">D129</f>
        <v>0</v>
      </c>
      <c r="AQ129">
        <f t="shared" ref="AQ129:AQ130" si="152">E129</f>
        <v>0</v>
      </c>
      <c r="AR129">
        <f t="shared" ref="AR129:AR130" si="153">F129</f>
        <v>0</v>
      </c>
      <c r="AS129">
        <f t="shared" ref="AS129:AS130" si="154">G129</f>
        <v>0</v>
      </c>
      <c r="AT129">
        <f t="shared" ref="AT129:AT130" si="155">BI129*AT$1/2</f>
        <v>0</v>
      </c>
      <c r="AU129">
        <f t="shared" ref="AU129:AU130" si="156">BH129*AU$1</f>
        <v>0</v>
      </c>
      <c r="AV129">
        <f t="shared" ref="AV129:AV130" si="157">I129</f>
        <v>0</v>
      </c>
      <c r="AW129">
        <f t="shared" ref="AW129:AW130" si="158">J129</f>
        <v>0</v>
      </c>
      <c r="AX129">
        <f t="shared" ref="AX129:AX130" si="159">K129</f>
        <v>0</v>
      </c>
      <c r="AY129">
        <f t="shared" ref="AY129:AY130" si="160">L129</f>
        <v>0</v>
      </c>
      <c r="AZ129">
        <f t="shared" ref="AZ129:AZ130" si="161">M129</f>
        <v>0</v>
      </c>
      <c r="BA129">
        <f t="shared" ref="BA129:BA130" si="162">N129</f>
        <v>0</v>
      </c>
      <c r="BB129">
        <f t="shared" ref="BB129:BB130" si="163">SUM(AP129:BA129)</f>
        <v>0</v>
      </c>
      <c r="BD129">
        <f t="shared" ref="BD129:BD130" si="164">D129/AP$1</f>
        <v>0</v>
      </c>
      <c r="BE129">
        <f t="shared" ref="BE129:BE130" si="165">E129/AQ$1</f>
        <v>0</v>
      </c>
      <c r="BF129">
        <f t="shared" ref="BF129:BF130" si="166">F129/AR$1*2</f>
        <v>0</v>
      </c>
      <c r="BG129">
        <f t="shared" ref="BG129:BG130" si="167">G129/AS$1*2</f>
        <v>0</v>
      </c>
      <c r="BH129">
        <f t="shared" ref="BH129:BH130" si="168">IF(OR($X129="spinel", $X129="Spinel", $X129="SPINEL"),H129/AU$1,H129/AU$1*(1-$X129))</f>
        <v>0</v>
      </c>
      <c r="BI129">
        <f t="shared" ref="BI129:BI130" si="169">IF(OR($X129="spinel", $X129="Spinel", $X129="SPINEL"),0,H129/AU$1*$X129)</f>
        <v>0</v>
      </c>
      <c r="BJ129">
        <f t="shared" ref="BJ129:BJ130" si="170">I129/AV$1</f>
        <v>0</v>
      </c>
      <c r="BK129">
        <f t="shared" ref="BK129:BK130" si="171">J129/AW$1</f>
        <v>0</v>
      </c>
      <c r="BL129">
        <f t="shared" ref="BL129:BL130" si="172">K129/AX$1</f>
        <v>0</v>
      </c>
      <c r="BM129">
        <f t="shared" ref="BM129:BM130" si="173">L129/AY$1</f>
        <v>0</v>
      </c>
      <c r="BN129">
        <f t="shared" ref="BN129:BN130" si="174">M129/AZ$1*2</f>
        <v>0</v>
      </c>
      <c r="BO129">
        <f t="shared" ref="BO129:BO130" si="175">N129/BA$1*2</f>
        <v>0</v>
      </c>
      <c r="BP129">
        <f t="shared" ref="BP129:BP130" si="176">SUM(BD129:BO129)</f>
        <v>0</v>
      </c>
      <c r="BQ129" t="str">
        <f t="shared" ref="BQ129:BQ130" si="177">IFERROR(IF(OR($U129="Total",$U129="total", $U129="TOTAL"),$W129/$BP129,V129/(BD129*4+BE129*4+BF129*3+BG129*3+BH129*2+BI129*3+BJ129*2+BK129*2+BL129*2+BM129*2+BN129+BO129)),"NA")</f>
        <v>NA</v>
      </c>
    </row>
    <row r="130" spans="15:69" x14ac:dyDescent="0.15">
      <c r="O130">
        <f t="shared" si="135"/>
        <v>0</v>
      </c>
      <c r="V130" s="36">
        <v>12</v>
      </c>
      <c r="W130" s="36">
        <v>4</v>
      </c>
      <c r="X130" s="15">
        <v>0</v>
      </c>
      <c r="Z130" s="14" t="str">
        <f t="shared" si="136"/>
        <v>NA</v>
      </c>
      <c r="AA130" s="14" t="str">
        <f t="shared" si="137"/>
        <v>NA</v>
      </c>
      <c r="AB130" s="14" t="str">
        <f t="shared" si="138"/>
        <v>NA</v>
      </c>
      <c r="AC130" s="14" t="str">
        <f t="shared" si="139"/>
        <v>NA</v>
      </c>
      <c r="AD130" s="14" t="str">
        <f t="shared" si="140"/>
        <v>NA</v>
      </c>
      <c r="AE130" s="14" t="str">
        <f t="shared" si="141"/>
        <v>NA</v>
      </c>
      <c r="AF130" s="14" t="str">
        <f t="shared" si="142"/>
        <v>NA</v>
      </c>
      <c r="AG130" s="14" t="str">
        <f t="shared" si="143"/>
        <v>NA</v>
      </c>
      <c r="AH130" s="14" t="str">
        <f t="shared" si="144"/>
        <v>NA</v>
      </c>
      <c r="AI130" s="14" t="str">
        <f t="shared" si="145"/>
        <v>NA</v>
      </c>
      <c r="AJ130" s="14" t="str">
        <f t="shared" si="146"/>
        <v>NA</v>
      </c>
      <c r="AK130" s="14" t="str">
        <f t="shared" si="147"/>
        <v>NA</v>
      </c>
      <c r="AL130" s="14">
        <f t="shared" si="148"/>
        <v>0</v>
      </c>
      <c r="AM130" s="14" t="str">
        <f t="shared" si="149"/>
        <v>NA</v>
      </c>
      <c r="AN130" s="11" t="str">
        <f t="shared" si="150"/>
        <v>NA</v>
      </c>
      <c r="AP130">
        <f t="shared" si="151"/>
        <v>0</v>
      </c>
      <c r="AQ130">
        <f t="shared" si="152"/>
        <v>0</v>
      </c>
      <c r="AR130">
        <f t="shared" si="153"/>
        <v>0</v>
      </c>
      <c r="AS130">
        <f t="shared" si="154"/>
        <v>0</v>
      </c>
      <c r="AT130">
        <f t="shared" si="155"/>
        <v>0</v>
      </c>
      <c r="AU130">
        <f t="shared" si="156"/>
        <v>0</v>
      </c>
      <c r="AV130">
        <f t="shared" si="157"/>
        <v>0</v>
      </c>
      <c r="AW130">
        <f t="shared" si="158"/>
        <v>0</v>
      </c>
      <c r="AX130">
        <f t="shared" si="159"/>
        <v>0</v>
      </c>
      <c r="AY130">
        <f t="shared" si="160"/>
        <v>0</v>
      </c>
      <c r="AZ130">
        <f t="shared" si="161"/>
        <v>0</v>
      </c>
      <c r="BA130">
        <f t="shared" si="162"/>
        <v>0</v>
      </c>
      <c r="BB130">
        <f t="shared" si="163"/>
        <v>0</v>
      </c>
      <c r="BD130">
        <f t="shared" si="164"/>
        <v>0</v>
      </c>
      <c r="BE130">
        <f t="shared" si="165"/>
        <v>0</v>
      </c>
      <c r="BF130">
        <f t="shared" si="166"/>
        <v>0</v>
      </c>
      <c r="BG130">
        <f t="shared" si="167"/>
        <v>0</v>
      </c>
      <c r="BH130">
        <f t="shared" si="168"/>
        <v>0</v>
      </c>
      <c r="BI130">
        <f t="shared" si="169"/>
        <v>0</v>
      </c>
      <c r="BJ130">
        <f t="shared" si="170"/>
        <v>0</v>
      </c>
      <c r="BK130">
        <f t="shared" si="171"/>
        <v>0</v>
      </c>
      <c r="BL130">
        <f t="shared" si="172"/>
        <v>0</v>
      </c>
      <c r="BM130">
        <f t="shared" si="173"/>
        <v>0</v>
      </c>
      <c r="BN130">
        <f t="shared" si="174"/>
        <v>0</v>
      </c>
      <c r="BO130">
        <f t="shared" si="175"/>
        <v>0</v>
      </c>
      <c r="BP130">
        <f t="shared" si="176"/>
        <v>0</v>
      </c>
      <c r="BQ130" t="str">
        <f t="shared" si="177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03"/>
  <sheetViews>
    <sheetView tabSelected="1" topLeftCell="D1" workbookViewId="0">
      <selection activeCell="M28" sqref="M28"/>
    </sheetView>
  </sheetViews>
  <sheetFormatPr defaultRowHeight="13.5" x14ac:dyDescent="0.15"/>
  <cols>
    <col min="2" max="2" width="27.375" customWidth="1"/>
  </cols>
  <sheetData>
    <row r="1" spans="2:27" x14ac:dyDescent="0.15">
      <c r="B1" t="s">
        <v>68</v>
      </c>
      <c r="C1">
        <v>1.2885279999999999</v>
      </c>
    </row>
    <row r="2" spans="2:27" x14ac:dyDescent="0.15">
      <c r="B2" t="s">
        <v>69</v>
      </c>
      <c r="C2">
        <v>1049.586</v>
      </c>
    </row>
    <row r="3" spans="2:27" x14ac:dyDescent="0.15">
      <c r="E3" t="s">
        <v>67</v>
      </c>
    </row>
    <row r="4" spans="2:27" x14ac:dyDescent="0.15">
      <c r="D4" t="s">
        <v>66</v>
      </c>
      <c r="E4">
        <v>0</v>
      </c>
      <c r="F4" t="s">
        <v>62</v>
      </c>
      <c r="G4" t="s">
        <v>63</v>
      </c>
      <c r="H4" t="s">
        <v>64</v>
      </c>
      <c r="I4" t="s">
        <v>65</v>
      </c>
      <c r="L4" t="s">
        <v>191</v>
      </c>
      <c r="N4" t="s">
        <v>192</v>
      </c>
      <c r="P4" t="s">
        <v>193</v>
      </c>
      <c r="R4" t="s">
        <v>194</v>
      </c>
      <c r="T4" t="s">
        <v>195</v>
      </c>
      <c r="V4" t="s">
        <v>196</v>
      </c>
      <c r="X4" t="s">
        <v>197</v>
      </c>
      <c r="Z4" t="s">
        <v>198</v>
      </c>
    </row>
    <row r="5" spans="2:27" x14ac:dyDescent="0.15">
      <c r="B5" t="s">
        <v>77</v>
      </c>
      <c r="C5">
        <v>736</v>
      </c>
      <c r="D5">
        <v>4.9999999999926104</v>
      </c>
      <c r="E5" s="37">
        <f>0</f>
        <v>0</v>
      </c>
      <c r="F5">
        <v>3.4370940322764098E-3</v>
      </c>
      <c r="G5">
        <v>0.20420690847581788</v>
      </c>
      <c r="H5">
        <v>1.0179755260735359E-2</v>
      </c>
      <c r="I5">
        <v>3.5415625646442468E-2</v>
      </c>
      <c r="L5">
        <v>8.6055512754580512</v>
      </c>
      <c r="M5">
        <v>2.5709720363416943E-3</v>
      </c>
      <c r="N5">
        <v>0</v>
      </c>
      <c r="O5">
        <v>3.2401321885081151E-3</v>
      </c>
      <c r="P5">
        <v>0</v>
      </c>
      <c r="Q5">
        <v>0.20420690847581788</v>
      </c>
      <c r="R5">
        <v>0</v>
      </c>
      <c r="S5">
        <v>0.19041136358217395</v>
      </c>
      <c r="T5">
        <v>0</v>
      </c>
      <c r="U5">
        <v>1.0179755260735359E-2</v>
      </c>
      <c r="V5">
        <v>11.971297588202788</v>
      </c>
      <c r="W5">
        <v>1.0527968805320245E-2</v>
      </c>
      <c r="X5">
        <v>0</v>
      </c>
      <c r="Y5">
        <v>3.5415625646442468E-2</v>
      </c>
      <c r="Z5">
        <v>0</v>
      </c>
      <c r="AA5">
        <v>3.5463605691696223E-2</v>
      </c>
    </row>
    <row r="6" spans="2:27" x14ac:dyDescent="0.15">
      <c r="B6" t="s">
        <v>78</v>
      </c>
      <c r="C6">
        <v>737</v>
      </c>
      <c r="D6">
        <v>3.60555127546544</v>
      </c>
      <c r="E6" s="37">
        <f t="shared" ref="E6:E69" si="0">E5+D5</f>
        <v>4.9999999999926104</v>
      </c>
      <c r="F6">
        <v>3.2300067854196621E-3</v>
      </c>
      <c r="G6">
        <v>0.19819693472601077</v>
      </c>
      <c r="H6">
        <v>1.0265075216779577E-2</v>
      </c>
      <c r="I6">
        <v>3.5255996548128832E-2</v>
      </c>
      <c r="L6">
        <v>12.21110255091955</v>
      </c>
      <c r="M6">
        <v>2.7347593742112143E-3</v>
      </c>
      <c r="N6">
        <v>3.6055512754614938</v>
      </c>
      <c r="O6">
        <v>3.3632451550003888E-3</v>
      </c>
      <c r="P6">
        <v>4.9999999999926104</v>
      </c>
      <c r="Q6">
        <v>0.19819693472601077</v>
      </c>
      <c r="R6">
        <v>3.6055512754614938</v>
      </c>
      <c r="S6">
        <v>0.19281790593095297</v>
      </c>
      <c r="T6">
        <v>4.9999999999926104</v>
      </c>
      <c r="U6">
        <v>1.0265075216779577E-2</v>
      </c>
      <c r="V6">
        <v>16.213938275322221</v>
      </c>
      <c r="W6">
        <v>1.0585526075650185E-2</v>
      </c>
      <c r="X6">
        <v>4.9999999999926104</v>
      </c>
      <c r="Y6">
        <v>3.5255996548128832E-2</v>
      </c>
      <c r="Z6">
        <v>3.6055512754614938</v>
      </c>
      <c r="AA6">
        <v>3.5504264778903123E-2</v>
      </c>
    </row>
    <row r="7" spans="2:27" x14ac:dyDescent="0.15">
      <c r="B7" t="s">
        <v>79</v>
      </c>
      <c r="C7">
        <v>738</v>
      </c>
      <c r="D7">
        <v>3.6055512754614987</v>
      </c>
      <c r="E7" s="37">
        <f t="shared" si="0"/>
        <v>8.6055512754580512</v>
      </c>
      <c r="F7">
        <v>2.5709720363416943E-3</v>
      </c>
      <c r="G7">
        <v>0.19276676092669148</v>
      </c>
      <c r="H7">
        <v>9.9160870747008276E-3</v>
      </c>
      <c r="I7">
        <v>3.4272616862511457E-2</v>
      </c>
      <c r="L7">
        <v>16.453743238038996</v>
      </c>
      <c r="M7">
        <v>2.6607904045078084E-3</v>
      </c>
      <c r="N7">
        <v>7.7286569010833546</v>
      </c>
      <c r="O7">
        <v>3.6211824751727021E-3</v>
      </c>
      <c r="P7">
        <v>8.6055512754580512</v>
      </c>
      <c r="Q7">
        <v>0.19276676092669148</v>
      </c>
      <c r="R7">
        <v>7.7286569010833546</v>
      </c>
      <c r="S7">
        <v>0.19276117760855008</v>
      </c>
      <c r="T7">
        <v>8.6055512754580512</v>
      </c>
      <c r="U7">
        <v>9.9160870747008276E-3</v>
      </c>
      <c r="V7">
        <v>19.819489550787637</v>
      </c>
      <c r="W7">
        <v>1.0512653742455703E-2</v>
      </c>
      <c r="X7">
        <v>12.21110255091955</v>
      </c>
      <c r="Y7">
        <v>3.5626622819119401E-2</v>
      </c>
      <c r="Z7">
        <v>7.7286569010833546</v>
      </c>
      <c r="AA7">
        <v>3.5772081891244173E-2</v>
      </c>
    </row>
    <row r="8" spans="2:27" x14ac:dyDescent="0.15">
      <c r="B8" t="s">
        <v>80</v>
      </c>
      <c r="C8">
        <v>739</v>
      </c>
      <c r="D8">
        <v>4.2426406871194464</v>
      </c>
      <c r="E8" s="37">
        <f t="shared" si="0"/>
        <v>12.21110255091955</v>
      </c>
      <c r="F8">
        <v>2.7347593742112143E-3</v>
      </c>
      <c r="G8">
        <v>0.21959205830832851</v>
      </c>
      <c r="H8">
        <v>9.946506431641626E-3</v>
      </c>
      <c r="I8">
        <v>3.5626622819119401E-2</v>
      </c>
      <c r="L8">
        <v>24.53143046850948</v>
      </c>
      <c r="M8">
        <v>2.5393283523576149E-3</v>
      </c>
      <c r="N8">
        <v>16.213938275322221</v>
      </c>
      <c r="O8">
        <v>3.4261818916836522E-3</v>
      </c>
      <c r="P8">
        <v>20.92587919304404</v>
      </c>
      <c r="Q8">
        <v>0.20002223023906784</v>
      </c>
      <c r="R8">
        <v>11.971297588202788</v>
      </c>
      <c r="S8">
        <v>0.1956689501905336</v>
      </c>
      <c r="T8">
        <v>12.21110255091955</v>
      </c>
      <c r="U8">
        <v>9.946506431641626E-3</v>
      </c>
      <c r="V8">
        <v>24.06213023790707</v>
      </c>
      <c r="W8">
        <v>1.0399209865542552E-2</v>
      </c>
      <c r="X8">
        <v>16.453743238038996</v>
      </c>
      <c r="Y8">
        <v>3.5156282616084361E-2</v>
      </c>
      <c r="Z8">
        <v>11.971297588202788</v>
      </c>
      <c r="AA8">
        <v>3.5686583986639896E-2</v>
      </c>
    </row>
    <row r="9" spans="2:27" x14ac:dyDescent="0.15">
      <c r="B9" t="s">
        <v>81</v>
      </c>
      <c r="C9">
        <v>740</v>
      </c>
      <c r="D9">
        <v>4.4721359550050446</v>
      </c>
      <c r="E9" s="37">
        <f t="shared" si="0"/>
        <v>16.453743238038996</v>
      </c>
      <c r="F9">
        <v>2.6607904045078084E-3</v>
      </c>
      <c r="G9">
        <v>0.21110427719149066</v>
      </c>
      <c r="H9">
        <v>1.027164771413727E-2</v>
      </c>
      <c r="I9">
        <v>3.5156282616084361E-2</v>
      </c>
      <c r="L9">
        <v>28.774071155628928</v>
      </c>
      <c r="M9">
        <v>2.5369230106598276E-3</v>
      </c>
      <c r="N9">
        <v>19.819489550787637</v>
      </c>
      <c r="O9">
        <v>3.5062479807504016E-3</v>
      </c>
      <c r="P9">
        <v>24.53143046850948</v>
      </c>
      <c r="Q9">
        <v>0.19644670263398095</v>
      </c>
      <c r="R9">
        <v>16.213938275322221</v>
      </c>
      <c r="S9">
        <v>0.19762914015831487</v>
      </c>
      <c r="T9">
        <v>16.453743238038996</v>
      </c>
      <c r="U9">
        <v>1.027164771413727E-2</v>
      </c>
      <c r="V9">
        <v>28.534266192912128</v>
      </c>
      <c r="W9">
        <v>1.0468751057906886E-2</v>
      </c>
      <c r="X9">
        <v>20.92587919304404</v>
      </c>
      <c r="Y9">
        <v>3.46415931209016E-2</v>
      </c>
      <c r="Z9">
        <v>16.213938275322221</v>
      </c>
      <c r="AA9">
        <v>3.544132623523024E-2</v>
      </c>
    </row>
    <row r="10" spans="2:27" x14ac:dyDescent="0.15">
      <c r="B10" t="s">
        <v>82</v>
      </c>
      <c r="C10">
        <v>741</v>
      </c>
      <c r="D10">
        <v>3.60555127546544</v>
      </c>
      <c r="E10" s="37">
        <f t="shared" si="0"/>
        <v>20.92587919304404</v>
      </c>
      <c r="F10">
        <v>2.2827760669130244E-3</v>
      </c>
      <c r="G10">
        <v>0.20002223023906784</v>
      </c>
      <c r="H10">
        <v>1.0009850646512202E-2</v>
      </c>
      <c r="I10">
        <v>3.46415931209016E-2</v>
      </c>
      <c r="L10">
        <v>32.379622431090425</v>
      </c>
      <c r="M10">
        <v>2.6675472016354455E-3</v>
      </c>
      <c r="N10">
        <v>24.06213023790707</v>
      </c>
      <c r="O10">
        <v>3.5045407342304633E-3</v>
      </c>
      <c r="P10">
        <v>28.774071155628928</v>
      </c>
      <c r="Q10">
        <v>0.19580991847548077</v>
      </c>
      <c r="R10">
        <v>19.819489550787637</v>
      </c>
      <c r="S10">
        <v>0.19875551485816809</v>
      </c>
      <c r="T10">
        <v>20.92587919304404</v>
      </c>
      <c r="U10">
        <v>1.0009850646512202E-2</v>
      </c>
      <c r="V10">
        <v>32.139817468373622</v>
      </c>
      <c r="W10">
        <v>1.0350993750336301E-2</v>
      </c>
      <c r="X10">
        <v>24.53143046850948</v>
      </c>
      <c r="Y10">
        <v>3.4114757284343787E-2</v>
      </c>
      <c r="Z10">
        <v>19.819489550787637</v>
      </c>
      <c r="AA10">
        <v>3.5028872538093281E-2</v>
      </c>
    </row>
    <row r="11" spans="2:27" x14ac:dyDescent="0.15">
      <c r="B11" t="s">
        <v>83</v>
      </c>
      <c r="C11">
        <v>742</v>
      </c>
      <c r="D11">
        <v>4.2426406871194464</v>
      </c>
      <c r="E11" s="37">
        <f t="shared" si="0"/>
        <v>24.53143046850948</v>
      </c>
      <c r="F11">
        <v>2.5393283523576149E-3</v>
      </c>
      <c r="G11">
        <v>0.19644670263398095</v>
      </c>
      <c r="H11">
        <v>9.9868992117291694E-3</v>
      </c>
      <c r="I11">
        <v>3.4114757284343787E-2</v>
      </c>
      <c r="L11">
        <v>36.622263118209872</v>
      </c>
      <c r="M11">
        <v>2.6929562611650889E-3</v>
      </c>
      <c r="N11">
        <v>28.534266192912128</v>
      </c>
      <c r="O11">
        <v>3.1484042075777224E-3</v>
      </c>
      <c r="P11">
        <v>32.379622431090425</v>
      </c>
      <c r="Q11">
        <v>0.19608606806987702</v>
      </c>
      <c r="R11">
        <v>24.06213023790707</v>
      </c>
      <c r="S11">
        <v>0.19748801969197924</v>
      </c>
      <c r="T11">
        <v>24.53143046850948</v>
      </c>
      <c r="U11">
        <v>9.9868992117291694E-3</v>
      </c>
      <c r="V11">
        <v>36.382458155493055</v>
      </c>
      <c r="W11">
        <v>9.9310329651354917E-3</v>
      </c>
      <c r="X11">
        <v>28.774071155628928</v>
      </c>
      <c r="Y11">
        <v>3.4082442578713165E-2</v>
      </c>
      <c r="Z11">
        <v>24.06213023790707</v>
      </c>
      <c r="AA11">
        <v>3.5048516454023931E-2</v>
      </c>
    </row>
    <row r="12" spans="2:27" x14ac:dyDescent="0.15">
      <c r="B12" t="s">
        <v>84</v>
      </c>
      <c r="C12">
        <v>743</v>
      </c>
      <c r="D12">
        <v>3.6055512754614987</v>
      </c>
      <c r="E12" s="37">
        <f t="shared" si="0"/>
        <v>28.774071155628928</v>
      </c>
      <c r="F12">
        <v>2.5369230106598276E-3</v>
      </c>
      <c r="G12">
        <v>0.19580991847548077</v>
      </c>
      <c r="H12">
        <v>9.9774392672980876E-3</v>
      </c>
      <c r="I12">
        <v>3.4082442578713165E-2</v>
      </c>
      <c r="L12">
        <v>41.622263118202483</v>
      </c>
      <c r="M12">
        <v>2.5869025284882435E-3</v>
      </c>
      <c r="N12">
        <v>32.139817468373622</v>
      </c>
      <c r="O12">
        <v>2.8361843360616202E-3</v>
      </c>
      <c r="P12">
        <v>36.622263118209872</v>
      </c>
      <c r="Q12">
        <v>0.19447549606222772</v>
      </c>
      <c r="R12">
        <v>28.534266192912128</v>
      </c>
      <c r="S12">
        <v>0.19551453452325535</v>
      </c>
      <c r="T12">
        <v>28.774071155628928</v>
      </c>
      <c r="U12">
        <v>9.9774392672980876E-3</v>
      </c>
      <c r="V12">
        <v>39.988009430958471</v>
      </c>
      <c r="W12">
        <v>9.9150029183599202E-3</v>
      </c>
      <c r="X12">
        <v>32.379622431090425</v>
      </c>
      <c r="Y12">
        <v>3.400609650158435E-2</v>
      </c>
      <c r="Z12">
        <v>28.534266192912128</v>
      </c>
      <c r="AA12">
        <v>3.4659030514321544E-2</v>
      </c>
    </row>
    <row r="13" spans="2:27" x14ac:dyDescent="0.15">
      <c r="B13" t="s">
        <v>85</v>
      </c>
      <c r="C13">
        <v>744</v>
      </c>
      <c r="D13">
        <v>4.2426406871194464</v>
      </c>
      <c r="E13" s="37">
        <f t="shared" si="0"/>
        <v>32.379622431090425</v>
      </c>
      <c r="F13">
        <v>2.6675472016354455E-3</v>
      </c>
      <c r="G13">
        <v>0.19608606806987702</v>
      </c>
      <c r="H13">
        <v>9.9768968165489958E-3</v>
      </c>
      <c r="I13">
        <v>3.400609650158435E-2</v>
      </c>
      <c r="L13">
        <v>48.056241518417565</v>
      </c>
      <c r="M13">
        <v>2.3242429924864557E-3</v>
      </c>
      <c r="N13">
        <v>39.988009430958471</v>
      </c>
      <c r="O13">
        <v>2.4230518084113173E-3</v>
      </c>
      <c r="P13">
        <v>41.622263118202483</v>
      </c>
      <c r="Q13">
        <v>0.19264551217216877</v>
      </c>
      <c r="R13">
        <v>32.139817468373622</v>
      </c>
      <c r="S13">
        <v>0.19376422254505432</v>
      </c>
      <c r="T13">
        <v>32.379622431090425</v>
      </c>
      <c r="U13">
        <v>9.9768968165489958E-3</v>
      </c>
      <c r="V13">
        <v>43.593560706423887</v>
      </c>
      <c r="W13">
        <v>9.7592111778582527E-3</v>
      </c>
      <c r="X13">
        <v>36.622263118209872</v>
      </c>
      <c r="Y13">
        <v>3.3512640569632574E-2</v>
      </c>
      <c r="Z13">
        <v>32.139817468373622</v>
      </c>
      <c r="AA13">
        <v>3.4040471532766702E-2</v>
      </c>
    </row>
    <row r="14" spans="2:27" x14ac:dyDescent="0.15">
      <c r="B14" t="s">
        <v>86</v>
      </c>
      <c r="C14">
        <v>745</v>
      </c>
      <c r="D14">
        <v>4.9999999999926104</v>
      </c>
      <c r="E14" s="37">
        <f t="shared" si="0"/>
        <v>36.622263118209872</v>
      </c>
      <c r="F14">
        <v>2.6929562611650889E-3</v>
      </c>
      <c r="G14">
        <v>0.19447549606222772</v>
      </c>
      <c r="H14">
        <v>9.974143552594298E-3</v>
      </c>
      <c r="I14">
        <v>3.3512640569632574E-2</v>
      </c>
      <c r="L14">
        <v>53.056241518410175</v>
      </c>
      <c r="M14">
        <v>2.3740934369605817E-3</v>
      </c>
      <c r="N14">
        <v>43.593560706423887</v>
      </c>
      <c r="O14">
        <v>1.7282640778133111E-3</v>
      </c>
      <c r="P14">
        <v>45.22781439366792</v>
      </c>
      <c r="Q14">
        <v>0.19043193620996357</v>
      </c>
      <c r="R14">
        <v>36.382458155493055</v>
      </c>
      <c r="S14">
        <v>0.19047027847218487</v>
      </c>
      <c r="T14">
        <v>36.622263118209872</v>
      </c>
      <c r="U14">
        <v>9.974143552594298E-3</v>
      </c>
      <c r="V14">
        <v>48.593560706412234</v>
      </c>
      <c r="W14">
        <v>9.7571252583943044E-3</v>
      </c>
      <c r="X14">
        <v>41.622263118202483</v>
      </c>
      <c r="Y14">
        <v>3.2935344133866166E-2</v>
      </c>
      <c r="Z14">
        <v>36.382458155493055</v>
      </c>
      <c r="AA14">
        <v>3.3572313149079012E-2</v>
      </c>
    </row>
    <row r="15" spans="2:27" x14ac:dyDescent="0.15">
      <c r="B15" t="s">
        <v>87</v>
      </c>
      <c r="C15">
        <v>746</v>
      </c>
      <c r="D15">
        <v>3.60555127546544</v>
      </c>
      <c r="E15" s="37">
        <f t="shared" si="0"/>
        <v>41.622263118202483</v>
      </c>
      <c r="F15">
        <v>2.5869025284882435E-3</v>
      </c>
      <c r="G15">
        <v>0.19264551217216877</v>
      </c>
      <c r="H15">
        <v>9.6114703278704135E-3</v>
      </c>
      <c r="I15">
        <v>3.2935344133866166E-2</v>
      </c>
      <c r="L15">
        <v>56.661792793875613</v>
      </c>
      <c r="M15">
        <v>2.0859388306478386E-3</v>
      </c>
      <c r="N15">
        <v>48.593560706412234</v>
      </c>
      <c r="O15">
        <v>1.7260785211274858E-3</v>
      </c>
      <c r="P15">
        <v>48.056241518417565</v>
      </c>
      <c r="Q15">
        <v>0.186355411081398</v>
      </c>
      <c r="R15">
        <v>39.988009430958471</v>
      </c>
      <c r="S15">
        <v>0.18887058221662112</v>
      </c>
      <c r="T15">
        <v>41.622263118202483</v>
      </c>
      <c r="U15">
        <v>9.6114703278704135E-3</v>
      </c>
      <c r="V15">
        <v>52.836201393531667</v>
      </c>
      <c r="W15">
        <v>9.5426558458334716E-3</v>
      </c>
      <c r="X15">
        <v>45.22781439366792</v>
      </c>
      <c r="Y15">
        <v>3.2390529257147041E-2</v>
      </c>
      <c r="Z15">
        <v>39.988009430958471</v>
      </c>
      <c r="AA15">
        <v>3.3151002107480808E-2</v>
      </c>
    </row>
    <row r="16" spans="2:27" x14ac:dyDescent="0.15">
      <c r="B16" t="s">
        <v>88</v>
      </c>
      <c r="C16">
        <v>747</v>
      </c>
      <c r="D16">
        <v>2.8284271247496471</v>
      </c>
      <c r="E16" s="37">
        <f t="shared" si="0"/>
        <v>45.22781439366792</v>
      </c>
      <c r="F16">
        <v>2.7709621450507493E-3</v>
      </c>
      <c r="G16">
        <v>0.19043193620996357</v>
      </c>
      <c r="H16">
        <v>9.3681971347082775E-3</v>
      </c>
      <c r="I16">
        <v>3.2390529257147041E-2</v>
      </c>
      <c r="L16">
        <v>61.661792793879592</v>
      </c>
      <c r="M16">
        <v>2.0570788140425946E-3</v>
      </c>
      <c r="N16">
        <v>52.836201393531667</v>
      </c>
      <c r="O16">
        <v>1.5735462720814109E-3</v>
      </c>
      <c r="P16">
        <v>53.056241518410175</v>
      </c>
      <c r="Q16">
        <v>0.18110075790532335</v>
      </c>
      <c r="R16">
        <v>43.593560706423887</v>
      </c>
      <c r="S16">
        <v>0.1867786982639327</v>
      </c>
      <c r="T16">
        <v>45.22781439366792</v>
      </c>
      <c r="U16">
        <v>9.3681971347082775E-3</v>
      </c>
      <c r="V16">
        <v>56.441752668997083</v>
      </c>
      <c r="W16">
        <v>9.3810952987770455E-3</v>
      </c>
      <c r="X16">
        <v>48.056241518417565</v>
      </c>
      <c r="Y16">
        <v>3.1428401799640487E-2</v>
      </c>
      <c r="Z16">
        <v>43.593560706423887</v>
      </c>
      <c r="AA16">
        <v>3.2328982553378481E-2</v>
      </c>
    </row>
    <row r="17" spans="2:27" x14ac:dyDescent="0.15">
      <c r="B17" t="s">
        <v>89</v>
      </c>
      <c r="C17">
        <v>748</v>
      </c>
      <c r="D17">
        <v>4.9999999999926104</v>
      </c>
      <c r="E17" s="37">
        <f t="shared" si="0"/>
        <v>48.056241518417565</v>
      </c>
      <c r="F17">
        <v>2.3242429924864557E-3</v>
      </c>
      <c r="G17">
        <v>0.186355411081398</v>
      </c>
      <c r="H17">
        <v>9.02951317549377E-3</v>
      </c>
      <c r="I17">
        <v>3.1428401799640487E-2</v>
      </c>
      <c r="L17">
        <v>64.49021991862422</v>
      </c>
      <c r="M17">
        <v>1.6655878706410383E-3</v>
      </c>
      <c r="N17">
        <v>56.441752668997083</v>
      </c>
      <c r="O17">
        <v>1.6511271112768491E-3</v>
      </c>
      <c r="P17">
        <v>56.661792793875613</v>
      </c>
      <c r="Q17">
        <v>0.17683216749643102</v>
      </c>
      <c r="R17">
        <v>48.593560706412234</v>
      </c>
      <c r="S17">
        <v>0.18768908075011381</v>
      </c>
      <c r="T17">
        <v>48.056241518417565</v>
      </c>
      <c r="U17">
        <v>9.02951317549377E-3</v>
      </c>
      <c r="V17">
        <v>60.684393356116516</v>
      </c>
      <c r="W17">
        <v>9.1725002169590932E-3</v>
      </c>
      <c r="X17">
        <v>53.056241518410175</v>
      </c>
      <c r="Y17">
        <v>3.0690963779845318E-2</v>
      </c>
      <c r="Z17">
        <v>48.593560706412234</v>
      </c>
      <c r="AA17">
        <v>3.2628325276690136E-2</v>
      </c>
    </row>
    <row r="18" spans="2:27" x14ac:dyDescent="0.15">
      <c r="B18" t="s">
        <v>90</v>
      </c>
      <c r="C18">
        <v>749</v>
      </c>
      <c r="D18">
        <v>3.60555127546544</v>
      </c>
      <c r="E18" s="37">
        <f t="shared" si="0"/>
        <v>53.056241518410175</v>
      </c>
      <c r="F18">
        <v>2.3740934369605817E-3</v>
      </c>
      <c r="G18">
        <v>0.18110075790532335</v>
      </c>
      <c r="H18">
        <v>8.8285463477551819E-3</v>
      </c>
      <c r="I18">
        <v>3.0690963779845318E-2</v>
      </c>
      <c r="L18">
        <v>68.96235587362608</v>
      </c>
      <c r="M18">
        <v>1.7423529253471088E-3</v>
      </c>
      <c r="N18">
        <v>60.684393356116516</v>
      </c>
      <c r="O18">
        <v>1.7300908873392159E-3</v>
      </c>
      <c r="P18">
        <v>61.661792793879592</v>
      </c>
      <c r="Q18">
        <v>0.17194261274220304</v>
      </c>
      <c r="R18">
        <v>52.836201393531667</v>
      </c>
      <c r="S18">
        <v>0.18460262883989689</v>
      </c>
      <c r="T18">
        <v>53.056241518410175</v>
      </c>
      <c r="U18">
        <v>8.8285463477551819E-3</v>
      </c>
      <c r="V18">
        <v>65.156529311121574</v>
      </c>
      <c r="W18">
        <v>8.8621606415869025E-3</v>
      </c>
      <c r="X18">
        <v>56.661792793875613</v>
      </c>
      <c r="Y18">
        <v>2.8668366396413188E-2</v>
      </c>
      <c r="Z18">
        <v>52.836201393531667</v>
      </c>
      <c r="AA18">
        <v>3.1191153636358642E-2</v>
      </c>
    </row>
    <row r="19" spans="2:27" x14ac:dyDescent="0.15">
      <c r="B19" t="s">
        <v>91</v>
      </c>
      <c r="C19">
        <v>750</v>
      </c>
      <c r="D19">
        <v>5.0000000000039799</v>
      </c>
      <c r="E19" s="37">
        <f t="shared" si="0"/>
        <v>56.661792793875613</v>
      </c>
      <c r="F19">
        <v>2.0859388306478386E-3</v>
      </c>
      <c r="G19">
        <v>0.17683216749643102</v>
      </c>
      <c r="H19">
        <v>8.3577299736493655E-3</v>
      </c>
      <c r="I19">
        <v>2.8668366396413188E-2</v>
      </c>
      <c r="L19">
        <v>76.810547836210972</v>
      </c>
      <c r="M19">
        <v>1.5034947393423352E-3</v>
      </c>
      <c r="N19">
        <v>65.156529311121574</v>
      </c>
      <c r="O19">
        <v>1.5778835137582904E-3</v>
      </c>
      <c r="P19">
        <v>64.49021991862422</v>
      </c>
      <c r="Q19">
        <v>0.1679758681136177</v>
      </c>
      <c r="R19">
        <v>56.441752668997083</v>
      </c>
      <c r="S19">
        <v>0.18304798727128704</v>
      </c>
      <c r="T19">
        <v>56.661792793875613</v>
      </c>
      <c r="U19">
        <v>8.3577299736493655E-3</v>
      </c>
      <c r="V19">
        <v>68.762080586583068</v>
      </c>
      <c r="W19">
        <v>8.8598727757498285E-3</v>
      </c>
      <c r="X19">
        <v>61.661792793879592</v>
      </c>
      <c r="Y19">
        <v>2.7220366244418859E-2</v>
      </c>
      <c r="Z19">
        <v>56.441752668997083</v>
      </c>
      <c r="AA19">
        <v>3.0937605001607551E-2</v>
      </c>
    </row>
    <row r="20" spans="2:27" x14ac:dyDescent="0.15">
      <c r="B20" t="s">
        <v>92</v>
      </c>
      <c r="C20">
        <v>751</v>
      </c>
      <c r="D20">
        <v>2.8284271247446227</v>
      </c>
      <c r="E20" s="37">
        <f t="shared" si="0"/>
        <v>61.661792793879592</v>
      </c>
      <c r="F20">
        <v>2.0570788140425946E-3</v>
      </c>
      <c r="G20">
        <v>0.17194261274220304</v>
      </c>
      <c r="H20">
        <v>8.1822348925579581E-3</v>
      </c>
      <c r="I20">
        <v>2.7220366244418859E-2</v>
      </c>
      <c r="L20">
        <v>80.416099111676417</v>
      </c>
      <c r="M20">
        <v>1.5345983254958296E-3</v>
      </c>
      <c r="N20">
        <v>68.762080586583068</v>
      </c>
      <c r="O20">
        <v>1.5516159004824834E-3</v>
      </c>
      <c r="P20">
        <v>68.96235587362608</v>
      </c>
      <c r="Q20">
        <v>0.16247201941594289</v>
      </c>
      <c r="R20">
        <v>60.684393356116516</v>
      </c>
      <c r="S20">
        <v>0.18159581012459131</v>
      </c>
      <c r="T20">
        <v>61.661792793879592</v>
      </c>
      <c r="U20">
        <v>8.1822348925579581E-3</v>
      </c>
      <c r="V20">
        <v>73.004721273702501</v>
      </c>
      <c r="W20">
        <v>8.6985341902855399E-3</v>
      </c>
      <c r="X20">
        <v>64.49021991862422</v>
      </c>
      <c r="Y20">
        <v>2.6093617921708012E-2</v>
      </c>
      <c r="Z20">
        <v>60.684393356116516</v>
      </c>
      <c r="AA20">
        <v>3.0708220872354839E-2</v>
      </c>
    </row>
    <row r="21" spans="2:27" x14ac:dyDescent="0.15">
      <c r="B21" t="s">
        <v>93</v>
      </c>
      <c r="C21">
        <v>752</v>
      </c>
      <c r="D21">
        <v>4.4721359550018667</v>
      </c>
      <c r="E21" s="37">
        <f t="shared" si="0"/>
        <v>64.49021991862422</v>
      </c>
      <c r="F21">
        <v>1.6655878706410383E-3</v>
      </c>
      <c r="G21">
        <v>0.1679758681136177</v>
      </c>
      <c r="H21">
        <v>7.9316307516569696E-3</v>
      </c>
      <c r="I21">
        <v>2.6093617921708012E-2</v>
      </c>
      <c r="L21">
        <v>89.658739798799843</v>
      </c>
      <c r="M21">
        <v>1.6872619915665841E-3</v>
      </c>
      <c r="N21">
        <v>73.004721273702501</v>
      </c>
      <c r="O21">
        <v>1.6036547372719023E-3</v>
      </c>
      <c r="P21">
        <v>73.204996560745528</v>
      </c>
      <c r="Q21">
        <v>0.15847309765656625</v>
      </c>
      <c r="R21">
        <v>65.156529311121574</v>
      </c>
      <c r="S21">
        <v>0.18101858206006993</v>
      </c>
      <c r="T21">
        <v>64.49021991862422</v>
      </c>
      <c r="U21">
        <v>7.9316307516569696E-3</v>
      </c>
      <c r="V21">
        <v>76.610272549167917</v>
      </c>
      <c r="W21">
        <v>8.5369207225412767E-3</v>
      </c>
      <c r="X21">
        <v>68.96235587362608</v>
      </c>
      <c r="Y21">
        <v>2.5148099192110574E-2</v>
      </c>
      <c r="Z21">
        <v>65.156529311121574</v>
      </c>
      <c r="AA21">
        <v>3.0135088514554986E-2</v>
      </c>
    </row>
    <row r="22" spans="2:27" x14ac:dyDescent="0.15">
      <c r="B22" t="s">
        <v>94</v>
      </c>
      <c r="C22">
        <v>753</v>
      </c>
      <c r="D22">
        <v>4.2426406871194464</v>
      </c>
      <c r="E22" s="37">
        <f t="shared" si="0"/>
        <v>68.96235587362608</v>
      </c>
      <c r="F22">
        <v>1.7423529253471088E-3</v>
      </c>
      <c r="G22">
        <v>0.16247201941594289</v>
      </c>
      <c r="H22">
        <v>7.7343652267428285E-3</v>
      </c>
      <c r="I22">
        <v>2.5148099192110574E-2</v>
      </c>
      <c r="L22">
        <v>93.264291074261337</v>
      </c>
      <c r="M22">
        <v>1.4533779431872436E-3</v>
      </c>
      <c r="N22">
        <v>76.610272549167917</v>
      </c>
      <c r="O22">
        <v>1.4745840823045357E-3</v>
      </c>
      <c r="P22">
        <v>76.810547836210972</v>
      </c>
      <c r="Q22">
        <v>0.15281649704997941</v>
      </c>
      <c r="R22">
        <v>68.762080586583068</v>
      </c>
      <c r="S22">
        <v>0.17821696184104938</v>
      </c>
      <c r="T22">
        <v>68.96235587362608</v>
      </c>
      <c r="U22">
        <v>7.7343652267428285E-3</v>
      </c>
      <c r="V22">
        <v>81.082408504160242</v>
      </c>
      <c r="W22">
        <v>8.6116391000529528E-3</v>
      </c>
      <c r="X22">
        <v>73.204996560745528</v>
      </c>
      <c r="Y22">
        <v>2.4116131448681785E-2</v>
      </c>
      <c r="Z22">
        <v>68.762080586583068</v>
      </c>
      <c r="AA22">
        <v>2.9906326099415702E-2</v>
      </c>
    </row>
    <row r="23" spans="2:27" x14ac:dyDescent="0.15">
      <c r="B23" t="s">
        <v>95</v>
      </c>
      <c r="C23">
        <v>754</v>
      </c>
      <c r="D23">
        <v>3.60555127546544</v>
      </c>
      <c r="E23" s="37">
        <f t="shared" si="0"/>
        <v>73.204996560745528</v>
      </c>
      <c r="F23">
        <v>1.8958712578254634E-3</v>
      </c>
      <c r="G23">
        <v>0.15847309765656625</v>
      </c>
      <c r="H23">
        <v>7.3966009300899171E-3</v>
      </c>
      <c r="I23">
        <v>2.4116131448681785E-2</v>
      </c>
      <c r="L23">
        <v>97.506931761380784</v>
      </c>
      <c r="M23">
        <v>1.4554589599616553E-3</v>
      </c>
      <c r="N23">
        <v>81.082408504160242</v>
      </c>
      <c r="O23">
        <v>1.7060571680341621E-3</v>
      </c>
      <c r="P23">
        <v>80.416099111676417</v>
      </c>
      <c r="Q23">
        <v>0.14624407144778451</v>
      </c>
      <c r="R23">
        <v>73.004721273702501</v>
      </c>
      <c r="S23">
        <v>0.17792817400985572</v>
      </c>
      <c r="T23">
        <v>73.204996560745528</v>
      </c>
      <c r="U23">
        <v>7.3966009300899171E-3</v>
      </c>
      <c r="V23">
        <v>85.325049191279675</v>
      </c>
      <c r="W23">
        <v>8.3637053112303305E-3</v>
      </c>
      <c r="X23">
        <v>76.810547836210972</v>
      </c>
      <c r="Y23">
        <v>2.3701891820943233E-2</v>
      </c>
      <c r="Z23">
        <v>73.004721273702501</v>
      </c>
      <c r="AA23">
        <v>2.9286021368659994E-2</v>
      </c>
    </row>
    <row r="24" spans="2:27" x14ac:dyDescent="0.15">
      <c r="B24" t="s">
        <v>96</v>
      </c>
      <c r="C24">
        <v>755</v>
      </c>
      <c r="D24">
        <v>3.60555127546544</v>
      </c>
      <c r="E24" s="37">
        <f t="shared" si="0"/>
        <v>76.810547836210972</v>
      </c>
      <c r="F24">
        <v>1.5034947393423352E-3</v>
      </c>
      <c r="G24">
        <v>0.15281649704997941</v>
      </c>
      <c r="H24">
        <v>7.0013849570513794E-3</v>
      </c>
      <c r="I24">
        <v>2.3701891820943233E-2</v>
      </c>
      <c r="L24">
        <v>101.11248303684623</v>
      </c>
      <c r="M24">
        <v>1.6612977196655537E-3</v>
      </c>
      <c r="N24">
        <v>85.325049191279675</v>
      </c>
      <c r="O24">
        <v>1.6278397185008015E-3</v>
      </c>
      <c r="P24">
        <v>84.658739798795864</v>
      </c>
      <c r="Q24">
        <v>0.14169405076615726</v>
      </c>
      <c r="R24">
        <v>76.610272549167917</v>
      </c>
      <c r="S24">
        <v>0.17791858206283043</v>
      </c>
      <c r="T24">
        <v>76.810547836210972</v>
      </c>
      <c r="U24">
        <v>7.0013849570513794E-3</v>
      </c>
      <c r="V24">
        <v>88.930600466741168</v>
      </c>
      <c r="W24">
        <v>8.0488603434579822E-3</v>
      </c>
      <c r="X24">
        <v>80.416099111676417</v>
      </c>
      <c r="Y24">
        <v>2.2522694800020761E-2</v>
      </c>
      <c r="Z24">
        <v>76.610272549167917</v>
      </c>
      <c r="AA24">
        <v>2.9106892463196983E-2</v>
      </c>
    </row>
    <row r="25" spans="2:27" x14ac:dyDescent="0.15">
      <c r="B25" t="s">
        <v>97</v>
      </c>
      <c r="C25">
        <v>756</v>
      </c>
      <c r="D25">
        <v>4.2426406871194464</v>
      </c>
      <c r="E25" s="37">
        <f t="shared" si="0"/>
        <v>80.416099111676417</v>
      </c>
      <c r="F25">
        <v>1.5345983254958296E-3</v>
      </c>
      <c r="G25">
        <v>0.14624407144778451</v>
      </c>
      <c r="H25">
        <v>7.0251038092516869E-3</v>
      </c>
      <c r="I25">
        <v>2.2522694800020761E-2</v>
      </c>
      <c r="L25">
        <v>104.71803431231167</v>
      </c>
      <c r="M25">
        <v>1.5090782582599337E-3</v>
      </c>
      <c r="N25">
        <v>88.930600466741168</v>
      </c>
      <c r="O25">
        <v>1.5524478377999941E-3</v>
      </c>
      <c r="P25">
        <v>89.658739798799843</v>
      </c>
      <c r="Q25">
        <v>0.13594637950577934</v>
      </c>
      <c r="R25">
        <v>81.082408504160242</v>
      </c>
      <c r="S25">
        <v>0.17652190918859481</v>
      </c>
      <c r="T25">
        <v>80.416099111676417</v>
      </c>
      <c r="U25">
        <v>7.0251038092516869E-3</v>
      </c>
      <c r="V25">
        <v>92.536151742206584</v>
      </c>
      <c r="W25">
        <v>7.9114991881314625E-3</v>
      </c>
      <c r="X25">
        <v>84.658739798795864</v>
      </c>
      <c r="Y25">
        <v>2.1844810223395378E-2</v>
      </c>
      <c r="Z25">
        <v>81.082408504160242</v>
      </c>
      <c r="AA25">
        <v>2.8605182789237443E-2</v>
      </c>
    </row>
    <row r="26" spans="2:27" x14ac:dyDescent="0.15">
      <c r="B26" t="s">
        <v>98</v>
      </c>
      <c r="C26">
        <v>757</v>
      </c>
      <c r="D26">
        <v>5.0000000000039799</v>
      </c>
      <c r="E26" s="37">
        <f t="shared" si="0"/>
        <v>84.658739798795864</v>
      </c>
      <c r="F26">
        <v>1.7648006039527667E-3</v>
      </c>
      <c r="G26">
        <v>0.14169405076615726</v>
      </c>
      <c r="H26">
        <v>6.6005330727138744E-3</v>
      </c>
      <c r="I26">
        <v>2.1844810223395378E-2</v>
      </c>
      <c r="L26">
        <v>109.71803431230428</v>
      </c>
      <c r="M26">
        <v>1.6105112663244616E-3</v>
      </c>
      <c r="N26">
        <v>92.536151742206584</v>
      </c>
      <c r="O26">
        <v>1.5263034856288485E-3</v>
      </c>
      <c r="P26">
        <v>93.264291074261337</v>
      </c>
      <c r="Q26">
        <v>0.13205919974527972</v>
      </c>
      <c r="R26">
        <v>85.325049191279675</v>
      </c>
      <c r="S26">
        <v>0.17450634280328145</v>
      </c>
      <c r="T26">
        <v>84.658739798795864</v>
      </c>
      <c r="U26">
        <v>6.6005330727138744E-3</v>
      </c>
      <c r="V26">
        <v>97.536151742210563</v>
      </c>
      <c r="W26">
        <v>7.5509537712820842E-3</v>
      </c>
      <c r="X26">
        <v>89.658739798799843</v>
      </c>
      <c r="Y26">
        <v>2.1220476097293599E-2</v>
      </c>
      <c r="Z26">
        <v>85.325049191279675</v>
      </c>
      <c r="AA26">
        <v>2.7342232340220204E-2</v>
      </c>
    </row>
    <row r="27" spans="2:27" x14ac:dyDescent="0.15">
      <c r="B27" t="s">
        <v>99</v>
      </c>
      <c r="C27">
        <v>758</v>
      </c>
      <c r="D27">
        <v>3.6055512754614987</v>
      </c>
      <c r="E27" s="37">
        <f t="shared" si="0"/>
        <v>89.658739798799843</v>
      </c>
      <c r="F27">
        <v>1.6872619915665841E-3</v>
      </c>
      <c r="G27">
        <v>0.13594637950577934</v>
      </c>
      <c r="H27">
        <v>6.2471446732885469E-3</v>
      </c>
      <c r="I27">
        <v>2.1220476097293599E-2</v>
      </c>
      <c r="L27">
        <v>113.32358558776578</v>
      </c>
      <c r="M27">
        <v>1.4029499931211521E-3</v>
      </c>
      <c r="N27">
        <v>97.536151742210563</v>
      </c>
      <c r="O27">
        <v>1.5765579397092422E-3</v>
      </c>
      <c r="P27">
        <v>97.506931761380784</v>
      </c>
      <c r="Q27">
        <v>0.12801373738005084</v>
      </c>
      <c r="R27">
        <v>88.930600466741168</v>
      </c>
      <c r="S27">
        <v>0.17186748653662665</v>
      </c>
      <c r="T27">
        <v>89.658739798799843</v>
      </c>
      <c r="U27">
        <v>6.2471446732885469E-3</v>
      </c>
      <c r="V27">
        <v>101.14170301767598</v>
      </c>
      <c r="W27">
        <v>7.1219400717690623E-3</v>
      </c>
      <c r="X27">
        <v>93.264291074261337</v>
      </c>
      <c r="Y27">
        <v>2.0440416152578404E-2</v>
      </c>
      <c r="Z27">
        <v>88.930600466741168</v>
      </c>
      <c r="AA27">
        <v>2.6790094251571594E-2</v>
      </c>
    </row>
    <row r="28" spans="2:27" x14ac:dyDescent="0.15">
      <c r="B28" t="s">
        <v>100</v>
      </c>
      <c r="C28">
        <v>759</v>
      </c>
      <c r="D28">
        <v>4.2426406871194464</v>
      </c>
      <c r="E28" s="37">
        <f t="shared" si="0"/>
        <v>93.264291074261337</v>
      </c>
      <c r="F28">
        <v>1.4533779431872436E-3</v>
      </c>
      <c r="G28">
        <v>0.13205919974527972</v>
      </c>
      <c r="H28">
        <v>6.1369130564001596E-3</v>
      </c>
      <c r="I28">
        <v>2.0440416152578404E-2</v>
      </c>
      <c r="L28">
        <v>116.92913686323122</v>
      </c>
      <c r="M28">
        <v>1.5340785002232406E-3</v>
      </c>
      <c r="N28">
        <v>105.38434370479541</v>
      </c>
      <c r="O28">
        <v>1.5252609121923178E-3</v>
      </c>
      <c r="P28">
        <v>101.11248303684623</v>
      </c>
      <c r="Q28">
        <v>0.12598272882654676</v>
      </c>
      <c r="R28">
        <v>92.536151742206584</v>
      </c>
      <c r="S28">
        <v>0.16450156665948937</v>
      </c>
      <c r="T28">
        <v>93.264291074261337</v>
      </c>
      <c r="U28">
        <v>6.1369130564001596E-3</v>
      </c>
      <c r="V28">
        <v>105.38434370479541</v>
      </c>
      <c r="W28">
        <v>6.6835030518812687E-3</v>
      </c>
      <c r="X28">
        <v>97.506931761380784</v>
      </c>
      <c r="Y28">
        <v>1.9655338263445447E-2</v>
      </c>
      <c r="Z28">
        <v>92.536151742206584</v>
      </c>
      <c r="AA28">
        <v>2.5680041824067808E-2</v>
      </c>
    </row>
    <row r="29" spans="2:27" x14ac:dyDescent="0.15">
      <c r="B29" t="s">
        <v>101</v>
      </c>
      <c r="C29">
        <v>760</v>
      </c>
      <c r="D29">
        <v>3.60555127546544</v>
      </c>
      <c r="E29" s="37">
        <f t="shared" si="0"/>
        <v>97.506931761380784</v>
      </c>
      <c r="F29">
        <v>1.4554589599616553E-3</v>
      </c>
      <c r="G29">
        <v>0.12801373738005084</v>
      </c>
      <c r="H29">
        <v>6.0091290698602029E-3</v>
      </c>
      <c r="I29">
        <v>1.9655338263445447E-2</v>
      </c>
      <c r="L29">
        <v>121.17177755035067</v>
      </c>
      <c r="M29">
        <v>1.4038611145118325E-3</v>
      </c>
      <c r="N29">
        <v>109.62698439191485</v>
      </c>
      <c r="O29">
        <v>1.4992715338339015E-3</v>
      </c>
      <c r="P29">
        <v>104.71803431231167</v>
      </c>
      <c r="Q29">
        <v>0.12379145376720031</v>
      </c>
      <c r="R29">
        <v>97.536151742210563</v>
      </c>
      <c r="S29">
        <v>0.16037883193382602</v>
      </c>
      <c r="T29">
        <v>97.506931761380784</v>
      </c>
      <c r="U29">
        <v>6.0091290698602029E-3</v>
      </c>
      <c r="V29">
        <v>109.62698439191485</v>
      </c>
      <c r="W29">
        <v>6.4112279609588865E-3</v>
      </c>
      <c r="X29">
        <v>101.11248303684623</v>
      </c>
      <c r="Y29">
        <v>1.9076173372167726E-2</v>
      </c>
      <c r="Z29">
        <v>97.536151742210563</v>
      </c>
      <c r="AA29">
        <v>2.5214173490650416E-2</v>
      </c>
    </row>
    <row r="30" spans="2:27" x14ac:dyDescent="0.15">
      <c r="B30" t="s">
        <v>102</v>
      </c>
      <c r="C30">
        <v>761</v>
      </c>
      <c r="D30">
        <v>3.60555127546544</v>
      </c>
      <c r="E30" s="37">
        <f t="shared" si="0"/>
        <v>101.11248303684623</v>
      </c>
      <c r="F30">
        <v>1.6612977196655537E-3</v>
      </c>
      <c r="G30">
        <v>0.12598272882654676</v>
      </c>
      <c r="H30">
        <v>5.9470405951831508E-3</v>
      </c>
      <c r="I30">
        <v>1.9076173372167726E-2</v>
      </c>
      <c r="L30">
        <v>125.64391350535571</v>
      </c>
      <c r="M30">
        <v>1.7396046115762498E-3</v>
      </c>
      <c r="N30">
        <v>113.23253566737634</v>
      </c>
      <c r="O30">
        <v>1.342711133421048E-3</v>
      </c>
      <c r="P30">
        <v>109.71803431230428</v>
      </c>
      <c r="Q30">
        <v>0.1224086229676339</v>
      </c>
      <c r="R30">
        <v>101.14170301767598</v>
      </c>
      <c r="S30">
        <v>0.15256228768160457</v>
      </c>
      <c r="T30">
        <v>101.11248303684623</v>
      </c>
      <c r="U30">
        <v>5.9470405951831508E-3</v>
      </c>
      <c r="V30">
        <v>113.23253566737634</v>
      </c>
      <c r="W30">
        <v>6.1057452314439258E-3</v>
      </c>
      <c r="X30">
        <v>104.71803431231167</v>
      </c>
      <c r="Y30">
        <v>1.8490913987637449E-2</v>
      </c>
      <c r="Z30">
        <v>101.14170301767598</v>
      </c>
      <c r="AA30">
        <v>2.4570840191786857E-2</v>
      </c>
    </row>
    <row r="31" spans="2:27" x14ac:dyDescent="0.15">
      <c r="B31" t="s">
        <v>103</v>
      </c>
      <c r="C31">
        <v>762</v>
      </c>
      <c r="D31">
        <v>4.9999999999926104</v>
      </c>
      <c r="E31" s="37">
        <f t="shared" si="0"/>
        <v>104.71803431231167</v>
      </c>
      <c r="F31">
        <v>1.5090782582599337E-3</v>
      </c>
      <c r="G31">
        <v>0.12379145376720031</v>
      </c>
      <c r="H31">
        <v>5.742221987512665E-3</v>
      </c>
      <c r="I31">
        <v>1.8490913987637449E-2</v>
      </c>
      <c r="L31">
        <v>129.88655419247516</v>
      </c>
      <c r="M31">
        <v>1.5308104451262567E-3</v>
      </c>
      <c r="N31">
        <v>118.23253566738032</v>
      </c>
      <c r="O31">
        <v>1.3686750647362797E-3</v>
      </c>
      <c r="P31">
        <v>113.32358558776578</v>
      </c>
      <c r="Q31">
        <v>0.12108699575290111</v>
      </c>
      <c r="R31">
        <v>105.38434370479541</v>
      </c>
      <c r="S31">
        <v>0.14612373371792567</v>
      </c>
      <c r="T31">
        <v>104.71803431231167</v>
      </c>
      <c r="U31">
        <v>5.742221987512665E-3</v>
      </c>
      <c r="V31">
        <v>118.23253566738032</v>
      </c>
      <c r="W31">
        <v>5.8349865581645661E-3</v>
      </c>
      <c r="X31">
        <v>109.71803431230428</v>
      </c>
      <c r="Y31">
        <v>1.8127679827251445E-2</v>
      </c>
      <c r="Z31">
        <v>105.38434370479541</v>
      </c>
      <c r="AA31">
        <v>2.3637482559499746E-2</v>
      </c>
    </row>
    <row r="32" spans="2:27" x14ac:dyDescent="0.15">
      <c r="B32" t="s">
        <v>104</v>
      </c>
      <c r="C32">
        <v>763</v>
      </c>
      <c r="D32">
        <v>3.6055512754614987</v>
      </c>
      <c r="E32" s="37">
        <f t="shared" si="0"/>
        <v>109.71803431230428</v>
      </c>
      <c r="F32">
        <v>1.6105112663244616E-3</v>
      </c>
      <c r="G32">
        <v>0.1224086229676339</v>
      </c>
      <c r="H32">
        <v>5.7055206081937293E-3</v>
      </c>
      <c r="I32">
        <v>1.8127679827251445E-2</v>
      </c>
      <c r="L32">
        <v>133.49210546793665</v>
      </c>
      <c r="M32">
        <v>1.5333505622224545E-3</v>
      </c>
      <c r="N32">
        <v>121.83808694284573</v>
      </c>
      <c r="O32">
        <v>1.5223878004219438E-3</v>
      </c>
      <c r="P32">
        <v>116.92913686323122</v>
      </c>
      <c r="Q32">
        <v>0.1200840021658706</v>
      </c>
      <c r="R32">
        <v>109.62698439191485</v>
      </c>
      <c r="S32">
        <v>0.13946895509602764</v>
      </c>
      <c r="T32">
        <v>109.71803431230428</v>
      </c>
      <c r="U32">
        <v>5.7055206081937293E-3</v>
      </c>
      <c r="V32">
        <v>121.83808694284573</v>
      </c>
      <c r="W32">
        <v>5.7760348030457577E-3</v>
      </c>
      <c r="X32">
        <v>113.32358558776578</v>
      </c>
      <c r="Y32">
        <v>1.7427833525772103E-2</v>
      </c>
      <c r="Z32">
        <v>109.62698439191485</v>
      </c>
      <c r="AA32">
        <v>2.2935827445666579E-2</v>
      </c>
    </row>
    <row r="33" spans="2:27" x14ac:dyDescent="0.15">
      <c r="B33" t="s">
        <v>105</v>
      </c>
      <c r="C33">
        <v>764</v>
      </c>
      <c r="D33">
        <v>3.60555127546544</v>
      </c>
      <c r="E33" s="37">
        <f t="shared" si="0"/>
        <v>113.32358558776578</v>
      </c>
      <c r="F33">
        <v>1.4029499931211521E-3</v>
      </c>
      <c r="G33">
        <v>0.12108699575290111</v>
      </c>
      <c r="H33">
        <v>5.5153961977089175E-3</v>
      </c>
      <c r="I33">
        <v>1.7427833525772103E-2</v>
      </c>
      <c r="L33">
        <v>137.0976567434021</v>
      </c>
      <c r="M33">
        <v>1.6613629936386731E-3</v>
      </c>
      <c r="N33">
        <v>125.44363821831115</v>
      </c>
      <c r="O33">
        <v>1.392712135985684E-3</v>
      </c>
      <c r="P33">
        <v>121.17177755035067</v>
      </c>
      <c r="Q33">
        <v>0.11855904516917801</v>
      </c>
      <c r="R33">
        <v>113.23253566737634</v>
      </c>
      <c r="S33">
        <v>0.13417970124236073</v>
      </c>
      <c r="T33">
        <v>113.32358558776578</v>
      </c>
      <c r="U33">
        <v>5.5153961977089175E-3</v>
      </c>
      <c r="V33">
        <v>125.44363821831115</v>
      </c>
      <c r="W33">
        <v>5.8275092908929233E-3</v>
      </c>
      <c r="X33">
        <v>116.92913686323122</v>
      </c>
      <c r="Y33">
        <v>1.7219581367035396E-2</v>
      </c>
      <c r="Z33">
        <v>113.23253566737634</v>
      </c>
      <c r="AA33">
        <v>2.2028256913899175E-2</v>
      </c>
    </row>
    <row r="34" spans="2:27" x14ac:dyDescent="0.15">
      <c r="B34" t="s">
        <v>106</v>
      </c>
      <c r="C34">
        <v>765</v>
      </c>
      <c r="D34">
        <v>4.2426406871194464</v>
      </c>
      <c r="E34" s="37">
        <f t="shared" si="0"/>
        <v>116.92913686323122</v>
      </c>
      <c r="F34">
        <v>1.5340785002232406E-3</v>
      </c>
      <c r="G34">
        <v>0.1200840021658706</v>
      </c>
      <c r="H34">
        <v>5.6291096271406885E-3</v>
      </c>
      <c r="I34">
        <v>1.7219581367035396E-2</v>
      </c>
      <c r="L34">
        <v>141.34029743052153</v>
      </c>
      <c r="M34">
        <v>1.7115630938198841E-3</v>
      </c>
      <c r="N34">
        <v>129.68627890543058</v>
      </c>
      <c r="O34">
        <v>1.420027018906073E-3</v>
      </c>
      <c r="P34">
        <v>125.64391350535571</v>
      </c>
      <c r="Q34">
        <v>0.11783826661550241</v>
      </c>
      <c r="R34">
        <v>118.23253566738032</v>
      </c>
      <c r="S34">
        <v>0.12982439437189974</v>
      </c>
      <c r="T34">
        <v>116.92913686323122</v>
      </c>
      <c r="U34">
        <v>5.6291096271406885E-3</v>
      </c>
      <c r="V34">
        <v>129.68627890543058</v>
      </c>
      <c r="W34">
        <v>5.7523684245001554E-3</v>
      </c>
      <c r="X34">
        <v>121.17177755035067</v>
      </c>
      <c r="Y34">
        <v>1.6772687330875526E-2</v>
      </c>
      <c r="Z34">
        <v>118.23253566738032</v>
      </c>
      <c r="AA34">
        <v>2.1111079545451265E-2</v>
      </c>
    </row>
    <row r="35" spans="2:27" x14ac:dyDescent="0.15">
      <c r="B35" t="s">
        <v>107</v>
      </c>
      <c r="C35">
        <v>766</v>
      </c>
      <c r="D35">
        <v>4.4721359550050446</v>
      </c>
      <c r="E35" s="37">
        <f t="shared" si="0"/>
        <v>121.17177755035067</v>
      </c>
      <c r="F35">
        <v>1.4038611145118325E-3</v>
      </c>
      <c r="G35">
        <v>0.11855904516917801</v>
      </c>
      <c r="H35">
        <v>5.6555864437284166E-3</v>
      </c>
      <c r="I35">
        <v>1.6772687330875526E-2</v>
      </c>
      <c r="L35">
        <v>146.34029743052551</v>
      </c>
      <c r="M35">
        <v>1.6309833212044781E-3</v>
      </c>
      <c r="N35">
        <v>137.7639661358844</v>
      </c>
      <c r="O35">
        <v>1.5240476598693846E-3</v>
      </c>
      <c r="P35">
        <v>129.88655419247516</v>
      </c>
      <c r="Q35">
        <v>0.11877135729017878</v>
      </c>
      <c r="R35">
        <v>121.83808694284573</v>
      </c>
      <c r="S35">
        <v>0.12624301858685771</v>
      </c>
      <c r="T35">
        <v>121.17177755035067</v>
      </c>
      <c r="U35">
        <v>5.6555864437284166E-3</v>
      </c>
      <c r="V35">
        <v>133.29183018089208</v>
      </c>
      <c r="W35">
        <v>5.6425857048794182E-3</v>
      </c>
      <c r="X35">
        <v>125.64391350535571</v>
      </c>
      <c r="Y35">
        <v>1.6529409344872563E-2</v>
      </c>
      <c r="Z35">
        <v>121.83808694284573</v>
      </c>
      <c r="AA35">
        <v>2.0285533102404961E-2</v>
      </c>
    </row>
    <row r="36" spans="2:27" x14ac:dyDescent="0.15">
      <c r="B36" t="s">
        <v>108</v>
      </c>
      <c r="C36">
        <v>767</v>
      </c>
      <c r="D36">
        <v>4.2426406871194464</v>
      </c>
      <c r="E36" s="37">
        <f t="shared" si="0"/>
        <v>125.64391350535571</v>
      </c>
      <c r="F36">
        <v>1.7396046115762498E-3</v>
      </c>
      <c r="G36">
        <v>0.11783826661550241</v>
      </c>
      <c r="H36">
        <v>5.4027870760966117E-3</v>
      </c>
      <c r="I36">
        <v>1.6529409344872563E-2</v>
      </c>
      <c r="L36">
        <v>149.945848705987</v>
      </c>
      <c r="M36">
        <v>1.7880673659728481E-3</v>
      </c>
      <c r="N36">
        <v>141.3695174113538</v>
      </c>
      <c r="O36">
        <v>1.549809183962456E-3</v>
      </c>
      <c r="P36">
        <v>133.49210546793665</v>
      </c>
      <c r="Q36">
        <v>0.11693270151773077</v>
      </c>
      <c r="R36">
        <v>125.44363821831115</v>
      </c>
      <c r="S36">
        <v>0.12476908625522341</v>
      </c>
      <c r="T36">
        <v>125.64391350535571</v>
      </c>
      <c r="U36">
        <v>5.4027870760966117E-3</v>
      </c>
      <c r="V36">
        <v>137.7639661358844</v>
      </c>
      <c r="W36">
        <v>5.5108614085527573E-3</v>
      </c>
      <c r="X36">
        <v>129.88655419247516</v>
      </c>
      <c r="Y36">
        <v>1.6369944073554681E-2</v>
      </c>
      <c r="Z36">
        <v>125.44363821831115</v>
      </c>
      <c r="AA36">
        <v>1.9724951776989626E-2</v>
      </c>
    </row>
    <row r="37" spans="2:27" x14ac:dyDescent="0.15">
      <c r="B37" t="s">
        <v>109</v>
      </c>
      <c r="C37">
        <v>768</v>
      </c>
      <c r="D37">
        <v>3.6055512754614987</v>
      </c>
      <c r="E37" s="37">
        <f t="shared" si="0"/>
        <v>129.88655419247516</v>
      </c>
      <c r="F37">
        <v>1.5308104451262567E-3</v>
      </c>
      <c r="G37">
        <v>0.11877135729017878</v>
      </c>
      <c r="H37">
        <v>5.4535125308401693E-3</v>
      </c>
      <c r="I37">
        <v>1.6369944073554681E-2</v>
      </c>
      <c r="L37">
        <v>154.18848939310644</v>
      </c>
      <c r="M37">
        <v>1.7865213631558423E-3</v>
      </c>
      <c r="N37">
        <v>149.44720464180762</v>
      </c>
      <c r="O37">
        <v>1.6055511050447517E-3</v>
      </c>
      <c r="P37">
        <v>137.0976567434021</v>
      </c>
      <c r="Q37">
        <v>0.11630883195335373</v>
      </c>
      <c r="R37">
        <v>129.68627890543058</v>
      </c>
      <c r="S37">
        <v>0.12344700286252677</v>
      </c>
      <c r="T37">
        <v>129.88655419247516</v>
      </c>
      <c r="U37">
        <v>5.4535125308401693E-3</v>
      </c>
      <c r="V37">
        <v>141.3695174113538</v>
      </c>
      <c r="W37">
        <v>5.6463426408666934E-3</v>
      </c>
      <c r="X37">
        <v>133.49210546793665</v>
      </c>
      <c r="Y37">
        <v>1.5952941753404525E-2</v>
      </c>
      <c r="Z37">
        <v>129.68627890543058</v>
      </c>
      <c r="AA37">
        <v>1.9304887982186644E-2</v>
      </c>
    </row>
    <row r="38" spans="2:27" x14ac:dyDescent="0.15">
      <c r="B38" t="s">
        <v>110</v>
      </c>
      <c r="C38">
        <v>769</v>
      </c>
      <c r="D38">
        <v>3.60555127546544</v>
      </c>
      <c r="E38" s="37">
        <f t="shared" si="0"/>
        <v>133.49210546793665</v>
      </c>
      <c r="F38">
        <v>1.5333505622224545E-3</v>
      </c>
      <c r="G38">
        <v>0.11693270151773077</v>
      </c>
      <c r="H38">
        <v>5.6264385494822827E-3</v>
      </c>
      <c r="I38">
        <v>1.5952941753404525E-2</v>
      </c>
      <c r="L38">
        <v>162.26617662356421</v>
      </c>
      <c r="M38">
        <v>1.3989635833962844E-3</v>
      </c>
      <c r="N38">
        <v>154.4472046418116</v>
      </c>
      <c r="O38">
        <v>1.4496364170424117E-3</v>
      </c>
      <c r="P38">
        <v>141.34029743052153</v>
      </c>
      <c r="Q38">
        <v>0.11643599706784005</v>
      </c>
      <c r="R38">
        <v>133.29183018089208</v>
      </c>
      <c r="S38">
        <v>0.12180215860807427</v>
      </c>
      <c r="T38">
        <v>133.49210546793665</v>
      </c>
      <c r="U38">
        <v>5.6264385494822827E-3</v>
      </c>
      <c r="V38">
        <v>145.84165336634612</v>
      </c>
      <c r="W38">
        <v>5.6336097912336172E-3</v>
      </c>
      <c r="X38">
        <v>137.0976567434021</v>
      </c>
      <c r="Y38">
        <v>1.5564698717149026E-2</v>
      </c>
      <c r="Z38">
        <v>133.29183018089208</v>
      </c>
      <c r="AA38">
        <v>1.8197728361050308E-2</v>
      </c>
    </row>
    <row r="39" spans="2:27" x14ac:dyDescent="0.15">
      <c r="B39" t="s">
        <v>111</v>
      </c>
      <c r="C39">
        <v>770</v>
      </c>
      <c r="D39">
        <v>4.2426406871194464</v>
      </c>
      <c r="E39" s="37">
        <f t="shared" si="0"/>
        <v>137.0976567434021</v>
      </c>
      <c r="F39">
        <v>1.6613629936386731E-3</v>
      </c>
      <c r="G39">
        <v>0.11630883195335373</v>
      </c>
      <c r="H39">
        <v>5.4562149175088103E-3</v>
      </c>
      <c r="I39">
        <v>1.5564698717149026E-2</v>
      </c>
      <c r="L39">
        <v>166.50881731068364</v>
      </c>
      <c r="M39">
        <v>1.5816792523511277E-3</v>
      </c>
      <c r="N39">
        <v>158.05275591727704</v>
      </c>
      <c r="O39">
        <v>1.5026449805114615E-3</v>
      </c>
      <c r="P39">
        <v>146.34029743052551</v>
      </c>
      <c r="Q39">
        <v>0.11623776723120616</v>
      </c>
      <c r="R39">
        <v>137.7639661358844</v>
      </c>
      <c r="S39">
        <v>0.12047237555110109</v>
      </c>
      <c r="T39">
        <v>137.0976567434021</v>
      </c>
      <c r="U39">
        <v>5.4562149175088103E-3</v>
      </c>
      <c r="V39">
        <v>149.44720464180762</v>
      </c>
      <c r="W39">
        <v>5.4974429133096275E-3</v>
      </c>
      <c r="X39">
        <v>141.34029743052153</v>
      </c>
      <c r="Y39">
        <v>1.5438294589081986E-2</v>
      </c>
      <c r="Z39">
        <v>137.7639661358844</v>
      </c>
      <c r="AA39">
        <v>1.758524800821459E-2</v>
      </c>
    </row>
    <row r="40" spans="2:27" x14ac:dyDescent="0.15">
      <c r="B40" t="s">
        <v>112</v>
      </c>
      <c r="C40">
        <v>771</v>
      </c>
      <c r="D40">
        <v>5.0000000000039799</v>
      </c>
      <c r="E40" s="37">
        <f t="shared" si="0"/>
        <v>141.34029743052153</v>
      </c>
      <c r="F40">
        <v>1.7115630938198841E-3</v>
      </c>
      <c r="G40">
        <v>0.11643599706784005</v>
      </c>
      <c r="H40">
        <v>5.5870139184712843E-3</v>
      </c>
      <c r="I40">
        <v>1.5438294589081986E-2</v>
      </c>
      <c r="L40">
        <v>170.11436858614513</v>
      </c>
      <c r="M40">
        <v>1.7090612070779685E-3</v>
      </c>
      <c r="N40">
        <v>161.65830719273853</v>
      </c>
      <c r="O40">
        <v>1.5791635829471708E-3</v>
      </c>
      <c r="P40">
        <v>149.945848705987</v>
      </c>
      <c r="Q40">
        <v>0.11683895889429967</v>
      </c>
      <c r="R40">
        <v>141.3695174113538</v>
      </c>
      <c r="S40">
        <v>0.11880784915676422</v>
      </c>
      <c r="T40">
        <v>141.34029743052153</v>
      </c>
      <c r="U40">
        <v>5.5870139184712843E-3</v>
      </c>
      <c r="V40">
        <v>154.4472046418116</v>
      </c>
      <c r="W40">
        <v>5.5498103881448701E-3</v>
      </c>
      <c r="X40">
        <v>146.34029743052551</v>
      </c>
      <c r="Y40">
        <v>1.5301398696477529E-2</v>
      </c>
      <c r="Z40">
        <v>141.3695174113538</v>
      </c>
      <c r="AA40">
        <v>1.6627979438367971E-2</v>
      </c>
    </row>
    <row r="41" spans="2:27" x14ac:dyDescent="0.15">
      <c r="B41" t="s">
        <v>113</v>
      </c>
      <c r="C41">
        <v>772</v>
      </c>
      <c r="D41">
        <v>3.6055512754614987</v>
      </c>
      <c r="E41" s="37">
        <f t="shared" si="0"/>
        <v>146.34029743052551</v>
      </c>
      <c r="F41">
        <v>1.6309833212044781E-3</v>
      </c>
      <c r="G41">
        <v>0.11623776723120616</v>
      </c>
      <c r="H41">
        <v>5.5230874896859995E-3</v>
      </c>
      <c r="I41">
        <v>1.5301398696477529E-2</v>
      </c>
      <c r="L41">
        <v>173.71991986161058</v>
      </c>
      <c r="M41">
        <v>1.7346223094569292E-3</v>
      </c>
      <c r="N41">
        <v>166.65830719274251</v>
      </c>
      <c r="O41">
        <v>1.4480182684452711E-3</v>
      </c>
      <c r="P41">
        <v>154.18848939310644</v>
      </c>
      <c r="Q41">
        <v>0.11454757992506522</v>
      </c>
      <c r="R41">
        <v>145.84165336634612</v>
      </c>
      <c r="S41">
        <v>0.11623213938998041</v>
      </c>
      <c r="T41">
        <v>146.34029743052551</v>
      </c>
      <c r="U41">
        <v>5.5230874896859995E-3</v>
      </c>
      <c r="V41">
        <v>158.05275591727704</v>
      </c>
      <c r="W41">
        <v>5.5816058730663578E-3</v>
      </c>
      <c r="X41">
        <v>149.945848705987</v>
      </c>
      <c r="Y41">
        <v>1.4910431625822276E-2</v>
      </c>
      <c r="Z41">
        <v>145.84165336634612</v>
      </c>
      <c r="AA41">
        <v>1.6117400722753385E-2</v>
      </c>
    </row>
    <row r="42" spans="2:27" x14ac:dyDescent="0.15">
      <c r="B42" t="s">
        <v>114</v>
      </c>
      <c r="C42">
        <v>773</v>
      </c>
      <c r="D42">
        <v>4.2426406871194464</v>
      </c>
      <c r="E42" s="37">
        <f t="shared" si="0"/>
        <v>149.945848705987</v>
      </c>
      <c r="F42">
        <v>1.7880673659728481E-3</v>
      </c>
      <c r="G42">
        <v>0.11683895889429967</v>
      </c>
      <c r="H42">
        <v>5.7191435234898872E-3</v>
      </c>
      <c r="I42">
        <v>1.4910431625822276E-2</v>
      </c>
      <c r="L42">
        <v>178.71991986161456</v>
      </c>
      <c r="M42">
        <v>1.7841278524797545E-3</v>
      </c>
      <c r="N42">
        <v>170.26385846820401</v>
      </c>
      <c r="O42">
        <v>1.5507482838283992E-3</v>
      </c>
      <c r="P42">
        <v>157.79404066857188</v>
      </c>
      <c r="Q42">
        <v>0.11378511041571389</v>
      </c>
      <c r="R42">
        <v>149.44720464180762</v>
      </c>
      <c r="S42">
        <v>0.11574342209369057</v>
      </c>
      <c r="T42">
        <v>149.945848705987</v>
      </c>
      <c r="U42">
        <v>5.7191435234898872E-3</v>
      </c>
      <c r="V42">
        <v>161.65830719273853</v>
      </c>
      <c r="W42">
        <v>5.577352077026216E-3</v>
      </c>
      <c r="X42">
        <v>154.18848939310644</v>
      </c>
      <c r="Y42">
        <v>1.4860664636628581E-2</v>
      </c>
      <c r="Z42">
        <v>149.44720464180762</v>
      </c>
      <c r="AA42">
        <v>1.5711444211452433E-2</v>
      </c>
    </row>
    <row r="43" spans="2:27" x14ac:dyDescent="0.15">
      <c r="B43" t="s">
        <v>115</v>
      </c>
      <c r="C43">
        <v>774</v>
      </c>
      <c r="D43">
        <v>3.60555127546544</v>
      </c>
      <c r="E43" s="37">
        <f t="shared" si="0"/>
        <v>154.18848939310644</v>
      </c>
      <c r="F43">
        <v>1.7865213631558423E-3</v>
      </c>
      <c r="G43">
        <v>0.11454757992506522</v>
      </c>
      <c r="H43">
        <v>5.6325672158617467E-3</v>
      </c>
      <c r="I43">
        <v>1.4860664636628581E-2</v>
      </c>
      <c r="L43">
        <v>182.32547113708</v>
      </c>
      <c r="M43">
        <v>1.320101730145384E-3</v>
      </c>
      <c r="N43">
        <v>174.73599442320906</v>
      </c>
      <c r="O43">
        <v>1.3956207913807842E-3</v>
      </c>
      <c r="P43">
        <v>162.26617662356421</v>
      </c>
      <c r="Q43">
        <v>0.11368099369753897</v>
      </c>
      <c r="R43">
        <v>154.4472046418116</v>
      </c>
      <c r="S43">
        <v>0.11395660078695465</v>
      </c>
      <c r="T43">
        <v>154.18848939310644</v>
      </c>
      <c r="U43">
        <v>5.6325672158617467E-3</v>
      </c>
      <c r="V43">
        <v>166.65830719274251</v>
      </c>
      <c r="W43">
        <v>5.5436154431307985E-3</v>
      </c>
      <c r="X43">
        <v>157.79404066857188</v>
      </c>
      <c r="Y43">
        <v>1.4935492718516451E-2</v>
      </c>
      <c r="Z43">
        <v>154.4472046418116</v>
      </c>
      <c r="AA43">
        <v>1.555813654725462E-2</v>
      </c>
    </row>
    <row r="44" spans="2:27" x14ac:dyDescent="0.15">
      <c r="B44" t="s">
        <v>116</v>
      </c>
      <c r="C44">
        <v>775</v>
      </c>
      <c r="D44">
        <v>4.4721359549923347</v>
      </c>
      <c r="E44" s="37">
        <f t="shared" si="0"/>
        <v>157.79404066857188</v>
      </c>
      <c r="F44">
        <v>1.9420112006437967E-3</v>
      </c>
      <c r="G44">
        <v>0.11378511041571389</v>
      </c>
      <c r="H44">
        <v>5.5513364434196921E-3</v>
      </c>
      <c r="I44">
        <v>1.4935492718516451E-2</v>
      </c>
      <c r="L44">
        <v>186.56811182419943</v>
      </c>
      <c r="M44">
        <v>1.5530975310244061E-3</v>
      </c>
      <c r="N44">
        <v>178.34154569867056</v>
      </c>
      <c r="O44">
        <v>1.6815932344881252E-3</v>
      </c>
      <c r="P44">
        <v>166.50881731068364</v>
      </c>
      <c r="Q44">
        <v>0.11581049097516626</v>
      </c>
      <c r="R44">
        <v>158.05275591727704</v>
      </c>
      <c r="S44">
        <v>0.11327924102817798</v>
      </c>
      <c r="T44">
        <v>157.79404066857188</v>
      </c>
      <c r="U44">
        <v>5.5513364434196921E-3</v>
      </c>
      <c r="V44">
        <v>170.26385846820401</v>
      </c>
      <c r="W44">
        <v>5.5954393626478091E-3</v>
      </c>
      <c r="X44">
        <v>162.26617662356421</v>
      </c>
      <c r="Y44">
        <v>1.4426582753099359E-2</v>
      </c>
      <c r="Z44">
        <v>158.05275591727704</v>
      </c>
      <c r="AA44">
        <v>1.520196301760931E-2</v>
      </c>
    </row>
    <row r="45" spans="2:27" x14ac:dyDescent="0.15">
      <c r="B45" t="s">
        <v>117</v>
      </c>
      <c r="C45">
        <v>776</v>
      </c>
      <c r="D45">
        <v>4.2426406871194464</v>
      </c>
      <c r="E45" s="37">
        <f t="shared" si="0"/>
        <v>162.26617662356421</v>
      </c>
      <c r="F45">
        <v>1.3989635833962844E-3</v>
      </c>
      <c r="G45">
        <v>0.11368099369753897</v>
      </c>
      <c r="H45">
        <v>5.4452717674665554E-3</v>
      </c>
      <c r="I45">
        <v>1.4426582753099359E-2</v>
      </c>
      <c r="L45">
        <v>190.17366309966093</v>
      </c>
      <c r="M45">
        <v>1.5334738621507193E-3</v>
      </c>
      <c r="N45">
        <v>181.947096974136</v>
      </c>
      <c r="O45">
        <v>1.5854326677793129E-3</v>
      </c>
      <c r="P45">
        <v>170.11436858614513</v>
      </c>
      <c r="Q45">
        <v>0.11326381812286855</v>
      </c>
      <c r="R45">
        <v>161.65830719273853</v>
      </c>
      <c r="S45">
        <v>0.1131117970203591</v>
      </c>
      <c r="T45">
        <v>162.26617662356421</v>
      </c>
      <c r="U45">
        <v>5.4452717674665554E-3</v>
      </c>
      <c r="V45">
        <v>174.73599442320906</v>
      </c>
      <c r="W45">
        <v>5.4865830171898205E-3</v>
      </c>
      <c r="X45">
        <v>166.50881731068364</v>
      </c>
      <c r="Y45">
        <v>1.4771433320266911E-2</v>
      </c>
      <c r="Z45">
        <v>161.65830719273853</v>
      </c>
      <c r="AA45">
        <v>1.5264117150342241E-2</v>
      </c>
    </row>
    <row r="46" spans="2:27" x14ac:dyDescent="0.15">
      <c r="B46" t="s">
        <v>118</v>
      </c>
      <c r="C46">
        <v>777</v>
      </c>
      <c r="D46">
        <v>3.6055512754614987</v>
      </c>
      <c r="E46" s="37">
        <f t="shared" si="0"/>
        <v>166.50881731068364</v>
      </c>
      <c r="F46">
        <v>1.5816792523511277E-3</v>
      </c>
      <c r="G46">
        <v>0.11581049097516626</v>
      </c>
      <c r="H46">
        <v>5.5044872072022829E-3</v>
      </c>
      <c r="I46">
        <v>1.4771433320266911E-2</v>
      </c>
      <c r="L46">
        <v>193.77921437512637</v>
      </c>
      <c r="M46">
        <v>1.4779078278073889E-3</v>
      </c>
      <c r="N46">
        <v>186.41923292913788</v>
      </c>
      <c r="O46">
        <v>1.3674172388559891E-3</v>
      </c>
      <c r="P46">
        <v>173.71991986161058</v>
      </c>
      <c r="Q46">
        <v>0.1108084608956635</v>
      </c>
      <c r="R46">
        <v>166.65830719274251</v>
      </c>
      <c r="S46">
        <v>0.11168243720059377</v>
      </c>
      <c r="T46">
        <v>166.50881731068364</v>
      </c>
      <c r="U46">
        <v>5.5044872072022829E-3</v>
      </c>
      <c r="V46">
        <v>178.34154569867056</v>
      </c>
      <c r="W46">
        <v>5.410502295770489E-3</v>
      </c>
      <c r="X46">
        <v>170.11436858614513</v>
      </c>
      <c r="Y46">
        <v>1.4530614032166333E-2</v>
      </c>
      <c r="Z46">
        <v>166.65830719274251</v>
      </c>
      <c r="AA46">
        <v>1.4841066955208006E-2</v>
      </c>
    </row>
    <row r="47" spans="2:27" x14ac:dyDescent="0.15">
      <c r="B47" t="s">
        <v>119</v>
      </c>
      <c r="C47">
        <v>778</v>
      </c>
      <c r="D47">
        <v>3.60555127546544</v>
      </c>
      <c r="E47" s="37">
        <f t="shared" si="0"/>
        <v>170.11436858614513</v>
      </c>
      <c r="F47">
        <v>1.7090612070779685E-3</v>
      </c>
      <c r="G47">
        <v>0.11326381812286855</v>
      </c>
      <c r="H47">
        <v>5.3883498531938556E-3</v>
      </c>
      <c r="I47">
        <v>1.4530614032166333E-2</v>
      </c>
      <c r="N47">
        <v>190.66187361625731</v>
      </c>
      <c r="O47">
        <v>1.4262394816312574E-3</v>
      </c>
      <c r="P47">
        <v>178.71991986161456</v>
      </c>
      <c r="Q47">
        <v>0.11107247149816581</v>
      </c>
      <c r="R47">
        <v>170.26385846820401</v>
      </c>
      <c r="S47">
        <v>0.11240137482770998</v>
      </c>
      <c r="T47">
        <v>170.11436858614513</v>
      </c>
      <c r="U47">
        <v>5.3883498531938556E-3</v>
      </c>
      <c r="V47">
        <v>181.947096974136</v>
      </c>
      <c r="W47">
        <v>5.3809766588694746E-3</v>
      </c>
      <c r="X47">
        <v>173.71991986161058</v>
      </c>
      <c r="Y47">
        <v>1.4638436595478876E-2</v>
      </c>
      <c r="Z47">
        <v>170.26385846820401</v>
      </c>
      <c r="AA47">
        <v>1.4613512985976185E-2</v>
      </c>
    </row>
    <row r="48" spans="2:27" x14ac:dyDescent="0.15">
      <c r="B48" t="s">
        <v>120</v>
      </c>
      <c r="C48">
        <v>779</v>
      </c>
      <c r="D48">
        <v>5.0000000000039799</v>
      </c>
      <c r="E48" s="37">
        <f t="shared" si="0"/>
        <v>173.71991986161058</v>
      </c>
      <c r="F48">
        <v>1.7346223094569292E-3</v>
      </c>
      <c r="G48">
        <v>0.1108084608956635</v>
      </c>
      <c r="H48">
        <v>5.332895956813551E-3</v>
      </c>
      <c r="I48">
        <v>1.4638436595478876E-2</v>
      </c>
      <c r="N48">
        <v>194.26742489172275</v>
      </c>
      <c r="O48">
        <v>1.736987293986878E-3</v>
      </c>
      <c r="P48">
        <v>182.32547113708</v>
      </c>
      <c r="Q48">
        <v>0.11033870146916977</v>
      </c>
      <c r="R48">
        <v>174.73599442320906</v>
      </c>
      <c r="S48">
        <v>0.11126344483018029</v>
      </c>
      <c r="T48">
        <v>173.71991986161058</v>
      </c>
      <c r="U48">
        <v>5.332895956813551E-3</v>
      </c>
      <c r="V48">
        <v>186.41923292913788</v>
      </c>
      <c r="W48">
        <v>5.4500207150899845E-3</v>
      </c>
      <c r="X48">
        <v>178.71991986161456</v>
      </c>
      <c r="Y48">
        <v>1.4509323654801115E-2</v>
      </c>
      <c r="Z48">
        <v>174.73599442320906</v>
      </c>
      <c r="AA48">
        <v>1.4281685355873238E-2</v>
      </c>
    </row>
    <row r="49" spans="2:27" x14ac:dyDescent="0.15">
      <c r="B49" t="s">
        <v>121</v>
      </c>
      <c r="C49">
        <v>780</v>
      </c>
      <c r="D49">
        <v>3.60555127546544</v>
      </c>
      <c r="E49" s="37">
        <f t="shared" si="0"/>
        <v>178.71991986161456</v>
      </c>
      <c r="F49">
        <v>1.7841278524797545E-3</v>
      </c>
      <c r="G49">
        <v>0.11107247149816581</v>
      </c>
      <c r="H49">
        <v>5.3261067696034579E-3</v>
      </c>
      <c r="I49">
        <v>1.4509323654801115E-2</v>
      </c>
      <c r="P49">
        <v>186.56811182419943</v>
      </c>
      <c r="Q49">
        <v>0.10977358239389194</v>
      </c>
      <c r="R49">
        <v>178.34154569867056</v>
      </c>
      <c r="S49">
        <v>0.11007772949314884</v>
      </c>
      <c r="T49">
        <v>178.71991986161456</v>
      </c>
      <c r="U49">
        <v>5.3261067696034579E-3</v>
      </c>
      <c r="V49">
        <v>190.66187361625731</v>
      </c>
      <c r="W49">
        <v>5.3959991155189567E-3</v>
      </c>
      <c r="X49">
        <v>182.32547113708</v>
      </c>
      <c r="Y49">
        <v>1.4450981844518601E-2</v>
      </c>
      <c r="Z49">
        <v>178.34154569867056</v>
      </c>
      <c r="AA49">
        <v>1.4553878822957418E-2</v>
      </c>
    </row>
    <row r="50" spans="2:27" x14ac:dyDescent="0.15">
      <c r="B50" t="s">
        <v>122</v>
      </c>
      <c r="C50">
        <v>781</v>
      </c>
      <c r="D50">
        <v>4.2426406871194464</v>
      </c>
      <c r="E50" s="37">
        <f t="shared" si="0"/>
        <v>182.32547113708</v>
      </c>
      <c r="F50">
        <v>1.320101730145384E-3</v>
      </c>
      <c r="G50">
        <v>0.11033870146916977</v>
      </c>
      <c r="H50">
        <v>5.3045524749588254E-3</v>
      </c>
      <c r="I50">
        <v>1.4450981844518601E-2</v>
      </c>
      <c r="P50">
        <v>190.17366309966093</v>
      </c>
      <c r="Q50">
        <v>0.11022363384296632</v>
      </c>
      <c r="R50">
        <v>181.947096974136</v>
      </c>
      <c r="S50">
        <v>0.11009985766289208</v>
      </c>
      <c r="T50">
        <v>182.32547113708</v>
      </c>
      <c r="U50">
        <v>5.3045524749588254E-3</v>
      </c>
      <c r="V50">
        <v>194.26742489172275</v>
      </c>
      <c r="W50">
        <v>5.3401668286159783E-3</v>
      </c>
      <c r="X50">
        <v>186.56811182419943</v>
      </c>
      <c r="Y50">
        <v>1.4303860591540903E-2</v>
      </c>
      <c r="Z50">
        <v>181.947096974136</v>
      </c>
      <c r="AA50">
        <v>1.4325275957042813E-2</v>
      </c>
    </row>
    <row r="51" spans="2:27" x14ac:dyDescent="0.15">
      <c r="B51" t="s">
        <v>123</v>
      </c>
      <c r="C51">
        <v>782</v>
      </c>
      <c r="D51">
        <v>3.6055512754614987</v>
      </c>
      <c r="E51" s="37">
        <f t="shared" si="0"/>
        <v>186.56811182419943</v>
      </c>
      <c r="F51">
        <v>1.5530975310244061E-3</v>
      </c>
      <c r="G51">
        <v>0.10977358239389194</v>
      </c>
      <c r="H51">
        <v>5.3590846810800397E-3</v>
      </c>
      <c r="I51">
        <v>1.4303860591540903E-2</v>
      </c>
      <c r="P51">
        <v>193.77921437512637</v>
      </c>
      <c r="Q51">
        <v>0.11011947038282215</v>
      </c>
      <c r="R51">
        <v>186.41923292913788</v>
      </c>
      <c r="S51">
        <v>0.10897005538801074</v>
      </c>
      <c r="T51">
        <v>186.56811182419943</v>
      </c>
      <c r="U51">
        <v>5.3590846810800397E-3</v>
      </c>
      <c r="X51">
        <v>190.17366309966093</v>
      </c>
      <c r="Y51">
        <v>1.4214436733484307E-2</v>
      </c>
      <c r="Z51">
        <v>186.41923292913788</v>
      </c>
      <c r="AA51">
        <v>1.4183602450349912E-2</v>
      </c>
    </row>
    <row r="52" spans="2:27" x14ac:dyDescent="0.15">
      <c r="B52" t="s">
        <v>124</v>
      </c>
      <c r="C52">
        <v>783</v>
      </c>
      <c r="D52">
        <v>3.60555127546544</v>
      </c>
      <c r="E52" s="37">
        <f t="shared" si="0"/>
        <v>190.17366309966093</v>
      </c>
      <c r="F52">
        <v>1.5334738621507193E-3</v>
      </c>
      <c r="G52">
        <v>0.11022363384296632</v>
      </c>
      <c r="H52">
        <v>5.3537409354557797E-3</v>
      </c>
      <c r="I52">
        <v>1.4214436733484307E-2</v>
      </c>
      <c r="P52">
        <v>198.77921437511898</v>
      </c>
      <c r="Q52">
        <v>0.10906579776381124</v>
      </c>
      <c r="R52">
        <v>190.66187361625731</v>
      </c>
      <c r="S52">
        <v>0.1100527433110514</v>
      </c>
      <c r="T52">
        <v>190.17366309966093</v>
      </c>
      <c r="U52">
        <v>5.3537409354557797E-3</v>
      </c>
      <c r="X52">
        <v>193.77921437512637</v>
      </c>
      <c r="Y52">
        <v>1.4290832302891113E-2</v>
      </c>
      <c r="Z52">
        <v>190.66187361625731</v>
      </c>
      <c r="AA52">
        <v>1.4292716989623528E-2</v>
      </c>
    </row>
    <row r="53" spans="2:27" x14ac:dyDescent="0.15">
      <c r="B53" t="s">
        <v>125</v>
      </c>
      <c r="C53">
        <v>784</v>
      </c>
      <c r="D53">
        <v>4.9999999999926104</v>
      </c>
      <c r="E53" s="37">
        <f t="shared" si="0"/>
        <v>193.77921437512637</v>
      </c>
      <c r="F53">
        <v>1.4779078278073889E-3</v>
      </c>
      <c r="G53">
        <v>0.11011947038282215</v>
      </c>
      <c r="H53">
        <v>5.3680386533753923E-3</v>
      </c>
      <c r="I53">
        <v>1.4290832302891113E-2</v>
      </c>
      <c r="R53">
        <v>194.26742489172275</v>
      </c>
      <c r="S53">
        <v>0.10921310229904736</v>
      </c>
      <c r="T53">
        <v>193.77921437512637</v>
      </c>
      <c r="U53">
        <v>5.3680386533753923E-3</v>
      </c>
      <c r="X53">
        <v>198.77921437511898</v>
      </c>
      <c r="Y53">
        <v>1.4328079332540837E-2</v>
      </c>
      <c r="Z53">
        <v>194.26742489172275</v>
      </c>
      <c r="AA53">
        <v>1.428916555969688E-2</v>
      </c>
    </row>
    <row r="54" spans="2:27" x14ac:dyDescent="0.15">
      <c r="B54" t="s">
        <v>126</v>
      </c>
      <c r="C54">
        <v>785</v>
      </c>
      <c r="D54">
        <v>4.2426406871194464</v>
      </c>
      <c r="E54" s="37">
        <f t="shared" si="0"/>
        <v>198.77921437511898</v>
      </c>
      <c r="F54">
        <v>1.348296885364704E-3</v>
      </c>
      <c r="G54">
        <v>0.10906579776381124</v>
      </c>
      <c r="H54">
        <v>5.4499070812623019E-3</v>
      </c>
      <c r="I54">
        <v>1.4328079332540837E-2</v>
      </c>
      <c r="R54">
        <v>198.51006557884219</v>
      </c>
      <c r="S54">
        <v>0.10906579776381124</v>
      </c>
      <c r="T54">
        <v>198.77921437511898</v>
      </c>
      <c r="U54">
        <v>5.4499070812623019E-3</v>
      </c>
      <c r="X54">
        <v>203.02185506223842</v>
      </c>
      <c r="Y54">
        <v>1.428916555969688E-2</v>
      </c>
      <c r="Z54">
        <v>198.51006557884219</v>
      </c>
      <c r="AA54">
        <v>1.4328079332540837E-2</v>
      </c>
    </row>
    <row r="55" spans="2:27" x14ac:dyDescent="0.15">
      <c r="B55" t="s">
        <v>127</v>
      </c>
      <c r="C55">
        <v>786</v>
      </c>
      <c r="D55">
        <v>3.60555127546544</v>
      </c>
      <c r="E55" s="37">
        <f t="shared" si="0"/>
        <v>203.02185506223842</v>
      </c>
      <c r="F55">
        <v>1.736987293986878E-3</v>
      </c>
      <c r="G55">
        <v>0.10921310229904736</v>
      </c>
      <c r="H55">
        <v>5.3401668286159783E-3</v>
      </c>
      <c r="I55">
        <v>1.428916555969688E-2</v>
      </c>
      <c r="R55">
        <v>203.5100655788348</v>
      </c>
      <c r="S55">
        <v>0.11011947038282215</v>
      </c>
      <c r="T55">
        <v>203.02185506223842</v>
      </c>
      <c r="U55">
        <v>5.3401668286159783E-3</v>
      </c>
      <c r="Z55">
        <v>203.5100655788348</v>
      </c>
      <c r="AA55">
        <v>1.4290832302891113E-2</v>
      </c>
    </row>
    <row r="56" spans="2:27" x14ac:dyDescent="0.15">
      <c r="B56" t="s">
        <v>128</v>
      </c>
      <c r="C56">
        <v>787</v>
      </c>
      <c r="D56">
        <v>4.2426406871194464</v>
      </c>
      <c r="E56" s="37">
        <f t="shared" si="0"/>
        <v>206.62740633770386</v>
      </c>
      <c r="F56">
        <v>1.4262394816312574E-3</v>
      </c>
      <c r="G56">
        <v>0.1100527433110514</v>
      </c>
      <c r="H56">
        <v>5.3959991155189567E-3</v>
      </c>
      <c r="I56">
        <v>1.4292716989623528E-2</v>
      </c>
      <c r="Z56">
        <v>207.11561685430024</v>
      </c>
      <c r="AA56">
        <v>1.4214436733484307E-2</v>
      </c>
    </row>
    <row r="57" spans="2:27" x14ac:dyDescent="0.15">
      <c r="B57" t="s">
        <v>129</v>
      </c>
      <c r="C57">
        <v>788</v>
      </c>
      <c r="D57">
        <v>4.4721359550018667</v>
      </c>
      <c r="E57" s="37">
        <f t="shared" si="0"/>
        <v>210.87004702482329</v>
      </c>
      <c r="F57">
        <v>1.3674172388559891E-3</v>
      </c>
      <c r="G57">
        <v>0.10897005538801074</v>
      </c>
      <c r="H57">
        <v>5.4500207150899845E-3</v>
      </c>
      <c r="I57">
        <v>1.4183602450349912E-2</v>
      </c>
    </row>
    <row r="58" spans="2:27" x14ac:dyDescent="0.15">
      <c r="B58" t="s">
        <v>130</v>
      </c>
      <c r="C58">
        <v>789</v>
      </c>
      <c r="D58">
        <v>3.60555127546544</v>
      </c>
      <c r="E58" s="37">
        <f t="shared" si="0"/>
        <v>215.34218297982517</v>
      </c>
      <c r="F58">
        <v>1.5854326677793129E-3</v>
      </c>
      <c r="G58">
        <v>0.11009985766289208</v>
      </c>
      <c r="H58">
        <v>5.3809766588694746E-3</v>
      </c>
      <c r="I58">
        <v>1.4325275957042813E-2</v>
      </c>
    </row>
    <row r="59" spans="2:27" x14ac:dyDescent="0.15">
      <c r="B59" t="s">
        <v>131</v>
      </c>
      <c r="C59">
        <v>790</v>
      </c>
      <c r="D59">
        <v>3.6055512754614987</v>
      </c>
      <c r="E59" s="37">
        <f t="shared" si="0"/>
        <v>218.94773425529061</v>
      </c>
      <c r="F59">
        <v>1.6815932344881252E-3</v>
      </c>
      <c r="G59">
        <v>0.11007772949314884</v>
      </c>
      <c r="H59">
        <v>5.410502295770489E-3</v>
      </c>
      <c r="I59">
        <v>1.4553878822957418E-2</v>
      </c>
    </row>
    <row r="60" spans="2:27" x14ac:dyDescent="0.15">
      <c r="B60" t="s">
        <v>132</v>
      </c>
      <c r="C60">
        <v>791</v>
      </c>
      <c r="D60">
        <v>4.4721359550050446</v>
      </c>
      <c r="E60" s="37">
        <f t="shared" si="0"/>
        <v>222.55328553075211</v>
      </c>
      <c r="F60">
        <v>1.3956207913807842E-3</v>
      </c>
      <c r="G60">
        <v>0.11126344483018029</v>
      </c>
      <c r="H60">
        <v>5.4865830171898205E-3</v>
      </c>
      <c r="I60">
        <v>1.4281685355873238E-2</v>
      </c>
    </row>
    <row r="61" spans="2:27" x14ac:dyDescent="0.15">
      <c r="B61" t="s">
        <v>133</v>
      </c>
      <c r="C61">
        <v>792</v>
      </c>
      <c r="D61">
        <v>3.6055512754614987</v>
      </c>
      <c r="E61" s="37">
        <f t="shared" si="0"/>
        <v>227.02542148575716</v>
      </c>
      <c r="F61">
        <v>1.5507482838283992E-3</v>
      </c>
      <c r="G61">
        <v>0.11240137482770998</v>
      </c>
      <c r="H61">
        <v>5.5954393626478091E-3</v>
      </c>
      <c r="I61">
        <v>1.4613512985976185E-2</v>
      </c>
    </row>
    <row r="62" spans="2:27" x14ac:dyDescent="0.15">
      <c r="B62" t="s">
        <v>134</v>
      </c>
      <c r="C62">
        <v>793</v>
      </c>
      <c r="D62">
        <v>5.0000000000039799</v>
      </c>
      <c r="E62" s="37">
        <f t="shared" si="0"/>
        <v>230.63097276121866</v>
      </c>
      <c r="F62">
        <v>1.4480182684452711E-3</v>
      </c>
      <c r="G62">
        <v>0.11168243720059377</v>
      </c>
      <c r="H62">
        <v>5.5436154431307985E-3</v>
      </c>
      <c r="I62">
        <v>1.4841066955208006E-2</v>
      </c>
    </row>
    <row r="63" spans="2:27" x14ac:dyDescent="0.15">
      <c r="B63" t="s">
        <v>135</v>
      </c>
      <c r="C63">
        <v>794</v>
      </c>
      <c r="D63">
        <v>3.6055512754614987</v>
      </c>
      <c r="E63" s="37">
        <f t="shared" si="0"/>
        <v>235.63097276122264</v>
      </c>
      <c r="F63">
        <v>1.5791635829471708E-3</v>
      </c>
      <c r="G63">
        <v>0.1131117970203591</v>
      </c>
      <c r="H63">
        <v>5.577352077026216E-3</v>
      </c>
      <c r="I63">
        <v>1.5264117150342241E-2</v>
      </c>
    </row>
    <row r="64" spans="2:27" x14ac:dyDescent="0.15">
      <c r="B64" t="s">
        <v>136</v>
      </c>
      <c r="C64">
        <v>795</v>
      </c>
      <c r="D64">
        <v>3.60555127546544</v>
      </c>
      <c r="E64" s="37">
        <f t="shared" si="0"/>
        <v>239.23652403668413</v>
      </c>
      <c r="F64">
        <v>1.5026449805114615E-3</v>
      </c>
      <c r="G64">
        <v>0.11327924102817798</v>
      </c>
      <c r="H64">
        <v>5.5816058730663578E-3</v>
      </c>
      <c r="I64">
        <v>1.520196301760931E-2</v>
      </c>
    </row>
    <row r="65" spans="2:9" x14ac:dyDescent="0.15">
      <c r="B65" t="s">
        <v>137</v>
      </c>
      <c r="C65">
        <v>796</v>
      </c>
      <c r="D65">
        <v>5.0000000000039799</v>
      </c>
      <c r="E65" s="37">
        <f t="shared" si="0"/>
        <v>242.84207531214957</v>
      </c>
      <c r="F65">
        <v>1.4496364170424117E-3</v>
      </c>
      <c r="G65">
        <v>0.11395660078695465</v>
      </c>
      <c r="H65">
        <v>5.5498103881448701E-3</v>
      </c>
      <c r="I65">
        <v>1.555813654725462E-2</v>
      </c>
    </row>
    <row r="66" spans="2:9" x14ac:dyDescent="0.15">
      <c r="B66" t="s">
        <v>138</v>
      </c>
      <c r="C66">
        <v>797</v>
      </c>
      <c r="D66">
        <v>3.6055512754614987</v>
      </c>
      <c r="E66" s="37">
        <f t="shared" si="0"/>
        <v>247.84207531215355</v>
      </c>
      <c r="F66">
        <v>1.6055511050447517E-3</v>
      </c>
      <c r="G66">
        <v>0.11574342209369057</v>
      </c>
      <c r="H66">
        <v>5.4974429133096275E-3</v>
      </c>
      <c r="I66">
        <v>1.5711444211452433E-2</v>
      </c>
    </row>
    <row r="67" spans="2:9" x14ac:dyDescent="0.15">
      <c r="B67" t="s">
        <v>139</v>
      </c>
      <c r="C67">
        <v>798</v>
      </c>
      <c r="D67">
        <v>4.4721359549923347</v>
      </c>
      <c r="E67" s="37">
        <f t="shared" si="0"/>
        <v>251.44762658761505</v>
      </c>
      <c r="F67">
        <v>1.8645412635068031E-3</v>
      </c>
      <c r="G67">
        <v>0.11623213938998041</v>
      </c>
      <c r="H67">
        <v>5.6336097912336172E-3</v>
      </c>
      <c r="I67">
        <v>1.6117400722753385E-2</v>
      </c>
    </row>
    <row r="68" spans="2:9" x14ac:dyDescent="0.15">
      <c r="B68" t="s">
        <v>140</v>
      </c>
      <c r="C68">
        <v>799</v>
      </c>
      <c r="D68">
        <v>3.6055512754693813</v>
      </c>
      <c r="E68" s="37">
        <f t="shared" si="0"/>
        <v>255.91976254260737</v>
      </c>
      <c r="F68">
        <v>1.549809183962456E-3</v>
      </c>
      <c r="G68">
        <v>0.11880784915676422</v>
      </c>
      <c r="H68">
        <v>5.6463426408666934E-3</v>
      </c>
      <c r="I68">
        <v>1.6627979438367971E-2</v>
      </c>
    </row>
    <row r="69" spans="2:9" x14ac:dyDescent="0.15">
      <c r="B69" t="s">
        <v>141</v>
      </c>
      <c r="C69">
        <v>800</v>
      </c>
      <c r="D69">
        <v>4.4721359549923347</v>
      </c>
      <c r="E69" s="37">
        <f t="shared" si="0"/>
        <v>259.52531381807677</v>
      </c>
      <c r="F69">
        <v>1.5240476598693846E-3</v>
      </c>
      <c r="G69">
        <v>0.12047237555110109</v>
      </c>
      <c r="H69">
        <v>5.5108614085527573E-3</v>
      </c>
      <c r="I69">
        <v>1.758524800821459E-2</v>
      </c>
    </row>
    <row r="70" spans="2:9" x14ac:dyDescent="0.15">
      <c r="B70" t="s">
        <v>142</v>
      </c>
      <c r="C70">
        <v>801</v>
      </c>
      <c r="D70">
        <v>3.6055512754614987</v>
      </c>
      <c r="E70" s="37">
        <f t="shared" ref="E70:E103" si="1">E69+D69</f>
        <v>263.99744977306909</v>
      </c>
      <c r="F70">
        <v>1.7552817100661144E-3</v>
      </c>
      <c r="G70">
        <v>0.12180215860807427</v>
      </c>
      <c r="H70">
        <v>5.6425857048794182E-3</v>
      </c>
      <c r="I70">
        <v>1.8197728361050308E-2</v>
      </c>
    </row>
    <row r="71" spans="2:9" x14ac:dyDescent="0.15">
      <c r="B71" t="s">
        <v>143</v>
      </c>
      <c r="C71">
        <v>802</v>
      </c>
      <c r="D71">
        <v>4.2426406871194464</v>
      </c>
      <c r="E71" s="37">
        <f t="shared" si="1"/>
        <v>267.60300104853059</v>
      </c>
      <c r="F71">
        <v>1.420027018906073E-3</v>
      </c>
      <c r="G71">
        <v>0.12344700286252677</v>
      </c>
      <c r="H71">
        <v>5.7523684245001554E-3</v>
      </c>
      <c r="I71">
        <v>1.9304887982186644E-2</v>
      </c>
    </row>
    <row r="72" spans="2:9" x14ac:dyDescent="0.15">
      <c r="B72" t="s">
        <v>144</v>
      </c>
      <c r="C72">
        <v>803</v>
      </c>
      <c r="D72">
        <v>3.60555127546544</v>
      </c>
      <c r="E72" s="37">
        <f t="shared" si="1"/>
        <v>271.84564173565002</v>
      </c>
      <c r="F72">
        <v>1.392712135985684E-3</v>
      </c>
      <c r="G72">
        <v>0.12476908625522341</v>
      </c>
      <c r="H72">
        <v>5.8275092908929233E-3</v>
      </c>
      <c r="I72">
        <v>1.9724951776989626E-2</v>
      </c>
    </row>
    <row r="73" spans="2:9" x14ac:dyDescent="0.15">
      <c r="B73" t="s">
        <v>145</v>
      </c>
      <c r="C73">
        <v>804</v>
      </c>
      <c r="D73">
        <v>3.60555127546544</v>
      </c>
      <c r="E73" s="37">
        <f t="shared" si="1"/>
        <v>275.45119301111544</v>
      </c>
      <c r="F73">
        <v>1.5223878004219438E-3</v>
      </c>
      <c r="G73">
        <v>0.12624301858685771</v>
      </c>
      <c r="H73">
        <v>5.7760348030457577E-3</v>
      </c>
      <c r="I73">
        <v>2.0285533102404961E-2</v>
      </c>
    </row>
    <row r="74" spans="2:9" x14ac:dyDescent="0.15">
      <c r="B74" t="s">
        <v>146</v>
      </c>
      <c r="C74">
        <v>805</v>
      </c>
      <c r="D74">
        <v>5.0000000000039799</v>
      </c>
      <c r="E74" s="37">
        <f t="shared" si="1"/>
        <v>279.05674428658085</v>
      </c>
      <c r="F74">
        <v>1.3686750647362797E-3</v>
      </c>
      <c r="G74">
        <v>0.12982439437189974</v>
      </c>
      <c r="H74">
        <v>5.8349865581645661E-3</v>
      </c>
      <c r="I74">
        <v>2.1111079545451265E-2</v>
      </c>
    </row>
    <row r="75" spans="2:9" x14ac:dyDescent="0.15">
      <c r="B75" t="s">
        <v>147</v>
      </c>
      <c r="C75">
        <v>806</v>
      </c>
      <c r="D75">
        <v>3.6055512754614987</v>
      </c>
      <c r="E75" s="37">
        <f t="shared" si="1"/>
        <v>284.05674428658483</v>
      </c>
      <c r="F75">
        <v>1.342711133421048E-3</v>
      </c>
      <c r="G75">
        <v>0.13417970124236073</v>
      </c>
      <c r="H75">
        <v>6.1057452314439258E-3</v>
      </c>
      <c r="I75">
        <v>2.2028256913899175E-2</v>
      </c>
    </row>
    <row r="76" spans="2:9" x14ac:dyDescent="0.15">
      <c r="B76" t="s">
        <v>148</v>
      </c>
      <c r="C76">
        <v>807</v>
      </c>
      <c r="D76">
        <v>4.2426406871194464</v>
      </c>
      <c r="E76" s="37">
        <f t="shared" si="1"/>
        <v>287.66229556204632</v>
      </c>
      <c r="F76">
        <v>1.4992715338339015E-3</v>
      </c>
      <c r="G76">
        <v>0.13946895509602764</v>
      </c>
      <c r="H76">
        <v>6.4112279609588865E-3</v>
      </c>
      <c r="I76">
        <v>2.2935827445666579E-2</v>
      </c>
    </row>
    <row r="77" spans="2:9" x14ac:dyDescent="0.15">
      <c r="B77" t="s">
        <v>149</v>
      </c>
      <c r="C77">
        <v>808</v>
      </c>
      <c r="D77">
        <v>4.2426406871194464</v>
      </c>
      <c r="E77" s="37">
        <f t="shared" si="1"/>
        <v>291.90493624916576</v>
      </c>
      <c r="F77">
        <v>1.5252609121923178E-3</v>
      </c>
      <c r="G77">
        <v>0.14612373371792567</v>
      </c>
      <c r="H77">
        <v>6.6835030518812687E-3</v>
      </c>
      <c r="I77">
        <v>2.3637482559499746E-2</v>
      </c>
    </row>
    <row r="78" spans="2:9" x14ac:dyDescent="0.15">
      <c r="B78" t="s">
        <v>150</v>
      </c>
      <c r="C78">
        <v>809</v>
      </c>
      <c r="D78">
        <v>3.60555127546544</v>
      </c>
      <c r="E78" s="37">
        <f t="shared" si="1"/>
        <v>296.14757693628519</v>
      </c>
      <c r="F78">
        <v>1.8881781569075034E-3</v>
      </c>
      <c r="G78">
        <v>0.15256228768160457</v>
      </c>
      <c r="H78">
        <v>7.1219400717690623E-3</v>
      </c>
      <c r="I78">
        <v>2.4570840191786857E-2</v>
      </c>
    </row>
    <row r="79" spans="2:9" x14ac:dyDescent="0.15">
      <c r="B79" t="s">
        <v>151</v>
      </c>
      <c r="C79">
        <v>810</v>
      </c>
      <c r="D79">
        <v>5.0000000000039799</v>
      </c>
      <c r="E79" s="37">
        <f t="shared" si="1"/>
        <v>299.75312821175061</v>
      </c>
      <c r="F79">
        <v>1.5765579397092422E-3</v>
      </c>
      <c r="G79">
        <v>0.16037883193382602</v>
      </c>
      <c r="H79">
        <v>7.5509537712820842E-3</v>
      </c>
      <c r="I79">
        <v>2.5214173490650416E-2</v>
      </c>
    </row>
    <row r="80" spans="2:9" x14ac:dyDescent="0.15">
      <c r="B80" t="s">
        <v>152</v>
      </c>
      <c r="C80">
        <v>811</v>
      </c>
      <c r="D80">
        <v>3.60555127546544</v>
      </c>
      <c r="E80" s="37">
        <f t="shared" si="1"/>
        <v>304.75312821175459</v>
      </c>
      <c r="F80">
        <v>1.5263034856288485E-3</v>
      </c>
      <c r="G80">
        <v>0.16450156665948937</v>
      </c>
      <c r="H80">
        <v>7.9114991881314625E-3</v>
      </c>
      <c r="I80">
        <v>2.5680041824067808E-2</v>
      </c>
    </row>
    <row r="81" spans="2:9" x14ac:dyDescent="0.15">
      <c r="B81" t="s">
        <v>153</v>
      </c>
      <c r="C81">
        <v>812</v>
      </c>
      <c r="D81">
        <v>3.6055512754614987</v>
      </c>
      <c r="E81" s="37">
        <f t="shared" si="1"/>
        <v>308.35867948722</v>
      </c>
      <c r="F81">
        <v>1.5524478377999941E-3</v>
      </c>
      <c r="G81">
        <v>0.17186748653662665</v>
      </c>
      <c r="H81">
        <v>8.0488603434579822E-3</v>
      </c>
      <c r="I81">
        <v>2.6790094251571594E-2</v>
      </c>
    </row>
    <row r="82" spans="2:9" x14ac:dyDescent="0.15">
      <c r="B82" t="s">
        <v>154</v>
      </c>
      <c r="C82">
        <v>813</v>
      </c>
      <c r="D82">
        <v>4.2426406871194464</v>
      </c>
      <c r="E82" s="37">
        <f t="shared" si="1"/>
        <v>311.9642307626815</v>
      </c>
      <c r="F82">
        <v>1.6278397185008015E-3</v>
      </c>
      <c r="G82">
        <v>0.17450634280328145</v>
      </c>
      <c r="H82">
        <v>8.3637053112303305E-3</v>
      </c>
      <c r="I82">
        <v>2.7342232340220204E-2</v>
      </c>
    </row>
    <row r="83" spans="2:9" x14ac:dyDescent="0.15">
      <c r="B83" t="s">
        <v>155</v>
      </c>
      <c r="C83">
        <v>814</v>
      </c>
      <c r="D83">
        <v>4.4721359549923347</v>
      </c>
      <c r="E83" s="37">
        <f t="shared" si="1"/>
        <v>316.20687144980093</v>
      </c>
      <c r="F83">
        <v>1.7060571680341621E-3</v>
      </c>
      <c r="G83">
        <v>0.17652190918859481</v>
      </c>
      <c r="H83">
        <v>8.6116391000529528E-3</v>
      </c>
      <c r="I83">
        <v>2.8605182789237443E-2</v>
      </c>
    </row>
    <row r="84" spans="2:9" x14ac:dyDescent="0.15">
      <c r="B84" t="s">
        <v>156</v>
      </c>
      <c r="C84">
        <v>815</v>
      </c>
      <c r="D84">
        <v>3.60555127546544</v>
      </c>
      <c r="E84" s="37">
        <f t="shared" si="1"/>
        <v>320.67900740479325</v>
      </c>
      <c r="F84">
        <v>1.4745840823045357E-3</v>
      </c>
      <c r="G84">
        <v>0.17791858206283043</v>
      </c>
      <c r="H84">
        <v>8.5369207225412767E-3</v>
      </c>
      <c r="I84">
        <v>2.9106892463196983E-2</v>
      </c>
    </row>
    <row r="85" spans="2:9" x14ac:dyDescent="0.15">
      <c r="B85" t="s">
        <v>157</v>
      </c>
      <c r="C85">
        <v>816</v>
      </c>
      <c r="D85">
        <v>4.2426406871194464</v>
      </c>
      <c r="E85" s="37">
        <f t="shared" si="1"/>
        <v>324.28455868025867</v>
      </c>
      <c r="F85">
        <v>1.6036547372719023E-3</v>
      </c>
      <c r="G85">
        <v>0.17792817400985572</v>
      </c>
      <c r="H85">
        <v>8.6985341902855399E-3</v>
      </c>
      <c r="I85">
        <v>2.9286021368659994E-2</v>
      </c>
    </row>
    <row r="86" spans="2:9" x14ac:dyDescent="0.15">
      <c r="B86" t="s">
        <v>158</v>
      </c>
      <c r="C86">
        <v>817</v>
      </c>
      <c r="D86">
        <v>3.6055512754614987</v>
      </c>
      <c r="E86" s="37">
        <f t="shared" si="1"/>
        <v>328.5271993673781</v>
      </c>
      <c r="F86">
        <v>1.5516159004824834E-3</v>
      </c>
      <c r="G86">
        <v>0.17821696184104938</v>
      </c>
      <c r="H86">
        <v>8.8598727757498285E-3</v>
      </c>
      <c r="I86">
        <v>2.9906326099415702E-2</v>
      </c>
    </row>
    <row r="87" spans="2:9" x14ac:dyDescent="0.15">
      <c r="B87" t="s">
        <v>159</v>
      </c>
      <c r="C87">
        <v>818</v>
      </c>
      <c r="D87">
        <v>4.4721359550050446</v>
      </c>
      <c r="E87" s="37">
        <f t="shared" si="1"/>
        <v>332.1327506428396</v>
      </c>
      <c r="F87">
        <v>1.5778835137582904E-3</v>
      </c>
      <c r="G87">
        <v>0.18101858206006993</v>
      </c>
      <c r="H87">
        <v>8.8621606415869025E-3</v>
      </c>
      <c r="I87">
        <v>3.0135088514554986E-2</v>
      </c>
    </row>
    <row r="88" spans="2:9" x14ac:dyDescent="0.15">
      <c r="B88" t="s">
        <v>160</v>
      </c>
      <c r="C88">
        <v>819</v>
      </c>
      <c r="D88">
        <v>4.2426406871194464</v>
      </c>
      <c r="E88" s="37">
        <f t="shared" si="1"/>
        <v>336.60488659784465</v>
      </c>
      <c r="F88">
        <v>1.7300908873392159E-3</v>
      </c>
      <c r="G88">
        <v>0.18159581012459131</v>
      </c>
      <c r="H88">
        <v>9.1725002169590932E-3</v>
      </c>
      <c r="I88">
        <v>3.0708220872354839E-2</v>
      </c>
    </row>
    <row r="89" spans="2:9" x14ac:dyDescent="0.15">
      <c r="B89" t="s">
        <v>161</v>
      </c>
      <c r="C89">
        <v>820</v>
      </c>
      <c r="D89">
        <v>3.60555127546544</v>
      </c>
      <c r="E89" s="37">
        <f t="shared" si="1"/>
        <v>340.84752728496409</v>
      </c>
      <c r="F89">
        <v>1.6511271112768491E-3</v>
      </c>
      <c r="G89">
        <v>0.18304798727128704</v>
      </c>
      <c r="H89">
        <v>9.3810952987770455E-3</v>
      </c>
      <c r="I89">
        <v>3.0937605001607551E-2</v>
      </c>
    </row>
    <row r="90" spans="2:9" x14ac:dyDescent="0.15">
      <c r="B90" t="s">
        <v>162</v>
      </c>
      <c r="C90">
        <v>821</v>
      </c>
      <c r="D90">
        <v>4.2426406871194464</v>
      </c>
      <c r="E90" s="37">
        <f t="shared" si="1"/>
        <v>344.4530785604295</v>
      </c>
      <c r="F90">
        <v>1.5735462720814109E-3</v>
      </c>
      <c r="G90">
        <v>0.18460262883989689</v>
      </c>
      <c r="H90">
        <v>9.5426558458334716E-3</v>
      </c>
      <c r="I90">
        <v>3.1191153636358642E-2</v>
      </c>
    </row>
    <row r="91" spans="2:9" x14ac:dyDescent="0.15">
      <c r="B91" t="s">
        <v>163</v>
      </c>
      <c r="C91">
        <v>822</v>
      </c>
      <c r="D91">
        <v>4.9999999999883471</v>
      </c>
      <c r="E91" s="37">
        <f t="shared" si="1"/>
        <v>348.69571924754894</v>
      </c>
      <c r="F91">
        <v>1.7260785211274858E-3</v>
      </c>
      <c r="G91">
        <v>0.18768908075011381</v>
      </c>
      <c r="H91">
        <v>9.7571252583943044E-3</v>
      </c>
      <c r="I91">
        <v>3.2628325276690136E-2</v>
      </c>
    </row>
    <row r="92" spans="2:9" x14ac:dyDescent="0.15">
      <c r="B92" t="s">
        <v>164</v>
      </c>
      <c r="C92">
        <v>823</v>
      </c>
      <c r="D92">
        <v>3.60555127546544</v>
      </c>
      <c r="E92" s="37">
        <f t="shared" si="1"/>
        <v>353.69571924753728</v>
      </c>
      <c r="F92">
        <v>1.7282640778133111E-3</v>
      </c>
      <c r="G92">
        <v>0.1867786982639327</v>
      </c>
      <c r="H92">
        <v>9.7592111778582527E-3</v>
      </c>
      <c r="I92">
        <v>3.2328982553378481E-2</v>
      </c>
    </row>
    <row r="93" spans="2:9" x14ac:dyDescent="0.15">
      <c r="B93" t="s">
        <v>165</v>
      </c>
      <c r="C93">
        <v>824</v>
      </c>
      <c r="D93">
        <v>3.60555127546544</v>
      </c>
      <c r="E93" s="37">
        <f t="shared" si="1"/>
        <v>357.3012705230027</v>
      </c>
      <c r="F93">
        <v>2.4230518084113173E-3</v>
      </c>
      <c r="G93">
        <v>0.18887058221662112</v>
      </c>
      <c r="H93">
        <v>9.9150029183599202E-3</v>
      </c>
      <c r="I93">
        <v>3.3151002107480808E-2</v>
      </c>
    </row>
    <row r="94" spans="2:9" x14ac:dyDescent="0.15">
      <c r="B94" t="s">
        <v>166</v>
      </c>
      <c r="C94">
        <v>825</v>
      </c>
      <c r="D94">
        <v>4.2426406871194464</v>
      </c>
      <c r="E94" s="37">
        <f t="shared" si="1"/>
        <v>360.90682179846812</v>
      </c>
      <c r="F94">
        <v>2.1945998709643672E-3</v>
      </c>
      <c r="G94">
        <v>0.19047027847218487</v>
      </c>
      <c r="H94">
        <v>9.9310329651354917E-3</v>
      </c>
      <c r="I94">
        <v>3.3572313149079012E-2</v>
      </c>
    </row>
    <row r="95" spans="2:9" x14ac:dyDescent="0.15">
      <c r="B95" t="s">
        <v>167</v>
      </c>
      <c r="C95">
        <v>826</v>
      </c>
      <c r="D95">
        <v>3.6055512754614987</v>
      </c>
      <c r="E95" s="37">
        <f t="shared" si="1"/>
        <v>365.14946248558755</v>
      </c>
      <c r="F95">
        <v>2.8361843360616202E-3</v>
      </c>
      <c r="G95">
        <v>0.19376422254505432</v>
      </c>
      <c r="H95">
        <v>1.0350993750336301E-2</v>
      </c>
      <c r="I95">
        <v>3.4040471532766702E-2</v>
      </c>
    </row>
    <row r="96" spans="2:9" x14ac:dyDescent="0.15">
      <c r="B96" t="s">
        <v>168</v>
      </c>
      <c r="C96">
        <v>827</v>
      </c>
      <c r="D96">
        <v>4.4721359550050446</v>
      </c>
      <c r="E96" s="37">
        <f t="shared" si="1"/>
        <v>368.75501376104904</v>
      </c>
      <c r="F96">
        <v>3.1484042075777224E-3</v>
      </c>
      <c r="G96">
        <v>0.19551453452325535</v>
      </c>
      <c r="H96">
        <v>1.0468751057906886E-2</v>
      </c>
      <c r="I96">
        <v>3.4659030514321544E-2</v>
      </c>
    </row>
    <row r="97" spans="2:9" x14ac:dyDescent="0.15">
      <c r="B97" t="s">
        <v>169</v>
      </c>
      <c r="C97">
        <v>828</v>
      </c>
      <c r="D97">
        <v>4.2426406871194464</v>
      </c>
      <c r="E97" s="37">
        <f t="shared" si="1"/>
        <v>373.2271497160541</v>
      </c>
      <c r="F97">
        <v>3.5045407342304633E-3</v>
      </c>
      <c r="G97">
        <v>0.19748801969197924</v>
      </c>
      <c r="H97">
        <v>1.0399209865542552E-2</v>
      </c>
      <c r="I97">
        <v>3.5048516454023931E-2</v>
      </c>
    </row>
    <row r="98" spans="2:9" x14ac:dyDescent="0.15">
      <c r="B98" t="s">
        <v>170</v>
      </c>
      <c r="C98">
        <v>829</v>
      </c>
      <c r="D98">
        <v>3.60555127546544</v>
      </c>
      <c r="E98" s="37">
        <f t="shared" si="1"/>
        <v>377.46979040317353</v>
      </c>
      <c r="F98">
        <v>3.5062479807504016E-3</v>
      </c>
      <c r="G98">
        <v>0.19875551485816809</v>
      </c>
      <c r="H98">
        <v>1.0512653742455703E-2</v>
      </c>
      <c r="I98">
        <v>3.5028872538093281E-2</v>
      </c>
    </row>
    <row r="99" spans="2:9" x14ac:dyDescent="0.15">
      <c r="B99" t="s">
        <v>171</v>
      </c>
      <c r="C99">
        <v>830</v>
      </c>
      <c r="D99">
        <v>4.2426406871194464</v>
      </c>
      <c r="E99" s="37">
        <f t="shared" si="1"/>
        <v>381.07534167863895</v>
      </c>
      <c r="F99">
        <v>3.4261818916836522E-3</v>
      </c>
      <c r="G99">
        <v>0.19762914015831487</v>
      </c>
      <c r="H99">
        <v>1.0585526075650185E-2</v>
      </c>
      <c r="I99">
        <v>3.544132623523024E-2</v>
      </c>
    </row>
    <row r="100" spans="2:9" x14ac:dyDescent="0.15">
      <c r="B100" t="s">
        <v>172</v>
      </c>
      <c r="C100">
        <v>831</v>
      </c>
      <c r="D100">
        <v>4.2426406871194464</v>
      </c>
      <c r="E100" s="37">
        <f t="shared" si="1"/>
        <v>385.31798236575838</v>
      </c>
      <c r="F100">
        <v>3.1675478563907653E-3</v>
      </c>
      <c r="G100">
        <v>0.1956689501905336</v>
      </c>
      <c r="H100">
        <v>1.0527968805320245E-2</v>
      </c>
      <c r="I100">
        <v>3.5686583986639896E-2</v>
      </c>
    </row>
    <row r="101" spans="2:9" x14ac:dyDescent="0.15">
      <c r="B101" t="s">
        <v>173</v>
      </c>
      <c r="C101">
        <v>832</v>
      </c>
      <c r="D101">
        <v>4.1231056256218377</v>
      </c>
      <c r="E101" s="37">
        <f t="shared" si="1"/>
        <v>389.56062305287782</v>
      </c>
      <c r="F101">
        <v>3.6211824751727021E-3</v>
      </c>
      <c r="G101">
        <v>0.19276117760855008</v>
      </c>
      <c r="H101">
        <v>1.0796132427978625E-2</v>
      </c>
      <c r="I101">
        <v>3.5772081891244173E-2</v>
      </c>
    </row>
    <row r="102" spans="2:9" x14ac:dyDescent="0.15">
      <c r="B102" t="s">
        <v>174</v>
      </c>
      <c r="C102">
        <v>833</v>
      </c>
      <c r="D102">
        <v>3.6055512754614987</v>
      </c>
      <c r="E102" s="37">
        <f t="shared" si="1"/>
        <v>393.68372867849968</v>
      </c>
      <c r="F102">
        <v>3.3632451550003888E-3</v>
      </c>
      <c r="G102">
        <v>0.19281790593095297</v>
      </c>
      <c r="H102">
        <v>1.1116328190564519E-2</v>
      </c>
      <c r="I102">
        <v>3.5504264778903123E-2</v>
      </c>
    </row>
    <row r="103" spans="2:9" x14ac:dyDescent="0.15">
      <c r="B103" t="s">
        <v>175</v>
      </c>
      <c r="C103">
        <v>834</v>
      </c>
      <c r="D103">
        <v>5.0000000000039799</v>
      </c>
      <c r="E103" s="37">
        <f t="shared" si="1"/>
        <v>397.28927995396117</v>
      </c>
      <c r="F103">
        <v>3.2401321885081151E-3</v>
      </c>
      <c r="G103">
        <v>0.19041136358217395</v>
      </c>
      <c r="H103">
        <v>1.1180776781543465E-2</v>
      </c>
      <c r="I103">
        <v>3.5463605691696223E-2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2019-03-12T11:19:18Z</dcterms:modified>
</cp:coreProperties>
</file>