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35" windowWidth="14805" windowHeight="7980" activeTab="1"/>
  </bookViews>
  <sheets>
    <sheet name="Data" sheetId="1" r:id="rId1"/>
    <sheet name="Line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7" i="2" l="1"/>
  <c r="E8" i="2"/>
  <c r="E9" i="2"/>
  <c r="E10" i="2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6" i="2"/>
  <c r="E5" i="2"/>
  <c r="C6" i="1" l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5" i="1"/>
  <c r="O51" i="1"/>
  <c r="AP51" i="1"/>
  <c r="AQ51" i="1"/>
  <c r="AR51" i="1"/>
  <c r="AS51" i="1"/>
  <c r="AU51" i="1"/>
  <c r="AV51" i="1"/>
  <c r="AW51" i="1"/>
  <c r="AX51" i="1"/>
  <c r="AY51" i="1"/>
  <c r="AZ51" i="1"/>
  <c r="BA51" i="1"/>
  <c r="BD51" i="1"/>
  <c r="BE51" i="1"/>
  <c r="BF51" i="1"/>
  <c r="BG51" i="1"/>
  <c r="BH51" i="1"/>
  <c r="BI51" i="1"/>
  <c r="AT51" i="1" s="1"/>
  <c r="BJ51" i="1"/>
  <c r="BK51" i="1"/>
  <c r="BL51" i="1"/>
  <c r="BM51" i="1"/>
  <c r="BN51" i="1"/>
  <c r="BO51" i="1"/>
  <c r="O52" i="1"/>
  <c r="AP52" i="1"/>
  <c r="AQ52" i="1"/>
  <c r="AR52" i="1"/>
  <c r="AS52" i="1"/>
  <c r="AT52" i="1"/>
  <c r="AU52" i="1"/>
  <c r="AV52" i="1"/>
  <c r="AW52" i="1"/>
  <c r="AX52" i="1"/>
  <c r="AY52" i="1"/>
  <c r="AZ52" i="1"/>
  <c r="BA52" i="1"/>
  <c r="BB52" i="1"/>
  <c r="BD52" i="1"/>
  <c r="BE52" i="1"/>
  <c r="BF52" i="1"/>
  <c r="BG52" i="1"/>
  <c r="BH52" i="1"/>
  <c r="BI52" i="1"/>
  <c r="BJ52" i="1"/>
  <c r="BK52" i="1"/>
  <c r="BL52" i="1"/>
  <c r="BM52" i="1"/>
  <c r="BN52" i="1"/>
  <c r="BO52" i="1"/>
  <c r="O53" i="1"/>
  <c r="AP53" i="1"/>
  <c r="AQ53" i="1"/>
  <c r="AR53" i="1"/>
  <c r="AS53" i="1"/>
  <c r="AT53" i="1"/>
  <c r="AV53" i="1"/>
  <c r="AW53" i="1"/>
  <c r="AX53" i="1"/>
  <c r="AY53" i="1"/>
  <c r="AZ53" i="1"/>
  <c r="BA53" i="1"/>
  <c r="BD53" i="1"/>
  <c r="BE53" i="1"/>
  <c r="BF53" i="1"/>
  <c r="BG53" i="1"/>
  <c r="BH53" i="1"/>
  <c r="BI53" i="1"/>
  <c r="BJ53" i="1"/>
  <c r="BK53" i="1"/>
  <c r="BL53" i="1"/>
  <c r="BM53" i="1"/>
  <c r="BN53" i="1"/>
  <c r="BO53" i="1"/>
  <c r="BP53" i="1"/>
  <c r="O54" i="1"/>
  <c r="AP54" i="1"/>
  <c r="AQ54" i="1"/>
  <c r="BB54" i="1" s="1"/>
  <c r="AR54" i="1"/>
  <c r="AS54" i="1"/>
  <c r="AU54" i="1"/>
  <c r="AV54" i="1"/>
  <c r="AW54" i="1"/>
  <c r="AX54" i="1"/>
  <c r="AY54" i="1"/>
  <c r="AZ54" i="1"/>
  <c r="BA54" i="1"/>
  <c r="BD54" i="1"/>
  <c r="BE54" i="1"/>
  <c r="BF54" i="1"/>
  <c r="BG54" i="1"/>
  <c r="BH54" i="1"/>
  <c r="BI54" i="1"/>
  <c r="AT54" i="1" s="1"/>
  <c r="BJ54" i="1"/>
  <c r="BK54" i="1"/>
  <c r="BL54" i="1"/>
  <c r="BM54" i="1"/>
  <c r="BN54" i="1"/>
  <c r="BO54" i="1"/>
  <c r="O55" i="1"/>
  <c r="AP55" i="1"/>
  <c r="AQ55" i="1"/>
  <c r="BB55" i="1" s="1"/>
  <c r="AR55" i="1"/>
  <c r="AS55" i="1"/>
  <c r="AV55" i="1"/>
  <c r="AW55" i="1"/>
  <c r="AX55" i="1"/>
  <c r="AY55" i="1"/>
  <c r="AZ55" i="1"/>
  <c r="BA55" i="1"/>
  <c r="BD55" i="1"/>
  <c r="BE55" i="1"/>
  <c r="BF55" i="1"/>
  <c r="BG55" i="1"/>
  <c r="BH55" i="1"/>
  <c r="AU55" i="1" s="1"/>
  <c r="BI55" i="1"/>
  <c r="AT55" i="1" s="1"/>
  <c r="BJ55" i="1"/>
  <c r="BK55" i="1"/>
  <c r="BL55" i="1"/>
  <c r="BM55" i="1"/>
  <c r="BN55" i="1"/>
  <c r="BO55" i="1"/>
  <c r="O56" i="1"/>
  <c r="AP56" i="1"/>
  <c r="BB56" i="1" s="1"/>
  <c r="AQ56" i="1"/>
  <c r="AR56" i="1"/>
  <c r="AS56" i="1"/>
  <c r="AT56" i="1"/>
  <c r="AV56" i="1"/>
  <c r="AW56" i="1"/>
  <c r="AX56" i="1"/>
  <c r="AY56" i="1"/>
  <c r="AZ56" i="1"/>
  <c r="BA56" i="1"/>
  <c r="BD56" i="1"/>
  <c r="BE56" i="1"/>
  <c r="BP56" i="1" s="1"/>
  <c r="BF56" i="1"/>
  <c r="BG56" i="1"/>
  <c r="BH56" i="1"/>
  <c r="AU56" i="1" s="1"/>
  <c r="BI56" i="1"/>
  <c r="BJ56" i="1"/>
  <c r="BK56" i="1"/>
  <c r="BL56" i="1"/>
  <c r="BM56" i="1"/>
  <c r="BN56" i="1"/>
  <c r="BO56" i="1"/>
  <c r="O57" i="1"/>
  <c r="AP57" i="1"/>
  <c r="AQ57" i="1"/>
  <c r="AR57" i="1"/>
  <c r="AS57" i="1"/>
  <c r="AT57" i="1"/>
  <c r="AU57" i="1"/>
  <c r="BB57" i="1" s="1"/>
  <c r="AV57" i="1"/>
  <c r="AW57" i="1"/>
  <c r="AX57" i="1"/>
  <c r="AY57" i="1"/>
  <c r="AZ57" i="1"/>
  <c r="BA57" i="1"/>
  <c r="BD57" i="1"/>
  <c r="BE57" i="1"/>
  <c r="BF57" i="1"/>
  <c r="BG57" i="1"/>
  <c r="BH57" i="1"/>
  <c r="BI57" i="1"/>
  <c r="BJ57" i="1"/>
  <c r="BK57" i="1"/>
  <c r="BL57" i="1"/>
  <c r="BM57" i="1"/>
  <c r="BN57" i="1"/>
  <c r="BO57" i="1"/>
  <c r="O58" i="1"/>
  <c r="AA58" i="1"/>
  <c r="AP58" i="1"/>
  <c r="AQ58" i="1"/>
  <c r="AR58" i="1"/>
  <c r="AS58" i="1"/>
  <c r="AV58" i="1"/>
  <c r="AW58" i="1"/>
  <c r="AX58" i="1"/>
  <c r="AY58" i="1"/>
  <c r="AZ58" i="1"/>
  <c r="BA58" i="1"/>
  <c r="BD58" i="1"/>
  <c r="BE58" i="1"/>
  <c r="BF58" i="1"/>
  <c r="BG58" i="1"/>
  <c r="AC58" i="1" s="1"/>
  <c r="BH58" i="1"/>
  <c r="BI58" i="1"/>
  <c r="BJ58" i="1"/>
  <c r="AF58" i="1" s="1"/>
  <c r="BK58" i="1"/>
  <c r="BL58" i="1"/>
  <c r="BM58" i="1"/>
  <c r="BN58" i="1"/>
  <c r="BO58" i="1"/>
  <c r="AK58" i="1" s="1"/>
  <c r="BQ58" i="1"/>
  <c r="O59" i="1"/>
  <c r="AP59" i="1"/>
  <c r="AQ59" i="1"/>
  <c r="AR59" i="1"/>
  <c r="AS59" i="1"/>
  <c r="AU59" i="1"/>
  <c r="AV59" i="1"/>
  <c r="AW59" i="1"/>
  <c r="AX59" i="1"/>
  <c r="AY59" i="1"/>
  <c r="AZ59" i="1"/>
  <c r="BA59" i="1"/>
  <c r="BD59" i="1"/>
  <c r="BE59" i="1"/>
  <c r="BF59" i="1"/>
  <c r="BG59" i="1"/>
  <c r="BH59" i="1"/>
  <c r="BI59" i="1"/>
  <c r="AT59" i="1" s="1"/>
  <c r="BJ59" i="1"/>
  <c r="BK59" i="1"/>
  <c r="BL59" i="1"/>
  <c r="BM59" i="1"/>
  <c r="BN59" i="1"/>
  <c r="BO59" i="1"/>
  <c r="O60" i="1"/>
  <c r="AP60" i="1"/>
  <c r="AQ60" i="1"/>
  <c r="AR60" i="1"/>
  <c r="AS60" i="1"/>
  <c r="AT60" i="1"/>
  <c r="AU60" i="1"/>
  <c r="AV60" i="1"/>
  <c r="AW60" i="1"/>
  <c r="AX60" i="1"/>
  <c r="AY60" i="1"/>
  <c r="AZ60" i="1"/>
  <c r="BA60" i="1"/>
  <c r="BB60" i="1"/>
  <c r="BD60" i="1"/>
  <c r="BE60" i="1"/>
  <c r="BF60" i="1"/>
  <c r="BQ60" i="1" s="1"/>
  <c r="BG60" i="1"/>
  <c r="BH60" i="1"/>
  <c r="BI60" i="1"/>
  <c r="BJ60" i="1"/>
  <c r="BK60" i="1"/>
  <c r="BL60" i="1"/>
  <c r="BM60" i="1"/>
  <c r="BN60" i="1"/>
  <c r="BO60" i="1"/>
  <c r="O61" i="1"/>
  <c r="AP61" i="1"/>
  <c r="AQ61" i="1"/>
  <c r="AR61" i="1"/>
  <c r="AS61" i="1"/>
  <c r="AT61" i="1"/>
  <c r="AV61" i="1"/>
  <c r="AW61" i="1"/>
  <c r="AX61" i="1"/>
  <c r="AY61" i="1"/>
  <c r="AZ61" i="1"/>
  <c r="BA61" i="1"/>
  <c r="BD61" i="1"/>
  <c r="BQ61" i="1" s="1"/>
  <c r="AH61" i="1" s="1"/>
  <c r="BE61" i="1"/>
  <c r="BF61" i="1"/>
  <c r="BG61" i="1"/>
  <c r="BH61" i="1"/>
  <c r="BI61" i="1"/>
  <c r="BJ61" i="1"/>
  <c r="BK61" i="1"/>
  <c r="BL61" i="1"/>
  <c r="BM61" i="1"/>
  <c r="BN61" i="1"/>
  <c r="BO61" i="1"/>
  <c r="O62" i="1"/>
  <c r="AP62" i="1"/>
  <c r="AQ62" i="1"/>
  <c r="AR62" i="1"/>
  <c r="AS62" i="1"/>
  <c r="AU62" i="1"/>
  <c r="AV62" i="1"/>
  <c r="AW62" i="1"/>
  <c r="AX62" i="1"/>
  <c r="AY62" i="1"/>
  <c r="AZ62" i="1"/>
  <c r="BA62" i="1"/>
  <c r="BD62" i="1"/>
  <c r="BE62" i="1"/>
  <c r="BF62" i="1"/>
  <c r="BG62" i="1"/>
  <c r="BH62" i="1"/>
  <c r="BI62" i="1"/>
  <c r="AT62" i="1" s="1"/>
  <c r="BJ62" i="1"/>
  <c r="BK62" i="1"/>
  <c r="BL62" i="1"/>
  <c r="BM62" i="1"/>
  <c r="BN62" i="1"/>
  <c r="BO62" i="1"/>
  <c r="O63" i="1"/>
  <c r="AP63" i="1"/>
  <c r="AQ63" i="1"/>
  <c r="AR63" i="1"/>
  <c r="AS63" i="1"/>
  <c r="AV63" i="1"/>
  <c r="AW63" i="1"/>
  <c r="AX63" i="1"/>
  <c r="AY63" i="1"/>
  <c r="AZ63" i="1"/>
  <c r="BA63" i="1"/>
  <c r="BD63" i="1"/>
  <c r="BE63" i="1"/>
  <c r="BF63" i="1"/>
  <c r="BG63" i="1"/>
  <c r="BH63" i="1"/>
  <c r="AU63" i="1" s="1"/>
  <c r="BI63" i="1"/>
  <c r="BJ63" i="1"/>
  <c r="BK63" i="1"/>
  <c r="BL63" i="1"/>
  <c r="BM63" i="1"/>
  <c r="BN63" i="1"/>
  <c r="BO63" i="1"/>
  <c r="O64" i="1"/>
  <c r="AP64" i="1"/>
  <c r="AQ64" i="1"/>
  <c r="AR64" i="1"/>
  <c r="AS64" i="1"/>
  <c r="AT64" i="1"/>
  <c r="BB64" i="1" s="1"/>
  <c r="AV64" i="1"/>
  <c r="AW64" i="1"/>
  <c r="AX64" i="1"/>
  <c r="AY64" i="1"/>
  <c r="AZ64" i="1"/>
  <c r="BA64" i="1"/>
  <c r="BD64" i="1"/>
  <c r="BE64" i="1"/>
  <c r="BF64" i="1"/>
  <c r="BG64" i="1"/>
  <c r="BH64" i="1"/>
  <c r="AU64" i="1" s="1"/>
  <c r="BI64" i="1"/>
  <c r="BJ64" i="1"/>
  <c r="BK64" i="1"/>
  <c r="BL64" i="1"/>
  <c r="BM64" i="1"/>
  <c r="BN64" i="1"/>
  <c r="BO64" i="1"/>
  <c r="AH54" i="1" l="1"/>
  <c r="AE60" i="1"/>
  <c r="AA60" i="1"/>
  <c r="AI60" i="1"/>
  <c r="AK60" i="1"/>
  <c r="BQ63" i="1"/>
  <c r="AI62" i="1"/>
  <c r="AJ60" i="1"/>
  <c r="AB58" i="1"/>
  <c r="AJ58" i="1"/>
  <c r="AG58" i="1"/>
  <c r="AD58" i="1"/>
  <c r="AN58" i="1" s="1"/>
  <c r="AT58" i="1"/>
  <c r="BB58" i="1" s="1"/>
  <c r="AI58" i="1"/>
  <c r="BP57" i="1"/>
  <c r="BQ57" i="1"/>
  <c r="AA57" i="1" s="1"/>
  <c r="BQ53" i="1"/>
  <c r="AJ53" i="1" s="1"/>
  <c r="BQ52" i="1"/>
  <c r="BP62" i="1"/>
  <c r="BQ62" i="1"/>
  <c r="AH60" i="1"/>
  <c r="Z60" i="1"/>
  <c r="AL60" i="1" s="1"/>
  <c r="AC60" i="1"/>
  <c r="BP58" i="1"/>
  <c r="AU58" i="1"/>
  <c r="AE58" i="1"/>
  <c r="AM58" i="1" s="1"/>
  <c r="AH58" i="1"/>
  <c r="AB56" i="1"/>
  <c r="BB51" i="1"/>
  <c r="BQ55" i="1"/>
  <c r="AG54" i="1"/>
  <c r="AU61" i="1"/>
  <c r="BB61" i="1" s="1"/>
  <c r="AE61" i="1"/>
  <c r="AG60" i="1"/>
  <c r="BB59" i="1"/>
  <c r="AF57" i="1"/>
  <c r="AI56" i="1"/>
  <c r="AA61" i="1"/>
  <c r="AI61" i="1"/>
  <c r="AD61" i="1"/>
  <c r="AF61" i="1"/>
  <c r="AG62" i="1"/>
  <c r="BP61" i="1"/>
  <c r="AB60" i="1"/>
  <c r="BP63" i="1"/>
  <c r="BB62" i="1"/>
  <c r="AK61" i="1"/>
  <c r="AC61" i="1"/>
  <c r="AG61" i="1"/>
  <c r="AF60" i="1"/>
  <c r="Z58" i="1"/>
  <c r="BP55" i="1"/>
  <c r="AJ54" i="1"/>
  <c r="AG52" i="1"/>
  <c r="AK51" i="1"/>
  <c r="AG55" i="1"/>
  <c r="AA51" i="1"/>
  <c r="BQ59" i="1"/>
  <c r="AD59" i="1" s="1"/>
  <c r="AT63" i="1"/>
  <c r="BB63" i="1" s="1"/>
  <c r="AB62" i="1"/>
  <c r="BP64" i="1"/>
  <c r="AJ61" i="1"/>
  <c r="AB61" i="1"/>
  <c r="Z61" i="1"/>
  <c r="AD60" i="1"/>
  <c r="AI54" i="1"/>
  <c r="AA54" i="1"/>
  <c r="AU53" i="1"/>
  <c r="BB53" i="1" s="1"/>
  <c r="AJ51" i="1"/>
  <c r="AB51" i="1"/>
  <c r="AD51" i="1"/>
  <c r="BP60" i="1"/>
  <c r="BP52" i="1"/>
  <c r="BQ54" i="1"/>
  <c r="AB54" i="1" s="1"/>
  <c r="BQ51" i="1"/>
  <c r="AI51" i="1" s="1"/>
  <c r="BQ64" i="1"/>
  <c r="AK64" i="1" s="1"/>
  <c r="AA64" i="1"/>
  <c r="BP59" i="1"/>
  <c r="BQ56" i="1"/>
  <c r="AC56" i="1" s="1"/>
  <c r="AA56" i="1"/>
  <c r="AD55" i="1"/>
  <c r="BP51" i="1"/>
  <c r="BP54" i="1"/>
  <c r="BN5" i="1"/>
  <c r="BO5" i="1"/>
  <c r="BN6" i="1"/>
  <c r="BO6" i="1"/>
  <c r="BN7" i="1"/>
  <c r="BO7" i="1"/>
  <c r="BN8" i="1"/>
  <c r="BO8" i="1"/>
  <c r="BN9" i="1"/>
  <c r="BO9" i="1"/>
  <c r="BN10" i="1"/>
  <c r="BO10" i="1"/>
  <c r="BN11" i="1"/>
  <c r="BO11" i="1"/>
  <c r="BN12" i="1"/>
  <c r="BO12" i="1"/>
  <c r="BN13" i="1"/>
  <c r="BO13" i="1"/>
  <c r="BN14" i="1"/>
  <c r="BO14" i="1"/>
  <c r="BN15" i="1"/>
  <c r="BO15" i="1"/>
  <c r="BN16" i="1"/>
  <c r="BO16" i="1"/>
  <c r="BN17" i="1"/>
  <c r="BO17" i="1"/>
  <c r="BN18" i="1"/>
  <c r="BO18" i="1"/>
  <c r="BN19" i="1"/>
  <c r="BO19" i="1"/>
  <c r="BN20" i="1"/>
  <c r="BO20" i="1"/>
  <c r="BN21" i="1"/>
  <c r="BO21" i="1"/>
  <c r="BN22" i="1"/>
  <c r="BO22" i="1"/>
  <c r="BN23" i="1"/>
  <c r="BO23" i="1"/>
  <c r="BN24" i="1"/>
  <c r="BO24" i="1"/>
  <c r="BN25" i="1"/>
  <c r="BO25" i="1"/>
  <c r="BN26" i="1"/>
  <c r="BO26" i="1"/>
  <c r="BN27" i="1"/>
  <c r="BO27" i="1"/>
  <c r="BN28" i="1"/>
  <c r="BO28" i="1"/>
  <c r="BN29" i="1"/>
  <c r="BO29" i="1"/>
  <c r="BN30" i="1"/>
  <c r="BO30" i="1"/>
  <c r="BN31" i="1"/>
  <c r="BO31" i="1"/>
  <c r="BN32" i="1"/>
  <c r="BO32" i="1"/>
  <c r="BN33" i="1"/>
  <c r="BO33" i="1"/>
  <c r="BN34" i="1"/>
  <c r="BO34" i="1"/>
  <c r="BN35" i="1"/>
  <c r="BO35" i="1"/>
  <c r="BN36" i="1"/>
  <c r="BO36" i="1"/>
  <c r="BN37" i="1"/>
  <c r="BO37" i="1"/>
  <c r="BN38" i="1"/>
  <c r="BO38" i="1"/>
  <c r="BN39" i="1"/>
  <c r="BO39" i="1"/>
  <c r="BN40" i="1"/>
  <c r="BO40" i="1"/>
  <c r="BN41" i="1"/>
  <c r="BO41" i="1"/>
  <c r="BN42" i="1"/>
  <c r="BO42" i="1"/>
  <c r="BN43" i="1"/>
  <c r="BO43" i="1"/>
  <c r="BN44" i="1"/>
  <c r="BO44" i="1"/>
  <c r="BN45" i="1"/>
  <c r="BO45" i="1"/>
  <c r="BN46" i="1"/>
  <c r="BO46" i="1"/>
  <c r="BN47" i="1"/>
  <c r="BO47" i="1"/>
  <c r="BN48" i="1"/>
  <c r="BO48" i="1"/>
  <c r="BN49" i="1"/>
  <c r="BO49" i="1"/>
  <c r="BN50" i="1"/>
  <c r="BO50" i="1"/>
  <c r="BO4" i="1"/>
  <c r="BN4" i="1"/>
  <c r="AC59" i="1" l="1"/>
  <c r="AA59" i="1"/>
  <c r="AE52" i="1"/>
  <c r="AA52" i="1"/>
  <c r="AI52" i="1"/>
  <c r="AB52" i="1"/>
  <c r="AJ52" i="1"/>
  <c r="AC52" i="1"/>
  <c r="AK52" i="1"/>
  <c r="AH59" i="1"/>
  <c r="AB59" i="1"/>
  <c r="AC55" i="1"/>
  <c r="AK55" i="1"/>
  <c r="AE55" i="1"/>
  <c r="AN55" i="1" s="1"/>
  <c r="Z55" i="1"/>
  <c r="AH55" i="1"/>
  <c r="AA55" i="1"/>
  <c r="AI55" i="1"/>
  <c r="AB55" i="1"/>
  <c r="AJ55" i="1"/>
  <c r="AJ56" i="1"/>
  <c r="AA53" i="1"/>
  <c r="AI53" i="1"/>
  <c r="AD53" i="1"/>
  <c r="AN53" i="1" s="1"/>
  <c r="AF53" i="1"/>
  <c r="AM53" i="1" s="1"/>
  <c r="AG53" i="1"/>
  <c r="AH53" i="1"/>
  <c r="Z53" i="1"/>
  <c r="AC63" i="1"/>
  <c r="AK63" i="1"/>
  <c r="AE63" i="1"/>
  <c r="Z63" i="1"/>
  <c r="AH63" i="1"/>
  <c r="AA63" i="1"/>
  <c r="AI63" i="1"/>
  <c r="Z56" i="1"/>
  <c r="AH56" i="1"/>
  <c r="AE56" i="1"/>
  <c r="AF56" i="1"/>
  <c r="AG56" i="1"/>
  <c r="AN51" i="1"/>
  <c r="AM61" i="1"/>
  <c r="AD64" i="1"/>
  <c r="AE57" i="1"/>
  <c r="AM57" i="1" s="1"/>
  <c r="AI64" i="1"/>
  <c r="Z54" i="1"/>
  <c r="AN61" i="1"/>
  <c r="AF55" i="1"/>
  <c r="AM55" i="1" s="1"/>
  <c r="AG57" i="1"/>
  <c r="AK56" i="1"/>
  <c r="AG64" i="1"/>
  <c r="AG59" i="1"/>
  <c r="AF59" i="1"/>
  <c r="AM59" i="1" s="1"/>
  <c r="AE59" i="1"/>
  <c r="AN59" i="1" s="1"/>
  <c r="AF62" i="1"/>
  <c r="AM62" i="1" s="1"/>
  <c r="AC62" i="1"/>
  <c r="AK62" i="1"/>
  <c r="AE62" i="1"/>
  <c r="AD62" i="1"/>
  <c r="AN62" i="1" s="1"/>
  <c r="AB57" i="1"/>
  <c r="AJ57" i="1"/>
  <c r="AC57" i="1"/>
  <c r="AK57" i="1"/>
  <c r="AD57" i="1"/>
  <c r="AN57" i="1" s="1"/>
  <c r="AI59" i="1"/>
  <c r="Z62" i="1"/>
  <c r="Z51" i="1"/>
  <c r="AD56" i="1"/>
  <c r="AN56" i="1" s="1"/>
  <c r="AI57" i="1"/>
  <c r="AJ63" i="1"/>
  <c r="Z64" i="1"/>
  <c r="AH64" i="1"/>
  <c r="AE64" i="1"/>
  <c r="AC64" i="1"/>
  <c r="AF64" i="1"/>
  <c r="AN60" i="1"/>
  <c r="AG63" i="1"/>
  <c r="AL58" i="1"/>
  <c r="AJ64" i="1"/>
  <c r="Z52" i="1"/>
  <c r="AL52" i="1" s="1"/>
  <c r="AJ62" i="1"/>
  <c r="AD52" i="1"/>
  <c r="AN52" i="1" s="1"/>
  <c r="Z57" i="1"/>
  <c r="AF63" i="1"/>
  <c r="AM63" i="1" s="1"/>
  <c r="AK59" i="1"/>
  <c r="AD63" i="1"/>
  <c r="AN63" i="1" s="1"/>
  <c r="AJ59" i="1"/>
  <c r="AB64" i="1"/>
  <c r="AG51" i="1"/>
  <c r="AE51" i="1"/>
  <c r="AF51" i="1"/>
  <c r="AM51" i="1" s="1"/>
  <c r="AF52" i="1"/>
  <c r="AM52" i="1" s="1"/>
  <c r="AF54" i="1"/>
  <c r="AC54" i="1"/>
  <c r="AK54" i="1"/>
  <c r="AD54" i="1"/>
  <c r="AN54" i="1" s="1"/>
  <c r="AE54" i="1"/>
  <c r="AE53" i="1"/>
  <c r="AL61" i="1"/>
  <c r="AH51" i="1"/>
  <c r="AC51" i="1"/>
  <c r="AM60" i="1"/>
  <c r="AH52" i="1"/>
  <c r="AB53" i="1"/>
  <c r="AK53" i="1"/>
  <c r="AH62" i="1"/>
  <c r="AH57" i="1"/>
  <c r="AA62" i="1"/>
  <c r="Z59" i="1"/>
  <c r="AC53" i="1"/>
  <c r="AB63" i="1"/>
  <c r="AB37" i="1"/>
  <c r="AD37" i="1"/>
  <c r="AE37" i="1"/>
  <c r="AG37" i="1"/>
  <c r="AJ37" i="1"/>
  <c r="Z38" i="1"/>
  <c r="AB38" i="1"/>
  <c r="Z39" i="1"/>
  <c r="AB39" i="1"/>
  <c r="AC39" i="1"/>
  <c r="AE39" i="1"/>
  <c r="Z40" i="1"/>
  <c r="AC40" i="1"/>
  <c r="AE40" i="1"/>
  <c r="AF40" i="1"/>
  <c r="AM40" i="1" s="1"/>
  <c r="AH40" i="1"/>
  <c r="AK40" i="1"/>
  <c r="AH41" i="1"/>
  <c r="AI41" i="1"/>
  <c r="AK41" i="1"/>
  <c r="AA42" i="1"/>
  <c r="AC42" i="1"/>
  <c r="AD42" i="1"/>
  <c r="AF42" i="1"/>
  <c r="AI42" i="1"/>
  <c r="AK42" i="1"/>
  <c r="AA43" i="1"/>
  <c r="AD43" i="1"/>
  <c r="AF43" i="1"/>
  <c r="AG43" i="1"/>
  <c r="AI43" i="1"/>
  <c r="AB45" i="1"/>
  <c r="AD45" i="1"/>
  <c r="AE45" i="1"/>
  <c r="AG45" i="1"/>
  <c r="AJ45" i="1"/>
  <c r="AE46" i="1"/>
  <c r="AG46" i="1"/>
  <c r="AH46" i="1"/>
  <c r="AJ46" i="1"/>
  <c r="AB47" i="1"/>
  <c r="AH47" i="1"/>
  <c r="AJ47" i="1"/>
  <c r="AK47" i="1"/>
  <c r="Z48" i="1"/>
  <c r="AC48" i="1"/>
  <c r="AE48" i="1"/>
  <c r="AF48" i="1"/>
  <c r="AH48" i="1"/>
  <c r="AK48" i="1"/>
  <c r="Z49" i="1"/>
  <c r="AA49" i="1"/>
  <c r="AC49" i="1"/>
  <c r="AA50" i="1"/>
  <c r="AC50" i="1"/>
  <c r="AD50" i="1"/>
  <c r="AF50" i="1"/>
  <c r="AI50" i="1"/>
  <c r="AK50" i="1"/>
  <c r="BQ37" i="1"/>
  <c r="Z37" i="1" s="1"/>
  <c r="BQ38" i="1"/>
  <c r="AH38" i="1" s="1"/>
  <c r="BQ39" i="1"/>
  <c r="AH39" i="1" s="1"/>
  <c r="BQ40" i="1"/>
  <c r="AA40" i="1" s="1"/>
  <c r="BQ41" i="1"/>
  <c r="AC41" i="1" s="1"/>
  <c r="BQ42" i="1"/>
  <c r="AG42" i="1" s="1"/>
  <c r="BQ43" i="1"/>
  <c r="AB43" i="1" s="1"/>
  <c r="BQ44" i="1"/>
  <c r="BQ45" i="1"/>
  <c r="Z45" i="1" s="1"/>
  <c r="BQ46" i="1"/>
  <c r="BQ47" i="1"/>
  <c r="AE47" i="1" s="1"/>
  <c r="BQ48" i="1"/>
  <c r="AA48" i="1" s="1"/>
  <c r="BQ49" i="1"/>
  <c r="BQ50" i="1"/>
  <c r="AG50" i="1" s="1"/>
  <c r="BH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4" i="1"/>
  <c r="AT4" i="1" s="1"/>
  <c r="BI5" i="1"/>
  <c r="AT5" i="1" s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4" i="1"/>
  <c r="BH5" i="1"/>
  <c r="BI6" i="1"/>
  <c r="AT6" i="1" s="1"/>
  <c r="AL59" i="1" l="1"/>
  <c r="AM54" i="1"/>
  <c r="AL53" i="1"/>
  <c r="AL56" i="1"/>
  <c r="AL57" i="1"/>
  <c r="AM64" i="1"/>
  <c r="AL51" i="1"/>
  <c r="AN64" i="1"/>
  <c r="AL62" i="1"/>
  <c r="AL63" i="1"/>
  <c r="AL64" i="1"/>
  <c r="AM56" i="1"/>
  <c r="AL55" i="1"/>
  <c r="AL54" i="1"/>
  <c r="AE44" i="1"/>
  <c r="AF44" i="1"/>
  <c r="AM44" i="1" s="1"/>
  <c r="Z44" i="1"/>
  <c r="AH44" i="1"/>
  <c r="AC44" i="1"/>
  <c r="AK44" i="1"/>
  <c r="AD44" i="1"/>
  <c r="AD49" i="1"/>
  <c r="AL49" i="1" s="1"/>
  <c r="AE49" i="1"/>
  <c r="AG49" i="1"/>
  <c r="AB49" i="1"/>
  <c r="AJ49" i="1"/>
  <c r="AC46" i="1"/>
  <c r="AK46" i="1"/>
  <c r="AD46" i="1"/>
  <c r="AF46" i="1"/>
  <c r="AM46" i="1" s="1"/>
  <c r="AA46" i="1"/>
  <c r="AI46" i="1"/>
  <c r="AF49" i="1"/>
  <c r="Z47" i="1"/>
  <c r="AG44" i="1"/>
  <c r="AE38" i="1"/>
  <c r="AA44" i="1"/>
  <c r="AF41" i="1"/>
  <c r="AM41" i="1" s="1"/>
  <c r="AB46" i="1"/>
  <c r="AJ38" i="1"/>
  <c r="AB44" i="1"/>
  <c r="AD41" i="1"/>
  <c r="AE41" i="1"/>
  <c r="AG41" i="1"/>
  <c r="AB41" i="1"/>
  <c r="AJ41" i="1"/>
  <c r="AK49" i="1"/>
  <c r="AF47" i="1"/>
  <c r="AM47" i="1" s="1"/>
  <c r="AG47" i="1"/>
  <c r="AA47" i="1"/>
  <c r="AI47" i="1"/>
  <c r="AD47" i="1"/>
  <c r="AF39" i="1"/>
  <c r="AM39" i="1" s="1"/>
  <c r="AG39" i="1"/>
  <c r="AA39" i="1"/>
  <c r="AI39" i="1"/>
  <c r="AD39" i="1"/>
  <c r="AI49" i="1"/>
  <c r="AM48" i="1"/>
  <c r="AC47" i="1"/>
  <c r="Z46" i="1"/>
  <c r="AJ44" i="1"/>
  <c r="AA41" i="1"/>
  <c r="AK39" i="1"/>
  <c r="AC38" i="1"/>
  <c r="AK38" i="1"/>
  <c r="AD38" i="1"/>
  <c r="AF38" i="1"/>
  <c r="AA38" i="1"/>
  <c r="AI38" i="1"/>
  <c r="AH49" i="1"/>
  <c r="AI44" i="1"/>
  <c r="Z41" i="1"/>
  <c r="AJ39" i="1"/>
  <c r="AG38" i="1"/>
  <c r="AE50" i="1"/>
  <c r="AM50" i="1" s="1"/>
  <c r="AG48" i="1"/>
  <c r="AF45" i="1"/>
  <c r="AM45" i="1" s="1"/>
  <c r="AH43" i="1"/>
  <c r="Z43" i="1"/>
  <c r="AE42" i="1"/>
  <c r="AM42" i="1" s="1"/>
  <c r="AG40" i="1"/>
  <c r="AL40" i="1" s="1"/>
  <c r="AF37" i="1"/>
  <c r="AM37" i="1" s="1"/>
  <c r="AJ50" i="1"/>
  <c r="AB50" i="1"/>
  <c r="AD48" i="1"/>
  <c r="AK45" i="1"/>
  <c r="AC45" i="1"/>
  <c r="AE43" i="1"/>
  <c r="AM43" i="1" s="1"/>
  <c r="AJ42" i="1"/>
  <c r="AB42" i="1"/>
  <c r="AD40" i="1"/>
  <c r="AK37" i="1"/>
  <c r="AC37" i="1"/>
  <c r="AH50" i="1"/>
  <c r="Z50" i="1"/>
  <c r="AL50" i="1" s="1"/>
  <c r="AJ48" i="1"/>
  <c r="AB48" i="1"/>
  <c r="AL48" i="1" s="1"/>
  <c r="AI45" i="1"/>
  <c r="AA45" i="1"/>
  <c r="AK43" i="1"/>
  <c r="AC43" i="1"/>
  <c r="AH42" i="1"/>
  <c r="Z42" i="1"/>
  <c r="AL42" i="1" s="1"/>
  <c r="AJ40" i="1"/>
  <c r="AB40" i="1"/>
  <c r="AI37" i="1"/>
  <c r="AA37" i="1"/>
  <c r="AI48" i="1"/>
  <c r="AH45" i="1"/>
  <c r="AJ43" i="1"/>
  <c r="AI40" i="1"/>
  <c r="AH37" i="1"/>
  <c r="O50" i="1"/>
  <c r="AP50" i="1"/>
  <c r="AQ50" i="1"/>
  <c r="AR50" i="1"/>
  <c r="AS50" i="1"/>
  <c r="AV50" i="1"/>
  <c r="AW50" i="1"/>
  <c r="AX50" i="1"/>
  <c r="AY50" i="1"/>
  <c r="AZ50" i="1"/>
  <c r="BA50" i="1"/>
  <c r="BD50" i="1"/>
  <c r="BE50" i="1"/>
  <c r="BF50" i="1"/>
  <c r="BG50" i="1"/>
  <c r="AT50" i="1"/>
  <c r="BJ50" i="1"/>
  <c r="BK50" i="1"/>
  <c r="BL50" i="1"/>
  <c r="BM50" i="1"/>
  <c r="O5" i="1"/>
  <c r="AP5" i="1"/>
  <c r="AQ5" i="1"/>
  <c r="AR5" i="1"/>
  <c r="AS5" i="1"/>
  <c r="AV5" i="1"/>
  <c r="AW5" i="1"/>
  <c r="AX5" i="1"/>
  <c r="AY5" i="1"/>
  <c r="AZ5" i="1"/>
  <c r="BA5" i="1"/>
  <c r="BD5" i="1"/>
  <c r="BE5" i="1"/>
  <c r="BF5" i="1"/>
  <c r="BG5" i="1"/>
  <c r="AU5" i="1"/>
  <c r="BJ5" i="1"/>
  <c r="BK5" i="1"/>
  <c r="BL5" i="1"/>
  <c r="BM5" i="1"/>
  <c r="O6" i="1"/>
  <c r="AP6" i="1"/>
  <c r="AQ6" i="1"/>
  <c r="AR6" i="1"/>
  <c r="AS6" i="1"/>
  <c r="AV6" i="1"/>
  <c r="AW6" i="1"/>
  <c r="AX6" i="1"/>
  <c r="AY6" i="1"/>
  <c r="AZ6" i="1"/>
  <c r="BA6" i="1"/>
  <c r="BD6" i="1"/>
  <c r="BE6" i="1"/>
  <c r="BF6" i="1"/>
  <c r="BG6" i="1"/>
  <c r="BJ6" i="1"/>
  <c r="BK6" i="1"/>
  <c r="BL6" i="1"/>
  <c r="BM6" i="1"/>
  <c r="O7" i="1"/>
  <c r="AP7" i="1"/>
  <c r="AQ7" i="1"/>
  <c r="AR7" i="1"/>
  <c r="AS7" i="1"/>
  <c r="AV7" i="1"/>
  <c r="AW7" i="1"/>
  <c r="AX7" i="1"/>
  <c r="AY7" i="1"/>
  <c r="AZ7" i="1"/>
  <c r="BA7" i="1"/>
  <c r="BD7" i="1"/>
  <c r="BE7" i="1"/>
  <c r="BF7" i="1"/>
  <c r="BG7" i="1"/>
  <c r="AU7" i="1"/>
  <c r="AT7" i="1"/>
  <c r="BJ7" i="1"/>
  <c r="BK7" i="1"/>
  <c r="BL7" i="1"/>
  <c r="BM7" i="1"/>
  <c r="O8" i="1"/>
  <c r="AP8" i="1"/>
  <c r="AQ8" i="1"/>
  <c r="AR8" i="1"/>
  <c r="AS8" i="1"/>
  <c r="AV8" i="1"/>
  <c r="AW8" i="1"/>
  <c r="AX8" i="1"/>
  <c r="AY8" i="1"/>
  <c r="AZ8" i="1"/>
  <c r="BA8" i="1"/>
  <c r="BD8" i="1"/>
  <c r="BE8" i="1"/>
  <c r="BF8" i="1"/>
  <c r="BG8" i="1"/>
  <c r="AU8" i="1"/>
  <c r="BJ8" i="1"/>
  <c r="BK8" i="1"/>
  <c r="BL8" i="1"/>
  <c r="BM8" i="1"/>
  <c r="O9" i="1"/>
  <c r="AP9" i="1"/>
  <c r="AQ9" i="1"/>
  <c r="AR9" i="1"/>
  <c r="AS9" i="1"/>
  <c r="AV9" i="1"/>
  <c r="AW9" i="1"/>
  <c r="AX9" i="1"/>
  <c r="AY9" i="1"/>
  <c r="AZ9" i="1"/>
  <c r="BA9" i="1"/>
  <c r="BD9" i="1"/>
  <c r="BE9" i="1"/>
  <c r="BF9" i="1"/>
  <c r="BG9" i="1"/>
  <c r="AU9" i="1"/>
  <c r="AT9" i="1"/>
  <c r="BJ9" i="1"/>
  <c r="BK9" i="1"/>
  <c r="BL9" i="1"/>
  <c r="BM9" i="1"/>
  <c r="O10" i="1"/>
  <c r="AP10" i="1"/>
  <c r="AQ10" i="1"/>
  <c r="AR10" i="1"/>
  <c r="AS10" i="1"/>
  <c r="AV10" i="1"/>
  <c r="AW10" i="1"/>
  <c r="AX10" i="1"/>
  <c r="AY10" i="1"/>
  <c r="AZ10" i="1"/>
  <c r="BA10" i="1"/>
  <c r="BD10" i="1"/>
  <c r="BE10" i="1"/>
  <c r="BF10" i="1"/>
  <c r="BG10" i="1"/>
  <c r="AU10" i="1"/>
  <c r="AT10" i="1"/>
  <c r="BJ10" i="1"/>
  <c r="BK10" i="1"/>
  <c r="BL10" i="1"/>
  <c r="BM10" i="1"/>
  <c r="O11" i="1"/>
  <c r="AP11" i="1"/>
  <c r="AQ11" i="1"/>
  <c r="AR11" i="1"/>
  <c r="AS11" i="1"/>
  <c r="AT11" i="1"/>
  <c r="AV11" i="1"/>
  <c r="AW11" i="1"/>
  <c r="AX11" i="1"/>
  <c r="AY11" i="1"/>
  <c r="AZ11" i="1"/>
  <c r="BA11" i="1"/>
  <c r="BD11" i="1"/>
  <c r="BE11" i="1"/>
  <c r="BF11" i="1"/>
  <c r="BG11" i="1"/>
  <c r="AU11" i="1"/>
  <c r="BJ11" i="1"/>
  <c r="BK11" i="1"/>
  <c r="BL11" i="1"/>
  <c r="BM11" i="1"/>
  <c r="O12" i="1"/>
  <c r="AP12" i="1"/>
  <c r="AQ12" i="1"/>
  <c r="AR12" i="1"/>
  <c r="AS12" i="1"/>
  <c r="AV12" i="1"/>
  <c r="AW12" i="1"/>
  <c r="AX12" i="1"/>
  <c r="AY12" i="1"/>
  <c r="AZ12" i="1"/>
  <c r="BA12" i="1"/>
  <c r="BD12" i="1"/>
  <c r="BE12" i="1"/>
  <c r="BF12" i="1"/>
  <c r="BG12" i="1"/>
  <c r="AU12" i="1"/>
  <c r="AT12" i="1"/>
  <c r="BJ12" i="1"/>
  <c r="BK12" i="1"/>
  <c r="BL12" i="1"/>
  <c r="BM12" i="1"/>
  <c r="O13" i="1"/>
  <c r="AP13" i="1"/>
  <c r="AQ13" i="1"/>
  <c r="AR13" i="1"/>
  <c r="AS13" i="1"/>
  <c r="AV13" i="1"/>
  <c r="AW13" i="1"/>
  <c r="AX13" i="1"/>
  <c r="AY13" i="1"/>
  <c r="AZ13" i="1"/>
  <c r="BA13" i="1"/>
  <c r="BD13" i="1"/>
  <c r="BE13" i="1"/>
  <c r="BF13" i="1"/>
  <c r="BG13" i="1"/>
  <c r="AU13" i="1"/>
  <c r="AT13" i="1"/>
  <c r="BJ13" i="1"/>
  <c r="BK13" i="1"/>
  <c r="BL13" i="1"/>
  <c r="BM13" i="1"/>
  <c r="O14" i="1"/>
  <c r="AP14" i="1"/>
  <c r="AQ14" i="1"/>
  <c r="AR14" i="1"/>
  <c r="AS14" i="1"/>
  <c r="AV14" i="1"/>
  <c r="AW14" i="1"/>
  <c r="AX14" i="1"/>
  <c r="AY14" i="1"/>
  <c r="AZ14" i="1"/>
  <c r="BA14" i="1"/>
  <c r="BD14" i="1"/>
  <c r="BE14" i="1"/>
  <c r="BF14" i="1"/>
  <c r="BG14" i="1"/>
  <c r="AU14" i="1"/>
  <c r="BJ14" i="1"/>
  <c r="BK14" i="1"/>
  <c r="BL14" i="1"/>
  <c r="BM14" i="1"/>
  <c r="O15" i="1"/>
  <c r="AP15" i="1"/>
  <c r="AQ15" i="1"/>
  <c r="AR15" i="1"/>
  <c r="AS15" i="1"/>
  <c r="AV15" i="1"/>
  <c r="AW15" i="1"/>
  <c r="AX15" i="1"/>
  <c r="AY15" i="1"/>
  <c r="AZ15" i="1"/>
  <c r="BA15" i="1"/>
  <c r="BD15" i="1"/>
  <c r="BE15" i="1"/>
  <c r="BF15" i="1"/>
  <c r="BG15" i="1"/>
  <c r="AU15" i="1"/>
  <c r="AT15" i="1"/>
  <c r="BJ15" i="1"/>
  <c r="BK15" i="1"/>
  <c r="BL15" i="1"/>
  <c r="BM15" i="1"/>
  <c r="O16" i="1"/>
  <c r="AP16" i="1"/>
  <c r="AQ16" i="1"/>
  <c r="AR16" i="1"/>
  <c r="AS16" i="1"/>
  <c r="AV16" i="1"/>
  <c r="AW16" i="1"/>
  <c r="AX16" i="1"/>
  <c r="AY16" i="1"/>
  <c r="AZ16" i="1"/>
  <c r="BA16" i="1"/>
  <c r="BD16" i="1"/>
  <c r="BE16" i="1"/>
  <c r="BF16" i="1"/>
  <c r="BG16" i="1"/>
  <c r="AU16" i="1"/>
  <c r="BJ16" i="1"/>
  <c r="BK16" i="1"/>
  <c r="BL16" i="1"/>
  <c r="BM16" i="1"/>
  <c r="O17" i="1"/>
  <c r="AP17" i="1"/>
  <c r="AQ17" i="1"/>
  <c r="AR17" i="1"/>
  <c r="AS17" i="1"/>
  <c r="AV17" i="1"/>
  <c r="AW17" i="1"/>
  <c r="AX17" i="1"/>
  <c r="AY17" i="1"/>
  <c r="AZ17" i="1"/>
  <c r="BA17" i="1"/>
  <c r="BD17" i="1"/>
  <c r="BE17" i="1"/>
  <c r="BF17" i="1"/>
  <c r="BG17" i="1"/>
  <c r="AU17" i="1"/>
  <c r="AT17" i="1"/>
  <c r="BJ17" i="1"/>
  <c r="BK17" i="1"/>
  <c r="BL17" i="1"/>
  <c r="BM17" i="1"/>
  <c r="O18" i="1"/>
  <c r="AP18" i="1"/>
  <c r="AQ18" i="1"/>
  <c r="AR18" i="1"/>
  <c r="AS18" i="1"/>
  <c r="AV18" i="1"/>
  <c r="AW18" i="1"/>
  <c r="AX18" i="1"/>
  <c r="AY18" i="1"/>
  <c r="AZ18" i="1"/>
  <c r="BA18" i="1"/>
  <c r="BD18" i="1"/>
  <c r="BE18" i="1"/>
  <c r="BF18" i="1"/>
  <c r="BG18" i="1"/>
  <c r="AU18" i="1"/>
  <c r="BJ18" i="1"/>
  <c r="BK18" i="1"/>
  <c r="BL18" i="1"/>
  <c r="BM18" i="1"/>
  <c r="O19" i="1"/>
  <c r="AP19" i="1"/>
  <c r="AQ19" i="1"/>
  <c r="AR19" i="1"/>
  <c r="AS19" i="1"/>
  <c r="AT19" i="1"/>
  <c r="AV19" i="1"/>
  <c r="AW19" i="1"/>
  <c r="AX19" i="1"/>
  <c r="AY19" i="1"/>
  <c r="AZ19" i="1"/>
  <c r="BA19" i="1"/>
  <c r="BD19" i="1"/>
  <c r="BE19" i="1"/>
  <c r="BF19" i="1"/>
  <c r="BG19" i="1"/>
  <c r="BJ19" i="1"/>
  <c r="BK19" i="1"/>
  <c r="BL19" i="1"/>
  <c r="BM19" i="1"/>
  <c r="O20" i="1"/>
  <c r="AP20" i="1"/>
  <c r="AQ20" i="1"/>
  <c r="AR20" i="1"/>
  <c r="AS20" i="1"/>
  <c r="AV20" i="1"/>
  <c r="AW20" i="1"/>
  <c r="AX20" i="1"/>
  <c r="AY20" i="1"/>
  <c r="AZ20" i="1"/>
  <c r="BA20" i="1"/>
  <c r="BD20" i="1"/>
  <c r="BE20" i="1"/>
  <c r="BF20" i="1"/>
  <c r="BG20" i="1"/>
  <c r="AU20" i="1"/>
  <c r="AT20" i="1"/>
  <c r="BJ20" i="1"/>
  <c r="BK20" i="1"/>
  <c r="BL20" i="1"/>
  <c r="BM20" i="1"/>
  <c r="O21" i="1"/>
  <c r="AP21" i="1"/>
  <c r="AQ21" i="1"/>
  <c r="AR21" i="1"/>
  <c r="AS21" i="1"/>
  <c r="AT21" i="1"/>
  <c r="AV21" i="1"/>
  <c r="AW21" i="1"/>
  <c r="AX21" i="1"/>
  <c r="AY21" i="1"/>
  <c r="AZ21" i="1"/>
  <c r="BA21" i="1"/>
  <c r="BD21" i="1"/>
  <c r="BE21" i="1"/>
  <c r="BF21" i="1"/>
  <c r="BG21" i="1"/>
  <c r="BJ21" i="1"/>
  <c r="BK21" i="1"/>
  <c r="BL21" i="1"/>
  <c r="BM21" i="1"/>
  <c r="O22" i="1"/>
  <c r="AP22" i="1"/>
  <c r="AQ22" i="1"/>
  <c r="AR22" i="1"/>
  <c r="AS22" i="1"/>
  <c r="AT22" i="1"/>
  <c r="AV22" i="1"/>
  <c r="AW22" i="1"/>
  <c r="AX22" i="1"/>
  <c r="AY22" i="1"/>
  <c r="AZ22" i="1"/>
  <c r="BA22" i="1"/>
  <c r="BD22" i="1"/>
  <c r="BE22" i="1"/>
  <c r="BF22" i="1"/>
  <c r="BG22" i="1"/>
  <c r="AU22" i="1"/>
  <c r="BJ22" i="1"/>
  <c r="BK22" i="1"/>
  <c r="BL22" i="1"/>
  <c r="BM22" i="1"/>
  <c r="O23" i="1"/>
  <c r="AP23" i="1"/>
  <c r="AQ23" i="1"/>
  <c r="AR23" i="1"/>
  <c r="AS23" i="1"/>
  <c r="AV23" i="1"/>
  <c r="AW23" i="1"/>
  <c r="AX23" i="1"/>
  <c r="AY23" i="1"/>
  <c r="AZ23" i="1"/>
  <c r="BA23" i="1"/>
  <c r="BD23" i="1"/>
  <c r="BE23" i="1"/>
  <c r="BF23" i="1"/>
  <c r="BG23" i="1"/>
  <c r="AT23" i="1"/>
  <c r="BJ23" i="1"/>
  <c r="BK23" i="1"/>
  <c r="BL23" i="1"/>
  <c r="BM23" i="1"/>
  <c r="O24" i="1"/>
  <c r="AP24" i="1"/>
  <c r="AQ24" i="1"/>
  <c r="AR24" i="1"/>
  <c r="AS24" i="1"/>
  <c r="AT24" i="1"/>
  <c r="AV24" i="1"/>
  <c r="AW24" i="1"/>
  <c r="AX24" i="1"/>
  <c r="AY24" i="1"/>
  <c r="AZ24" i="1"/>
  <c r="BA24" i="1"/>
  <c r="BD24" i="1"/>
  <c r="BE24" i="1"/>
  <c r="BF24" i="1"/>
  <c r="BG24" i="1"/>
  <c r="AU24" i="1"/>
  <c r="BJ24" i="1"/>
  <c r="BK24" i="1"/>
  <c r="BL24" i="1"/>
  <c r="BM24" i="1"/>
  <c r="O25" i="1"/>
  <c r="AP25" i="1"/>
  <c r="AQ25" i="1"/>
  <c r="AR25" i="1"/>
  <c r="AS25" i="1"/>
  <c r="AV25" i="1"/>
  <c r="AW25" i="1"/>
  <c r="AX25" i="1"/>
  <c r="AY25" i="1"/>
  <c r="AZ25" i="1"/>
  <c r="BA25" i="1"/>
  <c r="BD25" i="1"/>
  <c r="BE25" i="1"/>
  <c r="BF25" i="1"/>
  <c r="BG25" i="1"/>
  <c r="AT25" i="1"/>
  <c r="BJ25" i="1"/>
  <c r="BK25" i="1"/>
  <c r="BL25" i="1"/>
  <c r="BM25" i="1"/>
  <c r="O26" i="1"/>
  <c r="AP26" i="1"/>
  <c r="AQ26" i="1"/>
  <c r="AR26" i="1"/>
  <c r="AS26" i="1"/>
  <c r="AT26" i="1"/>
  <c r="AV26" i="1"/>
  <c r="AW26" i="1"/>
  <c r="AX26" i="1"/>
  <c r="AY26" i="1"/>
  <c r="AZ26" i="1"/>
  <c r="BA26" i="1"/>
  <c r="BD26" i="1"/>
  <c r="BE26" i="1"/>
  <c r="BF26" i="1"/>
  <c r="BG26" i="1"/>
  <c r="AU26" i="1"/>
  <c r="BJ26" i="1"/>
  <c r="BK26" i="1"/>
  <c r="BL26" i="1"/>
  <c r="BM26" i="1"/>
  <c r="O27" i="1"/>
  <c r="AP27" i="1"/>
  <c r="AQ27" i="1"/>
  <c r="AR27" i="1"/>
  <c r="AS27" i="1"/>
  <c r="AV27" i="1"/>
  <c r="AW27" i="1"/>
  <c r="AX27" i="1"/>
  <c r="AY27" i="1"/>
  <c r="AZ27" i="1"/>
  <c r="BA27" i="1"/>
  <c r="BD27" i="1"/>
  <c r="BE27" i="1"/>
  <c r="BF27" i="1"/>
  <c r="BG27" i="1"/>
  <c r="AU27" i="1"/>
  <c r="AT27" i="1"/>
  <c r="BJ27" i="1"/>
  <c r="BK27" i="1"/>
  <c r="BL27" i="1"/>
  <c r="BM27" i="1"/>
  <c r="O28" i="1"/>
  <c r="AP28" i="1"/>
  <c r="AQ28" i="1"/>
  <c r="AR28" i="1"/>
  <c r="AS28" i="1"/>
  <c r="AV28" i="1"/>
  <c r="AW28" i="1"/>
  <c r="AX28" i="1"/>
  <c r="AY28" i="1"/>
  <c r="AZ28" i="1"/>
  <c r="BA28" i="1"/>
  <c r="BD28" i="1"/>
  <c r="BE28" i="1"/>
  <c r="BF28" i="1"/>
  <c r="BG28" i="1"/>
  <c r="AU28" i="1"/>
  <c r="AT28" i="1"/>
  <c r="BJ28" i="1"/>
  <c r="BK28" i="1"/>
  <c r="BL28" i="1"/>
  <c r="BM28" i="1"/>
  <c r="O29" i="1"/>
  <c r="AP29" i="1"/>
  <c r="AQ29" i="1"/>
  <c r="AR29" i="1"/>
  <c r="AS29" i="1"/>
  <c r="AV29" i="1"/>
  <c r="AW29" i="1"/>
  <c r="AX29" i="1"/>
  <c r="AY29" i="1"/>
  <c r="AZ29" i="1"/>
  <c r="BA29" i="1"/>
  <c r="BD29" i="1"/>
  <c r="BE29" i="1"/>
  <c r="BF29" i="1"/>
  <c r="BG29" i="1"/>
  <c r="AU29" i="1"/>
  <c r="AT29" i="1"/>
  <c r="BJ29" i="1"/>
  <c r="BK29" i="1"/>
  <c r="BL29" i="1"/>
  <c r="BM29" i="1"/>
  <c r="O30" i="1"/>
  <c r="AP30" i="1"/>
  <c r="AQ30" i="1"/>
  <c r="AR30" i="1"/>
  <c r="AS30" i="1"/>
  <c r="AV30" i="1"/>
  <c r="AW30" i="1"/>
  <c r="AX30" i="1"/>
  <c r="AY30" i="1"/>
  <c r="AZ30" i="1"/>
  <c r="BA30" i="1"/>
  <c r="BD30" i="1"/>
  <c r="BE30" i="1"/>
  <c r="BF30" i="1"/>
  <c r="BG30" i="1"/>
  <c r="AU30" i="1"/>
  <c r="BJ30" i="1"/>
  <c r="BK30" i="1"/>
  <c r="BL30" i="1"/>
  <c r="BM30" i="1"/>
  <c r="O31" i="1"/>
  <c r="AP31" i="1"/>
  <c r="AQ31" i="1"/>
  <c r="AR31" i="1"/>
  <c r="AS31" i="1"/>
  <c r="AV31" i="1"/>
  <c r="AW31" i="1"/>
  <c r="AX31" i="1"/>
  <c r="AY31" i="1"/>
  <c r="AZ31" i="1"/>
  <c r="BA31" i="1"/>
  <c r="BD31" i="1"/>
  <c r="BE31" i="1"/>
  <c r="BF31" i="1"/>
  <c r="BG31" i="1"/>
  <c r="AU31" i="1"/>
  <c r="AT31" i="1"/>
  <c r="BJ31" i="1"/>
  <c r="BK31" i="1"/>
  <c r="BL31" i="1"/>
  <c r="BM31" i="1"/>
  <c r="O32" i="1"/>
  <c r="AP32" i="1"/>
  <c r="AQ32" i="1"/>
  <c r="AR32" i="1"/>
  <c r="AS32" i="1"/>
  <c r="AV32" i="1"/>
  <c r="AW32" i="1"/>
  <c r="AX32" i="1"/>
  <c r="AY32" i="1"/>
  <c r="AZ32" i="1"/>
  <c r="BA32" i="1"/>
  <c r="BD32" i="1"/>
  <c r="BE32" i="1"/>
  <c r="BF32" i="1"/>
  <c r="BG32" i="1"/>
  <c r="AU32" i="1"/>
  <c r="BJ32" i="1"/>
  <c r="BK32" i="1"/>
  <c r="BL32" i="1"/>
  <c r="BM32" i="1"/>
  <c r="O33" i="1"/>
  <c r="AP33" i="1"/>
  <c r="AQ33" i="1"/>
  <c r="AR33" i="1"/>
  <c r="AS33" i="1"/>
  <c r="AV33" i="1"/>
  <c r="AW33" i="1"/>
  <c r="AX33" i="1"/>
  <c r="AY33" i="1"/>
  <c r="AZ33" i="1"/>
  <c r="BA33" i="1"/>
  <c r="BD33" i="1"/>
  <c r="BE33" i="1"/>
  <c r="BF33" i="1"/>
  <c r="BG33" i="1"/>
  <c r="AU33" i="1"/>
  <c r="AT33" i="1"/>
  <c r="BJ33" i="1"/>
  <c r="BK33" i="1"/>
  <c r="BL33" i="1"/>
  <c r="BM33" i="1"/>
  <c r="O34" i="1"/>
  <c r="AP34" i="1"/>
  <c r="AQ34" i="1"/>
  <c r="AR34" i="1"/>
  <c r="AS34" i="1"/>
  <c r="AV34" i="1"/>
  <c r="AW34" i="1"/>
  <c r="AX34" i="1"/>
  <c r="AY34" i="1"/>
  <c r="AZ34" i="1"/>
  <c r="BA34" i="1"/>
  <c r="BD34" i="1"/>
  <c r="BE34" i="1"/>
  <c r="BF34" i="1"/>
  <c r="BG34" i="1"/>
  <c r="AU34" i="1"/>
  <c r="BJ34" i="1"/>
  <c r="BK34" i="1"/>
  <c r="BL34" i="1"/>
  <c r="BM34" i="1"/>
  <c r="O35" i="1"/>
  <c r="AP35" i="1"/>
  <c r="AQ35" i="1"/>
  <c r="AR35" i="1"/>
  <c r="AS35" i="1"/>
  <c r="AT35" i="1"/>
  <c r="AV35" i="1"/>
  <c r="AW35" i="1"/>
  <c r="AX35" i="1"/>
  <c r="AY35" i="1"/>
  <c r="AZ35" i="1"/>
  <c r="BA35" i="1"/>
  <c r="BD35" i="1"/>
  <c r="BE35" i="1"/>
  <c r="BF35" i="1"/>
  <c r="BG35" i="1"/>
  <c r="BJ35" i="1"/>
  <c r="BK35" i="1"/>
  <c r="BL35" i="1"/>
  <c r="BM35" i="1"/>
  <c r="O36" i="1"/>
  <c r="AP36" i="1"/>
  <c r="AQ36" i="1"/>
  <c r="AR36" i="1"/>
  <c r="AS36" i="1"/>
  <c r="AV36" i="1"/>
  <c r="AW36" i="1"/>
  <c r="AX36" i="1"/>
  <c r="AY36" i="1"/>
  <c r="AZ36" i="1"/>
  <c r="BA36" i="1"/>
  <c r="BD36" i="1"/>
  <c r="BE36" i="1"/>
  <c r="BF36" i="1"/>
  <c r="BG36" i="1"/>
  <c r="AU36" i="1"/>
  <c r="AT36" i="1"/>
  <c r="BJ36" i="1"/>
  <c r="BK36" i="1"/>
  <c r="BL36" i="1"/>
  <c r="BM36" i="1"/>
  <c r="O37" i="1"/>
  <c r="AP37" i="1"/>
  <c r="AQ37" i="1"/>
  <c r="AR37" i="1"/>
  <c r="AS37" i="1"/>
  <c r="AV37" i="1"/>
  <c r="AW37" i="1"/>
  <c r="AX37" i="1"/>
  <c r="AY37" i="1"/>
  <c r="AZ37" i="1"/>
  <c r="BA37" i="1"/>
  <c r="BD37" i="1"/>
  <c r="BE37" i="1"/>
  <c r="BF37" i="1"/>
  <c r="BG37" i="1"/>
  <c r="AU37" i="1"/>
  <c r="AT37" i="1"/>
  <c r="BJ37" i="1"/>
  <c r="BK37" i="1"/>
  <c r="BL37" i="1"/>
  <c r="BM37" i="1"/>
  <c r="O38" i="1"/>
  <c r="AP38" i="1"/>
  <c r="AQ38" i="1"/>
  <c r="AR38" i="1"/>
  <c r="AS38" i="1"/>
  <c r="AV38" i="1"/>
  <c r="AW38" i="1"/>
  <c r="AX38" i="1"/>
  <c r="AY38" i="1"/>
  <c r="AZ38" i="1"/>
  <c r="BA38" i="1"/>
  <c r="BD38" i="1"/>
  <c r="BE38" i="1"/>
  <c r="BF38" i="1"/>
  <c r="BG38" i="1"/>
  <c r="AU38" i="1"/>
  <c r="BJ38" i="1"/>
  <c r="BK38" i="1"/>
  <c r="BL38" i="1"/>
  <c r="BM38" i="1"/>
  <c r="O39" i="1"/>
  <c r="AP39" i="1"/>
  <c r="AQ39" i="1"/>
  <c r="AR39" i="1"/>
  <c r="AS39" i="1"/>
  <c r="AV39" i="1"/>
  <c r="AW39" i="1"/>
  <c r="AX39" i="1"/>
  <c r="AY39" i="1"/>
  <c r="AZ39" i="1"/>
  <c r="BA39" i="1"/>
  <c r="BD39" i="1"/>
  <c r="BE39" i="1"/>
  <c r="BF39" i="1"/>
  <c r="BG39" i="1"/>
  <c r="AT39" i="1"/>
  <c r="BJ39" i="1"/>
  <c r="BK39" i="1"/>
  <c r="BL39" i="1"/>
  <c r="BM39" i="1"/>
  <c r="O40" i="1"/>
  <c r="AP40" i="1"/>
  <c r="AQ40" i="1"/>
  <c r="AR40" i="1"/>
  <c r="AS40" i="1"/>
  <c r="AV40" i="1"/>
  <c r="AW40" i="1"/>
  <c r="AX40" i="1"/>
  <c r="AY40" i="1"/>
  <c r="AZ40" i="1"/>
  <c r="BA40" i="1"/>
  <c r="BD40" i="1"/>
  <c r="BE40" i="1"/>
  <c r="BF40" i="1"/>
  <c r="BG40" i="1"/>
  <c r="AU40" i="1"/>
  <c r="BJ40" i="1"/>
  <c r="BK40" i="1"/>
  <c r="BL40" i="1"/>
  <c r="BM40" i="1"/>
  <c r="O41" i="1"/>
  <c r="AP41" i="1"/>
  <c r="AQ41" i="1"/>
  <c r="AR41" i="1"/>
  <c r="AS41" i="1"/>
  <c r="AV41" i="1"/>
  <c r="AW41" i="1"/>
  <c r="AX41" i="1"/>
  <c r="AY41" i="1"/>
  <c r="AZ41" i="1"/>
  <c r="BA41" i="1"/>
  <c r="BD41" i="1"/>
  <c r="BE41" i="1"/>
  <c r="BF41" i="1"/>
  <c r="BG41" i="1"/>
  <c r="AU41" i="1"/>
  <c r="AT41" i="1"/>
  <c r="BJ41" i="1"/>
  <c r="BK41" i="1"/>
  <c r="BL41" i="1"/>
  <c r="BM41" i="1"/>
  <c r="O42" i="1"/>
  <c r="AP42" i="1"/>
  <c r="AQ42" i="1"/>
  <c r="AR42" i="1"/>
  <c r="AS42" i="1"/>
  <c r="AV42" i="1"/>
  <c r="AW42" i="1"/>
  <c r="AX42" i="1"/>
  <c r="AY42" i="1"/>
  <c r="AZ42" i="1"/>
  <c r="BA42" i="1"/>
  <c r="BD42" i="1"/>
  <c r="BE42" i="1"/>
  <c r="BF42" i="1"/>
  <c r="BG42" i="1"/>
  <c r="AU42" i="1"/>
  <c r="AT42" i="1"/>
  <c r="BJ42" i="1"/>
  <c r="BK42" i="1"/>
  <c r="BL42" i="1"/>
  <c r="BM42" i="1"/>
  <c r="O43" i="1"/>
  <c r="AP43" i="1"/>
  <c r="AQ43" i="1"/>
  <c r="AR43" i="1"/>
  <c r="AS43" i="1"/>
  <c r="AT43" i="1"/>
  <c r="AV43" i="1"/>
  <c r="AW43" i="1"/>
  <c r="AX43" i="1"/>
  <c r="AY43" i="1"/>
  <c r="AZ43" i="1"/>
  <c r="BA43" i="1"/>
  <c r="BD43" i="1"/>
  <c r="BE43" i="1"/>
  <c r="BF43" i="1"/>
  <c r="BG43" i="1"/>
  <c r="AU43" i="1"/>
  <c r="BJ43" i="1"/>
  <c r="BK43" i="1"/>
  <c r="BL43" i="1"/>
  <c r="BM43" i="1"/>
  <c r="O44" i="1"/>
  <c r="AP44" i="1"/>
  <c r="AQ44" i="1"/>
  <c r="AR44" i="1"/>
  <c r="AS44" i="1"/>
  <c r="AV44" i="1"/>
  <c r="AW44" i="1"/>
  <c r="AX44" i="1"/>
  <c r="AY44" i="1"/>
  <c r="AZ44" i="1"/>
  <c r="BA44" i="1"/>
  <c r="BD44" i="1"/>
  <c r="BE44" i="1"/>
  <c r="BF44" i="1"/>
  <c r="BG44" i="1"/>
  <c r="AT44" i="1"/>
  <c r="BJ44" i="1"/>
  <c r="BK44" i="1"/>
  <c r="BL44" i="1"/>
  <c r="BM44" i="1"/>
  <c r="O45" i="1"/>
  <c r="AP45" i="1"/>
  <c r="AQ45" i="1"/>
  <c r="AR45" i="1"/>
  <c r="AS45" i="1"/>
  <c r="AT45" i="1"/>
  <c r="AV45" i="1"/>
  <c r="AW45" i="1"/>
  <c r="AX45" i="1"/>
  <c r="AY45" i="1"/>
  <c r="AZ45" i="1"/>
  <c r="BA45" i="1"/>
  <c r="BD45" i="1"/>
  <c r="BE45" i="1"/>
  <c r="BF45" i="1"/>
  <c r="BG45" i="1"/>
  <c r="AU45" i="1"/>
  <c r="BJ45" i="1"/>
  <c r="BK45" i="1"/>
  <c r="BL45" i="1"/>
  <c r="BM45" i="1"/>
  <c r="O46" i="1"/>
  <c r="AP46" i="1"/>
  <c r="AQ46" i="1"/>
  <c r="AR46" i="1"/>
  <c r="AS46" i="1"/>
  <c r="AV46" i="1"/>
  <c r="AW46" i="1"/>
  <c r="AX46" i="1"/>
  <c r="AY46" i="1"/>
  <c r="AZ46" i="1"/>
  <c r="BA46" i="1"/>
  <c r="BD46" i="1"/>
  <c r="BE46" i="1"/>
  <c r="BF46" i="1"/>
  <c r="BG46" i="1"/>
  <c r="AU46" i="1"/>
  <c r="AT46" i="1"/>
  <c r="BJ46" i="1"/>
  <c r="BK46" i="1"/>
  <c r="BL46" i="1"/>
  <c r="BM46" i="1"/>
  <c r="O47" i="1"/>
  <c r="AP47" i="1"/>
  <c r="AQ47" i="1"/>
  <c r="AR47" i="1"/>
  <c r="AS47" i="1"/>
  <c r="AV47" i="1"/>
  <c r="AW47" i="1"/>
  <c r="AX47" i="1"/>
  <c r="AY47" i="1"/>
  <c r="AZ47" i="1"/>
  <c r="BA47" i="1"/>
  <c r="BD47" i="1"/>
  <c r="BE47" i="1"/>
  <c r="BF47" i="1"/>
  <c r="BG47" i="1"/>
  <c r="AU47" i="1"/>
  <c r="AT47" i="1"/>
  <c r="BJ47" i="1"/>
  <c r="BK47" i="1"/>
  <c r="BL47" i="1"/>
  <c r="BM47" i="1"/>
  <c r="O48" i="1"/>
  <c r="AP48" i="1"/>
  <c r="AQ48" i="1"/>
  <c r="AR48" i="1"/>
  <c r="AS48" i="1"/>
  <c r="AT48" i="1"/>
  <c r="AV48" i="1"/>
  <c r="AW48" i="1"/>
  <c r="AX48" i="1"/>
  <c r="AY48" i="1"/>
  <c r="AZ48" i="1"/>
  <c r="BA48" i="1"/>
  <c r="BD48" i="1"/>
  <c r="BE48" i="1"/>
  <c r="BF48" i="1"/>
  <c r="BG48" i="1"/>
  <c r="AU48" i="1"/>
  <c r="BJ48" i="1"/>
  <c r="BK48" i="1"/>
  <c r="BL48" i="1"/>
  <c r="BM48" i="1"/>
  <c r="O49" i="1"/>
  <c r="AP49" i="1"/>
  <c r="AQ49" i="1"/>
  <c r="AR49" i="1"/>
  <c r="AS49" i="1"/>
  <c r="AV49" i="1"/>
  <c r="AW49" i="1"/>
  <c r="AX49" i="1"/>
  <c r="AY49" i="1"/>
  <c r="AZ49" i="1"/>
  <c r="BA49" i="1"/>
  <c r="BD49" i="1"/>
  <c r="BE49" i="1"/>
  <c r="BF49" i="1"/>
  <c r="BG49" i="1"/>
  <c r="AU49" i="1"/>
  <c r="AT49" i="1"/>
  <c r="BJ49" i="1"/>
  <c r="BK49" i="1"/>
  <c r="BL49" i="1"/>
  <c r="BM49" i="1"/>
  <c r="BD4" i="1"/>
  <c r="AQ4" i="1"/>
  <c r="AR4" i="1"/>
  <c r="AS4" i="1"/>
  <c r="AV4" i="1"/>
  <c r="AW4" i="1"/>
  <c r="AX4" i="1"/>
  <c r="AY4" i="1"/>
  <c r="AZ4" i="1"/>
  <c r="BA4" i="1"/>
  <c r="AP4" i="1"/>
  <c r="AI16" i="1" l="1"/>
  <c r="AC30" i="1"/>
  <c r="AB20" i="1"/>
  <c r="AA13" i="1"/>
  <c r="AF14" i="1"/>
  <c r="AA35" i="1"/>
  <c r="AC33" i="1"/>
  <c r="AF13" i="1"/>
  <c r="AC12" i="1"/>
  <c r="AH11" i="1"/>
  <c r="BQ35" i="1"/>
  <c r="Z35" i="1" s="1"/>
  <c r="AF27" i="1"/>
  <c r="AB26" i="1"/>
  <c r="BQ23" i="1"/>
  <c r="Z23" i="1" s="1"/>
  <c r="BQ21" i="1"/>
  <c r="AF20" i="1"/>
  <c r="AC17" i="1"/>
  <c r="AH16" i="1"/>
  <c r="BQ14" i="1"/>
  <c r="AF8" i="1"/>
  <c r="AH17" i="1"/>
  <c r="AF9" i="1"/>
  <c r="BQ30" i="1"/>
  <c r="AC26" i="1"/>
  <c r="BQ25" i="1"/>
  <c r="AA25" i="1" s="1"/>
  <c r="BQ16" i="1"/>
  <c r="Z16" i="1"/>
  <c r="AA14" i="1"/>
  <c r="AG8" i="1"/>
  <c r="AC29" i="1"/>
  <c r="AB17" i="1"/>
  <c r="AG16" i="1"/>
  <c r="AC15" i="1"/>
  <c r="AI12" i="1"/>
  <c r="AH21" i="1"/>
  <c r="BQ29" i="1"/>
  <c r="BQ22" i="1"/>
  <c r="Z22" i="1"/>
  <c r="AG17" i="1"/>
  <c r="AC16" i="1"/>
  <c r="AH15" i="1"/>
  <c r="BQ15" i="1"/>
  <c r="AF15" i="1" s="1"/>
  <c r="BQ10" i="1"/>
  <c r="AH10" i="1" s="1"/>
  <c r="Z10" i="1"/>
  <c r="AC35" i="1"/>
  <c r="AF31" i="1"/>
  <c r="AB30" i="1"/>
  <c r="AB25" i="1"/>
  <c r="AH22" i="1"/>
  <c r="AB16" i="1"/>
  <c r="AG15" i="1"/>
  <c r="AC14" i="1"/>
  <c r="AH13" i="1"/>
  <c r="AI8" i="1"/>
  <c r="BQ36" i="1"/>
  <c r="AF36" i="1" s="1"/>
  <c r="BQ34" i="1"/>
  <c r="AI27" i="1"/>
  <c r="AA27" i="1"/>
  <c r="AF26" i="1"/>
  <c r="AC23" i="1"/>
  <c r="BQ13" i="1"/>
  <c r="AA11" i="1"/>
  <c r="BQ8" i="1"/>
  <c r="Z8" i="1" s="1"/>
  <c r="BQ32" i="1"/>
  <c r="AH32" i="1" s="1"/>
  <c r="Z32" i="1"/>
  <c r="BQ27" i="1"/>
  <c r="Z27" i="1" s="1"/>
  <c r="BQ20" i="1"/>
  <c r="AA20" i="1" s="1"/>
  <c r="BQ18" i="1"/>
  <c r="AA18" i="1" s="1"/>
  <c r="AB14" i="1"/>
  <c r="AG13" i="1"/>
  <c r="BQ11" i="1"/>
  <c r="AH8" i="1"/>
  <c r="BQ28" i="1"/>
  <c r="BQ19" i="1"/>
  <c r="Z19" i="1" s="1"/>
  <c r="AH14" i="1"/>
  <c r="AF11" i="1"/>
  <c r="AC34" i="1"/>
  <c r="BQ33" i="1"/>
  <c r="AB33" i="1" s="1"/>
  <c r="Z33" i="1"/>
  <c r="BQ26" i="1"/>
  <c r="AB22" i="1"/>
  <c r="AA17" i="1"/>
  <c r="AF16" i="1"/>
  <c r="AG14" i="1"/>
  <c r="BQ12" i="1"/>
  <c r="AF12" i="1" s="1"/>
  <c r="AI35" i="1"/>
  <c r="AG30" i="1"/>
  <c r="AA26" i="1"/>
  <c r="BQ9" i="1"/>
  <c r="AH9" i="1" s="1"/>
  <c r="BQ31" i="1"/>
  <c r="BQ24" i="1"/>
  <c r="AG21" i="1"/>
  <c r="BQ17" i="1"/>
  <c r="Z17" i="1"/>
  <c r="AB13" i="1"/>
  <c r="AA10" i="1"/>
  <c r="Z26" i="1"/>
  <c r="Z34" i="1"/>
  <c r="AL44" i="1"/>
  <c r="AL39" i="1"/>
  <c r="AL43" i="1"/>
  <c r="AL45" i="1"/>
  <c r="AL46" i="1"/>
  <c r="AL38" i="1"/>
  <c r="AL47" i="1"/>
  <c r="AL37" i="1"/>
  <c r="AL41" i="1"/>
  <c r="AM49" i="1"/>
  <c r="AM38" i="1"/>
  <c r="AN43" i="1"/>
  <c r="BP50" i="1"/>
  <c r="BB48" i="1"/>
  <c r="BP15" i="1"/>
  <c r="BP9" i="1"/>
  <c r="BP35" i="1"/>
  <c r="BP48" i="1"/>
  <c r="BP43" i="1"/>
  <c r="BB37" i="1"/>
  <c r="BP39" i="1"/>
  <c r="BB36" i="1"/>
  <c r="BP29" i="1"/>
  <c r="BB28" i="1"/>
  <c r="BP10" i="1"/>
  <c r="BB43" i="1"/>
  <c r="BP31" i="1"/>
  <c r="BB22" i="1"/>
  <c r="BP33" i="1"/>
  <c r="BP27" i="1"/>
  <c r="BB20" i="1"/>
  <c r="BP5" i="1"/>
  <c r="BQ5" i="1" s="1"/>
  <c r="BB45" i="1"/>
  <c r="BP11" i="1"/>
  <c r="BP44" i="1"/>
  <c r="BP13" i="1"/>
  <c r="BP17" i="1"/>
  <c r="BP7" i="1"/>
  <c r="BQ7" i="1" s="1"/>
  <c r="AB7" i="1" s="1"/>
  <c r="AU50" i="1"/>
  <c r="BB50" i="1" s="1"/>
  <c r="BB47" i="1"/>
  <c r="BB49" i="1"/>
  <c r="AU35" i="1"/>
  <c r="BB35" i="1" s="1"/>
  <c r="BP25" i="1"/>
  <c r="AU25" i="1"/>
  <c r="BB25" i="1" s="1"/>
  <c r="BP23" i="1"/>
  <c r="AU23" i="1"/>
  <c r="BB23" i="1" s="1"/>
  <c r="AT18" i="1"/>
  <c r="BB18" i="1" s="1"/>
  <c r="BP40" i="1"/>
  <c r="AT32" i="1"/>
  <c r="BB32" i="1" s="1"/>
  <c r="BB17" i="1"/>
  <c r="AT8" i="1"/>
  <c r="BB8" i="1" s="1"/>
  <c r="BP38" i="1"/>
  <c r="BB29" i="1"/>
  <c r="BP14" i="1"/>
  <c r="BB5" i="1"/>
  <c r="BP45" i="1"/>
  <c r="AT34" i="1"/>
  <c r="BB34" i="1" s="1"/>
  <c r="BP30" i="1"/>
  <c r="BB26" i="1"/>
  <c r="BB24" i="1"/>
  <c r="BP21" i="1"/>
  <c r="AT16" i="1"/>
  <c r="BB16" i="1" s="1"/>
  <c r="BB10" i="1"/>
  <c r="BB42" i="1"/>
  <c r="AU39" i="1"/>
  <c r="BB39" i="1" s="1"/>
  <c r="BB31" i="1"/>
  <c r="BP18" i="1"/>
  <c r="BB15" i="1"/>
  <c r="BB12" i="1"/>
  <c r="BB7" i="1"/>
  <c r="BB46" i="1"/>
  <c r="AU44" i="1"/>
  <c r="BB44" i="1" s="1"/>
  <c r="BB41" i="1"/>
  <c r="AT40" i="1"/>
  <c r="BB40" i="1" s="1"/>
  <c r="BP32" i="1"/>
  <c r="BB27" i="1"/>
  <c r="BP8" i="1"/>
  <c r="BP46" i="1"/>
  <c r="BP42" i="1"/>
  <c r="AT38" i="1"/>
  <c r="BB38" i="1" s="1"/>
  <c r="BB33" i="1"/>
  <c r="AT14" i="1"/>
  <c r="BB14" i="1" s="1"/>
  <c r="BB11" i="1"/>
  <c r="BB9" i="1"/>
  <c r="BP49" i="1"/>
  <c r="BP47" i="1"/>
  <c r="BP41" i="1"/>
  <c r="BP34" i="1"/>
  <c r="AT30" i="1"/>
  <c r="BB30" i="1" s="1"/>
  <c r="BP19" i="1"/>
  <c r="AU19" i="1"/>
  <c r="BB19" i="1" s="1"/>
  <c r="BP16" i="1"/>
  <c r="BB13" i="1"/>
  <c r="BP37" i="1"/>
  <c r="BP36" i="1"/>
  <c r="BP26" i="1"/>
  <c r="BP24" i="1"/>
  <c r="BP22" i="1"/>
  <c r="AU21" i="1"/>
  <c r="BB21" i="1" s="1"/>
  <c r="BP28" i="1"/>
  <c r="BP20" i="1"/>
  <c r="BP12" i="1"/>
  <c r="AU4" i="1"/>
  <c r="BG4" i="1"/>
  <c r="BF4" i="1"/>
  <c r="BE4" i="1"/>
  <c r="BJ4" i="1"/>
  <c r="BK4" i="1"/>
  <c r="BL4" i="1"/>
  <c r="BM4" i="1"/>
  <c r="AB10" i="1" l="1"/>
  <c r="AF10" i="1"/>
  <c r="AB9" i="1"/>
  <c r="Z9" i="1"/>
  <c r="AC10" i="1"/>
  <c r="AI10" i="1"/>
  <c r="AL19" i="1"/>
  <c r="AM15" i="1"/>
  <c r="AC25" i="1"/>
  <c r="AH25" i="1"/>
  <c r="AJ28" i="1"/>
  <c r="AE28" i="1"/>
  <c r="AK28" i="1"/>
  <c r="AH28" i="1"/>
  <c r="AD28" i="1"/>
  <c r="AC28" i="1"/>
  <c r="AA28" i="1"/>
  <c r="Z29" i="1"/>
  <c r="AJ29" i="1"/>
  <c r="AE29" i="1"/>
  <c r="AD29" i="1"/>
  <c r="AN29" i="1" s="1"/>
  <c r="AK29" i="1"/>
  <c r="AF29" i="1"/>
  <c r="AI29" i="1"/>
  <c r="AA29" i="1"/>
  <c r="AF25" i="1"/>
  <c r="AM25" i="1" s="1"/>
  <c r="AI33" i="1"/>
  <c r="AA19" i="1"/>
  <c r="AA33" i="1"/>
  <c r="AI18" i="1"/>
  <c r="AH29" i="1"/>
  <c r="AE31" i="1"/>
  <c r="AM31" i="1" s="1"/>
  <c r="AK31" i="1"/>
  <c r="AJ31" i="1"/>
  <c r="AD31" i="1"/>
  <c r="AB31" i="1"/>
  <c r="AA8" i="1"/>
  <c r="AK8" i="1"/>
  <c r="AB8" i="1"/>
  <c r="AE8" i="1"/>
  <c r="AM8" i="1" s="1"/>
  <c r="AJ8" i="1"/>
  <c r="AD8" i="1"/>
  <c r="AB32" i="1"/>
  <c r="Z30" i="1"/>
  <c r="AJ30" i="1"/>
  <c r="AE30" i="1"/>
  <c r="AK30" i="1"/>
  <c r="AD30" i="1"/>
  <c r="AN30" i="1" s="1"/>
  <c r="AF30" i="1"/>
  <c r="AM30" i="1" s="1"/>
  <c r="AA30" i="1"/>
  <c r="AI30" i="1"/>
  <c r="AA9" i="1"/>
  <c r="AM13" i="1"/>
  <c r="AB12" i="1"/>
  <c r="AH36" i="1"/>
  <c r="AF35" i="1"/>
  <c r="AI31" i="1"/>
  <c r="AI9" i="1"/>
  <c r="AG20" i="1"/>
  <c r="AG26" i="1"/>
  <c r="AD26" i="1"/>
  <c r="AL26" i="1" s="1"/>
  <c r="AK26" i="1"/>
  <c r="AJ26" i="1"/>
  <c r="AE26" i="1"/>
  <c r="AM26" i="1" s="1"/>
  <c r="AH26" i="1"/>
  <c r="AB11" i="1"/>
  <c r="AD11" i="1"/>
  <c r="AJ11" i="1"/>
  <c r="AK11" i="1"/>
  <c r="AC11" i="1"/>
  <c r="Z11" i="1"/>
  <c r="AE11" i="1"/>
  <c r="AM11" i="1" s="1"/>
  <c r="AB23" i="1"/>
  <c r="Z13" i="1"/>
  <c r="AJ13" i="1"/>
  <c r="AK13" i="1"/>
  <c r="AC13" i="1"/>
  <c r="AD13" i="1"/>
  <c r="AE13" i="1"/>
  <c r="AI13" i="1"/>
  <c r="AG34" i="1"/>
  <c r="AK34" i="1"/>
  <c r="AD34" i="1"/>
  <c r="AN34" i="1" s="1"/>
  <c r="AJ34" i="1"/>
  <c r="AE34" i="1"/>
  <c r="AM34" i="1" s="1"/>
  <c r="AH34" i="1"/>
  <c r="AB34" i="1"/>
  <c r="AD22" i="1"/>
  <c r="AA22" i="1"/>
  <c r="AE22" i="1"/>
  <c r="AG22" i="1"/>
  <c r="AJ22" i="1"/>
  <c r="AK22" i="1"/>
  <c r="AA36" i="1"/>
  <c r="AC36" i="1"/>
  <c r="AC22" i="1"/>
  <c r="AA16" i="1"/>
  <c r="AK16" i="1"/>
  <c r="AE16" i="1"/>
  <c r="AD16" i="1"/>
  <c r="AJ16" i="1"/>
  <c r="AG11" i="1"/>
  <c r="AF22" i="1"/>
  <c r="AA34" i="1"/>
  <c r="AC31" i="1"/>
  <c r="Z15" i="1"/>
  <c r="AL15" i="1" s="1"/>
  <c r="AB19" i="1"/>
  <c r="AD19" i="1"/>
  <c r="AE19" i="1"/>
  <c r="AK19" i="1"/>
  <c r="AC19" i="1"/>
  <c r="AJ19" i="1"/>
  <c r="AK25" i="1"/>
  <c r="AJ25" i="1"/>
  <c r="AD25" i="1"/>
  <c r="AE25" i="1"/>
  <c r="AH19" i="1"/>
  <c r="AA24" i="1"/>
  <c r="AK24" i="1"/>
  <c r="AJ24" i="1"/>
  <c r="AD24" i="1"/>
  <c r="AE24" i="1"/>
  <c r="AI24" i="1"/>
  <c r="AG24" i="1"/>
  <c r="AF33" i="1"/>
  <c r="AE33" i="1"/>
  <c r="AH33" i="1"/>
  <c r="AJ33" i="1"/>
  <c r="AD33" i="1"/>
  <c r="AK33" i="1"/>
  <c r="AA32" i="1"/>
  <c r="AK32" i="1"/>
  <c r="AE32" i="1"/>
  <c r="AJ32" i="1"/>
  <c r="AD32" i="1"/>
  <c r="Z24" i="1"/>
  <c r="AF32" i="1"/>
  <c r="AM32" i="1" s="1"/>
  <c r="AG28" i="1"/>
  <c r="AB28" i="1"/>
  <c r="AG33" i="1"/>
  <c r="AI19" i="1"/>
  <c r="Z28" i="1"/>
  <c r="AD20" i="1"/>
  <c r="AC20" i="1"/>
  <c r="AH20" i="1"/>
  <c r="AE20" i="1"/>
  <c r="AM20" i="1" s="1"/>
  <c r="AK20" i="1"/>
  <c r="AJ20" i="1"/>
  <c r="AG19" i="1"/>
  <c r="AA31" i="1"/>
  <c r="Z21" i="1"/>
  <c r="AJ21" i="1"/>
  <c r="AE21" i="1"/>
  <c r="AD21" i="1"/>
  <c r="AK21" i="1"/>
  <c r="AC21" i="1"/>
  <c r="AI21" i="1"/>
  <c r="AH30" i="1"/>
  <c r="AH27" i="1"/>
  <c r="AA21" i="1"/>
  <c r="AH31" i="1"/>
  <c r="Z20" i="1"/>
  <c r="AL20" i="1" s="1"/>
  <c r="AB21" i="1"/>
  <c r="AG29" i="1"/>
  <c r="AH23" i="1"/>
  <c r="AK23" i="1"/>
  <c r="AF23" i="1"/>
  <c r="AE23" i="1"/>
  <c r="AJ23" i="1"/>
  <c r="AG23" i="1"/>
  <c r="AD23" i="1"/>
  <c r="AG32" i="1"/>
  <c r="AI32" i="1"/>
  <c r="AI28" i="1"/>
  <c r="AC32" i="1"/>
  <c r="Z31" i="1"/>
  <c r="AD17" i="1"/>
  <c r="AL17" i="1" s="1"/>
  <c r="AK17" i="1"/>
  <c r="AF17" i="1"/>
  <c r="AJ17" i="1"/>
  <c r="AI17" i="1"/>
  <c r="AE17" i="1"/>
  <c r="AG35" i="1"/>
  <c r="AC8" i="1"/>
  <c r="AI26" i="1"/>
  <c r="AI11" i="1"/>
  <c r="AF24" i="1"/>
  <c r="AI34" i="1"/>
  <c r="AI20" i="1"/>
  <c r="AG10" i="1"/>
  <c r="AD10" i="1"/>
  <c r="AK10" i="1"/>
  <c r="AE10" i="1"/>
  <c r="AM10" i="1" s="1"/>
  <c r="AJ10" i="1"/>
  <c r="AI22" i="1"/>
  <c r="AB24" i="1"/>
  <c r="AA23" i="1"/>
  <c r="Z14" i="1"/>
  <c r="AJ14" i="1"/>
  <c r="AE14" i="1"/>
  <c r="AM14" i="1" s="1"/>
  <c r="AK14" i="1"/>
  <c r="AD14" i="1"/>
  <c r="AI14" i="1"/>
  <c r="AI23" i="1"/>
  <c r="AF34" i="1"/>
  <c r="AI25" i="1"/>
  <c r="AG12" i="1"/>
  <c r="AF21" i="1"/>
  <c r="AM21" i="1" s="1"/>
  <c r="AL34" i="1"/>
  <c r="AM16" i="1"/>
  <c r="AG18" i="1"/>
  <c r="AD18" i="1"/>
  <c r="AK18" i="1"/>
  <c r="Z18" i="1"/>
  <c r="AJ18" i="1"/>
  <c r="AH18" i="1"/>
  <c r="AE18" i="1"/>
  <c r="AB18" i="1"/>
  <c r="AF28" i="1"/>
  <c r="AC18" i="1"/>
  <c r="AJ9" i="1"/>
  <c r="AK9" i="1"/>
  <c r="AE9" i="1"/>
  <c r="AM9" i="1" s="1"/>
  <c r="AG9" i="1"/>
  <c r="AC9" i="1"/>
  <c r="AD9" i="1"/>
  <c r="AK12" i="1"/>
  <c r="AD12" i="1"/>
  <c r="AE12" i="1"/>
  <c r="AM12" i="1" s="1"/>
  <c r="Z12" i="1"/>
  <c r="AH12" i="1"/>
  <c r="AJ12" i="1"/>
  <c r="AB29" i="1"/>
  <c r="AF18" i="1"/>
  <c r="AB27" i="1"/>
  <c r="AL27" i="1" s="1"/>
  <c r="AD27" i="1"/>
  <c r="AK27" i="1"/>
  <c r="AC27" i="1"/>
  <c r="AE27" i="1"/>
  <c r="AM27" i="1" s="1"/>
  <c r="AJ27" i="1"/>
  <c r="AF19" i="1"/>
  <c r="AG36" i="1"/>
  <c r="AD36" i="1"/>
  <c r="AK36" i="1"/>
  <c r="AE36" i="1"/>
  <c r="AM36" i="1" s="1"/>
  <c r="AJ36" i="1"/>
  <c r="Z36" i="1"/>
  <c r="AB36" i="1"/>
  <c r="AE15" i="1"/>
  <c r="AK15" i="1"/>
  <c r="AJ15" i="1"/>
  <c r="AA15" i="1"/>
  <c r="AB15" i="1"/>
  <c r="AI15" i="1"/>
  <c r="AD15" i="1"/>
  <c r="AH24" i="1"/>
  <c r="AA12" i="1"/>
  <c r="AG25" i="1"/>
  <c r="Z25" i="1"/>
  <c r="AI36" i="1"/>
  <c r="AC24" i="1"/>
  <c r="AB35" i="1"/>
  <c r="AL35" i="1" s="1"/>
  <c r="AD35" i="1"/>
  <c r="AJ35" i="1"/>
  <c r="AE35" i="1"/>
  <c r="AK35" i="1"/>
  <c r="AH35" i="1"/>
  <c r="AG27" i="1"/>
  <c r="AG31" i="1"/>
  <c r="AH7" i="1"/>
  <c r="AA7" i="1"/>
  <c r="AI7" i="1"/>
  <c r="AF7" i="1"/>
  <c r="AK7" i="1"/>
  <c r="AC7" i="1"/>
  <c r="AG7" i="1"/>
  <c r="Z7" i="1"/>
  <c r="AJ7" i="1"/>
  <c r="AG5" i="1"/>
  <c r="AA5" i="1"/>
  <c r="Z5" i="1"/>
  <c r="AH5" i="1"/>
  <c r="AI5" i="1"/>
  <c r="AB5" i="1"/>
  <c r="AJ5" i="1"/>
  <c r="AC5" i="1"/>
  <c r="AK5" i="1"/>
  <c r="AE5" i="1"/>
  <c r="AF5" i="1"/>
  <c r="AD5" i="1"/>
  <c r="AN48" i="1"/>
  <c r="AN42" i="1"/>
  <c r="AN37" i="1"/>
  <c r="AN32" i="1"/>
  <c r="AN49" i="1"/>
  <c r="AN47" i="1"/>
  <c r="AN16" i="1"/>
  <c r="AN38" i="1"/>
  <c r="AN39" i="1"/>
  <c r="AN40" i="1"/>
  <c r="BB4" i="1"/>
  <c r="BP4" i="1"/>
  <c r="BQ4" i="1" s="1"/>
  <c r="O4" i="1"/>
  <c r="AL10" i="1" l="1"/>
  <c r="AN8" i="1"/>
  <c r="AN10" i="1"/>
  <c r="AL24" i="1"/>
  <c r="AL30" i="1"/>
  <c r="AL12" i="1"/>
  <c r="AL18" i="1"/>
  <c r="AL8" i="1"/>
  <c r="AN20" i="1"/>
  <c r="AL25" i="1"/>
  <c r="AM28" i="1"/>
  <c r="AL32" i="1"/>
  <c r="AL16" i="1"/>
  <c r="AN17" i="1"/>
  <c r="AM24" i="1"/>
  <c r="AM17" i="1"/>
  <c r="AM29" i="1"/>
  <c r="AM35" i="1"/>
  <c r="AM19" i="1"/>
  <c r="AM18" i="1"/>
  <c r="AL9" i="1"/>
  <c r="AL36" i="1"/>
  <c r="AL31" i="1"/>
  <c r="AL22" i="1"/>
  <c r="AL13" i="1"/>
  <c r="AL14" i="1"/>
  <c r="AM23" i="1"/>
  <c r="AL21" i="1"/>
  <c r="AL33" i="1"/>
  <c r="AM22" i="1"/>
  <c r="AL29" i="1"/>
  <c r="AN12" i="1"/>
  <c r="AL23" i="1"/>
  <c r="AL28" i="1"/>
  <c r="AM33" i="1"/>
  <c r="AL11" i="1"/>
  <c r="AE7" i="1"/>
  <c r="AD7" i="1" s="1"/>
  <c r="AL7" i="1" s="1"/>
  <c r="AM5" i="1"/>
  <c r="AL5" i="1"/>
  <c r="AI4" i="1"/>
  <c r="AA4" i="1"/>
  <c r="AH4" i="1"/>
  <c r="Z4" i="1"/>
  <c r="AG4" i="1"/>
  <c r="AF4" i="1"/>
  <c r="AD4" i="1"/>
  <c r="AK4" i="1"/>
  <c r="AC4" i="1"/>
  <c r="AJ4" i="1"/>
  <c r="AB4" i="1"/>
  <c r="AE4" i="1"/>
  <c r="AN21" i="1"/>
  <c r="AN19" i="1"/>
  <c r="AN33" i="1"/>
  <c r="AN22" i="1"/>
  <c r="AN35" i="1"/>
  <c r="AN36" i="1"/>
  <c r="AN25" i="1"/>
  <c r="AN28" i="1"/>
  <c r="AN27" i="1"/>
  <c r="AN14" i="1"/>
  <c r="AN15" i="1"/>
  <c r="AN44" i="1"/>
  <c r="AN46" i="1"/>
  <c r="AN45" i="1"/>
  <c r="AN11" i="1"/>
  <c r="AN13" i="1"/>
  <c r="AN24" i="1"/>
  <c r="AN50" i="1"/>
  <c r="AN18" i="1"/>
  <c r="AN26" i="1"/>
  <c r="AN23" i="1"/>
  <c r="AN9" i="1"/>
  <c r="AN31" i="1"/>
  <c r="AN41" i="1"/>
  <c r="AN5" i="1"/>
  <c r="AN4" i="1" l="1"/>
  <c r="AM7" i="1"/>
  <c r="AN7" i="1"/>
  <c r="AL4" i="1"/>
  <c r="AM4" i="1"/>
  <c r="BP6" i="1" l="1"/>
  <c r="BQ6" i="1" s="1"/>
  <c r="AU6" i="1"/>
  <c r="BB6" i="1" s="1"/>
  <c r="AB6" i="1" l="1"/>
  <c r="AK6" i="1"/>
  <c r="AC6" i="1"/>
  <c r="AF6" i="1"/>
  <c r="AG6" i="1"/>
  <c r="Z6" i="1"/>
  <c r="AI6" i="1"/>
  <c r="AA6" i="1"/>
  <c r="AJ6" i="1"/>
  <c r="AH6" i="1"/>
  <c r="AE6" i="1" l="1"/>
  <c r="AD6" i="1" s="1"/>
  <c r="AN6" i="1" s="1"/>
  <c r="AM6" i="1" l="1"/>
  <c r="AL6" i="1"/>
</calcChain>
</file>

<file path=xl/sharedStrings.xml><?xml version="1.0" encoding="utf-8"?>
<sst xmlns="http://schemas.openxmlformats.org/spreadsheetml/2006/main" count="152" uniqueCount="107">
  <si>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</si>
  <si>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</si>
  <si>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</si>
  <si>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</si>
  <si>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</si>
  <si>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</si>
  <si>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</si>
  <si>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</si>
  <si>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</si>
  <si>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</si>
  <si>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</si>
  <si>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</si>
  <si>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</si>
  <si>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</si>
  <si>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</si>
  <si>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</si>
  <si>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</si>
  <si>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</si>
  <si>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</si>
  <si>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</si>
  <si>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</si>
  <si>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</si>
  <si>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</si>
  <si>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</si>
  <si>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</si>
  <si>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</si>
  <si>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</si>
  <si>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</si>
  <si>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</si>
  <si>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</si>
  <si>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</si>
  <si>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</si>
  <si>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</si>
  <si>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</si>
  <si>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</si>
  <si>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</si>
  <si>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</si>
  <si>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</si>
  <si>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</si>
  <si>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</si>
  <si>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</si>
  <si>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</si>
  <si>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</si>
  <si>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</si>
  <si>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</si>
  <si>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</si>
  <si>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</si>
  <si>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</si>
  <si>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</si>
  <si>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</si>
  <si>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</si>
  <si>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</si>
  <si>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</si>
  <si>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</si>
  <si>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</si>
  <si>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</si>
  <si>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</si>
  <si>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 xml:space="preserve">Line 1 HK1205a_OPX_TE_LINE1 </t>
  </si>
  <si>
    <t xml:space="preserve">Line 2 HK1205a_OPX_TE_LINE1 </t>
  </si>
  <si>
    <t xml:space="preserve">Line 3 HK1205a_OPX_TE_LINE1 </t>
  </si>
  <si>
    <t xml:space="preserve">Line 4 HK1205a_OPX_TE_LINE1 </t>
  </si>
  <si>
    <t xml:space="preserve">Line 5 HK1205a_OPX_TE_LINE1 </t>
  </si>
  <si>
    <t xml:space="preserve">Line 6 HK1205a_OPX_TE_LINE1 </t>
  </si>
  <si>
    <t xml:space="preserve">Line 7 HK1205a_OPX_TE_LINE1 </t>
  </si>
  <si>
    <t xml:space="preserve">Line 8 HK1205a_OPX_TE_LINE1 </t>
  </si>
  <si>
    <t xml:space="preserve">Line 9 HK1205a_OPX_TE_LINE1 </t>
  </si>
  <si>
    <t xml:space="preserve">Line 10 HK1205a_OPX_TE_LINE1 </t>
  </si>
  <si>
    <t xml:space="preserve">Line 11 HK1205a_OPX_TE_LINE1 </t>
  </si>
  <si>
    <t xml:space="preserve">Line 12 HK1205a_OPX_TE_LINE1 </t>
  </si>
  <si>
    <t xml:space="preserve">Line 13 HK1205a_OPX_TE_LINE1 </t>
  </si>
  <si>
    <t xml:space="preserve">Line 14 HK1205a_OPX_TE_LINE1 </t>
  </si>
  <si>
    <t xml:space="preserve">Line 15 HK1205a_OPX_TE_LINE1 </t>
  </si>
  <si>
    <t xml:space="preserve">Line 16 HK1205a_OPX_TE_LINE1 </t>
  </si>
  <si>
    <t xml:space="preserve">Line 17 HK1205a_OPX_TE_LINE1 </t>
  </si>
  <si>
    <t xml:space="preserve">Line 18 HK1205a_OPX_TE_LINE1 </t>
  </si>
  <si>
    <t xml:space="preserve">Line 19 HK1205a_OPX_TE_LINE1 </t>
  </si>
  <si>
    <t xml:space="preserve">Line 20 HK1205a_OPX_TE_LINE1 </t>
  </si>
  <si>
    <t xml:space="preserve">Line 21 HK1205a_OPX_TE_LINE1 </t>
  </si>
  <si>
    <t xml:space="preserve">Line 22 HK1205a_OPX_TE_LINE1 </t>
  </si>
  <si>
    <t xml:space="preserve">Line 23 HK1205a_OPX_TE_LINE1 </t>
  </si>
  <si>
    <t xml:space="preserve">Line 24 HK1205a_OPX_TE_LINE1 </t>
  </si>
  <si>
    <t xml:space="preserve">Line 25 HK1205a_OPX_TE_LINE1 </t>
  </si>
  <si>
    <t xml:space="preserve">Line 26 HK1205a_OPX_TE_LINE1 </t>
  </si>
  <si>
    <t xml:space="preserve">Line 27 HK1205a_OPX_TE_LINE1 </t>
  </si>
  <si>
    <t xml:space="preserve">Line 28 HK1205a_OPX_TE_LINE1 </t>
  </si>
  <si>
    <t xml:space="preserve">Line 29 HK1205a_OPX_TE_LINE1 </t>
  </si>
  <si>
    <t xml:space="preserve">Line 30 HK1205a_OPX_TE_LINE1 </t>
  </si>
  <si>
    <t xml:space="preserve">Line 31 HK1205a_OPX_TE_LINE1 </t>
  </si>
  <si>
    <t xml:space="preserve">Line 32 HK1205a_OPX_TE_LINE1 </t>
  </si>
  <si>
    <t xml:space="preserve">Line 33 HK1205a_OPX_TE_LINE1 </t>
  </si>
  <si>
    <t>x</t>
    <phoneticPr fontId="1"/>
  </si>
  <si>
    <t>y</t>
    <phoneticPr fontId="1"/>
  </si>
  <si>
    <t>z</t>
    <phoneticPr fontId="1"/>
  </si>
  <si>
    <t>stage</t>
    <phoneticPr fontId="1"/>
  </si>
  <si>
    <t>interval</t>
    <phoneticPr fontId="1"/>
  </si>
  <si>
    <t>Ti</t>
  </si>
  <si>
    <t>Al</t>
  </si>
  <si>
    <t>Cr</t>
  </si>
  <si>
    <t>Ca</t>
  </si>
  <si>
    <t>Interval</t>
    <phoneticPr fontId="1"/>
  </si>
  <si>
    <t>offset</t>
    <phoneticPr fontId="1"/>
  </si>
  <si>
    <t>Ti</t>
    <phoneticPr fontId="1"/>
  </si>
  <si>
    <t>Al</t>
    <phoneticPr fontId="1"/>
  </si>
  <si>
    <t>Cr</t>
    <phoneticPr fontId="1"/>
  </si>
  <si>
    <t>Ca</t>
    <phoneticPr fontId="1"/>
  </si>
  <si>
    <t>P</t>
    <phoneticPr fontId="1"/>
  </si>
  <si>
    <t>T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</si>
</sst>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00_ "/>
  </numFmts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1" xfId="0" applyBorder="1"/>
    <xf numFmtId="0" fontId="0" fillId="2" borderId="1" xfId="0" applyFill="1" applyBorder="1"/>
    <xf numFmtId="0" fontId="0" fillId="2" borderId="0" xfId="0" applyFill="1" applyAlignment="1">
      <alignment horizontal="center"/>
    </xf>
    <xf numFmtId="0" fontId="0" fillId="0" borderId="1" xfId="0" quotePrefix="1" applyBorder="1"/>
    <xf numFmtId="0" fontId="0" fillId="0" borderId="0" xfId="0" applyFill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0" fontId="0" fillId="0" borderId="1" xfId="0" applyFill="1" applyBorder="1"/>
    <xf numFmtId="176" fontId="0" fillId="0" borderId="0" xfId="0" applyNumberFormat="1" applyFill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Border="1" applyAlignment="1">
      <alignment horizontal="center"/>
    </xf>
    <xf numFmtId="177" fontId="0" fillId="0" borderId="0" xfId="0" applyNumberFormat="1"/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 applyAlignment="1">
      <alignment horizontal="center"/>
    </xf>
    <xf numFmtId="0" fontId="0" fillId="0" borderId="3" xfId="0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176" fontId="0" fillId="3" borderId="3" xfId="0" applyNumberFormat="1" applyFill="1" applyBorder="1"/>
    <xf numFmtId="176" fontId="0" fillId="0" borderId="3" xfId="0" applyNumberFormat="1" applyFill="1" applyBorder="1"/>
    <xf numFmtId="0" fontId="0" fillId="0" borderId="0" xfId="0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76" fontId="0" fillId="3" borderId="0" xfId="0" applyNumberFormat="1" applyFill="1" applyBorder="1"/>
    <xf numFmtId="176" fontId="0" fillId="0" borderId="0" xfId="0" applyNumberFormat="1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6" fontId="0" fillId="3" borderId="1" xfId="0" applyNumberFormat="1" applyFill="1" applyBorder="1"/>
    <xf numFmtId="176" fontId="0" fillId="0" borderId="1" xfId="0" applyNumberFormat="1" applyFill="1" applyBorder="1"/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  <xf numFmtId="1" fontId="0" fillId="0" borderId="0" xfId="0" applyNumberFormat="1"/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64"/>
  <sheetViews>
    <sheetView topLeftCell="K1" zoomScale="80" zoomScaleNormal="80" workbookViewId="0">
      <selection activeCell="AG3" activeCellId="1" sqref="AA3:AC36 AG3:AG36"/>
    </sheetView>
  </sheetViews>
  <sheetFormatPr defaultRowHeight="13.5" x14ac:dyDescent="0.15"/>
  <cols>
    <col min="1" max="1" width="27.125" customWidth="1"/>
    <col min="4" max="14" width="9" style="1"/>
    <col min="16" max="16" width="4" customWidth="1"/>
    <col min="17" max="19" width="9" style="1" customWidth="1"/>
    <col min="20" max="20" width="4" customWidth="1"/>
    <col min="21" max="21" width="6.625" style="1" customWidth="1"/>
    <col min="22" max="22" width="9.625" style="1" customWidth="1"/>
    <col min="23" max="23" width="10.25" style="1" customWidth="1"/>
    <col min="24" max="24" width="9.625" style="1" customWidth="1"/>
    <col min="25" max="25" width="4" customWidth="1"/>
    <col min="26" max="39" width="9" style="12"/>
    <col min="40" max="40" width="9" style="2"/>
    <col min="67" max="67" width="9" customWidth="1"/>
  </cols>
  <sheetData>
    <row r="1" spans="1:69" x14ac:dyDescent="0.15">
      <c r="U1" s="17" t="s">
        <v>52</v>
      </c>
      <c r="V1" s="38" t="s">
        <v>53</v>
      </c>
      <c r="W1" s="38"/>
      <c r="X1" s="18" t="s">
        <v>54</v>
      </c>
      <c r="Y1" s="7"/>
      <c r="AO1" t="s">
        <v>47</v>
      </c>
      <c r="AP1" s="2">
        <v>60.08</v>
      </c>
      <c r="AQ1" s="2">
        <v>79.866</v>
      </c>
      <c r="AR1" s="2">
        <v>101.96</v>
      </c>
      <c r="AS1">
        <v>151.99</v>
      </c>
      <c r="AT1">
        <v>159.69</v>
      </c>
      <c r="AU1">
        <v>71.843999999999994</v>
      </c>
      <c r="AV1">
        <v>40.304400000000001</v>
      </c>
      <c r="AW1">
        <v>56.077399999999997</v>
      </c>
      <c r="AX1">
        <v>70.937399999999997</v>
      </c>
      <c r="AY1" s="2">
        <v>74.692800000000005</v>
      </c>
      <c r="AZ1">
        <v>61.978900000000003</v>
      </c>
      <c r="BA1">
        <v>94.195999999999998</v>
      </c>
    </row>
    <row r="2" spans="1:69" x14ac:dyDescent="0.15">
      <c r="D2" s="9" t="s">
        <v>29</v>
      </c>
      <c r="E2" s="37" t="s">
        <v>51</v>
      </c>
      <c r="F2" s="37"/>
      <c r="G2" s="37"/>
      <c r="H2" s="37"/>
      <c r="I2" s="37"/>
      <c r="J2" s="37"/>
      <c r="K2" s="37"/>
      <c r="L2" s="37"/>
      <c r="M2" s="37"/>
      <c r="N2" s="37"/>
      <c r="Q2" s="37" t="s">
        <v>93</v>
      </c>
      <c r="R2" s="37"/>
      <c r="S2" s="37"/>
      <c r="U2" s="19" t="s">
        <v>55</v>
      </c>
      <c r="V2" s="4" t="s">
        <v>55</v>
      </c>
      <c r="W2" s="4" t="s">
        <v>52</v>
      </c>
      <c r="X2" s="20" t="s">
        <v>56</v>
      </c>
      <c r="Y2" s="7"/>
      <c r="Z2" s="12" t="s">
        <v>30</v>
      </c>
      <c r="AP2" t="s">
        <v>48</v>
      </c>
      <c r="BD2" t="s">
        <v>42</v>
      </c>
    </row>
    <row r="3" spans="1:69" s="3" customFormat="1" x14ac:dyDescent="0.15">
      <c r="A3" s="3" t="s">
        <v>0</v>
      </c>
      <c r="B3" s="3" t="s">
        <v>1</v>
      </c>
      <c r="C3" s="3" t="s">
        <v>94</v>
      </c>
      <c r="D3" s="4" t="s">
        <v>3</v>
      </c>
      <c r="E3" s="4" t="s">
        <v>5</v>
      </c>
      <c r="F3" s="4" t="s">
        <v>7</v>
      </c>
      <c r="G3" s="4" t="s">
        <v>9</v>
      </c>
      <c r="H3" s="4" t="s">
        <v>11</v>
      </c>
      <c r="I3" s="4" t="s">
        <v>13</v>
      </c>
      <c r="J3" s="4" t="s">
        <v>15</v>
      </c>
      <c r="K3" s="4" t="s">
        <v>17</v>
      </c>
      <c r="L3" s="4" t="s">
        <v>19</v>
      </c>
      <c r="M3" s="4" t="s">
        <v>21</v>
      </c>
      <c r="N3" s="4" t="s">
        <v>23</v>
      </c>
      <c r="O3" s="3" t="s">
        <v>25</v>
      </c>
      <c r="Q3" s="4" t="s">
        <v>90</v>
      </c>
      <c r="R3" s="4" t="s">
        <v>91</v>
      </c>
      <c r="S3" s="4" t="s">
        <v>92</v>
      </c>
      <c r="U3" s="4" t="s">
        <v>49</v>
      </c>
      <c r="V3" s="8" t="s">
        <v>41</v>
      </c>
      <c r="W3" s="8" t="s">
        <v>44</v>
      </c>
      <c r="X3" s="4" t="s">
        <v>26</v>
      </c>
      <c r="Y3" s="6"/>
      <c r="Z3" s="13" t="s">
        <v>27</v>
      </c>
      <c r="AA3" s="13" t="s">
        <v>28</v>
      </c>
      <c r="AB3" s="13" t="s">
        <v>31</v>
      </c>
      <c r="AC3" s="13" t="s">
        <v>32</v>
      </c>
      <c r="AD3" s="13" t="s">
        <v>33</v>
      </c>
      <c r="AE3" s="13" t="s">
        <v>34</v>
      </c>
      <c r="AF3" s="13" t="s">
        <v>35</v>
      </c>
      <c r="AG3" s="13" t="s">
        <v>36</v>
      </c>
      <c r="AH3" s="13" t="s">
        <v>37</v>
      </c>
      <c r="AI3" s="13" t="s">
        <v>38</v>
      </c>
      <c r="AJ3" s="13" t="s">
        <v>39</v>
      </c>
      <c r="AK3" s="13" t="s">
        <v>40</v>
      </c>
      <c r="AL3" s="13" t="s">
        <v>25</v>
      </c>
      <c r="AM3" s="13" t="s">
        <v>50</v>
      </c>
      <c r="AN3" s="10" t="s">
        <v>26</v>
      </c>
      <c r="AP3" s="3" t="s">
        <v>2</v>
      </c>
      <c r="AQ3" s="3" t="s">
        <v>4</v>
      </c>
      <c r="AR3" s="3" t="s">
        <v>6</v>
      </c>
      <c r="AS3" s="3" t="s">
        <v>8</v>
      </c>
      <c r="AT3" s="3" t="s">
        <v>45</v>
      </c>
      <c r="AU3" s="3" t="s">
        <v>10</v>
      </c>
      <c r="AV3" s="3" t="s">
        <v>12</v>
      </c>
      <c r="AW3" s="3" t="s">
        <v>14</v>
      </c>
      <c r="AX3" s="3" t="s">
        <v>16</v>
      </c>
      <c r="AY3" s="3" t="s">
        <v>18</v>
      </c>
      <c r="AZ3" s="3" t="s">
        <v>20</v>
      </c>
      <c r="BA3" s="3" t="s">
        <v>22</v>
      </c>
      <c r="BB3" s="3" t="s">
        <v>24</v>
      </c>
      <c r="BD3" s="3" t="s">
        <v>2</v>
      </c>
      <c r="BE3" s="3" t="s">
        <v>4</v>
      </c>
      <c r="BF3" s="3" t="s">
        <v>6</v>
      </c>
      <c r="BG3" s="3" t="s">
        <v>8</v>
      </c>
      <c r="BH3" s="3" t="s">
        <v>11</v>
      </c>
      <c r="BI3" s="3" t="s">
        <v>46</v>
      </c>
      <c r="BJ3" s="3" t="s">
        <v>12</v>
      </c>
      <c r="BK3" s="3" t="s">
        <v>14</v>
      </c>
      <c r="BL3" s="3" t="s">
        <v>16</v>
      </c>
      <c r="BM3" s="3" t="s">
        <v>18</v>
      </c>
      <c r="BN3" s="3" t="s">
        <v>20</v>
      </c>
      <c r="BO3" s="3" t="s">
        <v>22</v>
      </c>
      <c r="BP3" s="3" t="s">
        <v>24</v>
      </c>
      <c r="BQ3" s="3" t="s">
        <v>43</v>
      </c>
    </row>
    <row r="4" spans="1:69" s="22" customFormat="1" x14ac:dyDescent="0.15">
      <c r="A4" s="22" t="s">
        <v>57</v>
      </c>
      <c r="B4" s="22">
        <v>650</v>
      </c>
      <c r="C4" s="22">
        <v>0</v>
      </c>
      <c r="D4" s="23">
        <v>52.100999999999999</v>
      </c>
      <c r="E4" s="23">
        <v>0.35399999999999998</v>
      </c>
      <c r="F4" s="23">
        <v>5.4189999999999996</v>
      </c>
      <c r="G4" s="23">
        <v>0.54700000000000004</v>
      </c>
      <c r="H4" s="23">
        <v>3.601</v>
      </c>
      <c r="I4" s="23">
        <v>16.626999999999999</v>
      </c>
      <c r="J4" s="23">
        <v>21.623000000000001</v>
      </c>
      <c r="K4" s="23">
        <v>0.11799999999999999</v>
      </c>
      <c r="L4" s="23">
        <v>4.9000000000000002E-2</v>
      </c>
      <c r="M4" s="23">
        <v>0.372</v>
      </c>
      <c r="N4" s="23"/>
      <c r="O4" s="22">
        <f>SUM(D4:N4)</f>
        <v>100.81099999999999</v>
      </c>
      <c r="Q4" s="23">
        <v>45.637</v>
      </c>
      <c r="R4" s="23">
        <v>80.962999999999994</v>
      </c>
      <c r="S4" s="23">
        <v>11.093999999999999</v>
      </c>
      <c r="U4" s="23"/>
      <c r="V4" s="24">
        <v>12</v>
      </c>
      <c r="W4" s="24">
        <v>4</v>
      </c>
      <c r="X4" s="25">
        <v>0</v>
      </c>
      <c r="Z4" s="26">
        <f>IFERROR(BD4*$BQ4,"NA")</f>
        <v>1.8783534956311576</v>
      </c>
      <c r="AA4" s="26">
        <f>IFERROR(BE4*$BQ4,"NA")</f>
        <v>9.6006916309781115E-3</v>
      </c>
      <c r="AB4" s="26">
        <f>IFERROR(BF4*$BQ4,"NA")</f>
        <v>0.23023985987839271</v>
      </c>
      <c r="AC4" s="26">
        <f>IFERROR(BG4*$BQ4,"NA")</f>
        <v>1.5590624058913882E-2</v>
      </c>
      <c r="AD4" s="26">
        <f>IFERROR(IF(OR($X4="spinel", $X4="Spinel", $X4="SPINEL"),((BH4+BI4)*BQ4-AE4),BI4*$BQ4),"NA")</f>
        <v>0</v>
      </c>
      <c r="AE4" s="26">
        <f>IFERROR(IF(OR($X4="spinel", $X4="Spinel", $X4="SPINEL"),(1-AF4-AG4-AH4-AI4),BH4*$BQ4),"NA")</f>
        <v>0.10856599314666682</v>
      </c>
      <c r="AF4" s="26">
        <f t="shared" ref="AF4:AK4" si="0">IFERROR(BJ4*$BQ4,"NA")</f>
        <v>0.89355775613230037</v>
      </c>
      <c r="AG4" s="26">
        <f t="shared" si="0"/>
        <v>0.8351976643371215</v>
      </c>
      <c r="AH4" s="26">
        <f t="shared" si="0"/>
        <v>3.6030304550194862E-3</v>
      </c>
      <c r="AI4" s="26">
        <f t="shared" si="0"/>
        <v>1.4209491361810139E-3</v>
      </c>
      <c r="AJ4" s="26">
        <f t="shared" si="0"/>
        <v>2.6001012724960044E-2</v>
      </c>
      <c r="AK4" s="26">
        <f t="shared" si="0"/>
        <v>0</v>
      </c>
      <c r="AL4" s="26">
        <f>IFERROR(SUM(Z4:AK4),"NA")</f>
        <v>4.0021310771316907</v>
      </c>
      <c r="AM4" s="26">
        <f t="shared" ref="AM4" si="1">IFERROR(AF4/(AF4+AE4),"NA")</f>
        <v>0.89166408517433049</v>
      </c>
      <c r="AN4" s="27">
        <f t="shared" ref="AN4:AN50" si="2">IFERROR(AD4/(AD4+AE4),"NA")</f>
        <v>0</v>
      </c>
      <c r="AP4" s="22">
        <f>D4</f>
        <v>52.100999999999999</v>
      </c>
      <c r="AQ4" s="22">
        <f>E4</f>
        <v>0.35399999999999998</v>
      </c>
      <c r="AR4" s="22">
        <f>F4</f>
        <v>5.4189999999999996</v>
      </c>
      <c r="AS4" s="22">
        <f>G4</f>
        <v>0.54700000000000004</v>
      </c>
      <c r="AT4" s="22">
        <f t="shared" ref="AT4:AT50" si="3">BI4*AT$1/2</f>
        <v>0</v>
      </c>
      <c r="AU4" s="22">
        <f t="shared" ref="AU4:AU50" si="4">BH4*AU$1</f>
        <v>3.601</v>
      </c>
      <c r="AV4" s="22">
        <f t="shared" ref="AV4:BA4" si="5">I4</f>
        <v>16.626999999999999</v>
      </c>
      <c r="AW4" s="22">
        <f t="shared" si="5"/>
        <v>21.623000000000001</v>
      </c>
      <c r="AX4" s="22">
        <f t="shared" si="5"/>
        <v>0.11799999999999999</v>
      </c>
      <c r="AY4" s="22">
        <f t="shared" si="5"/>
        <v>4.9000000000000002E-2</v>
      </c>
      <c r="AZ4" s="22">
        <f t="shared" si="5"/>
        <v>0.372</v>
      </c>
      <c r="BA4" s="22">
        <f t="shared" si="5"/>
        <v>0</v>
      </c>
      <c r="BB4" s="22">
        <f>SUM(AP4:BA4)</f>
        <v>100.81099999999999</v>
      </c>
      <c r="BD4" s="22">
        <f t="shared" ref="BD4:BD50" si="6">D4/AP$1</f>
        <v>0.86719374167776297</v>
      </c>
      <c r="BE4" s="22">
        <f t="shared" ref="BE4:BE50" si="7">E4/AQ$1</f>
        <v>4.4324243107204562E-3</v>
      </c>
      <c r="BF4" s="22">
        <f t="shared" ref="BF4:BF50" si="8">F4/AR$1*2</f>
        <v>0.10629658689682228</v>
      </c>
      <c r="BG4" s="22">
        <f t="shared" ref="BG4:BG50" si="9">G4/AS$1*2</f>
        <v>7.1978419632870586E-3</v>
      </c>
      <c r="BH4" s="22">
        <f t="shared" ref="BH4:BH50" si="10">IF(OR($X4="spinel", $X4="Spinel", $X4="SPINEL"),H4/AU$1,H4/AU$1*(1-$X4))</f>
        <v>5.0122487612048329E-2</v>
      </c>
      <c r="BI4" s="22">
        <f t="shared" ref="BI4:BI50" si="11">IF(OR($X4="spinel", $X4="Spinel", $X4="SPINEL"),0,H4/AU$1*$X4)</f>
        <v>0</v>
      </c>
      <c r="BJ4" s="22">
        <f t="shared" ref="BJ4:BJ50" si="12">I4/AV$1</f>
        <v>0.41253560405315542</v>
      </c>
      <c r="BK4" s="22">
        <f t="shared" ref="BK4:BK50" si="13">J4/AW$1</f>
        <v>0.38559205669307067</v>
      </c>
      <c r="BL4" s="22">
        <f t="shared" ref="BL4:BL50" si="14">K4/AX$1</f>
        <v>1.6634384682833033E-3</v>
      </c>
      <c r="BM4" s="22">
        <f t="shared" ref="BM4:BM50" si="15">L4/AY$1</f>
        <v>6.5602039286249806E-4</v>
      </c>
      <c r="BN4" s="22">
        <f>M4/AZ$1*2</f>
        <v>1.2004085261274401E-2</v>
      </c>
      <c r="BO4" s="22">
        <f>N4/BA$1*2</f>
        <v>0</v>
      </c>
      <c r="BP4" s="22">
        <f>SUM(BD4:BO4)</f>
        <v>1.8476942873292872</v>
      </c>
      <c r="BQ4" s="22">
        <f t="shared" ref="BQ4:BQ50" si="16">IFERROR(IF(OR($U4="Total",$U4="total", $U4="TOTAL"),$W4/$BP4,V4/(BD4*4+BE4*4+BF4*3+BG4*3+BH4*2+BI4*3+BJ4*2+BK4*2+BL4*2+BM4*2+BN4+BO4)),"NA")</f>
        <v>2.1660136661008416</v>
      </c>
    </row>
    <row r="5" spans="1:69" s="28" customFormat="1" x14ac:dyDescent="0.15">
      <c r="A5" s="28" t="s">
        <v>58</v>
      </c>
      <c r="B5" s="28">
        <v>651</v>
      </c>
      <c r="C5" s="28">
        <f>SQRT((Q4-Q5)^2 + (R4-R5)^2)*1000</f>
        <v>3.6055512754693813</v>
      </c>
      <c r="D5" s="29">
        <v>52.165999999999997</v>
      </c>
      <c r="E5" s="29">
        <v>0.34799999999999998</v>
      </c>
      <c r="F5" s="29">
        <v>5.4340000000000002</v>
      </c>
      <c r="G5" s="29">
        <v>0.54700000000000004</v>
      </c>
      <c r="H5" s="29">
        <v>3.5960000000000001</v>
      </c>
      <c r="I5" s="29">
        <v>16.747</v>
      </c>
      <c r="J5" s="29">
        <v>21.638000000000002</v>
      </c>
      <c r="K5" s="29">
        <v>0.124</v>
      </c>
      <c r="L5" s="29">
        <v>6.2E-2</v>
      </c>
      <c r="M5" s="29">
        <v>0.38300000000000001</v>
      </c>
      <c r="N5" s="29"/>
      <c r="O5" s="28">
        <f t="shared" ref="O5:O49" si="17">SUM(D5:N5)</f>
        <v>101.04499999999999</v>
      </c>
      <c r="Q5" s="29">
        <v>45.64</v>
      </c>
      <c r="R5" s="29">
        <v>80.965000000000003</v>
      </c>
      <c r="S5" s="29">
        <v>11.093999999999999</v>
      </c>
      <c r="U5" s="29"/>
      <c r="V5" s="30">
        <v>12</v>
      </c>
      <c r="W5" s="30">
        <v>4</v>
      </c>
      <c r="X5" s="15">
        <v>0</v>
      </c>
      <c r="Z5" s="31">
        <f t="shared" ref="Z5:Z50" si="18">IFERROR(BD5*$BQ5,"NA")</f>
        <v>1.8765873100950978</v>
      </c>
      <c r="AA5" s="31">
        <f t="shared" ref="AA5:AA50" si="19">IFERROR(BE5*$BQ5,"NA")</f>
        <v>9.4173448135705454E-3</v>
      </c>
      <c r="AB5" s="31">
        <f t="shared" ref="AB5:AB50" si="20">IFERROR(BF5*$BQ5,"NA")</f>
        <v>0.23037267495171185</v>
      </c>
      <c r="AC5" s="31">
        <f t="shared" ref="AC5:AC50" si="21">IFERROR(BG5*$BQ5,"NA")</f>
        <v>1.5556556446987287E-2</v>
      </c>
      <c r="AD5" s="31">
        <f t="shared" ref="AD5:AD50" si="22">IFERROR(IF(OR($X5="spinel", $X5="Spinel", $X5="SPINEL"),((BH5+BI5)*BQ5-AE5),BI5*$BQ5),"NA")</f>
        <v>0</v>
      </c>
      <c r="AE5" s="31">
        <f t="shared" ref="AE5:AE50" si="23">IFERROR(IF(OR($X5="spinel", $X5="Spinel", $X5="SPINEL"),(1-AF5-AG5-AH5-AI5),BH5*$BQ5),"NA")</f>
        <v>0.10817834700786605</v>
      </c>
      <c r="AF5" s="31">
        <f t="shared" ref="AF5:AF50" si="24">IFERROR(BJ5*$BQ5,"NA")</f>
        <v>0.89804008469454277</v>
      </c>
      <c r="AG5" s="31">
        <f t="shared" ref="AG5:AG50" si="25">IFERROR(BK5*$BQ5,"NA")</f>
        <v>0.83395076044807825</v>
      </c>
      <c r="AH5" s="31">
        <f t="shared" ref="AH5:AH50" si="26">IFERROR(BL5*$BQ5,"NA")</f>
        <v>3.7779619594824534E-3</v>
      </c>
      <c r="AI5" s="31">
        <f t="shared" ref="AI5:AI50" si="27">IFERROR(BM5*$BQ5,"NA")</f>
        <v>1.7940069103353374E-3</v>
      </c>
      <c r="AJ5" s="31">
        <f t="shared" ref="AJ5:AJ50" si="28">IFERROR(BN5*$BQ5,"NA")</f>
        <v>2.6711364128618954E-2</v>
      </c>
      <c r="AK5" s="31">
        <f t="shared" ref="AK5:AK50" si="29">IFERROR(BO5*$BQ5,"NA")</f>
        <v>0</v>
      </c>
      <c r="AL5" s="31">
        <f t="shared" ref="AL5:AL50" si="30">IFERROR(SUM(Z5:AK5),"NA")</f>
        <v>4.0043864114562915</v>
      </c>
      <c r="AM5" s="31">
        <f t="shared" ref="AM5:AM50" si="31">IFERROR(AF5/(AF5+AE5),"NA")</f>
        <v>0.89249019536956764</v>
      </c>
      <c r="AN5" s="32">
        <f t="shared" si="2"/>
        <v>0</v>
      </c>
      <c r="AP5" s="28">
        <f t="shared" ref="AP5:AP49" si="32">D5</f>
        <v>52.165999999999997</v>
      </c>
      <c r="AQ5" s="28">
        <f t="shared" ref="AQ5:AQ50" si="33">E5</f>
        <v>0.34799999999999998</v>
      </c>
      <c r="AR5" s="28">
        <f t="shared" ref="AR5:AR50" si="34">F5</f>
        <v>5.4340000000000002</v>
      </c>
      <c r="AS5" s="28">
        <f t="shared" ref="AS5:AS50" si="35">G5</f>
        <v>0.54700000000000004</v>
      </c>
      <c r="AT5" s="28">
        <f t="shared" si="3"/>
        <v>0</v>
      </c>
      <c r="AU5" s="28">
        <f t="shared" si="4"/>
        <v>3.5960000000000001</v>
      </c>
      <c r="AV5" s="28">
        <f t="shared" ref="AV5:AV49" si="36">I5</f>
        <v>16.747</v>
      </c>
      <c r="AW5" s="28">
        <f t="shared" ref="AW5:AW49" si="37">J5</f>
        <v>21.638000000000002</v>
      </c>
      <c r="AX5" s="28">
        <f t="shared" ref="AX5:AX49" si="38">K5</f>
        <v>0.124</v>
      </c>
      <c r="AY5" s="28">
        <f t="shared" ref="AY5:AY49" si="39">L5</f>
        <v>6.2E-2</v>
      </c>
      <c r="AZ5" s="28">
        <f t="shared" ref="AZ5:AZ49" si="40">M5</f>
        <v>0.38300000000000001</v>
      </c>
      <c r="BA5" s="28">
        <f t="shared" ref="BA5:BA49" si="41">N5</f>
        <v>0</v>
      </c>
      <c r="BB5" s="28">
        <f t="shared" ref="BB5:BB49" si="42">SUM(AP5:BA5)</f>
        <v>101.04499999999999</v>
      </c>
      <c r="BD5" s="28">
        <f t="shared" si="6"/>
        <v>0.86827563249001327</v>
      </c>
      <c r="BE5" s="28">
        <f t="shared" si="7"/>
        <v>4.3572984749455333E-3</v>
      </c>
      <c r="BF5" s="28">
        <f t="shared" si="8"/>
        <v>0.10659081992938409</v>
      </c>
      <c r="BG5" s="28">
        <f t="shared" si="9"/>
        <v>7.1978419632870586E-3</v>
      </c>
      <c r="BH5" s="28">
        <f t="shared" si="10"/>
        <v>5.0052892377929967E-2</v>
      </c>
      <c r="BI5" s="28">
        <f t="shared" si="11"/>
        <v>0</v>
      </c>
      <c r="BJ5" s="28">
        <f t="shared" si="12"/>
        <v>0.41551294647730769</v>
      </c>
      <c r="BK5" s="28">
        <f t="shared" si="13"/>
        <v>0.38585954413007739</v>
      </c>
      <c r="BL5" s="28">
        <f t="shared" si="14"/>
        <v>1.7480200853146578E-3</v>
      </c>
      <c r="BM5" s="28">
        <f t="shared" si="15"/>
        <v>8.3006661954030368E-4</v>
      </c>
      <c r="BN5" s="28">
        <f t="shared" ref="BN5:BN50" si="43">M5/AZ$1*2</f>
        <v>1.235904477168843E-2</v>
      </c>
      <c r="BO5" s="28">
        <f t="shared" ref="BO5:BO50" si="44">N5/BA$1*2</f>
        <v>0</v>
      </c>
      <c r="BP5" s="28">
        <f t="shared" ref="BP5:BP49" si="45">SUM(BD5:BO5)</f>
        <v>1.8527841073194882</v>
      </c>
      <c r="BQ5" s="28">
        <f t="shared" si="16"/>
        <v>2.1612806347144402</v>
      </c>
    </row>
    <row r="6" spans="1:69" s="28" customFormat="1" x14ac:dyDescent="0.15">
      <c r="A6" s="28" t="s">
        <v>59</v>
      </c>
      <c r="B6" s="28">
        <v>652</v>
      </c>
      <c r="C6" s="28">
        <f t="shared" ref="C6:C36" si="46">SQRT((Q5-Q6)^2 + (R5-R6)^2)*1000</f>
        <v>4.4721359549955126</v>
      </c>
      <c r="D6" s="29">
        <v>56.767000000000003</v>
      </c>
      <c r="E6" s="29">
        <v>0.82099999999999995</v>
      </c>
      <c r="F6" s="29">
        <v>8.6869999999999994</v>
      </c>
      <c r="G6" s="29">
        <v>0.36299999999999999</v>
      </c>
      <c r="H6" s="29">
        <v>5.165</v>
      </c>
      <c r="I6" s="29">
        <v>16.265999999999998</v>
      </c>
      <c r="J6" s="29">
        <v>18.809999999999999</v>
      </c>
      <c r="K6" s="29">
        <v>0.153</v>
      </c>
      <c r="L6" s="29">
        <v>3.1E-2</v>
      </c>
      <c r="M6" s="29">
        <v>0.50700000000000001</v>
      </c>
      <c r="N6" s="29"/>
      <c r="O6" s="28">
        <f t="shared" si="17"/>
        <v>107.57000000000004</v>
      </c>
      <c r="Q6" s="29">
        <v>45.643999999999998</v>
      </c>
      <c r="R6" s="29">
        <v>80.966999999999999</v>
      </c>
      <c r="S6" s="29">
        <v>11.093999999999999</v>
      </c>
      <c r="U6" s="29"/>
      <c r="V6" s="30">
        <v>12</v>
      </c>
      <c r="W6" s="30">
        <v>4</v>
      </c>
      <c r="X6" s="15">
        <v>0</v>
      </c>
      <c r="Z6" s="31">
        <f t="shared" si="18"/>
        <v>1.8930642565394304</v>
      </c>
      <c r="AA6" s="31">
        <f t="shared" si="19"/>
        <v>2.0595889799293058E-2</v>
      </c>
      <c r="AB6" s="31">
        <f t="shared" si="20"/>
        <v>0.34140456706598699</v>
      </c>
      <c r="AC6" s="31">
        <f t="shared" si="21"/>
        <v>9.5701984127882812E-3</v>
      </c>
      <c r="AD6" s="31">
        <f t="shared" si="22"/>
        <v>0</v>
      </c>
      <c r="AE6" s="31">
        <f t="shared" si="23"/>
        <v>0.14403868830054278</v>
      </c>
      <c r="AF6" s="31">
        <f t="shared" si="24"/>
        <v>0.80858865526638191</v>
      </c>
      <c r="AG6" s="31">
        <f t="shared" si="25"/>
        <v>0.67204795219158442</v>
      </c>
      <c r="AH6" s="31">
        <f t="shared" si="26"/>
        <v>4.3213107726633379E-3</v>
      </c>
      <c r="AI6" s="31">
        <f t="shared" si="27"/>
        <v>8.3153836239131568E-4</v>
      </c>
      <c r="AJ6" s="31">
        <f t="shared" si="28"/>
        <v>3.277882842165171E-2</v>
      </c>
      <c r="AK6" s="31">
        <f t="shared" si="29"/>
        <v>0</v>
      </c>
      <c r="AL6" s="31">
        <f t="shared" si="30"/>
        <v>3.9272418851327142</v>
      </c>
      <c r="AM6" s="31">
        <f t="shared" si="31"/>
        <v>0.84879849473854241</v>
      </c>
      <c r="AN6" s="32">
        <f t="shared" si="2"/>
        <v>0</v>
      </c>
      <c r="AP6" s="28">
        <f t="shared" si="32"/>
        <v>56.767000000000003</v>
      </c>
      <c r="AQ6" s="28">
        <f>E6</f>
        <v>0.82099999999999995</v>
      </c>
      <c r="AR6" s="28">
        <f>F6</f>
        <v>8.6869999999999994</v>
      </c>
      <c r="AS6" s="28">
        <f t="shared" si="35"/>
        <v>0.36299999999999999</v>
      </c>
      <c r="AT6" s="28">
        <f t="shared" si="3"/>
        <v>0</v>
      </c>
      <c r="AU6" s="28">
        <f t="shared" si="4"/>
        <v>5.165</v>
      </c>
      <c r="AV6" s="28">
        <f>I6</f>
        <v>16.265999999999998</v>
      </c>
      <c r="AW6" s="28">
        <f t="shared" si="37"/>
        <v>18.809999999999999</v>
      </c>
      <c r="AX6" s="28">
        <f>K6</f>
        <v>0.153</v>
      </c>
      <c r="AY6" s="28">
        <f t="shared" si="39"/>
        <v>3.1E-2</v>
      </c>
      <c r="AZ6" s="28">
        <f t="shared" si="40"/>
        <v>0.50700000000000001</v>
      </c>
      <c r="BA6" s="28">
        <f t="shared" si="41"/>
        <v>0</v>
      </c>
      <c r="BB6" s="28">
        <f t="shared" si="42"/>
        <v>107.57000000000004</v>
      </c>
      <c r="BD6" s="28">
        <f t="shared" si="6"/>
        <v>0.9448568575233024</v>
      </c>
      <c r="BE6" s="28">
        <f t="shared" si="7"/>
        <v>1.0279718528535296E-2</v>
      </c>
      <c r="BF6" s="28">
        <f t="shared" si="8"/>
        <v>0.17040015692428404</v>
      </c>
      <c r="BG6" s="28">
        <f t="shared" si="9"/>
        <v>4.7766300414500947E-3</v>
      </c>
      <c r="BH6" s="28">
        <f t="shared" si="10"/>
        <v>7.1891876844273714E-2</v>
      </c>
      <c r="BI6" s="28">
        <f t="shared" si="11"/>
        <v>0</v>
      </c>
      <c r="BJ6" s="28">
        <f t="shared" si="12"/>
        <v>0.40357876559383088</v>
      </c>
      <c r="BK6" s="28">
        <f t="shared" si="13"/>
        <v>0.33542924600641255</v>
      </c>
      <c r="BL6" s="28">
        <f t="shared" si="14"/>
        <v>2.1568312342995373E-3</v>
      </c>
      <c r="BM6" s="28">
        <f t="shared" si="15"/>
        <v>4.1503330977015184E-4</v>
      </c>
      <c r="BN6" s="28">
        <f t="shared" si="43"/>
        <v>1.6360406525446562E-2</v>
      </c>
      <c r="BO6" s="28">
        <f t="shared" si="44"/>
        <v>0</v>
      </c>
      <c r="BP6" s="28">
        <f t="shared" si="45"/>
        <v>1.9601455225316049</v>
      </c>
      <c r="BQ6" s="28">
        <f>IFERROR(IF(OR($U6="Total",$U6="total", $U6="TOTAL"),$W6/$BP6,V6/(BD6*4+BE6*4+BF6*3+BG6*3+BH6*2+BI6*3+BJ6*2+BK6*2+BL6*2+BM6*2+BN6+BO6)),"NA")</f>
        <v>2.0035460836910346</v>
      </c>
    </row>
    <row r="7" spans="1:69" s="3" customFormat="1" x14ac:dyDescent="0.15">
      <c r="A7" s="3" t="s">
        <v>60</v>
      </c>
      <c r="B7" s="3">
        <v>653</v>
      </c>
      <c r="C7" s="3">
        <f t="shared" si="46"/>
        <v>3.6055512754614987</v>
      </c>
      <c r="D7" s="4">
        <v>34.475999999999999</v>
      </c>
      <c r="E7" s="4">
        <v>0.38300000000000001</v>
      </c>
      <c r="F7" s="4">
        <v>20.998000000000001</v>
      </c>
      <c r="G7" s="4">
        <v>9.7000000000000003E-2</v>
      </c>
      <c r="H7" s="4">
        <v>4.0529999999999999</v>
      </c>
      <c r="I7" s="4">
        <v>6.9489999999999998</v>
      </c>
      <c r="J7" s="4">
        <v>4.2110000000000003</v>
      </c>
      <c r="K7" s="4">
        <v>7.6999999999999999E-2</v>
      </c>
      <c r="L7" s="4">
        <v>1.9E-2</v>
      </c>
      <c r="M7" s="4">
        <v>1.2350000000000001</v>
      </c>
      <c r="N7" s="4"/>
      <c r="O7" s="3">
        <f t="shared" si="17"/>
        <v>72.498000000000005</v>
      </c>
      <c r="Q7" s="4">
        <v>45.646999999999998</v>
      </c>
      <c r="R7" s="4">
        <v>80.968999999999994</v>
      </c>
      <c r="S7" s="4">
        <v>11.093999999999999</v>
      </c>
      <c r="U7" s="4"/>
      <c r="V7" s="33">
        <v>12</v>
      </c>
      <c r="W7" s="33">
        <v>4</v>
      </c>
      <c r="X7" s="34">
        <v>0</v>
      </c>
      <c r="Z7" s="35">
        <f t="shared" si="18"/>
        <v>1.6378191372066186</v>
      </c>
      <c r="AA7" s="35">
        <f t="shared" si="19"/>
        <v>1.3687238454500376E-2</v>
      </c>
      <c r="AB7" s="35">
        <f t="shared" si="20"/>
        <v>1.1755932764590453</v>
      </c>
      <c r="AC7" s="35">
        <f t="shared" si="21"/>
        <v>3.6430548348048639E-3</v>
      </c>
      <c r="AD7" s="35">
        <f t="shared" si="22"/>
        <v>0</v>
      </c>
      <c r="AE7" s="35">
        <f t="shared" si="23"/>
        <v>0.16101453896802828</v>
      </c>
      <c r="AF7" s="35">
        <f t="shared" si="24"/>
        <v>0.49209487798785484</v>
      </c>
      <c r="AG7" s="35">
        <f t="shared" si="25"/>
        <v>0.21432674342190713</v>
      </c>
      <c r="AH7" s="35">
        <f t="shared" si="26"/>
        <v>3.0980930096616713E-3</v>
      </c>
      <c r="AI7" s="35">
        <f t="shared" si="27"/>
        <v>7.2602880936383006E-4</v>
      </c>
      <c r="AJ7" s="35">
        <f t="shared" si="28"/>
        <v>0.11374493908034168</v>
      </c>
      <c r="AK7" s="35">
        <f t="shared" si="29"/>
        <v>0</v>
      </c>
      <c r="AL7" s="35">
        <f>IFERROR(SUM(Z7:AK7),"NA")</f>
        <v>3.8157479282321267</v>
      </c>
      <c r="AM7" s="35">
        <f t="shared" si="31"/>
        <v>0.75346468020854673</v>
      </c>
      <c r="AN7" s="36">
        <f>IFERROR(AD7/(AD7+AE7),"NA")</f>
        <v>0</v>
      </c>
      <c r="AP7" s="3">
        <f t="shared" si="32"/>
        <v>34.475999999999999</v>
      </c>
      <c r="AQ7" s="3">
        <f t="shared" si="33"/>
        <v>0.38300000000000001</v>
      </c>
      <c r="AR7" s="3">
        <f t="shared" si="34"/>
        <v>20.998000000000001</v>
      </c>
      <c r="AS7" s="3">
        <f t="shared" si="35"/>
        <v>9.7000000000000003E-2</v>
      </c>
      <c r="AT7" s="3">
        <f t="shared" si="3"/>
        <v>0</v>
      </c>
      <c r="AU7" s="3">
        <f t="shared" si="4"/>
        <v>4.0529999999999999</v>
      </c>
      <c r="AV7" s="3">
        <f t="shared" si="36"/>
        <v>6.9489999999999998</v>
      </c>
      <c r="AW7" s="3">
        <f t="shared" si="37"/>
        <v>4.2110000000000003</v>
      </c>
      <c r="AX7" s="3">
        <f t="shared" si="38"/>
        <v>7.6999999999999999E-2</v>
      </c>
      <c r="AY7" s="3">
        <f t="shared" si="39"/>
        <v>1.9E-2</v>
      </c>
      <c r="AZ7" s="3">
        <f t="shared" si="40"/>
        <v>1.2350000000000001</v>
      </c>
      <c r="BA7" s="3">
        <f t="shared" si="41"/>
        <v>0</v>
      </c>
      <c r="BB7" s="3">
        <f t="shared" si="42"/>
        <v>72.498000000000005</v>
      </c>
      <c r="BD7" s="3">
        <f t="shared" si="6"/>
        <v>0.57383488681757655</v>
      </c>
      <c r="BE7" s="3">
        <f t="shared" si="7"/>
        <v>4.7955325169659179E-3</v>
      </c>
      <c r="BF7" s="3">
        <f t="shared" si="8"/>
        <v>0.41188701451549631</v>
      </c>
      <c r="BG7" s="3">
        <f t="shared" si="9"/>
        <v>1.276399763142312E-3</v>
      </c>
      <c r="BH7" s="3">
        <f t="shared" si="10"/>
        <v>5.6413896776348761E-2</v>
      </c>
      <c r="BI7" s="3">
        <f t="shared" si="11"/>
        <v>0</v>
      </c>
      <c r="BJ7" s="3">
        <f t="shared" si="12"/>
        <v>0.17241293754528042</v>
      </c>
      <c r="BK7" s="3">
        <f t="shared" si="13"/>
        <v>7.5092639815683329E-2</v>
      </c>
      <c r="BL7" s="3">
        <f t="shared" si="14"/>
        <v>1.0854640852357149E-3</v>
      </c>
      <c r="BM7" s="3">
        <f t="shared" si="15"/>
        <v>2.5437525437525436E-4</v>
      </c>
      <c r="BN7" s="3">
        <f t="shared" si="43"/>
        <v>3.9852272305574962E-2</v>
      </c>
      <c r="BO7" s="3">
        <f t="shared" si="44"/>
        <v>0</v>
      </c>
      <c r="BP7" s="3">
        <f t="shared" si="45"/>
        <v>1.3369054193956798</v>
      </c>
      <c r="BQ7" s="3">
        <f t="shared" si="16"/>
        <v>2.8541644553710888</v>
      </c>
    </row>
    <row r="8" spans="1:69" x14ac:dyDescent="0.15">
      <c r="A8" t="s">
        <v>61</v>
      </c>
      <c r="B8">
        <v>654</v>
      </c>
      <c r="C8">
        <f t="shared" si="46"/>
        <v>4.4721359550082234</v>
      </c>
      <c r="D8" s="1">
        <v>54.878999999999998</v>
      </c>
      <c r="E8" s="1">
        <v>0.13200000000000001</v>
      </c>
      <c r="F8" s="1">
        <v>5.0019999999999998</v>
      </c>
      <c r="G8" s="1">
        <v>0.41499999999999998</v>
      </c>
      <c r="H8" s="1">
        <v>6.7629999999999999</v>
      </c>
      <c r="I8" s="1">
        <v>32.262</v>
      </c>
      <c r="J8" s="1">
        <v>1.0669999999999999</v>
      </c>
      <c r="K8" s="1">
        <v>0.191</v>
      </c>
      <c r="L8" s="1">
        <v>9.8000000000000004E-2</v>
      </c>
      <c r="M8" s="1">
        <v>1.7000000000000001E-2</v>
      </c>
      <c r="O8">
        <f t="shared" si="17"/>
        <v>100.82599999999999</v>
      </c>
      <c r="Q8" s="1">
        <v>45.651000000000003</v>
      </c>
      <c r="R8" s="1">
        <v>80.971000000000004</v>
      </c>
      <c r="S8" s="1">
        <v>11.093999999999999</v>
      </c>
      <c r="V8" s="5">
        <v>12</v>
      </c>
      <c r="W8" s="5">
        <v>4</v>
      </c>
      <c r="X8" s="15">
        <v>0</v>
      </c>
      <c r="Z8" s="14">
        <f t="shared" si="18"/>
        <v>1.8876232830749533</v>
      </c>
      <c r="AA8" s="14">
        <f t="shared" si="19"/>
        <v>3.4154745834011351E-3</v>
      </c>
      <c r="AB8" s="14">
        <f t="shared" si="20"/>
        <v>0.20276029607209764</v>
      </c>
      <c r="AC8" s="14">
        <f t="shared" si="21"/>
        <v>1.128501492595553E-2</v>
      </c>
      <c r="AD8" s="14">
        <f t="shared" si="22"/>
        <v>0</v>
      </c>
      <c r="AE8" s="14">
        <f t="shared" si="23"/>
        <v>0.19453060778213271</v>
      </c>
      <c r="AF8" s="14">
        <f t="shared" si="24"/>
        <v>1.6541614178374719</v>
      </c>
      <c r="AG8" s="14">
        <f t="shared" si="25"/>
        <v>3.9320190231949888E-2</v>
      </c>
      <c r="AH8" s="14">
        <f t="shared" si="26"/>
        <v>5.5641286262853714E-3</v>
      </c>
      <c r="AI8" s="14">
        <f t="shared" si="27"/>
        <v>2.7113550762139574E-3</v>
      </c>
      <c r="AJ8" s="14">
        <f t="shared" si="28"/>
        <v>1.133637264315455E-3</v>
      </c>
      <c r="AK8" s="14">
        <f t="shared" si="29"/>
        <v>0</v>
      </c>
      <c r="AL8" s="14">
        <f t="shared" si="30"/>
        <v>4.0025054054747775</v>
      </c>
      <c r="AM8" s="14">
        <f t="shared" si="31"/>
        <v>0.89477392389522847</v>
      </c>
      <c r="AN8" s="11">
        <f t="shared" si="2"/>
        <v>0</v>
      </c>
      <c r="AP8">
        <f t="shared" si="32"/>
        <v>54.878999999999998</v>
      </c>
      <c r="AQ8">
        <f t="shared" si="33"/>
        <v>0.13200000000000001</v>
      </c>
      <c r="AR8">
        <f t="shared" si="34"/>
        <v>5.0019999999999998</v>
      </c>
      <c r="AS8">
        <f t="shared" si="35"/>
        <v>0.41499999999999998</v>
      </c>
      <c r="AT8">
        <f t="shared" si="3"/>
        <v>0</v>
      </c>
      <c r="AU8">
        <f t="shared" si="4"/>
        <v>6.7629999999999999</v>
      </c>
      <c r="AV8">
        <f t="shared" si="36"/>
        <v>32.262</v>
      </c>
      <c r="AW8">
        <f t="shared" si="37"/>
        <v>1.0669999999999999</v>
      </c>
      <c r="AX8">
        <f t="shared" si="38"/>
        <v>0.191</v>
      </c>
      <c r="AY8">
        <f t="shared" si="39"/>
        <v>9.8000000000000004E-2</v>
      </c>
      <c r="AZ8">
        <f t="shared" si="40"/>
        <v>1.7000000000000001E-2</v>
      </c>
      <c r="BA8">
        <f t="shared" si="41"/>
        <v>0</v>
      </c>
      <c r="BB8">
        <f t="shared" si="42"/>
        <v>100.82599999999999</v>
      </c>
      <c r="BD8">
        <f t="shared" si="6"/>
        <v>0.91343209054593877</v>
      </c>
      <c r="BE8">
        <f t="shared" si="7"/>
        <v>1.6527683870483059E-3</v>
      </c>
      <c r="BF8">
        <f t="shared" si="8"/>
        <v>9.8116908591604546E-2</v>
      </c>
      <c r="BG8">
        <f t="shared" si="9"/>
        <v>5.4608855845779325E-3</v>
      </c>
      <c r="BH8">
        <f t="shared" si="10"/>
        <v>9.4134513668503991E-2</v>
      </c>
      <c r="BI8">
        <f t="shared" si="11"/>
        <v>0</v>
      </c>
      <c r="BJ8">
        <f t="shared" si="12"/>
        <v>0.80045851073331942</v>
      </c>
      <c r="BK8">
        <f t="shared" si="13"/>
        <v>1.9027273019077202E-2</v>
      </c>
      <c r="BL8">
        <f t="shared" si="14"/>
        <v>2.6925148088314489E-3</v>
      </c>
      <c r="BM8">
        <f t="shared" si="15"/>
        <v>1.3120407857249961E-3</v>
      </c>
      <c r="BN8">
        <f t="shared" si="43"/>
        <v>5.4857378882167964E-4</v>
      </c>
      <c r="BO8">
        <f t="shared" si="44"/>
        <v>0</v>
      </c>
      <c r="BP8">
        <f t="shared" si="45"/>
        <v>1.9368360799134485</v>
      </c>
      <c r="BQ8">
        <f t="shared" si="16"/>
        <v>2.0665173718023868</v>
      </c>
    </row>
    <row r="9" spans="1:69" x14ac:dyDescent="0.15">
      <c r="A9" t="s">
        <v>62</v>
      </c>
      <c r="B9">
        <v>655</v>
      </c>
      <c r="C9">
        <f t="shared" si="46"/>
        <v>4.2426406871194464</v>
      </c>
      <c r="D9" s="1">
        <v>54.908999999999999</v>
      </c>
      <c r="E9" s="1">
        <v>0.12</v>
      </c>
      <c r="F9" s="1">
        <v>4.7889999999999997</v>
      </c>
      <c r="G9" s="1">
        <v>0.39500000000000002</v>
      </c>
      <c r="H9" s="1">
        <v>6.7439999999999998</v>
      </c>
      <c r="I9" s="1">
        <v>32.344000000000001</v>
      </c>
      <c r="J9" s="1">
        <v>1.026</v>
      </c>
      <c r="K9" s="1">
        <v>0.192</v>
      </c>
      <c r="L9" s="1">
        <v>9.0999999999999998E-2</v>
      </c>
      <c r="M9" s="1">
        <v>0.02</v>
      </c>
      <c r="O9">
        <f t="shared" si="17"/>
        <v>100.62999999999997</v>
      </c>
      <c r="Q9" s="1">
        <v>45.654000000000003</v>
      </c>
      <c r="R9" s="1">
        <v>80.974000000000004</v>
      </c>
      <c r="S9" s="1">
        <v>11.093999999999999</v>
      </c>
      <c r="V9" s="5">
        <v>12</v>
      </c>
      <c r="W9" s="5">
        <v>4</v>
      </c>
      <c r="X9" s="15">
        <v>0</v>
      </c>
      <c r="Z9" s="14">
        <f t="shared" si="18"/>
        <v>1.8918845414223051</v>
      </c>
      <c r="AA9" s="14">
        <f t="shared" si="19"/>
        <v>3.1102860348684465E-3</v>
      </c>
      <c r="AB9" s="14">
        <f t="shared" si="20"/>
        <v>0.19445809373983053</v>
      </c>
      <c r="AC9" s="14">
        <f t="shared" si="21"/>
        <v>1.0759524887823465E-2</v>
      </c>
      <c r="AD9" s="14">
        <f t="shared" si="22"/>
        <v>0</v>
      </c>
      <c r="AE9" s="14">
        <f t="shared" si="23"/>
        <v>0.19431578239932559</v>
      </c>
      <c r="AF9" s="14">
        <f t="shared" si="24"/>
        <v>1.6612013913038906</v>
      </c>
      <c r="AG9" s="14">
        <f t="shared" si="25"/>
        <v>3.7873941964853372E-2</v>
      </c>
      <c r="AH9" s="14">
        <f t="shared" si="26"/>
        <v>5.6028239988678095E-3</v>
      </c>
      <c r="AI9" s="14">
        <f t="shared" si="27"/>
        <v>2.5219918012995787E-3</v>
      </c>
      <c r="AJ9" s="14">
        <f t="shared" si="28"/>
        <v>1.335971351867616E-3</v>
      </c>
      <c r="AK9" s="14">
        <f t="shared" si="29"/>
        <v>0</v>
      </c>
      <c r="AL9" s="14">
        <f t="shared" si="30"/>
        <v>4.0030643489049327</v>
      </c>
      <c r="AM9" s="14">
        <f t="shared" si="31"/>
        <v>0.89527675348241986</v>
      </c>
      <c r="AN9" s="11">
        <f t="shared" si="2"/>
        <v>0</v>
      </c>
      <c r="AO9" s="16"/>
      <c r="AP9">
        <f t="shared" si="32"/>
        <v>54.908999999999999</v>
      </c>
      <c r="AQ9">
        <f t="shared" si="33"/>
        <v>0.12</v>
      </c>
      <c r="AR9">
        <f t="shared" si="34"/>
        <v>4.7889999999999997</v>
      </c>
      <c r="AS9">
        <f t="shared" si="35"/>
        <v>0.39500000000000002</v>
      </c>
      <c r="AT9">
        <f t="shared" si="3"/>
        <v>0</v>
      </c>
      <c r="AU9">
        <f t="shared" si="4"/>
        <v>6.7439999999999998</v>
      </c>
      <c r="AV9">
        <f t="shared" si="36"/>
        <v>32.344000000000001</v>
      </c>
      <c r="AW9">
        <f t="shared" si="37"/>
        <v>1.026</v>
      </c>
      <c r="AX9">
        <f t="shared" si="38"/>
        <v>0.192</v>
      </c>
      <c r="AY9">
        <f t="shared" si="39"/>
        <v>9.0999999999999998E-2</v>
      </c>
      <c r="AZ9">
        <f t="shared" si="40"/>
        <v>0.02</v>
      </c>
      <c r="BA9">
        <f t="shared" si="41"/>
        <v>0</v>
      </c>
      <c r="BB9">
        <f t="shared" si="42"/>
        <v>100.62999999999997</v>
      </c>
      <c r="BD9">
        <f t="shared" si="6"/>
        <v>0.91393142476697742</v>
      </c>
      <c r="BE9">
        <f t="shared" si="7"/>
        <v>1.5025167154984599E-3</v>
      </c>
      <c r="BF9">
        <f t="shared" si="8"/>
        <v>9.3938799529227152E-2</v>
      </c>
      <c r="BG9">
        <f t="shared" si="9"/>
        <v>5.1977103756826104E-3</v>
      </c>
      <c r="BH9">
        <f t="shared" si="10"/>
        <v>9.3870051778854185E-2</v>
      </c>
      <c r="BI9">
        <f t="shared" si="11"/>
        <v>0</v>
      </c>
      <c r="BJ9">
        <f t="shared" si="12"/>
        <v>0.80249302805649014</v>
      </c>
      <c r="BK9">
        <f t="shared" si="13"/>
        <v>1.8296140691258869E-2</v>
      </c>
      <c r="BL9">
        <f t="shared" si="14"/>
        <v>2.706611745003341E-3</v>
      </c>
      <c r="BM9">
        <f t="shared" si="15"/>
        <v>1.2183235867446393E-3</v>
      </c>
      <c r="BN9">
        <f t="shared" si="43"/>
        <v>6.4538092802550549E-4</v>
      </c>
      <c r="BO9">
        <f t="shared" si="44"/>
        <v>0</v>
      </c>
      <c r="BP9">
        <f t="shared" si="45"/>
        <v>1.9337999881737626</v>
      </c>
      <c r="BQ9">
        <f t="shared" si="16"/>
        <v>2.0700508705066945</v>
      </c>
    </row>
    <row r="10" spans="1:69" x14ac:dyDescent="0.15">
      <c r="A10" t="s">
        <v>63</v>
      </c>
      <c r="B10">
        <v>656</v>
      </c>
      <c r="C10">
        <f t="shared" si="46"/>
        <v>4.4721359549955126</v>
      </c>
      <c r="D10" s="1">
        <v>54.975000000000001</v>
      </c>
      <c r="E10" s="1">
        <v>0.104</v>
      </c>
      <c r="F10" s="1">
        <v>4.6959999999999997</v>
      </c>
      <c r="G10" s="1">
        <v>0.39</v>
      </c>
      <c r="H10" s="1">
        <v>6.76</v>
      </c>
      <c r="I10" s="1">
        <v>32.347000000000001</v>
      </c>
      <c r="J10" s="1">
        <v>0.98099999999999998</v>
      </c>
      <c r="K10" s="1">
        <v>0.19</v>
      </c>
      <c r="L10" s="1">
        <v>9.4E-2</v>
      </c>
      <c r="M10" s="1">
        <v>2.1000000000000001E-2</v>
      </c>
      <c r="O10">
        <f t="shared" si="17"/>
        <v>100.55799999999998</v>
      </c>
      <c r="Q10" s="1">
        <v>45.658000000000001</v>
      </c>
      <c r="R10" s="1">
        <v>80.975999999999999</v>
      </c>
      <c r="S10" s="1">
        <v>11.093999999999999</v>
      </c>
      <c r="V10" s="5">
        <v>12</v>
      </c>
      <c r="W10" s="5">
        <v>4</v>
      </c>
      <c r="X10" s="15">
        <v>0</v>
      </c>
      <c r="Z10" s="14">
        <f t="shared" si="18"/>
        <v>1.8951497106782758</v>
      </c>
      <c r="AA10" s="14">
        <f t="shared" si="19"/>
        <v>2.696991731323975E-3</v>
      </c>
      <c r="AB10" s="14">
        <f t="shared" si="20"/>
        <v>0.19078159116300719</v>
      </c>
      <c r="AC10" s="14">
        <f t="shared" si="21"/>
        <v>1.0628887177474861E-2</v>
      </c>
      <c r="AD10" s="14">
        <f t="shared" si="22"/>
        <v>0</v>
      </c>
      <c r="AE10" s="14">
        <f t="shared" si="23"/>
        <v>0.19487871227805856</v>
      </c>
      <c r="AF10" s="14">
        <f t="shared" si="24"/>
        <v>1.6622248003714544</v>
      </c>
      <c r="AG10" s="14">
        <f t="shared" si="25"/>
        <v>3.623175302268624E-2</v>
      </c>
      <c r="AH10" s="14">
        <f t="shared" si="26"/>
        <v>5.547362466853889E-3</v>
      </c>
      <c r="AI10" s="14">
        <f t="shared" si="27"/>
        <v>2.6064975616675303E-3</v>
      </c>
      <c r="AJ10" s="14">
        <f t="shared" si="28"/>
        <v>1.4035039387139854E-3</v>
      </c>
      <c r="AK10" s="14">
        <f t="shared" si="29"/>
        <v>0</v>
      </c>
      <c r="AL10" s="14">
        <f t="shared" si="30"/>
        <v>4.0021498103895157</v>
      </c>
      <c r="AM10" s="14">
        <f t="shared" si="31"/>
        <v>0.89506308563272985</v>
      </c>
      <c r="AN10" s="11">
        <f t="shared" si="2"/>
        <v>0</v>
      </c>
      <c r="AP10">
        <f t="shared" si="32"/>
        <v>54.975000000000001</v>
      </c>
      <c r="AQ10">
        <f>E10</f>
        <v>0.104</v>
      </c>
      <c r="AR10">
        <f t="shared" si="34"/>
        <v>4.6959999999999997</v>
      </c>
      <c r="AS10">
        <f t="shared" si="35"/>
        <v>0.39</v>
      </c>
      <c r="AT10">
        <f t="shared" si="3"/>
        <v>0</v>
      </c>
      <c r="AU10">
        <f t="shared" si="4"/>
        <v>6.76</v>
      </c>
      <c r="AV10">
        <f t="shared" si="36"/>
        <v>32.347000000000001</v>
      </c>
      <c r="AW10">
        <f t="shared" si="37"/>
        <v>0.98099999999999998</v>
      </c>
      <c r="AX10">
        <f t="shared" si="38"/>
        <v>0.19</v>
      </c>
      <c r="AY10">
        <f t="shared" si="39"/>
        <v>9.4E-2</v>
      </c>
      <c r="AZ10">
        <f t="shared" si="40"/>
        <v>2.1000000000000001E-2</v>
      </c>
      <c r="BA10">
        <f t="shared" si="41"/>
        <v>0</v>
      </c>
      <c r="BB10">
        <f t="shared" si="42"/>
        <v>100.55799999999998</v>
      </c>
      <c r="BD10">
        <f t="shared" si="6"/>
        <v>0.91502996005326231</v>
      </c>
      <c r="BE10">
        <f t="shared" si="7"/>
        <v>1.3021811534319986E-3</v>
      </c>
      <c r="BF10">
        <f t="shared" si="8"/>
        <v>9.2114554727344061E-2</v>
      </c>
      <c r="BG10">
        <f t="shared" si="9"/>
        <v>5.1319165734587798E-3</v>
      </c>
      <c r="BH10">
        <f t="shared" si="10"/>
        <v>9.4092756528032964E-2</v>
      </c>
      <c r="BI10">
        <f t="shared" si="11"/>
        <v>0</v>
      </c>
      <c r="BJ10">
        <f t="shared" si="12"/>
        <v>0.80256746161709391</v>
      </c>
      <c r="BK10">
        <f t="shared" si="13"/>
        <v>1.7493678380238742E-2</v>
      </c>
      <c r="BL10">
        <f t="shared" si="14"/>
        <v>2.6784178726595564E-3</v>
      </c>
      <c r="BM10">
        <f t="shared" si="15"/>
        <v>1.2584881005933636E-3</v>
      </c>
      <c r="BN10">
        <f t="shared" si="43"/>
        <v>6.776499744267807E-4</v>
      </c>
      <c r="BO10">
        <f t="shared" si="44"/>
        <v>0</v>
      </c>
      <c r="BP10">
        <f t="shared" si="45"/>
        <v>1.9323470649805423</v>
      </c>
      <c r="BQ10">
        <f t="shared" si="16"/>
        <v>2.0711340539800056</v>
      </c>
    </row>
    <row r="11" spans="1:69" x14ac:dyDescent="0.15">
      <c r="A11" t="s">
        <v>64</v>
      </c>
      <c r="B11">
        <v>657</v>
      </c>
      <c r="C11">
        <f t="shared" si="46"/>
        <v>3.6055512754614987</v>
      </c>
      <c r="D11" s="1">
        <v>55.08</v>
      </c>
      <c r="E11" s="1">
        <v>8.5000000000000006E-2</v>
      </c>
      <c r="F11" s="1">
        <v>4.6189999999999998</v>
      </c>
      <c r="G11" s="1">
        <v>0.374</v>
      </c>
      <c r="H11" s="1">
        <v>6.72</v>
      </c>
      <c r="I11" s="1">
        <v>32.442</v>
      </c>
      <c r="J11" s="1">
        <v>0.94399999999999995</v>
      </c>
      <c r="K11" s="1">
        <v>0.184</v>
      </c>
      <c r="L11" s="1">
        <v>9.2999999999999999E-2</v>
      </c>
      <c r="M11" s="1">
        <v>1.7000000000000001E-2</v>
      </c>
      <c r="O11">
        <f t="shared" si="17"/>
        <v>100.55799999999999</v>
      </c>
      <c r="Q11" s="1">
        <v>45.661000000000001</v>
      </c>
      <c r="R11" s="1">
        <v>80.977999999999994</v>
      </c>
      <c r="S11" s="1">
        <v>11.093999999999999</v>
      </c>
      <c r="V11" s="5">
        <v>12</v>
      </c>
      <c r="W11" s="5">
        <v>4</v>
      </c>
      <c r="X11" s="15">
        <v>0</v>
      </c>
      <c r="Z11" s="14">
        <f t="shared" si="18"/>
        <v>1.8978416432561485</v>
      </c>
      <c r="AA11" s="14">
        <f t="shared" si="19"/>
        <v>2.2031950957442721E-3</v>
      </c>
      <c r="AB11" s="14">
        <f t="shared" si="20"/>
        <v>0.18756167193309783</v>
      </c>
      <c r="AC11" s="14">
        <f t="shared" si="21"/>
        <v>1.0187850120054383E-2</v>
      </c>
      <c r="AD11" s="14">
        <f t="shared" si="22"/>
        <v>0</v>
      </c>
      <c r="AE11" s="14">
        <f t="shared" si="23"/>
        <v>0.19363093079978924</v>
      </c>
      <c r="AF11" s="14">
        <f t="shared" si="24"/>
        <v>1.6662920563573476</v>
      </c>
      <c r="AG11" s="14">
        <f t="shared" si="25"/>
        <v>3.4848179011357235E-2</v>
      </c>
      <c r="AH11" s="14">
        <f t="shared" si="26"/>
        <v>5.36955778758289E-3</v>
      </c>
      <c r="AI11" s="14">
        <f t="shared" si="27"/>
        <v>2.5775088952670481E-3</v>
      </c>
      <c r="AJ11" s="14">
        <f t="shared" si="28"/>
        <v>1.1356147302821575E-3</v>
      </c>
      <c r="AK11" s="14">
        <f t="shared" si="29"/>
        <v>0</v>
      </c>
      <c r="AL11" s="14">
        <f t="shared" si="30"/>
        <v>4.0016482079866709</v>
      </c>
      <c r="AM11" s="14">
        <f t="shared" si="31"/>
        <v>0.89589303850921753</v>
      </c>
      <c r="AN11" s="11">
        <f t="shared" si="2"/>
        <v>0</v>
      </c>
      <c r="AP11">
        <f t="shared" si="32"/>
        <v>55.08</v>
      </c>
      <c r="AQ11">
        <f>E11</f>
        <v>8.5000000000000006E-2</v>
      </c>
      <c r="AR11">
        <f t="shared" si="34"/>
        <v>4.6189999999999998</v>
      </c>
      <c r="AS11">
        <f t="shared" si="35"/>
        <v>0.374</v>
      </c>
      <c r="AT11">
        <f t="shared" si="3"/>
        <v>0</v>
      </c>
      <c r="AU11">
        <f t="shared" si="4"/>
        <v>6.72</v>
      </c>
      <c r="AV11">
        <f t="shared" si="36"/>
        <v>32.442</v>
      </c>
      <c r="AW11">
        <f t="shared" si="37"/>
        <v>0.94399999999999995</v>
      </c>
      <c r="AX11">
        <f t="shared" si="38"/>
        <v>0.184</v>
      </c>
      <c r="AY11">
        <f t="shared" si="39"/>
        <v>9.2999999999999999E-2</v>
      </c>
      <c r="AZ11">
        <f t="shared" si="40"/>
        <v>1.7000000000000001E-2</v>
      </c>
      <c r="BA11">
        <f t="shared" si="41"/>
        <v>0</v>
      </c>
      <c r="BB11">
        <f t="shared" si="42"/>
        <v>100.55799999999999</v>
      </c>
      <c r="BD11">
        <f t="shared" si="6"/>
        <v>0.91677762982689748</v>
      </c>
      <c r="BE11">
        <f t="shared" si="7"/>
        <v>1.0642826734780758E-3</v>
      </c>
      <c r="BF11">
        <f t="shared" si="8"/>
        <v>9.0604158493526876E-2</v>
      </c>
      <c r="BG11">
        <f t="shared" si="9"/>
        <v>4.921376406342522E-3</v>
      </c>
      <c r="BH11">
        <f t="shared" si="10"/>
        <v>9.3535994655086024E-2</v>
      </c>
      <c r="BI11">
        <f t="shared" si="11"/>
        <v>0</v>
      </c>
      <c r="BJ11">
        <f t="shared" si="12"/>
        <v>0.80492452436954776</v>
      </c>
      <c r="BK11">
        <f t="shared" si="13"/>
        <v>1.6833876035622194E-2</v>
      </c>
      <c r="BL11">
        <f t="shared" si="14"/>
        <v>2.5938362556282017E-3</v>
      </c>
      <c r="BM11">
        <f t="shared" si="15"/>
        <v>1.2450999293104556E-3</v>
      </c>
      <c r="BN11">
        <f t="shared" si="43"/>
        <v>5.4857378882167964E-4</v>
      </c>
      <c r="BO11">
        <f t="shared" si="44"/>
        <v>0</v>
      </c>
      <c r="BP11">
        <f t="shared" si="45"/>
        <v>1.9330493524342613</v>
      </c>
      <c r="BQ11">
        <f t="shared" si="16"/>
        <v>2.070122111961318</v>
      </c>
    </row>
    <row r="12" spans="1:69" x14ac:dyDescent="0.15">
      <c r="A12" t="s">
        <v>65</v>
      </c>
      <c r="B12">
        <v>658</v>
      </c>
      <c r="C12">
        <f t="shared" si="46"/>
        <v>4.4721359550018667</v>
      </c>
      <c r="D12" s="1">
        <v>55.070999999999998</v>
      </c>
      <c r="E12" s="1">
        <v>7.8E-2</v>
      </c>
      <c r="F12" s="1">
        <v>4.5579999999999998</v>
      </c>
      <c r="G12" s="1">
        <v>0.371</v>
      </c>
      <c r="H12" s="1">
        <v>6.7210000000000001</v>
      </c>
      <c r="I12" s="1">
        <v>32.570999999999998</v>
      </c>
      <c r="J12" s="1">
        <v>0.91700000000000004</v>
      </c>
      <c r="K12" s="1">
        <v>0.193</v>
      </c>
      <c r="L12" s="1">
        <v>0.112</v>
      </c>
      <c r="M12" s="1">
        <v>2.7E-2</v>
      </c>
      <c r="O12">
        <f t="shared" si="17"/>
        <v>100.619</v>
      </c>
      <c r="Q12" s="1">
        <v>45.664999999999999</v>
      </c>
      <c r="R12" s="1">
        <v>80.98</v>
      </c>
      <c r="S12" s="1">
        <v>11.093999999999999</v>
      </c>
      <c r="V12" s="5">
        <v>12</v>
      </c>
      <c r="W12" s="5">
        <v>4</v>
      </c>
      <c r="X12" s="15">
        <v>0</v>
      </c>
      <c r="Z12" s="14">
        <f t="shared" si="18"/>
        <v>1.8969119174593179</v>
      </c>
      <c r="AA12" s="14">
        <f t="shared" si="19"/>
        <v>2.0210953145129327E-3</v>
      </c>
      <c r="AB12" s="14">
        <f t="shared" si="20"/>
        <v>0.18502423450537667</v>
      </c>
      <c r="AC12" s="14">
        <f t="shared" si="21"/>
        <v>1.010282933632242E-2</v>
      </c>
      <c r="AD12" s="14">
        <f t="shared" si="22"/>
        <v>0</v>
      </c>
      <c r="AE12" s="14">
        <f t="shared" si="23"/>
        <v>0.19359650717075902</v>
      </c>
      <c r="AF12" s="14">
        <f t="shared" si="24"/>
        <v>1.6723715029664419</v>
      </c>
      <c r="AG12" s="14">
        <f t="shared" si="25"/>
        <v>3.3840408152590019E-2</v>
      </c>
      <c r="AH12" s="14">
        <f t="shared" si="26"/>
        <v>5.6303600597969886E-3</v>
      </c>
      <c r="AI12" s="14">
        <f t="shared" si="27"/>
        <v>3.1030831206941005E-3</v>
      </c>
      <c r="AJ12" s="14">
        <f t="shared" si="28"/>
        <v>1.8030344390156708E-3</v>
      </c>
      <c r="AK12" s="14">
        <f t="shared" si="29"/>
        <v>0</v>
      </c>
      <c r="AL12" s="14">
        <f t="shared" si="30"/>
        <v>4.0044049725248279</v>
      </c>
      <c r="AM12" s="14">
        <f t="shared" si="31"/>
        <v>0.89624875339822985</v>
      </c>
      <c r="AN12" s="11">
        <f t="shared" si="2"/>
        <v>0</v>
      </c>
      <c r="AP12">
        <f t="shared" si="32"/>
        <v>55.070999999999998</v>
      </c>
      <c r="AQ12">
        <f>E12</f>
        <v>7.8E-2</v>
      </c>
      <c r="AR12">
        <f t="shared" si="34"/>
        <v>4.5579999999999998</v>
      </c>
      <c r="AS12">
        <f t="shared" si="35"/>
        <v>0.371</v>
      </c>
      <c r="AT12">
        <f t="shared" si="3"/>
        <v>0</v>
      </c>
      <c r="AU12">
        <f t="shared" si="4"/>
        <v>6.7209999999999992</v>
      </c>
      <c r="AV12">
        <f t="shared" si="36"/>
        <v>32.570999999999998</v>
      </c>
      <c r="AW12">
        <f t="shared" si="37"/>
        <v>0.91700000000000004</v>
      </c>
      <c r="AX12">
        <f t="shared" si="38"/>
        <v>0.193</v>
      </c>
      <c r="AY12">
        <f t="shared" si="39"/>
        <v>0.112</v>
      </c>
      <c r="AZ12">
        <f t="shared" si="40"/>
        <v>2.7E-2</v>
      </c>
      <c r="BA12">
        <f t="shared" si="41"/>
        <v>0</v>
      </c>
      <c r="BB12">
        <f t="shared" si="42"/>
        <v>100.619</v>
      </c>
      <c r="BD12">
        <f t="shared" si="6"/>
        <v>0.91662782956058586</v>
      </c>
      <c r="BE12">
        <f t="shared" si="7"/>
        <v>9.7663586507399898E-4</v>
      </c>
      <c r="BF12">
        <f t="shared" si="8"/>
        <v>8.9407610827775597E-2</v>
      </c>
      <c r="BG12">
        <f t="shared" si="9"/>
        <v>4.881900125008224E-3</v>
      </c>
      <c r="BH12">
        <f t="shared" si="10"/>
        <v>9.3549913701909695E-2</v>
      </c>
      <c r="BI12">
        <f t="shared" si="11"/>
        <v>0</v>
      </c>
      <c r="BJ12">
        <f t="shared" si="12"/>
        <v>0.80812516747551133</v>
      </c>
      <c r="BK12">
        <f t="shared" si="13"/>
        <v>1.6352398649010121E-2</v>
      </c>
      <c r="BL12">
        <f t="shared" si="14"/>
        <v>2.7207086811752335E-3</v>
      </c>
      <c r="BM12">
        <f t="shared" si="15"/>
        <v>1.49947518368571E-3</v>
      </c>
      <c r="BN12">
        <f t="shared" si="43"/>
        <v>8.7126425283443228E-4</v>
      </c>
      <c r="BO12">
        <f t="shared" si="44"/>
        <v>0</v>
      </c>
      <c r="BP12">
        <f t="shared" si="45"/>
        <v>1.9350129043225701</v>
      </c>
      <c r="BQ12">
        <f t="shared" si="16"/>
        <v>2.0694461331908958</v>
      </c>
    </row>
    <row r="13" spans="1:69" x14ac:dyDescent="0.15">
      <c r="A13" t="s">
        <v>66</v>
      </c>
      <c r="B13">
        <v>659</v>
      </c>
      <c r="C13">
        <f t="shared" si="46"/>
        <v>3.6055512754614987</v>
      </c>
      <c r="D13" s="1">
        <v>55.295000000000002</v>
      </c>
      <c r="E13" s="1">
        <v>7.6999999999999999E-2</v>
      </c>
      <c r="F13" s="1">
        <v>4.4989999999999997</v>
      </c>
      <c r="G13" s="1">
        <v>0.371</v>
      </c>
      <c r="H13" s="1">
        <v>6.6980000000000004</v>
      </c>
      <c r="I13" s="1">
        <v>32.600999999999999</v>
      </c>
      <c r="J13" s="1">
        <v>0.88800000000000001</v>
      </c>
      <c r="K13" s="1">
        <v>0.193</v>
      </c>
      <c r="L13" s="1">
        <v>0.1</v>
      </c>
      <c r="M13" s="1">
        <v>2.9000000000000001E-2</v>
      </c>
      <c r="O13">
        <f t="shared" si="17"/>
        <v>100.75099999999999</v>
      </c>
      <c r="Q13" s="1">
        <v>45.667999999999999</v>
      </c>
      <c r="R13" s="1">
        <v>80.981999999999999</v>
      </c>
      <c r="S13" s="1">
        <v>11.093999999999999</v>
      </c>
      <c r="V13" s="5">
        <v>12</v>
      </c>
      <c r="W13" s="5">
        <v>4</v>
      </c>
      <c r="X13" s="15">
        <v>0</v>
      </c>
      <c r="Z13" s="14">
        <f t="shared" si="18"/>
        <v>1.9010381102667333</v>
      </c>
      <c r="AA13" s="14">
        <f t="shared" si="19"/>
        <v>1.9914237223086872E-3</v>
      </c>
      <c r="AB13" s="14">
        <f t="shared" si="20"/>
        <v>0.18228504798917053</v>
      </c>
      <c r="AC13" s="14">
        <f t="shared" si="21"/>
        <v>1.0083789592991162E-2</v>
      </c>
      <c r="AD13" s="14">
        <f t="shared" si="22"/>
        <v>0</v>
      </c>
      <c r="AE13" s="14">
        <f t="shared" si="23"/>
        <v>0.19257039618407631</v>
      </c>
      <c r="AF13" s="14">
        <f t="shared" si="24"/>
        <v>1.670757219198113</v>
      </c>
      <c r="AG13" s="14">
        <f t="shared" si="25"/>
        <v>3.2708451278597866E-2</v>
      </c>
      <c r="AH13" s="14">
        <f t="shared" si="26"/>
        <v>5.6197491104448419E-3</v>
      </c>
      <c r="AI13" s="14">
        <f t="shared" si="27"/>
        <v>2.7653884511114339E-3</v>
      </c>
      <c r="AJ13" s="14">
        <f t="shared" si="28"/>
        <v>1.9329428526592462E-3</v>
      </c>
      <c r="AK13" s="14">
        <f t="shared" si="29"/>
        <v>0</v>
      </c>
      <c r="AL13" s="14">
        <f t="shared" si="30"/>
        <v>4.0017525186462066</v>
      </c>
      <c r="AM13" s="14">
        <f t="shared" si="31"/>
        <v>0.89665242193892025</v>
      </c>
      <c r="AN13" s="11">
        <f t="shared" si="2"/>
        <v>0</v>
      </c>
      <c r="AP13">
        <f t="shared" si="32"/>
        <v>55.295000000000002</v>
      </c>
      <c r="AQ13">
        <f>E13</f>
        <v>7.6999999999999999E-2</v>
      </c>
      <c r="AR13">
        <f t="shared" si="34"/>
        <v>4.4989999999999997</v>
      </c>
      <c r="AS13">
        <f t="shared" si="35"/>
        <v>0.371</v>
      </c>
      <c r="AT13">
        <f t="shared" si="3"/>
        <v>0</v>
      </c>
      <c r="AU13">
        <f t="shared" si="4"/>
        <v>6.6980000000000004</v>
      </c>
      <c r="AV13">
        <f t="shared" si="36"/>
        <v>32.600999999999999</v>
      </c>
      <c r="AW13">
        <f t="shared" si="37"/>
        <v>0.88800000000000001</v>
      </c>
      <c r="AX13">
        <f t="shared" si="38"/>
        <v>0.193</v>
      </c>
      <c r="AY13">
        <f t="shared" si="39"/>
        <v>0.1</v>
      </c>
      <c r="AZ13">
        <f t="shared" si="40"/>
        <v>2.9000000000000001E-2</v>
      </c>
      <c r="BA13">
        <f t="shared" si="41"/>
        <v>0</v>
      </c>
      <c r="BB13">
        <f t="shared" si="42"/>
        <v>100.75099999999999</v>
      </c>
      <c r="BD13">
        <f t="shared" si="6"/>
        <v>0.92035619174434091</v>
      </c>
      <c r="BE13">
        <f t="shared" si="7"/>
        <v>9.6411489244484509E-4</v>
      </c>
      <c r="BF13">
        <f t="shared" si="8"/>
        <v>8.8250294233032558E-2</v>
      </c>
      <c r="BG13">
        <f t="shared" si="9"/>
        <v>4.881900125008224E-3</v>
      </c>
      <c r="BH13">
        <f t="shared" si="10"/>
        <v>9.3229775624965219E-2</v>
      </c>
      <c r="BI13">
        <f t="shared" si="11"/>
        <v>0</v>
      </c>
      <c r="BJ13">
        <f t="shared" si="12"/>
        <v>0.80886950308154937</v>
      </c>
      <c r="BK13">
        <f t="shared" si="13"/>
        <v>1.5835256270797148E-2</v>
      </c>
      <c r="BL13">
        <f t="shared" si="14"/>
        <v>2.7207086811752335E-3</v>
      </c>
      <c r="BM13">
        <f t="shared" si="15"/>
        <v>1.3388171282908124E-3</v>
      </c>
      <c r="BN13">
        <f t="shared" si="43"/>
        <v>9.3580234563698291E-4</v>
      </c>
      <c r="BO13">
        <f t="shared" si="44"/>
        <v>0</v>
      </c>
      <c r="BP13">
        <f t="shared" si="45"/>
        <v>1.9373823641272412</v>
      </c>
      <c r="BQ13">
        <f t="shared" si="16"/>
        <v>2.0655460650117612</v>
      </c>
    </row>
    <row r="14" spans="1:69" x14ac:dyDescent="0.15">
      <c r="A14" t="s">
        <v>67</v>
      </c>
      <c r="B14">
        <v>660</v>
      </c>
      <c r="C14">
        <f t="shared" si="46"/>
        <v>4.4721359549955126</v>
      </c>
      <c r="D14" s="1">
        <v>55.326000000000001</v>
      </c>
      <c r="E14" s="1">
        <v>7.6999999999999999E-2</v>
      </c>
      <c r="F14" s="1">
        <v>4.4160000000000004</v>
      </c>
      <c r="G14" s="1">
        <v>0.36</v>
      </c>
      <c r="H14" s="1">
        <v>6.7039999999999997</v>
      </c>
      <c r="I14" s="1">
        <v>32.658000000000001</v>
      </c>
      <c r="J14" s="1">
        <v>0.86299999999999999</v>
      </c>
      <c r="K14" s="1">
        <v>0.185</v>
      </c>
      <c r="L14" s="1">
        <v>0.10100000000000001</v>
      </c>
      <c r="M14" s="1">
        <v>2.3E-2</v>
      </c>
      <c r="O14">
        <f t="shared" si="17"/>
        <v>100.71299999999999</v>
      </c>
      <c r="Q14" s="1">
        <v>45.671999999999997</v>
      </c>
      <c r="R14" s="1">
        <v>80.983999999999995</v>
      </c>
      <c r="S14" s="1">
        <v>11.093999999999999</v>
      </c>
      <c r="V14" s="5">
        <v>12</v>
      </c>
      <c r="W14" s="5">
        <v>4</v>
      </c>
      <c r="X14" s="15">
        <v>0</v>
      </c>
      <c r="Z14" s="14">
        <f t="shared" si="18"/>
        <v>1.9026092447147518</v>
      </c>
      <c r="AA14" s="14">
        <f t="shared" si="19"/>
        <v>1.9919528097558192E-3</v>
      </c>
      <c r="AB14" s="14">
        <f t="shared" si="20"/>
        <v>0.17896969081510952</v>
      </c>
      <c r="AC14" s="14">
        <f t="shared" si="21"/>
        <v>9.7874089661443842E-3</v>
      </c>
      <c r="AD14" s="14">
        <f t="shared" si="22"/>
        <v>0</v>
      </c>
      <c r="AE14" s="14">
        <f t="shared" si="23"/>
        <v>0.1927941072917975</v>
      </c>
      <c r="AF14" s="14">
        <f t="shared" si="24"/>
        <v>1.6741230601257768</v>
      </c>
      <c r="AG14" s="14">
        <f t="shared" si="25"/>
        <v>3.1796050666964518E-2</v>
      </c>
      <c r="AH14" s="14">
        <f t="shared" si="26"/>
        <v>5.3882373250020588E-3</v>
      </c>
      <c r="AI14" s="14">
        <f t="shared" si="27"/>
        <v>2.7937843995150952E-3</v>
      </c>
      <c r="AJ14" s="14">
        <f t="shared" si="28"/>
        <v>1.5334309400985458E-3</v>
      </c>
      <c r="AK14" s="14">
        <f t="shared" si="29"/>
        <v>0</v>
      </c>
      <c r="AL14" s="14">
        <f t="shared" si="30"/>
        <v>4.0017869680549163</v>
      </c>
      <c r="AM14" s="14">
        <f t="shared" si="31"/>
        <v>0.896731300854402</v>
      </c>
      <c r="AN14" s="11">
        <f t="shared" si="2"/>
        <v>0</v>
      </c>
      <c r="AP14">
        <f t="shared" si="32"/>
        <v>55.326000000000001</v>
      </c>
      <c r="AQ14">
        <f>E14</f>
        <v>7.6999999999999999E-2</v>
      </c>
      <c r="AR14">
        <f t="shared" si="34"/>
        <v>4.4160000000000004</v>
      </c>
      <c r="AS14">
        <f t="shared" si="35"/>
        <v>0.36</v>
      </c>
      <c r="AT14">
        <f t="shared" si="3"/>
        <v>0</v>
      </c>
      <c r="AU14">
        <f t="shared" si="4"/>
        <v>6.7039999999999997</v>
      </c>
      <c r="AV14">
        <f t="shared" si="36"/>
        <v>32.658000000000001</v>
      </c>
      <c r="AW14">
        <f t="shared" si="37"/>
        <v>0.86299999999999999</v>
      </c>
      <c r="AX14">
        <f t="shared" si="38"/>
        <v>0.185</v>
      </c>
      <c r="AY14">
        <f t="shared" si="39"/>
        <v>0.10100000000000001</v>
      </c>
      <c r="AZ14">
        <f t="shared" si="40"/>
        <v>2.3E-2</v>
      </c>
      <c r="BA14">
        <f t="shared" si="41"/>
        <v>0</v>
      </c>
      <c r="BB14">
        <f t="shared" si="42"/>
        <v>100.71299999999999</v>
      </c>
      <c r="BD14">
        <f t="shared" si="6"/>
        <v>0.92087217043941416</v>
      </c>
      <c r="BE14">
        <f t="shared" si="7"/>
        <v>9.6411489244484509E-4</v>
      </c>
      <c r="BF14">
        <f t="shared" si="8"/>
        <v>8.6622204786190676E-2</v>
      </c>
      <c r="BG14">
        <f t="shared" si="9"/>
        <v>4.7371537601157967E-3</v>
      </c>
      <c r="BH14">
        <f t="shared" si="10"/>
        <v>9.3313289905907246E-2</v>
      </c>
      <c r="BI14">
        <f t="shared" si="11"/>
        <v>0</v>
      </c>
      <c r="BJ14">
        <f t="shared" si="12"/>
        <v>0.81028374073302167</v>
      </c>
      <c r="BK14">
        <f t="shared" si="13"/>
        <v>1.5389443875785967E-2</v>
      </c>
      <c r="BL14">
        <f t="shared" si="14"/>
        <v>2.6079331918000942E-3</v>
      </c>
      <c r="BM14">
        <f t="shared" si="15"/>
        <v>1.3522052995737206E-3</v>
      </c>
      <c r="BN14">
        <f t="shared" si="43"/>
        <v>7.4218806722933122E-4</v>
      </c>
      <c r="BO14">
        <f t="shared" si="44"/>
        <v>0</v>
      </c>
      <c r="BP14">
        <f t="shared" si="45"/>
        <v>1.9368844449514837</v>
      </c>
      <c r="BQ14">
        <f t="shared" si="16"/>
        <v>2.0660948455059516</v>
      </c>
    </row>
    <row r="15" spans="1:69" x14ac:dyDescent="0.15">
      <c r="A15" t="s">
        <v>68</v>
      </c>
      <c r="B15">
        <v>661</v>
      </c>
      <c r="C15">
        <f t="shared" si="46"/>
        <v>4.2426406871194464</v>
      </c>
      <c r="D15" s="1">
        <v>55.33</v>
      </c>
      <c r="E15" s="1">
        <v>7.4999999999999997E-2</v>
      </c>
      <c r="F15" s="1">
        <v>4.3339999999999996</v>
      </c>
      <c r="G15" s="1">
        <v>0.35599999999999998</v>
      </c>
      <c r="H15" s="1">
        <v>6.7119999999999997</v>
      </c>
      <c r="I15" s="1">
        <v>32.752000000000002</v>
      </c>
      <c r="J15" s="1">
        <v>0.83899999999999997</v>
      </c>
      <c r="K15" s="1">
        <v>0.184</v>
      </c>
      <c r="L15" s="1">
        <v>9.7000000000000003E-2</v>
      </c>
      <c r="M15" s="1">
        <v>1.7000000000000001E-2</v>
      </c>
      <c r="O15">
        <f t="shared" si="17"/>
        <v>100.69599999999998</v>
      </c>
      <c r="Q15" s="1">
        <v>45.674999999999997</v>
      </c>
      <c r="R15" s="1">
        <v>80.986999999999995</v>
      </c>
      <c r="S15" s="1">
        <v>11.093999999999999</v>
      </c>
      <c r="V15" s="5">
        <v>12</v>
      </c>
      <c r="W15" s="5">
        <v>4</v>
      </c>
      <c r="X15" s="15">
        <v>0</v>
      </c>
      <c r="Z15" s="14">
        <f t="shared" si="18"/>
        <v>1.9031121005914198</v>
      </c>
      <c r="AA15" s="14">
        <f t="shared" si="19"/>
        <v>1.94058626847741E-3</v>
      </c>
      <c r="AB15" s="14">
        <f t="shared" si="20"/>
        <v>0.17568015271022669</v>
      </c>
      <c r="AC15" s="14">
        <f t="shared" si="21"/>
        <v>9.6805181391556791E-3</v>
      </c>
      <c r="AD15" s="14">
        <f t="shared" si="22"/>
        <v>0</v>
      </c>
      <c r="AE15" s="14">
        <f t="shared" si="23"/>
        <v>0.19306122968414371</v>
      </c>
      <c r="AF15" s="14">
        <f t="shared" si="24"/>
        <v>1.6792640453804673</v>
      </c>
      <c r="AG15" s="14">
        <f t="shared" si="25"/>
        <v>3.0917738218577403E-2</v>
      </c>
      <c r="AH15" s="14">
        <f t="shared" si="26"/>
        <v>5.360140589111319E-3</v>
      </c>
      <c r="AI15" s="14">
        <f t="shared" si="27"/>
        <v>2.683654596438931E-3</v>
      </c>
      <c r="AJ15" s="14">
        <f t="shared" si="28"/>
        <v>1.1336230747817666E-3</v>
      </c>
      <c r="AK15" s="14">
        <f t="shared" si="29"/>
        <v>0</v>
      </c>
      <c r="AL15" s="14">
        <f t="shared" si="30"/>
        <v>4.0028337892527999</v>
      </c>
      <c r="AM15" s="14">
        <f t="shared" si="31"/>
        <v>0.89688691796489184</v>
      </c>
      <c r="AN15" s="11">
        <f t="shared" si="2"/>
        <v>0</v>
      </c>
      <c r="AP15">
        <f t="shared" si="32"/>
        <v>55.33</v>
      </c>
      <c r="AQ15">
        <f t="shared" si="33"/>
        <v>7.4999999999999997E-2</v>
      </c>
      <c r="AR15">
        <f t="shared" si="34"/>
        <v>4.3339999999999996</v>
      </c>
      <c r="AS15">
        <f t="shared" si="35"/>
        <v>0.35599999999999998</v>
      </c>
      <c r="AT15">
        <f t="shared" si="3"/>
        <v>0</v>
      </c>
      <c r="AU15">
        <f t="shared" si="4"/>
        <v>6.7120000000000006</v>
      </c>
      <c r="AV15">
        <f t="shared" si="36"/>
        <v>32.752000000000002</v>
      </c>
      <c r="AW15">
        <f t="shared" si="37"/>
        <v>0.83899999999999997</v>
      </c>
      <c r="AX15">
        <f t="shared" si="38"/>
        <v>0.184</v>
      </c>
      <c r="AY15">
        <f t="shared" si="39"/>
        <v>9.7000000000000003E-2</v>
      </c>
      <c r="AZ15">
        <f t="shared" si="40"/>
        <v>1.7000000000000001E-2</v>
      </c>
      <c r="BA15">
        <f t="shared" si="41"/>
        <v>0</v>
      </c>
      <c r="BB15">
        <f t="shared" si="42"/>
        <v>100.69599999999998</v>
      </c>
      <c r="BD15">
        <f t="shared" si="6"/>
        <v>0.92093874833555256</v>
      </c>
      <c r="BE15">
        <f t="shared" si="7"/>
        <v>9.3907294718653743E-4</v>
      </c>
      <c r="BF15">
        <f t="shared" si="8"/>
        <v>8.501373087485288E-2</v>
      </c>
      <c r="BG15">
        <f t="shared" si="9"/>
        <v>4.6845187183367325E-3</v>
      </c>
      <c r="BH15">
        <f t="shared" si="10"/>
        <v>9.3424642280496642E-2</v>
      </c>
      <c r="BI15">
        <f t="shared" si="11"/>
        <v>0</v>
      </c>
      <c r="BJ15">
        <f t="shared" si="12"/>
        <v>0.81261599229860759</v>
      </c>
      <c r="BK15">
        <f t="shared" si="13"/>
        <v>1.4961463976575233E-2</v>
      </c>
      <c r="BL15">
        <f t="shared" si="14"/>
        <v>2.5938362556282017E-3</v>
      </c>
      <c r="BM15">
        <f t="shared" si="15"/>
        <v>1.2986526144420881E-3</v>
      </c>
      <c r="BN15">
        <f t="shared" si="43"/>
        <v>5.4857378882167964E-4</v>
      </c>
      <c r="BO15">
        <f t="shared" si="44"/>
        <v>0</v>
      </c>
      <c r="BP15">
        <f t="shared" si="45"/>
        <v>1.9370192320905002</v>
      </c>
      <c r="BQ15">
        <f t="shared" si="16"/>
        <v>2.0664915055762245</v>
      </c>
    </row>
    <row r="16" spans="1:69" x14ac:dyDescent="0.15">
      <c r="A16" t="s">
        <v>69</v>
      </c>
      <c r="B16">
        <v>662</v>
      </c>
      <c r="C16">
        <f t="shared" si="46"/>
        <v>4.4721359550082234</v>
      </c>
      <c r="D16" s="1">
        <v>55.38</v>
      </c>
      <c r="E16" s="1">
        <v>7.0999999999999994E-2</v>
      </c>
      <c r="F16" s="1">
        <v>4.2690000000000001</v>
      </c>
      <c r="G16" s="1">
        <v>0.34699999999999998</v>
      </c>
      <c r="H16" s="1">
        <v>6.702</v>
      </c>
      <c r="I16" s="1">
        <v>32.78</v>
      </c>
      <c r="J16" s="1">
        <v>0.81899999999999995</v>
      </c>
      <c r="K16" s="1">
        <v>0.186</v>
      </c>
      <c r="L16" s="1">
        <v>9.1999999999999998E-2</v>
      </c>
      <c r="M16" s="1">
        <v>2.3E-2</v>
      </c>
      <c r="O16">
        <f t="shared" si="17"/>
        <v>100.66900000000001</v>
      </c>
      <c r="Q16" s="1">
        <v>45.679000000000002</v>
      </c>
      <c r="R16" s="1">
        <v>80.989000000000004</v>
      </c>
      <c r="S16" s="1">
        <v>11.093999999999999</v>
      </c>
      <c r="V16" s="5">
        <v>12</v>
      </c>
      <c r="W16" s="5">
        <v>4</v>
      </c>
      <c r="X16" s="15">
        <v>0</v>
      </c>
      <c r="Z16" s="14">
        <f t="shared" si="18"/>
        <v>1.9050083425926827</v>
      </c>
      <c r="AA16" s="14">
        <f t="shared" si="19"/>
        <v>1.8372585173590183E-3</v>
      </c>
      <c r="AB16" s="14">
        <f t="shared" si="20"/>
        <v>0.1730613862554857</v>
      </c>
      <c r="AC16" s="14">
        <f t="shared" si="21"/>
        <v>9.4366600462680878E-3</v>
      </c>
      <c r="AD16" s="14">
        <f t="shared" si="22"/>
        <v>0</v>
      </c>
      <c r="AE16" s="14">
        <f t="shared" si="23"/>
        <v>0.19279145182030624</v>
      </c>
      <c r="AF16" s="14">
        <f t="shared" si="24"/>
        <v>1.6808553601248093</v>
      </c>
      <c r="AG16" s="14">
        <f t="shared" si="25"/>
        <v>3.0183520062365712E-2</v>
      </c>
      <c r="AH16" s="14">
        <f t="shared" si="26"/>
        <v>5.4189049339188325E-3</v>
      </c>
      <c r="AI16" s="14">
        <f t="shared" si="27"/>
        <v>2.545557677441235E-3</v>
      </c>
      <c r="AJ16" s="14">
        <f t="shared" si="28"/>
        <v>1.5338674168917381E-3</v>
      </c>
      <c r="AK16" s="14">
        <f t="shared" si="29"/>
        <v>0</v>
      </c>
      <c r="AL16" s="14">
        <f t="shared" si="30"/>
        <v>4.0026723094475285</v>
      </c>
      <c r="AM16" s="14">
        <f t="shared" si="31"/>
        <v>0.89710363202328358</v>
      </c>
      <c r="AN16" s="11">
        <f t="shared" si="2"/>
        <v>0</v>
      </c>
      <c r="AP16">
        <f t="shared" si="32"/>
        <v>55.38</v>
      </c>
      <c r="AQ16">
        <f t="shared" si="33"/>
        <v>7.0999999999999994E-2</v>
      </c>
      <c r="AR16">
        <f t="shared" si="34"/>
        <v>4.2690000000000001</v>
      </c>
      <c r="AS16">
        <f t="shared" si="35"/>
        <v>0.34699999999999998</v>
      </c>
      <c r="AT16">
        <f t="shared" si="3"/>
        <v>0</v>
      </c>
      <c r="AU16">
        <f t="shared" si="4"/>
        <v>6.702</v>
      </c>
      <c r="AV16">
        <f t="shared" si="36"/>
        <v>32.78</v>
      </c>
      <c r="AW16">
        <f t="shared" si="37"/>
        <v>0.81899999999999995</v>
      </c>
      <c r="AX16">
        <f t="shared" si="38"/>
        <v>0.186</v>
      </c>
      <c r="AY16">
        <f t="shared" si="39"/>
        <v>9.1999999999999998E-2</v>
      </c>
      <c r="AZ16">
        <f t="shared" si="40"/>
        <v>2.3E-2</v>
      </c>
      <c r="BA16">
        <f t="shared" si="41"/>
        <v>0</v>
      </c>
      <c r="BB16">
        <f t="shared" si="42"/>
        <v>100.66900000000001</v>
      </c>
      <c r="BD16">
        <f t="shared" si="6"/>
        <v>0.92177097203728364</v>
      </c>
      <c r="BE16">
        <f t="shared" si="7"/>
        <v>8.8898905666992209E-4</v>
      </c>
      <c r="BF16">
        <f t="shared" si="8"/>
        <v>8.3738721067085145E-2</v>
      </c>
      <c r="BG16">
        <f t="shared" si="9"/>
        <v>4.5660898743338368E-3</v>
      </c>
      <c r="BH16">
        <f t="shared" si="10"/>
        <v>9.3285451812259904E-2</v>
      </c>
      <c r="BI16">
        <f t="shared" si="11"/>
        <v>0</v>
      </c>
      <c r="BJ16">
        <f t="shared" si="12"/>
        <v>0.81331070553090978</v>
      </c>
      <c r="BK16">
        <f t="shared" si="13"/>
        <v>1.4604814060566289E-2</v>
      </c>
      <c r="BL16">
        <f t="shared" si="14"/>
        <v>2.6220301279719868E-3</v>
      </c>
      <c r="BM16">
        <f t="shared" si="15"/>
        <v>1.2317117580275473E-3</v>
      </c>
      <c r="BN16">
        <f t="shared" si="43"/>
        <v>7.4218806722933122E-4</v>
      </c>
      <c r="BO16">
        <f t="shared" si="44"/>
        <v>0</v>
      </c>
      <c r="BP16">
        <f t="shared" si="45"/>
        <v>1.9367616733923374</v>
      </c>
      <c r="BQ16">
        <f t="shared" si="16"/>
        <v>2.06668294010416</v>
      </c>
    </row>
    <row r="17" spans="1:69" x14ac:dyDescent="0.15">
      <c r="A17" t="s">
        <v>70</v>
      </c>
      <c r="B17">
        <v>663</v>
      </c>
      <c r="C17">
        <f t="shared" si="46"/>
        <v>3.6055512754614987</v>
      </c>
      <c r="D17" s="1">
        <v>55.429000000000002</v>
      </c>
      <c r="E17" s="1">
        <v>7.6999999999999999E-2</v>
      </c>
      <c r="F17" s="1">
        <v>4.2110000000000003</v>
      </c>
      <c r="G17" s="1">
        <v>0.34100000000000003</v>
      </c>
      <c r="H17" s="1">
        <v>6.6870000000000003</v>
      </c>
      <c r="I17" s="1">
        <v>32.862000000000002</v>
      </c>
      <c r="J17" s="1">
        <v>0.79200000000000004</v>
      </c>
      <c r="K17" s="1">
        <v>0.18099999999999999</v>
      </c>
      <c r="L17" s="1">
        <v>0.10100000000000001</v>
      </c>
      <c r="M17" s="1">
        <v>2.5000000000000001E-2</v>
      </c>
      <c r="O17">
        <f t="shared" si="17"/>
        <v>100.706</v>
      </c>
      <c r="Q17" s="1">
        <v>45.682000000000002</v>
      </c>
      <c r="R17" s="1">
        <v>80.991</v>
      </c>
      <c r="S17" s="1">
        <v>11.093999999999999</v>
      </c>
      <c r="V17" s="5">
        <v>12</v>
      </c>
      <c r="W17" s="5">
        <v>4</v>
      </c>
      <c r="X17" s="15">
        <v>0</v>
      </c>
      <c r="Z17" s="14">
        <f t="shared" si="18"/>
        <v>1.9057860512244951</v>
      </c>
      <c r="AA17" s="14">
        <f t="shared" si="19"/>
        <v>1.9915711011393917E-3</v>
      </c>
      <c r="AB17" s="14">
        <f t="shared" si="20"/>
        <v>0.17062883859733993</v>
      </c>
      <c r="AC17" s="14">
        <f t="shared" si="21"/>
        <v>9.269074740765949E-3</v>
      </c>
      <c r="AD17" s="14">
        <f t="shared" si="22"/>
        <v>0</v>
      </c>
      <c r="AE17" s="14">
        <f t="shared" si="23"/>
        <v>0.19226836953510823</v>
      </c>
      <c r="AF17" s="14">
        <f t="shared" si="24"/>
        <v>1.6842577539389465</v>
      </c>
      <c r="AG17" s="14">
        <f t="shared" si="25"/>
        <v>2.9174561446906045E-2</v>
      </c>
      <c r="AH17" s="14">
        <f t="shared" si="26"/>
        <v>5.2707246984091145E-3</v>
      </c>
      <c r="AI17" s="14">
        <f t="shared" si="27"/>
        <v>2.793249039654905E-3</v>
      </c>
      <c r="AJ17" s="14">
        <f t="shared" si="28"/>
        <v>1.6664533650947218E-3</v>
      </c>
      <c r="AK17" s="14">
        <f t="shared" si="29"/>
        <v>0</v>
      </c>
      <c r="AL17" s="14">
        <f t="shared" si="30"/>
        <v>4.0031066476878596</v>
      </c>
      <c r="AM17" s="14">
        <f t="shared" si="31"/>
        <v>0.89754026489161931</v>
      </c>
      <c r="AN17" s="11">
        <f t="shared" si="2"/>
        <v>0</v>
      </c>
      <c r="AP17">
        <f t="shared" si="32"/>
        <v>55.429000000000002</v>
      </c>
      <c r="AQ17">
        <f t="shared" si="33"/>
        <v>7.6999999999999999E-2</v>
      </c>
      <c r="AR17">
        <f t="shared" si="34"/>
        <v>4.2110000000000003</v>
      </c>
      <c r="AS17">
        <f t="shared" si="35"/>
        <v>0.34100000000000003</v>
      </c>
      <c r="AT17">
        <f t="shared" si="3"/>
        <v>0</v>
      </c>
      <c r="AU17">
        <f t="shared" si="4"/>
        <v>6.6870000000000003</v>
      </c>
      <c r="AV17">
        <f t="shared" si="36"/>
        <v>32.862000000000002</v>
      </c>
      <c r="AW17">
        <f t="shared" si="37"/>
        <v>0.79200000000000004</v>
      </c>
      <c r="AX17">
        <f t="shared" si="38"/>
        <v>0.18099999999999999</v>
      </c>
      <c r="AY17">
        <f t="shared" si="39"/>
        <v>0.10100000000000001</v>
      </c>
      <c r="AZ17">
        <f t="shared" si="40"/>
        <v>2.5000000000000001E-2</v>
      </c>
      <c r="BA17">
        <f t="shared" si="41"/>
        <v>0</v>
      </c>
      <c r="BB17">
        <f t="shared" si="42"/>
        <v>100.706</v>
      </c>
      <c r="BD17">
        <f t="shared" si="6"/>
        <v>0.92258655126498013</v>
      </c>
      <c r="BE17">
        <f t="shared" si="7"/>
        <v>9.6411489244484509E-4</v>
      </c>
      <c r="BF17">
        <f t="shared" si="8"/>
        <v>8.2601020007846221E-2</v>
      </c>
      <c r="BG17">
        <f t="shared" si="9"/>
        <v>4.4871373116652409E-3</v>
      </c>
      <c r="BH17">
        <f t="shared" si="10"/>
        <v>9.307666610990481E-2</v>
      </c>
      <c r="BI17">
        <f t="shared" si="11"/>
        <v>0</v>
      </c>
      <c r="BJ17">
        <f t="shared" si="12"/>
        <v>0.81534522285408051</v>
      </c>
      <c r="BK17">
        <f t="shared" si="13"/>
        <v>1.4123336673954214E-2</v>
      </c>
      <c r="BL17">
        <f t="shared" si="14"/>
        <v>2.5515454471125246E-3</v>
      </c>
      <c r="BM17">
        <f t="shared" si="15"/>
        <v>1.3522052995737206E-3</v>
      </c>
      <c r="BN17">
        <f t="shared" si="43"/>
        <v>8.0672616003188186E-4</v>
      </c>
      <c r="BO17">
        <f t="shared" si="44"/>
        <v>0</v>
      </c>
      <c r="BP17">
        <f t="shared" si="45"/>
        <v>1.9378945260215943</v>
      </c>
      <c r="BQ17">
        <f t="shared" si="16"/>
        <v>2.0656989293973851</v>
      </c>
    </row>
    <row r="18" spans="1:69" x14ac:dyDescent="0.15">
      <c r="A18" t="s">
        <v>71</v>
      </c>
      <c r="B18">
        <v>664</v>
      </c>
      <c r="C18">
        <f t="shared" si="46"/>
        <v>4.4721359549955126</v>
      </c>
      <c r="D18" s="1">
        <v>55.536000000000001</v>
      </c>
      <c r="E18" s="1">
        <v>7.9000000000000001E-2</v>
      </c>
      <c r="F18" s="1">
        <v>4.149</v>
      </c>
      <c r="G18" s="1">
        <v>0.33500000000000002</v>
      </c>
      <c r="H18" s="1">
        <v>6.6669999999999998</v>
      </c>
      <c r="I18" s="1">
        <v>32.892000000000003</v>
      </c>
      <c r="J18" s="1">
        <v>0.77</v>
      </c>
      <c r="K18" s="1">
        <v>0.19400000000000001</v>
      </c>
      <c r="L18" s="1">
        <v>9.8000000000000004E-2</v>
      </c>
      <c r="M18" s="1">
        <v>1.2999999999999999E-2</v>
      </c>
      <c r="O18">
        <f t="shared" si="17"/>
        <v>100.73300000000002</v>
      </c>
      <c r="Q18" s="1">
        <v>45.686</v>
      </c>
      <c r="R18" s="1">
        <v>80.992999999999995</v>
      </c>
      <c r="S18" s="1">
        <v>11.093999999999999</v>
      </c>
      <c r="V18" s="5">
        <v>12</v>
      </c>
      <c r="W18" s="5">
        <v>4</v>
      </c>
      <c r="X18" s="15">
        <v>0</v>
      </c>
      <c r="Z18" s="14">
        <f t="shared" si="18"/>
        <v>1.9083530135199538</v>
      </c>
      <c r="AA18" s="14">
        <f t="shared" si="19"/>
        <v>2.0421103204956558E-3</v>
      </c>
      <c r="AB18" s="14">
        <f t="shared" si="20"/>
        <v>0.16801871015997175</v>
      </c>
      <c r="AC18" s="14">
        <f t="shared" si="21"/>
        <v>9.100679717768994E-3</v>
      </c>
      <c r="AD18" s="14">
        <f t="shared" si="22"/>
        <v>0</v>
      </c>
      <c r="AE18" s="14">
        <f t="shared" si="23"/>
        <v>0.19158168720442451</v>
      </c>
      <c r="AF18" s="14">
        <f t="shared" si="24"/>
        <v>1.6848136172721713</v>
      </c>
      <c r="AG18" s="14">
        <f t="shared" si="25"/>
        <v>2.8347639313814513E-2</v>
      </c>
      <c r="AH18" s="14">
        <f t="shared" si="26"/>
        <v>5.6459952182123588E-3</v>
      </c>
      <c r="AI18" s="14">
        <f t="shared" si="27"/>
        <v>2.7087029349781586E-3</v>
      </c>
      <c r="AJ18" s="14">
        <f t="shared" si="28"/>
        <v>8.6605111777921244E-4</v>
      </c>
      <c r="AK18" s="14">
        <f t="shared" si="29"/>
        <v>0</v>
      </c>
      <c r="AL18" s="14">
        <f t="shared" si="30"/>
        <v>4.0014782067795709</v>
      </c>
      <c r="AM18" s="14">
        <f t="shared" si="31"/>
        <v>0.89789907982216755</v>
      </c>
      <c r="AN18" s="11">
        <f t="shared" si="2"/>
        <v>0</v>
      </c>
      <c r="AP18">
        <f t="shared" si="32"/>
        <v>55.536000000000001</v>
      </c>
      <c r="AQ18">
        <f t="shared" si="33"/>
        <v>7.9000000000000001E-2</v>
      </c>
      <c r="AR18">
        <f t="shared" si="34"/>
        <v>4.149</v>
      </c>
      <c r="AS18">
        <f t="shared" si="35"/>
        <v>0.33500000000000002</v>
      </c>
      <c r="AT18">
        <f t="shared" si="3"/>
        <v>0</v>
      </c>
      <c r="AU18">
        <f t="shared" si="4"/>
        <v>6.6669999999999998</v>
      </c>
      <c r="AV18">
        <f t="shared" si="36"/>
        <v>32.892000000000003</v>
      </c>
      <c r="AW18">
        <f t="shared" si="37"/>
        <v>0.77</v>
      </c>
      <c r="AX18">
        <f t="shared" si="38"/>
        <v>0.19400000000000001</v>
      </c>
      <c r="AY18">
        <f t="shared" si="39"/>
        <v>9.8000000000000004E-2</v>
      </c>
      <c r="AZ18">
        <f t="shared" si="40"/>
        <v>1.2999999999999999E-2</v>
      </c>
      <c r="BA18">
        <f t="shared" si="41"/>
        <v>0</v>
      </c>
      <c r="BB18">
        <f t="shared" si="42"/>
        <v>100.73300000000002</v>
      </c>
      <c r="BD18">
        <f t="shared" si="6"/>
        <v>0.92436750998668449</v>
      </c>
      <c r="BE18">
        <f t="shared" si="7"/>
        <v>9.8915683770315287E-4</v>
      </c>
      <c r="BF18">
        <f t="shared" si="8"/>
        <v>8.1384856806590827E-2</v>
      </c>
      <c r="BG18">
        <f t="shared" si="9"/>
        <v>4.4081847489966441E-3</v>
      </c>
      <c r="BH18">
        <f t="shared" si="10"/>
        <v>9.2798285173431333E-2</v>
      </c>
      <c r="BI18">
        <f t="shared" si="11"/>
        <v>0</v>
      </c>
      <c r="BJ18">
        <f t="shared" si="12"/>
        <v>0.81608955846011855</v>
      </c>
      <c r="BK18">
        <f t="shared" si="13"/>
        <v>1.3731021766344375E-2</v>
      </c>
      <c r="BL18">
        <f t="shared" si="14"/>
        <v>2.734805617347126E-3</v>
      </c>
      <c r="BM18">
        <f t="shared" si="15"/>
        <v>1.3120407857249961E-3</v>
      </c>
      <c r="BN18">
        <f t="shared" si="43"/>
        <v>4.1949760321657848E-4</v>
      </c>
      <c r="BO18">
        <f t="shared" si="44"/>
        <v>0</v>
      </c>
      <c r="BP18">
        <f t="shared" si="45"/>
        <v>1.938234917786158</v>
      </c>
      <c r="BQ18">
        <f t="shared" si="16"/>
        <v>2.0644959855279246</v>
      </c>
    </row>
    <row r="19" spans="1:69" x14ac:dyDescent="0.15">
      <c r="A19" t="s">
        <v>72</v>
      </c>
      <c r="B19">
        <v>665</v>
      </c>
      <c r="C19">
        <f t="shared" si="46"/>
        <v>3.6055512754693813</v>
      </c>
      <c r="D19" s="1">
        <v>55.645000000000003</v>
      </c>
      <c r="E19" s="1">
        <v>8.3000000000000004E-2</v>
      </c>
      <c r="F19" s="1">
        <v>4.101</v>
      </c>
      <c r="G19" s="1">
        <v>0.32900000000000001</v>
      </c>
      <c r="H19" s="1">
        <v>6.65</v>
      </c>
      <c r="I19" s="1">
        <v>32.887999999999998</v>
      </c>
      <c r="J19" s="1">
        <v>0.74199999999999999</v>
      </c>
      <c r="K19" s="1">
        <v>0.18099999999999999</v>
      </c>
      <c r="L19" s="1">
        <v>9.9000000000000005E-2</v>
      </c>
      <c r="M19" s="1">
        <v>1.4999999999999999E-2</v>
      </c>
      <c r="O19">
        <f t="shared" si="17"/>
        <v>100.733</v>
      </c>
      <c r="Q19" s="1">
        <v>45.689</v>
      </c>
      <c r="R19" s="1">
        <v>80.995000000000005</v>
      </c>
      <c r="S19" s="1">
        <v>11.093999999999999</v>
      </c>
      <c r="V19" s="5">
        <v>12</v>
      </c>
      <c r="W19" s="5">
        <v>4</v>
      </c>
      <c r="X19" s="15">
        <v>0</v>
      </c>
      <c r="Z19" s="14">
        <f t="shared" si="18"/>
        <v>1.9112928198631229</v>
      </c>
      <c r="AA19" s="14">
        <f t="shared" si="19"/>
        <v>2.144604258867866E-3</v>
      </c>
      <c r="AB19" s="14">
        <f t="shared" si="20"/>
        <v>0.16600491387895486</v>
      </c>
      <c r="AC19" s="14">
        <f t="shared" si="21"/>
        <v>8.9339163990728287E-3</v>
      </c>
      <c r="AD19" s="14">
        <f t="shared" si="22"/>
        <v>0</v>
      </c>
      <c r="AE19" s="14">
        <f t="shared" si="23"/>
        <v>0.19101265742150625</v>
      </c>
      <c r="AF19" s="14">
        <f t="shared" si="24"/>
        <v>1.683898883544334</v>
      </c>
      <c r="AG19" s="14">
        <f t="shared" si="25"/>
        <v>2.7305305583050596E-2</v>
      </c>
      <c r="AH19" s="14">
        <f t="shared" si="26"/>
        <v>5.2654357012606023E-3</v>
      </c>
      <c r="AI19" s="14">
        <f t="shared" si="27"/>
        <v>2.7351897484764838E-3</v>
      </c>
      <c r="AJ19" s="14">
        <f t="shared" si="28"/>
        <v>9.9886868070010477E-4</v>
      </c>
      <c r="AK19" s="14">
        <f t="shared" si="29"/>
        <v>0</v>
      </c>
      <c r="AL19" s="14">
        <f t="shared" si="30"/>
        <v>3.9995925950793465</v>
      </c>
      <c r="AM19" s="14">
        <f t="shared" si="31"/>
        <v>0.89812177628225154</v>
      </c>
      <c r="AN19" s="11">
        <f t="shared" si="2"/>
        <v>0</v>
      </c>
      <c r="AP19">
        <f t="shared" si="32"/>
        <v>55.645000000000003</v>
      </c>
      <c r="AQ19">
        <f t="shared" si="33"/>
        <v>8.3000000000000004E-2</v>
      </c>
      <c r="AR19">
        <f t="shared" si="34"/>
        <v>4.101</v>
      </c>
      <c r="AS19">
        <f t="shared" si="35"/>
        <v>0.32900000000000001</v>
      </c>
      <c r="AT19">
        <f t="shared" si="3"/>
        <v>0</v>
      </c>
      <c r="AU19">
        <f t="shared" si="4"/>
        <v>6.65</v>
      </c>
      <c r="AV19">
        <f t="shared" si="36"/>
        <v>32.887999999999998</v>
      </c>
      <c r="AW19">
        <f t="shared" si="37"/>
        <v>0.74199999999999999</v>
      </c>
      <c r="AX19">
        <f t="shared" si="38"/>
        <v>0.18099999999999999</v>
      </c>
      <c r="AY19">
        <f t="shared" si="39"/>
        <v>9.9000000000000005E-2</v>
      </c>
      <c r="AZ19">
        <f t="shared" si="40"/>
        <v>1.4999999999999999E-2</v>
      </c>
      <c r="BA19">
        <f t="shared" si="41"/>
        <v>0</v>
      </c>
      <c r="BB19">
        <f t="shared" si="42"/>
        <v>100.733</v>
      </c>
      <c r="BD19">
        <f t="shared" si="6"/>
        <v>0.92618175765645816</v>
      </c>
      <c r="BE19">
        <f t="shared" si="7"/>
        <v>1.0392407282197682E-3</v>
      </c>
      <c r="BF19">
        <f t="shared" si="8"/>
        <v>8.0443311102393097E-2</v>
      </c>
      <c r="BG19">
        <f t="shared" si="9"/>
        <v>4.3292321863280482E-3</v>
      </c>
      <c r="BH19">
        <f t="shared" si="10"/>
        <v>9.2561661377428883E-2</v>
      </c>
      <c r="BI19">
        <f t="shared" si="11"/>
        <v>0</v>
      </c>
      <c r="BJ19">
        <f t="shared" si="12"/>
        <v>0.81599031371264674</v>
      </c>
      <c r="BK19">
        <f t="shared" si="13"/>
        <v>1.3231711883931851E-2</v>
      </c>
      <c r="BL19">
        <f t="shared" si="14"/>
        <v>2.5515454471125246E-3</v>
      </c>
      <c r="BM19">
        <f t="shared" si="15"/>
        <v>1.3254289570079044E-3</v>
      </c>
      <c r="BN19">
        <f t="shared" si="43"/>
        <v>4.8403569601912906E-4</v>
      </c>
      <c r="BO19">
        <f t="shared" si="44"/>
        <v>0</v>
      </c>
      <c r="BP19">
        <f t="shared" si="45"/>
        <v>1.9381382387475461</v>
      </c>
      <c r="BQ19">
        <f t="shared" si="16"/>
        <v>2.0636260691414576</v>
      </c>
    </row>
    <row r="20" spans="1:69" x14ac:dyDescent="0.15">
      <c r="A20" t="s">
        <v>73</v>
      </c>
      <c r="B20">
        <v>666</v>
      </c>
      <c r="C20">
        <f t="shared" si="46"/>
        <v>4.4721359549955126</v>
      </c>
      <c r="D20" s="1">
        <v>55.656999999999996</v>
      </c>
      <c r="E20" s="1">
        <v>8.6999999999999994E-2</v>
      </c>
      <c r="F20" s="1">
        <v>4.0179999999999998</v>
      </c>
      <c r="G20" s="1">
        <v>0.317</v>
      </c>
      <c r="H20" s="1">
        <v>6.657</v>
      </c>
      <c r="I20" s="1">
        <v>32.951999999999998</v>
      </c>
      <c r="J20" s="1">
        <v>0.72899999999999998</v>
      </c>
      <c r="K20" s="1">
        <v>0.188</v>
      </c>
      <c r="L20" s="1">
        <v>9.7000000000000003E-2</v>
      </c>
      <c r="M20" s="1">
        <v>1.9E-2</v>
      </c>
      <c r="O20">
        <f t="shared" si="17"/>
        <v>100.721</v>
      </c>
      <c r="Q20" s="1">
        <v>45.692999999999998</v>
      </c>
      <c r="R20" s="1">
        <v>80.997</v>
      </c>
      <c r="S20" s="1">
        <v>11.093999999999999</v>
      </c>
      <c r="V20" s="5">
        <v>12</v>
      </c>
      <c r="W20" s="5">
        <v>4</v>
      </c>
      <c r="X20" s="15">
        <v>0</v>
      </c>
      <c r="Z20" s="14">
        <f t="shared" si="18"/>
        <v>1.9120926020631115</v>
      </c>
      <c r="AA20" s="14">
        <f t="shared" si="19"/>
        <v>2.2484144644418849E-3</v>
      </c>
      <c r="AB20" s="14">
        <f t="shared" si="20"/>
        <v>0.16267812306867477</v>
      </c>
      <c r="AC20" s="14">
        <f t="shared" si="21"/>
        <v>8.6098045876620184E-3</v>
      </c>
      <c r="AD20" s="14">
        <f t="shared" si="22"/>
        <v>0</v>
      </c>
      <c r="AE20" s="14">
        <f t="shared" si="23"/>
        <v>0.1912524927958755</v>
      </c>
      <c r="AF20" s="14">
        <f t="shared" si="24"/>
        <v>1.687517830580316</v>
      </c>
      <c r="AG20" s="14">
        <f t="shared" si="25"/>
        <v>2.6832350014849602E-2</v>
      </c>
      <c r="AH20" s="14">
        <f t="shared" si="26"/>
        <v>5.4701802142626916E-3</v>
      </c>
      <c r="AI20" s="14">
        <f t="shared" si="27"/>
        <v>2.6804767581439185E-3</v>
      </c>
      <c r="AJ20" s="14">
        <f t="shared" si="28"/>
        <v>1.2654901938819617E-3</v>
      </c>
      <c r="AK20" s="14">
        <f t="shared" si="29"/>
        <v>0</v>
      </c>
      <c r="AL20" s="14">
        <f t="shared" si="30"/>
        <v>4.0006477647412195</v>
      </c>
      <c r="AM20" s="14">
        <f t="shared" si="31"/>
        <v>0.89820336716188354</v>
      </c>
      <c r="AN20" s="11">
        <f t="shared" si="2"/>
        <v>0</v>
      </c>
      <c r="AP20">
        <f t="shared" si="32"/>
        <v>55.656999999999996</v>
      </c>
      <c r="AQ20">
        <f t="shared" si="33"/>
        <v>8.6999999999999994E-2</v>
      </c>
      <c r="AR20">
        <f t="shared" si="34"/>
        <v>4.0179999999999998</v>
      </c>
      <c r="AS20">
        <f t="shared" si="35"/>
        <v>0.317</v>
      </c>
      <c r="AT20">
        <f t="shared" si="3"/>
        <v>0</v>
      </c>
      <c r="AU20">
        <f t="shared" si="4"/>
        <v>6.657</v>
      </c>
      <c r="AV20">
        <f t="shared" si="36"/>
        <v>32.951999999999998</v>
      </c>
      <c r="AW20">
        <f t="shared" si="37"/>
        <v>0.72899999999999998</v>
      </c>
      <c r="AX20">
        <f t="shared" si="38"/>
        <v>0.188</v>
      </c>
      <c r="AY20">
        <f t="shared" si="39"/>
        <v>9.7000000000000003E-2</v>
      </c>
      <c r="AZ20">
        <f t="shared" si="40"/>
        <v>1.9E-2</v>
      </c>
      <c r="BA20">
        <f t="shared" si="41"/>
        <v>0</v>
      </c>
      <c r="BB20">
        <f t="shared" si="42"/>
        <v>100.721</v>
      </c>
      <c r="BD20">
        <f t="shared" si="6"/>
        <v>0.92638149134487346</v>
      </c>
      <c r="BE20">
        <f t="shared" si="7"/>
        <v>1.0893246187363833E-3</v>
      </c>
      <c r="BF20">
        <f t="shared" si="8"/>
        <v>7.8815221655551201E-2</v>
      </c>
      <c r="BG20">
        <f t="shared" si="9"/>
        <v>4.1713270609908546E-3</v>
      </c>
      <c r="BH20">
        <f t="shared" si="10"/>
        <v>9.2659094705194595E-2</v>
      </c>
      <c r="BI20">
        <f t="shared" si="11"/>
        <v>0</v>
      </c>
      <c r="BJ20">
        <f t="shared" si="12"/>
        <v>0.81757822967219451</v>
      </c>
      <c r="BK20">
        <f t="shared" si="13"/>
        <v>1.2999889438526037E-2</v>
      </c>
      <c r="BL20">
        <f t="shared" si="14"/>
        <v>2.6502240003157713E-3</v>
      </c>
      <c r="BM20">
        <f t="shared" si="15"/>
        <v>1.2986526144420881E-3</v>
      </c>
      <c r="BN20">
        <f t="shared" si="43"/>
        <v>6.1311188162423017E-4</v>
      </c>
      <c r="BO20">
        <f t="shared" si="44"/>
        <v>0</v>
      </c>
      <c r="BP20">
        <f t="shared" si="45"/>
        <v>1.938256566992449</v>
      </c>
      <c r="BQ20">
        <f t="shared" si="16"/>
        <v>2.0640444783576504</v>
      </c>
    </row>
    <row r="21" spans="1:69" x14ac:dyDescent="0.15">
      <c r="A21" t="s">
        <v>74</v>
      </c>
      <c r="B21">
        <v>667</v>
      </c>
      <c r="C21">
        <f t="shared" si="46"/>
        <v>3.6055512754614987</v>
      </c>
      <c r="D21" s="1">
        <v>55.665999999999997</v>
      </c>
      <c r="E21" s="1">
        <v>7.1999999999999995E-2</v>
      </c>
      <c r="F21" s="1">
        <v>3.944</v>
      </c>
      <c r="G21" s="1">
        <v>0.31900000000000001</v>
      </c>
      <c r="H21" s="1">
        <v>6.6230000000000002</v>
      </c>
      <c r="I21" s="1">
        <v>32.97</v>
      </c>
      <c r="J21" s="1">
        <v>0.70499999999999996</v>
      </c>
      <c r="K21" s="1">
        <v>0.17799999999999999</v>
      </c>
      <c r="L21" s="1">
        <v>0.104</v>
      </c>
      <c r="M21" s="1">
        <v>1.4E-2</v>
      </c>
      <c r="O21">
        <f t="shared" si="17"/>
        <v>100.595</v>
      </c>
      <c r="Q21" s="1">
        <v>45.695999999999998</v>
      </c>
      <c r="R21" s="1">
        <v>80.998999999999995</v>
      </c>
      <c r="S21" s="1">
        <v>11.093999999999999</v>
      </c>
      <c r="V21" s="5">
        <v>12</v>
      </c>
      <c r="W21" s="5">
        <v>4</v>
      </c>
      <c r="X21" s="15">
        <v>0</v>
      </c>
      <c r="Z21" s="14">
        <f t="shared" si="18"/>
        <v>1.9142432829378002</v>
      </c>
      <c r="AA21" s="14">
        <f t="shared" si="19"/>
        <v>1.8625485547130363E-3</v>
      </c>
      <c r="AB21" s="14">
        <f t="shared" si="20"/>
        <v>0.15983582083444642</v>
      </c>
      <c r="AC21" s="14">
        <f t="shared" si="21"/>
        <v>8.6724679649532715E-3</v>
      </c>
      <c r="AD21" s="14">
        <f t="shared" si="22"/>
        <v>0</v>
      </c>
      <c r="AE21" s="14">
        <f t="shared" si="23"/>
        <v>0.19045890863706266</v>
      </c>
      <c r="AF21" s="14">
        <f t="shared" si="24"/>
        <v>1.6900654648842286</v>
      </c>
      <c r="AG21" s="14">
        <f t="shared" si="25"/>
        <v>2.5973967212145749E-2</v>
      </c>
      <c r="AH21" s="14">
        <f t="shared" si="26"/>
        <v>5.1842003401329564E-3</v>
      </c>
      <c r="AI21" s="14">
        <f t="shared" si="27"/>
        <v>2.8766805685260868E-3</v>
      </c>
      <c r="AJ21" s="14">
        <f t="shared" si="28"/>
        <v>9.3336434755751055E-4</v>
      </c>
      <c r="AK21" s="14">
        <f t="shared" si="29"/>
        <v>0</v>
      </c>
      <c r="AL21" s="14">
        <f t="shared" si="30"/>
        <v>4.0001067062815663</v>
      </c>
      <c r="AM21" s="14">
        <f t="shared" si="31"/>
        <v>0.89872031901377192</v>
      </c>
      <c r="AN21" s="11">
        <f t="shared" si="2"/>
        <v>0</v>
      </c>
      <c r="AP21">
        <f t="shared" si="32"/>
        <v>55.665999999999997</v>
      </c>
      <c r="AQ21">
        <f t="shared" si="33"/>
        <v>7.1999999999999995E-2</v>
      </c>
      <c r="AR21">
        <f t="shared" si="34"/>
        <v>3.944</v>
      </c>
      <c r="AS21">
        <f t="shared" si="35"/>
        <v>0.31900000000000001</v>
      </c>
      <c r="AT21">
        <f t="shared" si="3"/>
        <v>0</v>
      </c>
      <c r="AU21">
        <f t="shared" si="4"/>
        <v>6.6230000000000002</v>
      </c>
      <c r="AV21">
        <f t="shared" si="36"/>
        <v>32.97</v>
      </c>
      <c r="AW21">
        <f t="shared" si="37"/>
        <v>0.70499999999999996</v>
      </c>
      <c r="AX21">
        <f t="shared" si="38"/>
        <v>0.17799999999999999</v>
      </c>
      <c r="AY21">
        <f t="shared" si="39"/>
        <v>0.104</v>
      </c>
      <c r="AZ21">
        <f t="shared" si="40"/>
        <v>1.4E-2</v>
      </c>
      <c r="BA21">
        <f t="shared" si="41"/>
        <v>0</v>
      </c>
      <c r="BB21">
        <f t="shared" si="42"/>
        <v>100.595</v>
      </c>
      <c r="BD21">
        <f t="shared" si="6"/>
        <v>0.92653129161118508</v>
      </c>
      <c r="BE21">
        <f t="shared" si="7"/>
        <v>9.0151002929907587E-4</v>
      </c>
      <c r="BF21">
        <f t="shared" si="8"/>
        <v>7.7363672028246372E-2</v>
      </c>
      <c r="BG21">
        <f t="shared" si="9"/>
        <v>4.1976445818803863E-3</v>
      </c>
      <c r="BH21">
        <f t="shared" si="10"/>
        <v>9.2185847113189695E-2</v>
      </c>
      <c r="BI21">
        <f t="shared" si="11"/>
        <v>0</v>
      </c>
      <c r="BJ21">
        <f t="shared" si="12"/>
        <v>0.81802483103581736</v>
      </c>
      <c r="BK21">
        <f t="shared" si="13"/>
        <v>1.2571909539315303E-2</v>
      </c>
      <c r="BL21">
        <f t="shared" si="14"/>
        <v>2.5092546385968475E-3</v>
      </c>
      <c r="BM21">
        <f t="shared" si="15"/>
        <v>1.3923698134224449E-3</v>
      </c>
      <c r="BN21">
        <f t="shared" si="43"/>
        <v>4.517666496178538E-4</v>
      </c>
      <c r="BO21">
        <f t="shared" si="44"/>
        <v>0</v>
      </c>
      <c r="BP21">
        <f t="shared" si="45"/>
        <v>1.9361300970405702</v>
      </c>
      <c r="BQ21">
        <f t="shared" si="16"/>
        <v>2.0660319843154356</v>
      </c>
    </row>
    <row r="22" spans="1:69" x14ac:dyDescent="0.15">
      <c r="A22" t="s">
        <v>75</v>
      </c>
      <c r="B22">
        <v>668</v>
      </c>
      <c r="C22">
        <f t="shared" si="46"/>
        <v>5.0000000000039799</v>
      </c>
      <c r="D22" s="1">
        <v>55.798999999999999</v>
      </c>
      <c r="E22" s="1">
        <v>7.2999999999999995E-2</v>
      </c>
      <c r="F22" s="1">
        <v>3.8450000000000002</v>
      </c>
      <c r="G22" s="1">
        <v>0.31</v>
      </c>
      <c r="H22" s="1">
        <v>6.593</v>
      </c>
      <c r="I22" s="1">
        <v>33.139000000000003</v>
      </c>
      <c r="J22" s="1">
        <v>0.68799999999999994</v>
      </c>
      <c r="K22" s="1">
        <v>0.186</v>
      </c>
      <c r="L22" s="1">
        <v>0.104</v>
      </c>
      <c r="M22" s="1">
        <v>2.1999999999999999E-2</v>
      </c>
      <c r="O22">
        <f t="shared" si="17"/>
        <v>100.75900000000003</v>
      </c>
      <c r="Q22" s="1">
        <v>45.7</v>
      </c>
      <c r="R22" s="1">
        <v>81.001999999999995</v>
      </c>
      <c r="S22" s="1">
        <v>11.093999999999999</v>
      </c>
      <c r="V22" s="5">
        <v>12</v>
      </c>
      <c r="W22" s="5">
        <v>4</v>
      </c>
      <c r="X22" s="15">
        <v>0</v>
      </c>
      <c r="Z22" s="14">
        <f t="shared" si="18"/>
        <v>1.9154688193851555</v>
      </c>
      <c r="AA22" s="14">
        <f t="shared" si="19"/>
        <v>1.8851222580946866E-3</v>
      </c>
      <c r="AB22" s="14">
        <f t="shared" si="20"/>
        <v>0.15555182398923229</v>
      </c>
      <c r="AC22" s="14">
        <f t="shared" si="21"/>
        <v>8.4130848590700299E-3</v>
      </c>
      <c r="AD22" s="14">
        <f t="shared" si="22"/>
        <v>0</v>
      </c>
      <c r="AE22" s="14">
        <f t="shared" si="23"/>
        <v>0.18926537366903037</v>
      </c>
      <c r="AF22" s="14">
        <f t="shared" si="24"/>
        <v>1.6957644782001815</v>
      </c>
      <c r="AG22" s="14">
        <f t="shared" si="25"/>
        <v>2.5303416470296675E-2</v>
      </c>
      <c r="AH22" s="14">
        <f t="shared" si="26"/>
        <v>5.4077458480155218E-3</v>
      </c>
      <c r="AI22" s="14">
        <f t="shared" si="27"/>
        <v>2.871661159462397E-3</v>
      </c>
      <c r="AJ22" s="14">
        <f t="shared" si="28"/>
        <v>1.4641561881211075E-3</v>
      </c>
      <c r="AK22" s="14">
        <f t="shared" si="29"/>
        <v>0</v>
      </c>
      <c r="AL22" s="14">
        <f t="shared" si="30"/>
        <v>4.0013956820266605</v>
      </c>
      <c r="AM22" s="14">
        <f t="shared" si="31"/>
        <v>0.89959555628185239</v>
      </c>
      <c r="AN22" s="11">
        <f t="shared" si="2"/>
        <v>0</v>
      </c>
      <c r="AP22">
        <f t="shared" si="32"/>
        <v>55.798999999999999</v>
      </c>
      <c r="AQ22">
        <f t="shared" si="33"/>
        <v>7.2999999999999995E-2</v>
      </c>
      <c r="AR22">
        <f t="shared" si="34"/>
        <v>3.8450000000000002</v>
      </c>
      <c r="AS22">
        <f t="shared" si="35"/>
        <v>0.31</v>
      </c>
      <c r="AT22">
        <f t="shared" si="3"/>
        <v>0</v>
      </c>
      <c r="AU22">
        <f t="shared" si="4"/>
        <v>6.593</v>
      </c>
      <c r="AV22">
        <f t="shared" si="36"/>
        <v>33.139000000000003</v>
      </c>
      <c r="AW22">
        <f t="shared" si="37"/>
        <v>0.68799999999999994</v>
      </c>
      <c r="AX22">
        <f t="shared" si="38"/>
        <v>0.186</v>
      </c>
      <c r="AY22">
        <f t="shared" si="39"/>
        <v>0.104</v>
      </c>
      <c r="AZ22">
        <f t="shared" si="40"/>
        <v>2.1999999999999999E-2</v>
      </c>
      <c r="BA22">
        <f t="shared" si="41"/>
        <v>0</v>
      </c>
      <c r="BB22">
        <f t="shared" si="42"/>
        <v>100.75900000000003</v>
      </c>
      <c r="BD22">
        <f t="shared" si="6"/>
        <v>0.92874500665778958</v>
      </c>
      <c r="BE22">
        <f t="shared" si="7"/>
        <v>9.1403100192822976E-4</v>
      </c>
      <c r="BF22">
        <f t="shared" si="8"/>
        <v>7.5421734013338571E-2</v>
      </c>
      <c r="BG22">
        <f t="shared" si="9"/>
        <v>4.0792157378774915E-3</v>
      </c>
      <c r="BH22">
        <f t="shared" si="10"/>
        <v>9.1768275708479494E-2</v>
      </c>
      <c r="BI22">
        <f t="shared" si="11"/>
        <v>0</v>
      </c>
      <c r="BJ22">
        <f t="shared" si="12"/>
        <v>0.82221792161649854</v>
      </c>
      <c r="BK22">
        <f t="shared" si="13"/>
        <v>1.22687571107077E-2</v>
      </c>
      <c r="BL22">
        <f t="shared" si="14"/>
        <v>2.6220301279719868E-3</v>
      </c>
      <c r="BM22">
        <f t="shared" si="15"/>
        <v>1.3923698134224449E-3</v>
      </c>
      <c r="BN22">
        <f t="shared" si="43"/>
        <v>7.099190208280559E-4</v>
      </c>
      <c r="BO22">
        <f t="shared" si="44"/>
        <v>0</v>
      </c>
      <c r="BP22">
        <f t="shared" si="45"/>
        <v>1.9401392608088419</v>
      </c>
      <c r="BQ22">
        <f t="shared" si="16"/>
        <v>2.0624270447258937</v>
      </c>
    </row>
    <row r="23" spans="1:69" x14ac:dyDescent="0.15">
      <c r="A23" t="s">
        <v>76</v>
      </c>
      <c r="B23">
        <v>669</v>
      </c>
      <c r="C23">
        <f t="shared" si="46"/>
        <v>3.6055512754693813</v>
      </c>
      <c r="D23" s="1">
        <v>55.902999999999999</v>
      </c>
      <c r="E23" s="1">
        <v>7.0999999999999994E-2</v>
      </c>
      <c r="F23" s="1">
        <v>3.7210000000000001</v>
      </c>
      <c r="G23" s="1">
        <v>0.30299999999999999</v>
      </c>
      <c r="H23" s="1">
        <v>6.6059999999999999</v>
      </c>
      <c r="I23" s="1">
        <v>33.173000000000002</v>
      </c>
      <c r="J23" s="1">
        <v>0.66300000000000003</v>
      </c>
      <c r="K23" s="1">
        <v>0.182</v>
      </c>
      <c r="L23" s="1">
        <v>9.2999999999999999E-2</v>
      </c>
      <c r="M23" s="1">
        <v>2.3E-2</v>
      </c>
      <c r="O23">
        <f t="shared" si="17"/>
        <v>100.73799999999999</v>
      </c>
      <c r="Q23" s="1">
        <v>45.703000000000003</v>
      </c>
      <c r="R23" s="1">
        <v>81.004000000000005</v>
      </c>
      <c r="S23" s="1">
        <v>11.093999999999999</v>
      </c>
      <c r="V23" s="5">
        <v>12</v>
      </c>
      <c r="W23" s="5">
        <v>4</v>
      </c>
      <c r="X23" s="15">
        <v>0</v>
      </c>
      <c r="Z23" s="14">
        <f t="shared" si="18"/>
        <v>1.9190280469728596</v>
      </c>
      <c r="AA23" s="14">
        <f t="shared" si="19"/>
        <v>1.8334646724996449E-3</v>
      </c>
      <c r="AB23" s="14">
        <f t="shared" si="20"/>
        <v>0.1505344743189764</v>
      </c>
      <c r="AC23" s="14">
        <f t="shared" si="21"/>
        <v>8.2230653293088336E-3</v>
      </c>
      <c r="AD23" s="14">
        <f t="shared" si="22"/>
        <v>0</v>
      </c>
      <c r="AE23" s="14">
        <f t="shared" si="23"/>
        <v>0.18963748918052045</v>
      </c>
      <c r="AF23" s="14">
        <f t="shared" si="24"/>
        <v>1.6974946719921351</v>
      </c>
      <c r="AG23" s="14">
        <f t="shared" si="25"/>
        <v>2.4383822611209589E-2</v>
      </c>
      <c r="AH23" s="14">
        <f t="shared" si="26"/>
        <v>5.2914202224722696E-3</v>
      </c>
      <c r="AI23" s="14">
        <f t="shared" si="27"/>
        <v>2.5679132009497128E-3</v>
      </c>
      <c r="AJ23" s="14">
        <f t="shared" si="28"/>
        <v>1.5307000591358465E-3</v>
      </c>
      <c r="AK23" s="14">
        <f t="shared" si="29"/>
        <v>0</v>
      </c>
      <c r="AL23" s="14">
        <f t="shared" si="30"/>
        <v>4.0005250685600666</v>
      </c>
      <c r="AM23" s="14">
        <f t="shared" si="31"/>
        <v>0.89951022345849885</v>
      </c>
      <c r="AN23" s="11">
        <f t="shared" si="2"/>
        <v>0</v>
      </c>
      <c r="AP23">
        <f t="shared" si="32"/>
        <v>55.902999999999999</v>
      </c>
      <c r="AQ23">
        <f t="shared" si="33"/>
        <v>7.0999999999999994E-2</v>
      </c>
      <c r="AR23">
        <f t="shared" si="34"/>
        <v>3.7210000000000001</v>
      </c>
      <c r="AS23">
        <f t="shared" si="35"/>
        <v>0.30299999999999999</v>
      </c>
      <c r="AT23">
        <f t="shared" si="3"/>
        <v>0</v>
      </c>
      <c r="AU23">
        <f t="shared" si="4"/>
        <v>6.6059999999999999</v>
      </c>
      <c r="AV23">
        <f t="shared" si="36"/>
        <v>33.173000000000002</v>
      </c>
      <c r="AW23">
        <f t="shared" si="37"/>
        <v>0.66300000000000003</v>
      </c>
      <c r="AX23">
        <f t="shared" si="38"/>
        <v>0.182</v>
      </c>
      <c r="AY23">
        <f t="shared" si="39"/>
        <v>9.2999999999999999E-2</v>
      </c>
      <c r="AZ23">
        <f t="shared" si="40"/>
        <v>2.3E-2</v>
      </c>
      <c r="BA23">
        <f t="shared" si="41"/>
        <v>0</v>
      </c>
      <c r="BB23">
        <f t="shared" si="42"/>
        <v>100.73799999999999</v>
      </c>
      <c r="BD23">
        <f t="shared" si="6"/>
        <v>0.93047603195739015</v>
      </c>
      <c r="BE23">
        <f t="shared" si="7"/>
        <v>8.8898905666992209E-4</v>
      </c>
      <c r="BF23">
        <f t="shared" si="8"/>
        <v>7.2989407610827783E-2</v>
      </c>
      <c r="BG23">
        <f t="shared" si="9"/>
        <v>3.9871044147641293E-3</v>
      </c>
      <c r="BH23">
        <f t="shared" si="10"/>
        <v>9.1949223317187245E-2</v>
      </c>
      <c r="BI23">
        <f t="shared" si="11"/>
        <v>0</v>
      </c>
      <c r="BJ23">
        <f t="shared" si="12"/>
        <v>0.82306150197000827</v>
      </c>
      <c r="BK23">
        <f t="shared" si="13"/>
        <v>1.1822944715696521E-2</v>
      </c>
      <c r="BL23">
        <f t="shared" si="14"/>
        <v>2.5656423832844171E-3</v>
      </c>
      <c r="BM23">
        <f t="shared" si="15"/>
        <v>1.2450999293104556E-3</v>
      </c>
      <c r="BN23">
        <f t="shared" si="43"/>
        <v>7.4218806722933122E-4</v>
      </c>
      <c r="BO23">
        <f t="shared" si="44"/>
        <v>0</v>
      </c>
      <c r="BP23">
        <f t="shared" si="45"/>
        <v>1.9397281334223684</v>
      </c>
      <c r="BQ23">
        <f t="shared" si="16"/>
        <v>2.0624153455472767</v>
      </c>
    </row>
    <row r="24" spans="1:69" x14ac:dyDescent="0.15">
      <c r="A24" t="s">
        <v>77</v>
      </c>
      <c r="B24">
        <v>670</v>
      </c>
      <c r="C24">
        <f t="shared" si="46"/>
        <v>4.4721359549955126</v>
      </c>
      <c r="D24" s="1">
        <v>55.89</v>
      </c>
      <c r="E24" s="1">
        <v>8.3000000000000004E-2</v>
      </c>
      <c r="F24" s="1">
        <v>3.5830000000000002</v>
      </c>
      <c r="G24" s="1">
        <v>0.28699999999999998</v>
      </c>
      <c r="H24" s="1">
        <v>6.5830000000000002</v>
      </c>
      <c r="I24" s="1">
        <v>33.24</v>
      </c>
      <c r="J24" s="1">
        <v>0.64600000000000002</v>
      </c>
      <c r="K24" s="1">
        <v>0.182</v>
      </c>
      <c r="L24" s="1">
        <v>9.6000000000000002E-2</v>
      </c>
      <c r="M24" s="1">
        <v>0.02</v>
      </c>
      <c r="O24">
        <f t="shared" si="17"/>
        <v>100.61</v>
      </c>
      <c r="Q24" s="1">
        <v>45.707000000000001</v>
      </c>
      <c r="R24" s="1">
        <v>81.006</v>
      </c>
      <c r="S24" s="1">
        <v>11.093999999999999</v>
      </c>
      <c r="V24" s="5">
        <v>12</v>
      </c>
      <c r="W24" s="5">
        <v>4</v>
      </c>
      <c r="X24" s="15">
        <v>0</v>
      </c>
      <c r="Z24" s="14">
        <f t="shared" si="18"/>
        <v>1.9208779956963318</v>
      </c>
      <c r="AA24" s="14">
        <f t="shared" si="19"/>
        <v>2.1459112398620967E-3</v>
      </c>
      <c r="AB24" s="14">
        <f t="shared" si="20"/>
        <v>0.1451251136986785</v>
      </c>
      <c r="AC24" s="14">
        <f t="shared" si="21"/>
        <v>7.7981659561894307E-3</v>
      </c>
      <c r="AD24" s="14">
        <f t="shared" si="22"/>
        <v>0</v>
      </c>
      <c r="AE24" s="14">
        <f t="shared" si="23"/>
        <v>0.18920340453952855</v>
      </c>
      <c r="AF24" s="14">
        <f t="shared" si="24"/>
        <v>1.7029588377726055</v>
      </c>
      <c r="AG24" s="14">
        <f t="shared" si="25"/>
        <v>2.3787031318612029E-2</v>
      </c>
      <c r="AH24" s="14">
        <f t="shared" si="26"/>
        <v>5.2977531367422795E-3</v>
      </c>
      <c r="AI24" s="14">
        <f t="shared" si="27"/>
        <v>2.6539215986030287E-3</v>
      </c>
      <c r="AJ24" s="14">
        <f t="shared" si="28"/>
        <v>1.3326365584372015E-3</v>
      </c>
      <c r="AK24" s="14">
        <f t="shared" si="29"/>
        <v>0</v>
      </c>
      <c r="AL24" s="14">
        <f t="shared" si="30"/>
        <v>4.0011807715155907</v>
      </c>
      <c r="AM24" s="14">
        <f t="shared" si="31"/>
        <v>0.9000067751545815</v>
      </c>
      <c r="AN24" s="11">
        <f t="shared" si="2"/>
        <v>0</v>
      </c>
      <c r="AP24">
        <f t="shared" si="32"/>
        <v>55.89</v>
      </c>
      <c r="AQ24">
        <f t="shared" si="33"/>
        <v>8.3000000000000004E-2</v>
      </c>
      <c r="AR24">
        <f t="shared" si="34"/>
        <v>3.5830000000000002</v>
      </c>
      <c r="AS24">
        <f t="shared" si="35"/>
        <v>0.28699999999999998</v>
      </c>
      <c r="AT24">
        <f t="shared" si="3"/>
        <v>0</v>
      </c>
      <c r="AU24">
        <f t="shared" si="4"/>
        <v>6.5830000000000002</v>
      </c>
      <c r="AV24">
        <f t="shared" si="36"/>
        <v>33.24</v>
      </c>
      <c r="AW24">
        <f t="shared" si="37"/>
        <v>0.64600000000000002</v>
      </c>
      <c r="AX24">
        <f t="shared" si="38"/>
        <v>0.182</v>
      </c>
      <c r="AY24">
        <f t="shared" si="39"/>
        <v>9.6000000000000002E-2</v>
      </c>
      <c r="AZ24">
        <f t="shared" si="40"/>
        <v>0.02</v>
      </c>
      <c r="BA24">
        <f t="shared" si="41"/>
        <v>0</v>
      </c>
      <c r="BB24">
        <f t="shared" si="42"/>
        <v>100.61</v>
      </c>
      <c r="BD24">
        <f t="shared" si="6"/>
        <v>0.93025965379494013</v>
      </c>
      <c r="BE24">
        <f t="shared" si="7"/>
        <v>1.0392407282197682E-3</v>
      </c>
      <c r="BF24">
        <f t="shared" si="8"/>
        <v>7.0282463711259319E-2</v>
      </c>
      <c r="BG24">
        <f t="shared" si="9"/>
        <v>3.776564247647871E-3</v>
      </c>
      <c r="BH24">
        <f t="shared" si="10"/>
        <v>9.1629085240242755E-2</v>
      </c>
      <c r="BI24">
        <f t="shared" si="11"/>
        <v>0</v>
      </c>
      <c r="BJ24">
        <f t="shared" si="12"/>
        <v>0.82472385149015992</v>
      </c>
      <c r="BK24">
        <f t="shared" si="13"/>
        <v>1.1519792287088918E-2</v>
      </c>
      <c r="BL24">
        <f t="shared" si="14"/>
        <v>2.5656423832844171E-3</v>
      </c>
      <c r="BM24">
        <f t="shared" si="15"/>
        <v>1.2852644431591799E-3</v>
      </c>
      <c r="BN24">
        <f t="shared" si="43"/>
        <v>6.4538092802550549E-4</v>
      </c>
      <c r="BO24">
        <f t="shared" si="44"/>
        <v>0</v>
      </c>
      <c r="BP24">
        <f t="shared" si="45"/>
        <v>1.9377269392540282</v>
      </c>
      <c r="BQ24">
        <f t="shared" si="16"/>
        <v>2.0648836997930866</v>
      </c>
    </row>
    <row r="25" spans="1:69" x14ac:dyDescent="0.15">
      <c r="A25" t="s">
        <v>78</v>
      </c>
      <c r="B25">
        <v>671</v>
      </c>
      <c r="C25">
        <f t="shared" si="46"/>
        <v>3.6055512754614987</v>
      </c>
      <c r="D25" s="1">
        <v>55.970999999999997</v>
      </c>
      <c r="E25" s="1">
        <v>7.4999999999999997E-2</v>
      </c>
      <c r="F25" s="1">
        <v>3.4969999999999999</v>
      </c>
      <c r="G25" s="1">
        <v>0.28999999999999998</v>
      </c>
      <c r="H25" s="1">
        <v>6.5609999999999999</v>
      </c>
      <c r="I25" s="1">
        <v>33.375999999999998</v>
      </c>
      <c r="J25" s="1">
        <v>0.63900000000000001</v>
      </c>
      <c r="K25" s="1">
        <v>0.186</v>
      </c>
      <c r="L25" s="1">
        <v>9.6000000000000002E-2</v>
      </c>
      <c r="M25" s="1">
        <v>1.4999999999999999E-2</v>
      </c>
      <c r="O25">
        <f t="shared" si="17"/>
        <v>100.70600000000002</v>
      </c>
      <c r="Q25" s="1">
        <v>45.71</v>
      </c>
      <c r="R25" s="1">
        <v>81.007999999999996</v>
      </c>
      <c r="S25" s="1">
        <v>11.093999999999999</v>
      </c>
      <c r="V25" s="5">
        <v>12</v>
      </c>
      <c r="W25" s="5">
        <v>4</v>
      </c>
      <c r="X25" s="15">
        <v>0</v>
      </c>
      <c r="Z25" s="14">
        <f t="shared" si="18"/>
        <v>1.9217149399187887</v>
      </c>
      <c r="AA25" s="14">
        <f t="shared" si="19"/>
        <v>1.9371138835807605E-3</v>
      </c>
      <c r="AB25" s="14">
        <f t="shared" si="20"/>
        <v>0.14149843137934759</v>
      </c>
      <c r="AC25" s="14">
        <f t="shared" si="21"/>
        <v>7.8717048671724348E-3</v>
      </c>
      <c r="AD25" s="14">
        <f t="shared" si="22"/>
        <v>0</v>
      </c>
      <c r="AE25" s="14">
        <f t="shared" si="23"/>
        <v>0.18838024517053364</v>
      </c>
      <c r="AF25" s="14">
        <f t="shared" si="24"/>
        <v>1.7081958036449989</v>
      </c>
      <c r="AG25" s="14">
        <f t="shared" si="25"/>
        <v>2.3505463143263416E-2</v>
      </c>
      <c r="AH25" s="14">
        <f t="shared" si="26"/>
        <v>5.4087075762098893E-3</v>
      </c>
      <c r="AI25" s="14">
        <f t="shared" si="27"/>
        <v>2.6512355662842752E-3</v>
      </c>
      <c r="AJ25" s="14">
        <f t="shared" si="28"/>
        <v>9.9846584838427931E-4</v>
      </c>
      <c r="AK25" s="14">
        <f t="shared" si="29"/>
        <v>0</v>
      </c>
      <c r="AL25" s="14">
        <f t="shared" si="30"/>
        <v>4.0021621109985634</v>
      </c>
      <c r="AM25" s="14">
        <f t="shared" si="31"/>
        <v>0.90067350830029591</v>
      </c>
      <c r="AN25" s="11">
        <f t="shared" si="2"/>
        <v>0</v>
      </c>
      <c r="AP25">
        <f t="shared" si="32"/>
        <v>55.970999999999997</v>
      </c>
      <c r="AQ25">
        <f t="shared" si="33"/>
        <v>7.4999999999999997E-2</v>
      </c>
      <c r="AR25">
        <f t="shared" si="34"/>
        <v>3.4969999999999999</v>
      </c>
      <c r="AS25">
        <f t="shared" si="35"/>
        <v>0.28999999999999998</v>
      </c>
      <c r="AT25">
        <f t="shared" si="3"/>
        <v>0</v>
      </c>
      <c r="AU25">
        <f t="shared" si="4"/>
        <v>6.5609999999999999</v>
      </c>
      <c r="AV25">
        <f t="shared" si="36"/>
        <v>33.375999999999998</v>
      </c>
      <c r="AW25">
        <f t="shared" si="37"/>
        <v>0.63900000000000001</v>
      </c>
      <c r="AX25">
        <f t="shared" si="38"/>
        <v>0.186</v>
      </c>
      <c r="AY25">
        <f t="shared" si="39"/>
        <v>9.6000000000000002E-2</v>
      </c>
      <c r="AZ25">
        <f t="shared" si="40"/>
        <v>1.4999999999999999E-2</v>
      </c>
      <c r="BA25">
        <f t="shared" si="41"/>
        <v>0</v>
      </c>
      <c r="BB25">
        <f t="shared" si="42"/>
        <v>100.70600000000002</v>
      </c>
      <c r="BD25">
        <f t="shared" si="6"/>
        <v>0.93160785619174435</v>
      </c>
      <c r="BE25">
        <f t="shared" si="7"/>
        <v>9.3907294718653743E-4</v>
      </c>
      <c r="BF25">
        <f t="shared" si="8"/>
        <v>6.8595527657905067E-2</v>
      </c>
      <c r="BG25">
        <f t="shared" si="9"/>
        <v>3.8160405289821694E-3</v>
      </c>
      <c r="BH25">
        <f t="shared" si="10"/>
        <v>9.1322866210121936E-2</v>
      </c>
      <c r="BI25">
        <f t="shared" si="11"/>
        <v>0</v>
      </c>
      <c r="BJ25">
        <f t="shared" si="12"/>
        <v>0.82809817290419896</v>
      </c>
      <c r="BK25">
        <f t="shared" si="13"/>
        <v>1.1394964816485786E-2</v>
      </c>
      <c r="BL25">
        <f t="shared" si="14"/>
        <v>2.6220301279719868E-3</v>
      </c>
      <c r="BM25">
        <f t="shared" si="15"/>
        <v>1.2852644431591799E-3</v>
      </c>
      <c r="BN25">
        <f t="shared" si="43"/>
        <v>4.8403569601912906E-4</v>
      </c>
      <c r="BO25">
        <f t="shared" si="44"/>
        <v>0</v>
      </c>
      <c r="BP25">
        <f t="shared" si="45"/>
        <v>1.9401658315237751</v>
      </c>
      <c r="BQ25">
        <f t="shared" si="16"/>
        <v>2.0627938323474804</v>
      </c>
    </row>
    <row r="26" spans="1:69" x14ac:dyDescent="0.15">
      <c r="A26" t="s">
        <v>79</v>
      </c>
      <c r="B26">
        <v>672</v>
      </c>
      <c r="C26">
        <f t="shared" si="46"/>
        <v>4.4721359550018667</v>
      </c>
      <c r="D26" s="1">
        <v>56.045999999999999</v>
      </c>
      <c r="E26" s="1">
        <v>8.2000000000000003E-2</v>
      </c>
      <c r="F26" s="1">
        <v>3.3740000000000001</v>
      </c>
      <c r="G26" s="1">
        <v>0.27</v>
      </c>
      <c r="H26" s="1">
        <v>6.5460000000000003</v>
      </c>
      <c r="I26" s="1">
        <v>33.426000000000002</v>
      </c>
      <c r="J26" s="1">
        <v>0.61599999999999999</v>
      </c>
      <c r="K26" s="1">
        <v>0.182</v>
      </c>
      <c r="L26" s="1">
        <v>9.8000000000000004E-2</v>
      </c>
      <c r="M26" s="1">
        <v>1.2999999999999999E-2</v>
      </c>
      <c r="O26">
        <f t="shared" si="17"/>
        <v>100.65300000000002</v>
      </c>
      <c r="Q26" s="1">
        <v>45.713999999999999</v>
      </c>
      <c r="R26" s="1">
        <v>81.010000000000005</v>
      </c>
      <c r="S26" s="1">
        <v>11.093999999999999</v>
      </c>
      <c r="V26" s="5">
        <v>12</v>
      </c>
      <c r="W26" s="5">
        <v>4</v>
      </c>
      <c r="X26" s="15">
        <v>0</v>
      </c>
      <c r="Z26" s="14">
        <f t="shared" si="18"/>
        <v>1.9248075633282125</v>
      </c>
      <c r="AA26" s="14">
        <f t="shared" si="19"/>
        <v>2.1184808210191067E-3</v>
      </c>
      <c r="AB26" s="14">
        <f t="shared" si="20"/>
        <v>0.13655822563956246</v>
      </c>
      <c r="AC26" s="14">
        <f t="shared" si="21"/>
        <v>7.3307998597321429E-3</v>
      </c>
      <c r="AD26" s="14">
        <f t="shared" si="22"/>
        <v>0</v>
      </c>
      <c r="AE26" s="14">
        <f t="shared" si="23"/>
        <v>0.18800011495781466</v>
      </c>
      <c r="AF26" s="14">
        <f t="shared" si="24"/>
        <v>1.7112149530853855</v>
      </c>
      <c r="AG26" s="14">
        <f t="shared" si="25"/>
        <v>2.2665508173270309E-2</v>
      </c>
      <c r="AH26" s="14">
        <f t="shared" si="26"/>
        <v>5.2938147464155752E-3</v>
      </c>
      <c r="AI26" s="14">
        <f t="shared" si="27"/>
        <v>2.7071975831947774E-3</v>
      </c>
      <c r="AJ26" s="14">
        <f t="shared" si="28"/>
        <v>8.6556981302710653E-4</v>
      </c>
      <c r="AK26" s="14">
        <f t="shared" si="29"/>
        <v>0</v>
      </c>
      <c r="AL26" s="14">
        <f t="shared" si="30"/>
        <v>4.0015622280076339</v>
      </c>
      <c r="AM26" s="14">
        <f t="shared" si="31"/>
        <v>0.9010116768126134</v>
      </c>
      <c r="AN26" s="11">
        <f t="shared" si="2"/>
        <v>0</v>
      </c>
      <c r="AP26">
        <f t="shared" si="32"/>
        <v>56.045999999999999</v>
      </c>
      <c r="AQ26">
        <f t="shared" si="33"/>
        <v>8.2000000000000003E-2</v>
      </c>
      <c r="AR26">
        <f t="shared" si="34"/>
        <v>3.3740000000000001</v>
      </c>
      <c r="AS26">
        <f t="shared" si="35"/>
        <v>0.27</v>
      </c>
      <c r="AT26">
        <f t="shared" si="3"/>
        <v>0</v>
      </c>
      <c r="AU26">
        <f t="shared" si="4"/>
        <v>6.5460000000000003</v>
      </c>
      <c r="AV26">
        <f t="shared" si="36"/>
        <v>33.426000000000002</v>
      </c>
      <c r="AW26">
        <f t="shared" si="37"/>
        <v>0.61599999999999999</v>
      </c>
      <c r="AX26">
        <f t="shared" si="38"/>
        <v>0.182</v>
      </c>
      <c r="AY26">
        <f t="shared" si="39"/>
        <v>9.8000000000000004E-2</v>
      </c>
      <c r="AZ26">
        <f t="shared" si="40"/>
        <v>1.2999999999999999E-2</v>
      </c>
      <c r="BA26">
        <f t="shared" si="41"/>
        <v>0</v>
      </c>
      <c r="BB26">
        <f t="shared" si="42"/>
        <v>100.65300000000002</v>
      </c>
      <c r="BD26">
        <f t="shared" si="6"/>
        <v>0.93285619174434087</v>
      </c>
      <c r="BE26">
        <f t="shared" si="7"/>
        <v>1.0267197555906143E-3</v>
      </c>
      <c r="BF26">
        <f t="shared" si="8"/>
        <v>6.6182816790898394E-2</v>
      </c>
      <c r="BG26">
        <f t="shared" si="9"/>
        <v>3.5528653200868478E-3</v>
      </c>
      <c r="BH26">
        <f t="shared" si="10"/>
        <v>9.1114080507766843E-2</v>
      </c>
      <c r="BI26">
        <f t="shared" si="11"/>
        <v>0</v>
      </c>
      <c r="BJ26">
        <f t="shared" si="12"/>
        <v>0.8293387322475958</v>
      </c>
      <c r="BK26">
        <f t="shared" si="13"/>
        <v>1.09848174130755E-2</v>
      </c>
      <c r="BL26">
        <f t="shared" si="14"/>
        <v>2.5656423832844171E-3</v>
      </c>
      <c r="BM26">
        <f t="shared" si="15"/>
        <v>1.3120407857249961E-3</v>
      </c>
      <c r="BN26">
        <f t="shared" si="43"/>
        <v>4.1949760321657848E-4</v>
      </c>
      <c r="BO26">
        <f t="shared" si="44"/>
        <v>0</v>
      </c>
      <c r="BP26">
        <f t="shared" si="45"/>
        <v>1.939353404551581</v>
      </c>
      <c r="BQ26">
        <f t="shared" si="16"/>
        <v>2.0633486494086823</v>
      </c>
    </row>
    <row r="27" spans="1:69" x14ac:dyDescent="0.15">
      <c r="A27" t="s">
        <v>80</v>
      </c>
      <c r="B27">
        <v>673</v>
      </c>
      <c r="C27">
        <f t="shared" si="46"/>
        <v>3.6055512754614987</v>
      </c>
      <c r="D27" s="1">
        <v>56.125999999999998</v>
      </c>
      <c r="E27" s="1">
        <v>7.4999999999999997E-2</v>
      </c>
      <c r="F27" s="1">
        <v>3.286</v>
      </c>
      <c r="G27" s="1">
        <v>0.26500000000000001</v>
      </c>
      <c r="H27" s="1">
        <v>6.5449999999999999</v>
      </c>
      <c r="I27" s="1">
        <v>33.42</v>
      </c>
      <c r="J27" s="1">
        <v>0.59899999999999998</v>
      </c>
      <c r="K27" s="1">
        <v>0.18</v>
      </c>
      <c r="L27" s="1">
        <v>9.5000000000000001E-2</v>
      </c>
      <c r="M27" s="1">
        <v>2.1000000000000001E-2</v>
      </c>
      <c r="O27">
        <f t="shared" si="17"/>
        <v>100.61200000000001</v>
      </c>
      <c r="Q27" s="1">
        <v>45.716999999999999</v>
      </c>
      <c r="R27" s="1">
        <v>81.012</v>
      </c>
      <c r="S27" s="1">
        <v>11.093999999999999</v>
      </c>
      <c r="V27" s="5">
        <v>12</v>
      </c>
      <c r="W27" s="5">
        <v>4</v>
      </c>
      <c r="X27" s="15">
        <v>0</v>
      </c>
      <c r="Z27" s="14">
        <f t="shared" si="18"/>
        <v>1.9279563766218586</v>
      </c>
      <c r="AA27" s="14">
        <f t="shared" si="19"/>
        <v>1.9380383411006185E-3</v>
      </c>
      <c r="AB27" s="14">
        <f t="shared" si="20"/>
        <v>0.13302423285315126</v>
      </c>
      <c r="AC27" s="14">
        <f t="shared" si="21"/>
        <v>7.1965424198680841E-3</v>
      </c>
      <c r="AD27" s="14">
        <f t="shared" si="22"/>
        <v>0</v>
      </c>
      <c r="AE27" s="14">
        <f t="shared" si="23"/>
        <v>0.18801053349553448</v>
      </c>
      <c r="AF27" s="14">
        <f t="shared" si="24"/>
        <v>1.7112640242502655</v>
      </c>
      <c r="AG27" s="14">
        <f t="shared" si="25"/>
        <v>2.2044588068171223E-2</v>
      </c>
      <c r="AH27" s="14">
        <f t="shared" si="26"/>
        <v>5.2367310947514399E-3</v>
      </c>
      <c r="AI27" s="14">
        <f t="shared" si="27"/>
        <v>2.6248706103368267E-3</v>
      </c>
      <c r="AJ27" s="14">
        <f t="shared" si="28"/>
        <v>1.3985192909876025E-3</v>
      </c>
      <c r="AK27" s="14">
        <f t="shared" si="29"/>
        <v>0</v>
      </c>
      <c r="AL27" s="14">
        <f t="shared" si="30"/>
        <v>4.0006944570460252</v>
      </c>
      <c r="AM27" s="14">
        <f t="shared" si="31"/>
        <v>0.90100929182209477</v>
      </c>
      <c r="AN27" s="11">
        <f t="shared" si="2"/>
        <v>0</v>
      </c>
      <c r="AP27">
        <f t="shared" si="32"/>
        <v>56.125999999999998</v>
      </c>
      <c r="AQ27">
        <f t="shared" si="33"/>
        <v>7.4999999999999997E-2</v>
      </c>
      <c r="AR27">
        <f t="shared" si="34"/>
        <v>3.286</v>
      </c>
      <c r="AS27">
        <f t="shared" si="35"/>
        <v>0.26500000000000001</v>
      </c>
      <c r="AT27">
        <f t="shared" si="3"/>
        <v>0</v>
      </c>
      <c r="AU27">
        <f t="shared" si="4"/>
        <v>6.5449999999999999</v>
      </c>
      <c r="AV27">
        <f t="shared" si="36"/>
        <v>33.42</v>
      </c>
      <c r="AW27">
        <f t="shared" si="37"/>
        <v>0.59899999999999998</v>
      </c>
      <c r="AX27">
        <f t="shared" si="38"/>
        <v>0.18</v>
      </c>
      <c r="AY27">
        <f t="shared" si="39"/>
        <v>9.5000000000000001E-2</v>
      </c>
      <c r="AZ27">
        <f t="shared" si="40"/>
        <v>2.1000000000000001E-2</v>
      </c>
      <c r="BA27">
        <f t="shared" si="41"/>
        <v>0</v>
      </c>
      <c r="BB27">
        <f t="shared" si="42"/>
        <v>100.61200000000001</v>
      </c>
      <c r="BD27">
        <f t="shared" si="6"/>
        <v>0.93418774966711049</v>
      </c>
      <c r="BE27">
        <f t="shared" si="7"/>
        <v>9.3907294718653743E-4</v>
      </c>
      <c r="BF27">
        <f t="shared" si="8"/>
        <v>6.4456649666535901E-2</v>
      </c>
      <c r="BG27">
        <f t="shared" si="9"/>
        <v>3.4870715178630172E-3</v>
      </c>
      <c r="BH27">
        <f t="shared" si="10"/>
        <v>9.1100161460943158E-2</v>
      </c>
      <c r="BI27">
        <f t="shared" si="11"/>
        <v>0</v>
      </c>
      <c r="BJ27">
        <f t="shared" si="12"/>
        <v>0.82918986512638826</v>
      </c>
      <c r="BK27">
        <f t="shared" si="13"/>
        <v>1.0681664984467897E-2</v>
      </c>
      <c r="BL27">
        <f t="shared" si="14"/>
        <v>2.5374485109406321E-3</v>
      </c>
      <c r="BM27">
        <f t="shared" si="15"/>
        <v>1.2718762718762718E-3</v>
      </c>
      <c r="BN27">
        <f t="shared" si="43"/>
        <v>6.776499744267807E-4</v>
      </c>
      <c r="BO27">
        <f t="shared" si="44"/>
        <v>0</v>
      </c>
      <c r="BP27">
        <f t="shared" si="45"/>
        <v>1.9385292101277389</v>
      </c>
      <c r="BQ27">
        <f t="shared" si="16"/>
        <v>2.0637782686712267</v>
      </c>
    </row>
    <row r="28" spans="1:69" x14ac:dyDescent="0.15">
      <c r="A28" t="s">
        <v>81</v>
      </c>
      <c r="B28">
        <v>674</v>
      </c>
      <c r="C28">
        <f t="shared" si="46"/>
        <v>4.9999999999982947</v>
      </c>
      <c r="D28" s="1">
        <v>56.277999999999999</v>
      </c>
      <c r="E28" s="1">
        <v>6.4000000000000001E-2</v>
      </c>
      <c r="F28" s="1">
        <v>3.2210000000000001</v>
      </c>
      <c r="G28" s="1">
        <v>0.25900000000000001</v>
      </c>
      <c r="H28" s="1">
        <v>6.5430000000000001</v>
      </c>
      <c r="I28" s="1">
        <v>33.488999999999997</v>
      </c>
      <c r="J28" s="1">
        <v>0.58699999999999997</v>
      </c>
      <c r="K28" s="1">
        <v>0.184</v>
      </c>
      <c r="L28" s="1">
        <v>8.5999999999999993E-2</v>
      </c>
      <c r="M28" s="1">
        <v>1.2E-2</v>
      </c>
      <c r="O28">
        <f t="shared" si="17"/>
        <v>100.72300000000001</v>
      </c>
      <c r="Q28" s="1">
        <v>45.720999999999997</v>
      </c>
      <c r="R28" s="1">
        <v>81.015000000000001</v>
      </c>
      <c r="S28" s="1">
        <v>11.093999999999999</v>
      </c>
      <c r="V28" s="5">
        <v>12</v>
      </c>
      <c r="W28" s="5">
        <v>4</v>
      </c>
      <c r="X28" s="15">
        <v>0</v>
      </c>
      <c r="Z28" s="14">
        <f t="shared" si="18"/>
        <v>1.9305120302424654</v>
      </c>
      <c r="AA28" s="14">
        <f t="shared" si="19"/>
        <v>1.6515123335082099E-3</v>
      </c>
      <c r="AB28" s="14">
        <f t="shared" si="20"/>
        <v>0.13021309896469227</v>
      </c>
      <c r="AC28" s="14">
        <f t="shared" si="21"/>
        <v>7.0239033331229378E-3</v>
      </c>
      <c r="AD28" s="14">
        <f t="shared" si="22"/>
        <v>0</v>
      </c>
      <c r="AE28" s="14">
        <f t="shared" si="23"/>
        <v>0.18769391680998632</v>
      </c>
      <c r="AF28" s="14">
        <f t="shared" si="24"/>
        <v>1.712432652519241</v>
      </c>
      <c r="AG28" s="14">
        <f t="shared" si="25"/>
        <v>2.1573172337590669E-2</v>
      </c>
      <c r="AH28" s="14">
        <f t="shared" si="26"/>
        <v>5.3457216021506881E-3</v>
      </c>
      <c r="AI28" s="14">
        <f t="shared" si="27"/>
        <v>2.3729221613405871E-3</v>
      </c>
      <c r="AJ28" s="14">
        <f t="shared" si="28"/>
        <v>7.9805194203975071E-4</v>
      </c>
      <c r="AK28" s="14">
        <f t="shared" si="29"/>
        <v>0</v>
      </c>
      <c r="AL28" s="14">
        <f t="shared" si="30"/>
        <v>3.9996169822461374</v>
      </c>
      <c r="AM28" s="14">
        <f t="shared" si="31"/>
        <v>0.90122030824702115</v>
      </c>
      <c r="AN28" s="11">
        <f t="shared" si="2"/>
        <v>0</v>
      </c>
      <c r="AP28">
        <f t="shared" si="32"/>
        <v>56.277999999999999</v>
      </c>
      <c r="AQ28">
        <f t="shared" si="33"/>
        <v>6.4000000000000001E-2</v>
      </c>
      <c r="AR28">
        <f t="shared" si="34"/>
        <v>3.2210000000000001</v>
      </c>
      <c r="AS28">
        <f t="shared" si="35"/>
        <v>0.25900000000000001</v>
      </c>
      <c r="AT28">
        <f t="shared" si="3"/>
        <v>0</v>
      </c>
      <c r="AU28">
        <f t="shared" si="4"/>
        <v>6.5430000000000001</v>
      </c>
      <c r="AV28">
        <f t="shared" si="36"/>
        <v>33.488999999999997</v>
      </c>
      <c r="AW28">
        <f t="shared" si="37"/>
        <v>0.58699999999999997</v>
      </c>
      <c r="AX28">
        <f t="shared" si="38"/>
        <v>0.184</v>
      </c>
      <c r="AY28">
        <f t="shared" si="39"/>
        <v>8.5999999999999993E-2</v>
      </c>
      <c r="AZ28">
        <f t="shared" si="40"/>
        <v>1.2E-2</v>
      </c>
      <c r="BA28">
        <f t="shared" si="41"/>
        <v>0</v>
      </c>
      <c r="BB28">
        <f t="shared" si="42"/>
        <v>100.72300000000001</v>
      </c>
      <c r="BD28">
        <f t="shared" si="6"/>
        <v>0.93671770972037283</v>
      </c>
      <c r="BE28">
        <f t="shared" si="7"/>
        <v>8.013422482658453E-4</v>
      </c>
      <c r="BF28">
        <f t="shared" si="8"/>
        <v>6.3181639858768152E-2</v>
      </c>
      <c r="BG28">
        <f t="shared" si="9"/>
        <v>3.4081189551944204E-3</v>
      </c>
      <c r="BH28">
        <f t="shared" si="10"/>
        <v>9.1072323367295815E-2</v>
      </c>
      <c r="BI28">
        <f t="shared" si="11"/>
        <v>0</v>
      </c>
      <c r="BJ28">
        <f t="shared" si="12"/>
        <v>0.83090183702027565</v>
      </c>
      <c r="BK28">
        <f t="shared" si="13"/>
        <v>1.0467675034862529E-2</v>
      </c>
      <c r="BL28">
        <f t="shared" si="14"/>
        <v>2.5938362556282017E-3</v>
      </c>
      <c r="BM28">
        <f t="shared" si="15"/>
        <v>1.1513827303300985E-3</v>
      </c>
      <c r="BN28">
        <f t="shared" si="43"/>
        <v>3.8722855681530327E-4</v>
      </c>
      <c r="BO28">
        <f t="shared" si="44"/>
        <v>0</v>
      </c>
      <c r="BP28">
        <f t="shared" si="45"/>
        <v>1.9406830937478088</v>
      </c>
      <c r="BQ28">
        <f t="shared" si="16"/>
        <v>2.0609325629369795</v>
      </c>
    </row>
    <row r="29" spans="1:69" x14ac:dyDescent="0.15">
      <c r="A29" t="s">
        <v>82</v>
      </c>
      <c r="B29">
        <v>675</v>
      </c>
      <c r="C29">
        <f t="shared" si="46"/>
        <v>3.6055512754614987</v>
      </c>
      <c r="D29" s="1">
        <v>56.404000000000003</v>
      </c>
      <c r="E29" s="1">
        <v>6.6000000000000003E-2</v>
      </c>
      <c r="F29" s="1">
        <v>3.1760000000000002</v>
      </c>
      <c r="G29" s="1">
        <v>0.255</v>
      </c>
      <c r="H29" s="1">
        <v>6.5439999999999996</v>
      </c>
      <c r="I29" s="1">
        <v>33.54</v>
      </c>
      <c r="J29" s="1">
        <v>0.57299999999999995</v>
      </c>
      <c r="K29" s="1">
        <v>0.183</v>
      </c>
      <c r="L29" s="1">
        <v>0.10100000000000001</v>
      </c>
      <c r="M29" s="1">
        <v>1.2E-2</v>
      </c>
      <c r="O29">
        <f t="shared" si="17"/>
        <v>100.85400000000001</v>
      </c>
      <c r="Q29" s="1">
        <v>45.723999999999997</v>
      </c>
      <c r="R29" s="1">
        <v>81.016999999999996</v>
      </c>
      <c r="S29" s="1">
        <v>11.093999999999999</v>
      </c>
      <c r="V29" s="5">
        <v>12</v>
      </c>
      <c r="W29" s="5">
        <v>4</v>
      </c>
      <c r="X29" s="15">
        <v>0</v>
      </c>
      <c r="Z29" s="14">
        <f t="shared" si="18"/>
        <v>1.9321411571042595</v>
      </c>
      <c r="AA29" s="14">
        <f t="shared" si="19"/>
        <v>1.7007515422001399E-3</v>
      </c>
      <c r="AB29" s="14">
        <f t="shared" si="20"/>
        <v>0.1282152059624915</v>
      </c>
      <c r="AC29" s="14">
        <f t="shared" si="21"/>
        <v>6.9058005771284545E-3</v>
      </c>
      <c r="AD29" s="14">
        <f t="shared" si="22"/>
        <v>0</v>
      </c>
      <c r="AE29" s="14">
        <f t="shared" si="23"/>
        <v>0.18746131457135837</v>
      </c>
      <c r="AF29" s="14">
        <f t="shared" si="24"/>
        <v>1.7126533550627498</v>
      </c>
      <c r="AG29" s="14">
        <f t="shared" si="25"/>
        <v>2.1029339100022363E-2</v>
      </c>
      <c r="AH29" s="14">
        <f t="shared" si="26"/>
        <v>5.3092685707467162E-3</v>
      </c>
      <c r="AI29" s="14">
        <f t="shared" si="27"/>
        <v>2.7829250203997178E-3</v>
      </c>
      <c r="AJ29" s="14">
        <f t="shared" si="28"/>
        <v>7.9694114474651199E-4</v>
      </c>
      <c r="AK29" s="14">
        <f t="shared" si="29"/>
        <v>0</v>
      </c>
      <c r="AL29" s="14">
        <f t="shared" si="30"/>
        <v>3.9989960586561022</v>
      </c>
      <c r="AM29" s="14">
        <f t="shared" si="31"/>
        <v>0.90134210447022312</v>
      </c>
      <c r="AN29" s="11">
        <f t="shared" si="2"/>
        <v>0</v>
      </c>
      <c r="AP29">
        <f t="shared" si="32"/>
        <v>56.404000000000003</v>
      </c>
      <c r="AQ29">
        <f t="shared" si="33"/>
        <v>6.6000000000000003E-2</v>
      </c>
      <c r="AR29">
        <f t="shared" si="34"/>
        <v>3.1760000000000002</v>
      </c>
      <c r="AS29">
        <f t="shared" si="35"/>
        <v>0.255</v>
      </c>
      <c r="AT29">
        <f t="shared" si="3"/>
        <v>0</v>
      </c>
      <c r="AU29">
        <f t="shared" si="4"/>
        <v>6.5439999999999996</v>
      </c>
      <c r="AV29">
        <f t="shared" si="36"/>
        <v>33.54</v>
      </c>
      <c r="AW29">
        <f t="shared" si="37"/>
        <v>0.57299999999999995</v>
      </c>
      <c r="AX29">
        <f t="shared" si="38"/>
        <v>0.183</v>
      </c>
      <c r="AY29">
        <f t="shared" si="39"/>
        <v>0.10100000000000001</v>
      </c>
      <c r="AZ29">
        <f t="shared" si="40"/>
        <v>1.2E-2</v>
      </c>
      <c r="BA29">
        <f t="shared" si="41"/>
        <v>0</v>
      </c>
      <c r="BB29">
        <f t="shared" si="42"/>
        <v>100.85400000000001</v>
      </c>
      <c r="BD29">
        <f t="shared" si="6"/>
        <v>0.93881491344873513</v>
      </c>
      <c r="BE29">
        <f t="shared" si="7"/>
        <v>8.2638419352415297E-4</v>
      </c>
      <c r="BF29">
        <f t="shared" si="8"/>
        <v>6.2298940761082784E-2</v>
      </c>
      <c r="BG29">
        <f t="shared" si="9"/>
        <v>3.3554839134153562E-3</v>
      </c>
      <c r="BH29">
        <f t="shared" si="10"/>
        <v>9.1086242414119487E-2</v>
      </c>
      <c r="BI29">
        <f t="shared" si="11"/>
        <v>0</v>
      </c>
      <c r="BJ29">
        <f t="shared" si="12"/>
        <v>0.8321672075505403</v>
      </c>
      <c r="BK29">
        <f t="shared" si="13"/>
        <v>1.0218020093656268E-2</v>
      </c>
      <c r="BL29">
        <f t="shared" si="14"/>
        <v>2.5797393194563092E-3</v>
      </c>
      <c r="BM29">
        <f t="shared" si="15"/>
        <v>1.3522052995737206E-3</v>
      </c>
      <c r="BN29">
        <f t="shared" si="43"/>
        <v>3.8722855681530327E-4</v>
      </c>
      <c r="BO29">
        <f t="shared" si="44"/>
        <v>0</v>
      </c>
      <c r="BP29">
        <f t="shared" si="45"/>
        <v>1.9430863655509187</v>
      </c>
      <c r="BQ29">
        <f t="shared" si="16"/>
        <v>2.058063979838733</v>
      </c>
    </row>
    <row r="30" spans="1:69" x14ac:dyDescent="0.15">
      <c r="A30" t="s">
        <v>83</v>
      </c>
      <c r="B30">
        <v>676</v>
      </c>
      <c r="C30">
        <f t="shared" si="46"/>
        <v>4.4721359550082234</v>
      </c>
      <c r="D30" s="1">
        <v>56.429000000000002</v>
      </c>
      <c r="E30" s="1">
        <v>0.08</v>
      </c>
      <c r="F30" s="1">
        <v>3.137</v>
      </c>
      <c r="G30" s="1">
        <v>0.25700000000000001</v>
      </c>
      <c r="H30" s="1">
        <v>6.5069999999999997</v>
      </c>
      <c r="I30" s="1">
        <v>33.636000000000003</v>
      </c>
      <c r="J30" s="1">
        <v>0.56100000000000005</v>
      </c>
      <c r="K30" s="1">
        <v>0.17299999999999999</v>
      </c>
      <c r="L30" s="1">
        <v>0.106</v>
      </c>
      <c r="M30" s="1">
        <v>1.9E-2</v>
      </c>
      <c r="O30">
        <f t="shared" si="17"/>
        <v>100.905</v>
      </c>
      <c r="Q30" s="1">
        <v>45.728000000000002</v>
      </c>
      <c r="R30" s="1">
        <v>81.019000000000005</v>
      </c>
      <c r="S30" s="1">
        <v>11.093999999999999</v>
      </c>
      <c r="V30" s="5">
        <v>12</v>
      </c>
      <c r="W30" s="5">
        <v>4</v>
      </c>
      <c r="X30" s="15">
        <v>0</v>
      </c>
      <c r="Z30" s="14">
        <f t="shared" si="18"/>
        <v>1.9318269463102919</v>
      </c>
      <c r="AA30" s="14">
        <f t="shared" si="19"/>
        <v>2.0602685956884591E-3</v>
      </c>
      <c r="AB30" s="14">
        <f t="shared" si="20"/>
        <v>0.12656408306875963</v>
      </c>
      <c r="AC30" s="14">
        <f t="shared" si="21"/>
        <v>6.9557488646385286E-3</v>
      </c>
      <c r="AD30" s="14">
        <f t="shared" si="22"/>
        <v>0</v>
      </c>
      <c r="AE30" s="14">
        <f t="shared" si="23"/>
        <v>0.18628851986470632</v>
      </c>
      <c r="AF30" s="14">
        <f t="shared" si="24"/>
        <v>1.7165152770867536</v>
      </c>
      <c r="AG30" s="14">
        <f t="shared" si="25"/>
        <v>2.0576465729305785E-2</v>
      </c>
      <c r="AH30" s="14">
        <f t="shared" si="26"/>
        <v>5.0161050830984481E-3</v>
      </c>
      <c r="AI30" s="14">
        <f t="shared" si="27"/>
        <v>2.9189248555926699E-3</v>
      </c>
      <c r="AJ30" s="14">
        <f t="shared" si="28"/>
        <v>1.2610593369686439E-3</v>
      </c>
      <c r="AK30" s="14">
        <f t="shared" si="29"/>
        <v>0</v>
      </c>
      <c r="AL30" s="14">
        <f t="shared" si="30"/>
        <v>3.9999833987958038</v>
      </c>
      <c r="AM30" s="14">
        <f t="shared" si="31"/>
        <v>0.90209788304860183</v>
      </c>
      <c r="AN30" s="11">
        <f t="shared" si="2"/>
        <v>0</v>
      </c>
      <c r="AP30">
        <f t="shared" si="32"/>
        <v>56.429000000000002</v>
      </c>
      <c r="AQ30">
        <f t="shared" si="33"/>
        <v>0.08</v>
      </c>
      <c r="AR30">
        <f t="shared" si="34"/>
        <v>3.137</v>
      </c>
      <c r="AS30">
        <f t="shared" si="35"/>
        <v>0.25700000000000001</v>
      </c>
      <c r="AT30">
        <f t="shared" si="3"/>
        <v>0</v>
      </c>
      <c r="AU30">
        <f t="shared" si="4"/>
        <v>6.5069999999999997</v>
      </c>
      <c r="AV30">
        <f t="shared" si="36"/>
        <v>33.636000000000003</v>
      </c>
      <c r="AW30">
        <f t="shared" si="37"/>
        <v>0.56100000000000005</v>
      </c>
      <c r="AX30">
        <f t="shared" si="38"/>
        <v>0.17299999999999999</v>
      </c>
      <c r="AY30">
        <f t="shared" si="39"/>
        <v>0.106</v>
      </c>
      <c r="AZ30">
        <f t="shared" si="40"/>
        <v>1.9E-2</v>
      </c>
      <c r="BA30">
        <f t="shared" si="41"/>
        <v>0</v>
      </c>
      <c r="BB30">
        <f t="shared" si="42"/>
        <v>100.905</v>
      </c>
      <c r="BD30">
        <f t="shared" si="6"/>
        <v>0.93923102529960056</v>
      </c>
      <c r="BE30">
        <f t="shared" si="7"/>
        <v>1.0016778103323065E-3</v>
      </c>
      <c r="BF30">
        <f t="shared" si="8"/>
        <v>6.1533934876422128E-2</v>
      </c>
      <c r="BG30">
        <f t="shared" si="9"/>
        <v>3.3818014343048883E-3</v>
      </c>
      <c r="BH30">
        <f t="shared" si="10"/>
        <v>9.057123768164356E-2</v>
      </c>
      <c r="BI30">
        <f t="shared" si="11"/>
        <v>0</v>
      </c>
      <c r="BJ30">
        <f t="shared" si="12"/>
        <v>0.83454908148986218</v>
      </c>
      <c r="BK30">
        <f t="shared" si="13"/>
        <v>1.0004030144050902E-2</v>
      </c>
      <c r="BL30">
        <f t="shared" si="14"/>
        <v>2.4387699577373854E-3</v>
      </c>
      <c r="BM30">
        <f t="shared" si="15"/>
        <v>1.4191461559882612E-3</v>
      </c>
      <c r="BN30">
        <f t="shared" si="43"/>
        <v>6.1311188162423017E-4</v>
      </c>
      <c r="BO30">
        <f t="shared" si="44"/>
        <v>0</v>
      </c>
      <c r="BP30">
        <f t="shared" si="45"/>
        <v>1.9447438167315665</v>
      </c>
      <c r="BQ30">
        <f t="shared" si="16"/>
        <v>2.056817645790681</v>
      </c>
    </row>
    <row r="31" spans="1:69" x14ac:dyDescent="0.15">
      <c r="A31" t="s">
        <v>84</v>
      </c>
      <c r="B31">
        <v>677</v>
      </c>
      <c r="C31">
        <f t="shared" si="46"/>
        <v>3.6055512754614987</v>
      </c>
      <c r="D31" s="1">
        <v>56.46</v>
      </c>
      <c r="E31" s="1">
        <v>6.5000000000000002E-2</v>
      </c>
      <c r="F31" s="1">
        <v>3.113</v>
      </c>
      <c r="G31" s="1">
        <v>0.25600000000000001</v>
      </c>
      <c r="H31" s="1">
        <v>6.4880000000000004</v>
      </c>
      <c r="I31" s="1">
        <v>33.654000000000003</v>
      </c>
      <c r="J31" s="1">
        <v>0.55500000000000005</v>
      </c>
      <c r="K31" s="1">
        <v>0.192</v>
      </c>
      <c r="L31" s="1">
        <v>9.8000000000000004E-2</v>
      </c>
      <c r="M31" s="1">
        <v>1.0999999999999999E-2</v>
      </c>
      <c r="O31">
        <f t="shared" si="17"/>
        <v>100.892</v>
      </c>
      <c r="Q31" s="1">
        <v>45.731000000000002</v>
      </c>
      <c r="R31" s="1">
        <v>81.021000000000001</v>
      </c>
      <c r="S31" s="1">
        <v>11.093999999999999</v>
      </c>
      <c r="V31" s="5">
        <v>12</v>
      </c>
      <c r="W31" s="5">
        <v>4</v>
      </c>
      <c r="X31" s="15">
        <v>0</v>
      </c>
      <c r="Z31" s="14">
        <f t="shared" si="18"/>
        <v>1.9328635484612327</v>
      </c>
      <c r="AA31" s="14">
        <f t="shared" si="19"/>
        <v>1.6739468669911418E-3</v>
      </c>
      <c r="AB31" s="14">
        <f t="shared" si="20"/>
        <v>0.12559418601909755</v>
      </c>
      <c r="AC31" s="14">
        <f t="shared" si="21"/>
        <v>6.9285952542734721E-3</v>
      </c>
      <c r="AD31" s="14">
        <f t="shared" si="22"/>
        <v>0</v>
      </c>
      <c r="AE31" s="14">
        <f t="shared" si="23"/>
        <v>0.18574219908701656</v>
      </c>
      <c r="AF31" s="14">
        <f t="shared" si="24"/>
        <v>1.7174119328388351</v>
      </c>
      <c r="AG31" s="14">
        <f t="shared" si="25"/>
        <v>2.0356136742296176E-2</v>
      </c>
      <c r="AH31" s="14">
        <f t="shared" si="26"/>
        <v>5.5669357385720987E-3</v>
      </c>
      <c r="AI31" s="14">
        <f t="shared" si="27"/>
        <v>2.6985941940142148E-3</v>
      </c>
      <c r="AJ31" s="14">
        <f t="shared" si="28"/>
        <v>7.3007766552327146E-4</v>
      </c>
      <c r="AK31" s="14">
        <f t="shared" si="29"/>
        <v>0</v>
      </c>
      <c r="AL31" s="14">
        <f t="shared" si="30"/>
        <v>3.9995661528678514</v>
      </c>
      <c r="AM31" s="14">
        <f t="shared" si="31"/>
        <v>0.90240296570248935</v>
      </c>
      <c r="AN31" s="11">
        <f t="shared" si="2"/>
        <v>0</v>
      </c>
      <c r="AP31">
        <f t="shared" si="32"/>
        <v>56.46</v>
      </c>
      <c r="AQ31">
        <f t="shared" si="33"/>
        <v>6.5000000000000002E-2</v>
      </c>
      <c r="AR31">
        <f t="shared" si="34"/>
        <v>3.113</v>
      </c>
      <c r="AS31">
        <f t="shared" si="35"/>
        <v>0.25600000000000001</v>
      </c>
      <c r="AT31">
        <f t="shared" si="3"/>
        <v>0</v>
      </c>
      <c r="AU31">
        <f t="shared" si="4"/>
        <v>6.4880000000000004</v>
      </c>
      <c r="AV31">
        <f t="shared" si="36"/>
        <v>33.654000000000003</v>
      </c>
      <c r="AW31">
        <f t="shared" si="37"/>
        <v>0.55500000000000005</v>
      </c>
      <c r="AX31">
        <f t="shared" si="38"/>
        <v>0.192</v>
      </c>
      <c r="AY31">
        <f t="shared" si="39"/>
        <v>9.8000000000000004E-2</v>
      </c>
      <c r="AZ31">
        <f t="shared" si="40"/>
        <v>1.0999999999999999E-2</v>
      </c>
      <c r="BA31">
        <f t="shared" si="41"/>
        <v>0</v>
      </c>
      <c r="BB31">
        <f t="shared" si="42"/>
        <v>100.892</v>
      </c>
      <c r="BD31">
        <f t="shared" si="6"/>
        <v>0.93974700399467381</v>
      </c>
      <c r="BE31">
        <f t="shared" si="7"/>
        <v>8.1386322089499919E-4</v>
      </c>
      <c r="BF31">
        <f t="shared" si="8"/>
        <v>6.106316202432327E-2</v>
      </c>
      <c r="BG31">
        <f t="shared" si="9"/>
        <v>3.368642673860122E-3</v>
      </c>
      <c r="BH31">
        <f t="shared" si="10"/>
        <v>9.0306775791993782E-2</v>
      </c>
      <c r="BI31">
        <f t="shared" si="11"/>
        <v>0</v>
      </c>
      <c r="BJ31">
        <f t="shared" si="12"/>
        <v>0.83499568285348502</v>
      </c>
      <c r="BK31">
        <f t="shared" si="13"/>
        <v>9.8970351692482198E-3</v>
      </c>
      <c r="BL31">
        <f t="shared" si="14"/>
        <v>2.706611745003341E-3</v>
      </c>
      <c r="BM31">
        <f t="shared" si="15"/>
        <v>1.3120407857249961E-3</v>
      </c>
      <c r="BN31">
        <f t="shared" si="43"/>
        <v>3.5495951041402795E-4</v>
      </c>
      <c r="BO31">
        <f t="shared" si="44"/>
        <v>0</v>
      </c>
      <c r="BP31">
        <f t="shared" si="45"/>
        <v>1.9445657777696217</v>
      </c>
      <c r="BQ31">
        <f t="shared" si="16"/>
        <v>2.0567913919863772</v>
      </c>
    </row>
    <row r="32" spans="1:69" x14ac:dyDescent="0.15">
      <c r="A32" t="s">
        <v>85</v>
      </c>
      <c r="B32">
        <v>678</v>
      </c>
      <c r="C32">
        <f t="shared" si="46"/>
        <v>4.4721359549955126</v>
      </c>
      <c r="D32" s="1">
        <v>56.618000000000002</v>
      </c>
      <c r="E32" s="1">
        <v>7.0000000000000007E-2</v>
      </c>
      <c r="F32" s="1">
        <v>3.1360000000000001</v>
      </c>
      <c r="G32" s="1">
        <v>0.251</v>
      </c>
      <c r="H32" s="1">
        <v>6.5110000000000001</v>
      </c>
      <c r="I32" s="1">
        <v>33.704999999999998</v>
      </c>
      <c r="J32" s="1">
        <v>0.54100000000000004</v>
      </c>
      <c r="K32" s="1">
        <v>0.17499999999999999</v>
      </c>
      <c r="L32" s="1">
        <v>0.10199999999999999</v>
      </c>
      <c r="M32" s="1">
        <v>8.9999999999999993E-3</v>
      </c>
      <c r="O32">
        <f t="shared" si="17"/>
        <v>101.11799999999999</v>
      </c>
      <c r="Q32" s="1">
        <v>45.734999999999999</v>
      </c>
      <c r="R32" s="1">
        <v>81.022999999999996</v>
      </c>
      <c r="S32" s="1">
        <v>11.093999999999999</v>
      </c>
      <c r="V32" s="5">
        <v>12</v>
      </c>
      <c r="W32" s="5">
        <v>4</v>
      </c>
      <c r="X32" s="15">
        <v>0</v>
      </c>
      <c r="Z32" s="14">
        <f t="shared" si="18"/>
        <v>1.9335794657306937</v>
      </c>
      <c r="AA32" s="14">
        <f t="shared" si="19"/>
        <v>1.7983471517069975E-3</v>
      </c>
      <c r="AB32" s="14">
        <f t="shared" si="20"/>
        <v>0.12621577783634272</v>
      </c>
      <c r="AC32" s="14">
        <f t="shared" si="21"/>
        <v>6.7768227605530416E-3</v>
      </c>
      <c r="AD32" s="14">
        <f t="shared" si="22"/>
        <v>0</v>
      </c>
      <c r="AE32" s="14">
        <f t="shared" si="23"/>
        <v>0.18594932935015995</v>
      </c>
      <c r="AF32" s="14">
        <f t="shared" si="24"/>
        <v>1.7158499103616043</v>
      </c>
      <c r="AG32" s="14">
        <f t="shared" si="25"/>
        <v>1.9794604128136929E-2</v>
      </c>
      <c r="AH32" s="14">
        <f t="shared" si="26"/>
        <v>5.0617443555244146E-3</v>
      </c>
      <c r="AI32" s="14">
        <f t="shared" si="27"/>
        <v>2.8019401657875544E-3</v>
      </c>
      <c r="AJ32" s="14">
        <f t="shared" si="28"/>
        <v>5.9588995727996802E-4</v>
      </c>
      <c r="AK32" s="14">
        <f t="shared" si="29"/>
        <v>0</v>
      </c>
      <c r="AL32" s="14">
        <f t="shared" si="30"/>
        <v>3.9984238317977896</v>
      </c>
      <c r="AM32" s="14">
        <f t="shared" si="31"/>
        <v>0.90222452219596938</v>
      </c>
      <c r="AN32" s="11">
        <f t="shared" si="2"/>
        <v>0</v>
      </c>
      <c r="AP32">
        <f t="shared" si="32"/>
        <v>56.618000000000002</v>
      </c>
      <c r="AQ32">
        <f t="shared" si="33"/>
        <v>7.0000000000000007E-2</v>
      </c>
      <c r="AR32">
        <f t="shared" si="34"/>
        <v>3.1360000000000001</v>
      </c>
      <c r="AS32">
        <f t="shared" si="35"/>
        <v>0.251</v>
      </c>
      <c r="AT32">
        <f t="shared" si="3"/>
        <v>0</v>
      </c>
      <c r="AU32">
        <f t="shared" si="4"/>
        <v>6.5109999999999992</v>
      </c>
      <c r="AV32">
        <f t="shared" si="36"/>
        <v>33.704999999999998</v>
      </c>
      <c r="AW32">
        <f t="shared" si="37"/>
        <v>0.54100000000000004</v>
      </c>
      <c r="AX32">
        <f t="shared" si="38"/>
        <v>0.17499999999999999</v>
      </c>
      <c r="AY32">
        <f t="shared" si="39"/>
        <v>0.10199999999999999</v>
      </c>
      <c r="AZ32">
        <f t="shared" si="40"/>
        <v>8.9999999999999993E-3</v>
      </c>
      <c r="BA32">
        <f t="shared" si="41"/>
        <v>0</v>
      </c>
      <c r="BB32">
        <f t="shared" si="42"/>
        <v>101.11799999999999</v>
      </c>
      <c r="BD32">
        <f t="shared" si="6"/>
        <v>0.94237683089214386</v>
      </c>
      <c r="BE32">
        <f t="shared" si="7"/>
        <v>8.7646808404076842E-4</v>
      </c>
      <c r="BF32">
        <f t="shared" si="8"/>
        <v>6.1514319340918014E-2</v>
      </c>
      <c r="BG32">
        <f t="shared" si="9"/>
        <v>3.3028488716362915E-3</v>
      </c>
      <c r="BH32">
        <f t="shared" si="10"/>
        <v>9.0626913868938258E-2</v>
      </c>
      <c r="BI32">
        <f t="shared" si="11"/>
        <v>0</v>
      </c>
      <c r="BJ32">
        <f t="shared" si="12"/>
        <v>0.83626105338374956</v>
      </c>
      <c r="BK32">
        <f t="shared" si="13"/>
        <v>9.6473802280419574E-3</v>
      </c>
      <c r="BL32">
        <f t="shared" si="14"/>
        <v>2.46696383008117E-3</v>
      </c>
      <c r="BM32">
        <f t="shared" si="15"/>
        <v>1.3655934708566287E-3</v>
      </c>
      <c r="BN32">
        <f t="shared" si="43"/>
        <v>2.9042141761147743E-4</v>
      </c>
      <c r="BO32">
        <f t="shared" si="44"/>
        <v>0</v>
      </c>
      <c r="BP32">
        <f t="shared" si="45"/>
        <v>1.9487287933880175</v>
      </c>
      <c r="BQ32">
        <f t="shared" si="16"/>
        <v>2.0518113374033007</v>
      </c>
    </row>
    <row r="33" spans="1:69" x14ac:dyDescent="0.15">
      <c r="A33" t="s">
        <v>86</v>
      </c>
      <c r="B33">
        <v>679</v>
      </c>
      <c r="C33">
        <f t="shared" si="46"/>
        <v>3.6055512754693813</v>
      </c>
      <c r="D33" s="1">
        <v>56.203000000000003</v>
      </c>
      <c r="E33" s="1">
        <v>7.3999999999999996E-2</v>
      </c>
      <c r="F33" s="1">
        <v>3.31</v>
      </c>
      <c r="G33" s="1">
        <v>0.252</v>
      </c>
      <c r="H33" s="1">
        <v>6.585</v>
      </c>
      <c r="I33" s="1">
        <v>33.261000000000003</v>
      </c>
      <c r="J33" s="1">
        <v>0.53400000000000003</v>
      </c>
      <c r="K33" s="1">
        <v>0.18099999999999999</v>
      </c>
      <c r="L33" s="1">
        <v>8.7999999999999995E-2</v>
      </c>
      <c r="M33" s="1">
        <v>0.02</v>
      </c>
      <c r="O33">
        <f t="shared" si="17"/>
        <v>100.508</v>
      </c>
      <c r="Q33" s="1">
        <v>45.738</v>
      </c>
      <c r="R33" s="1">
        <v>81.025000000000006</v>
      </c>
      <c r="S33" s="1">
        <v>11.093999999999999</v>
      </c>
      <c r="V33" s="5">
        <v>12</v>
      </c>
      <c r="W33" s="5">
        <v>4</v>
      </c>
      <c r="X33" s="15">
        <v>0</v>
      </c>
      <c r="Z33" s="14">
        <f t="shared" si="18"/>
        <v>1.9317012116021948</v>
      </c>
      <c r="AA33" s="14">
        <f t="shared" si="19"/>
        <v>1.9132871917449852E-3</v>
      </c>
      <c r="AB33" s="14">
        <f t="shared" si="20"/>
        <v>0.13407213983571872</v>
      </c>
      <c r="AC33" s="14">
        <f t="shared" si="21"/>
        <v>6.8474031726283666E-3</v>
      </c>
      <c r="AD33" s="14">
        <f t="shared" si="22"/>
        <v>0</v>
      </c>
      <c r="AE33" s="14">
        <f t="shared" si="23"/>
        <v>0.18926732904892554</v>
      </c>
      <c r="AF33" s="14">
        <f t="shared" si="24"/>
        <v>1.7040927164220339</v>
      </c>
      <c r="AG33" s="14">
        <f t="shared" si="25"/>
        <v>1.9663633259458593E-2</v>
      </c>
      <c r="AH33" s="14">
        <f t="shared" si="26"/>
        <v>5.2688239377480075E-3</v>
      </c>
      <c r="AI33" s="14">
        <f t="shared" si="27"/>
        <v>2.4328442719974961E-3</v>
      </c>
      <c r="AJ33" s="14">
        <f t="shared" si="28"/>
        <v>1.3326819188719109E-3</v>
      </c>
      <c r="AK33" s="14">
        <f t="shared" si="29"/>
        <v>0</v>
      </c>
      <c r="AL33" s="14">
        <f t="shared" si="30"/>
        <v>3.9965920706613214</v>
      </c>
      <c r="AM33" s="14">
        <f t="shared" si="31"/>
        <v>0.90003627175841949</v>
      </c>
      <c r="AN33" s="11">
        <f t="shared" si="2"/>
        <v>0</v>
      </c>
      <c r="AP33">
        <f t="shared" si="32"/>
        <v>56.203000000000003</v>
      </c>
      <c r="AQ33">
        <f t="shared" si="33"/>
        <v>7.3999999999999996E-2</v>
      </c>
      <c r="AR33">
        <f t="shared" si="34"/>
        <v>3.31</v>
      </c>
      <c r="AS33">
        <f t="shared" si="35"/>
        <v>0.252</v>
      </c>
      <c r="AT33">
        <f t="shared" si="3"/>
        <v>0</v>
      </c>
      <c r="AU33">
        <f t="shared" si="4"/>
        <v>6.585</v>
      </c>
      <c r="AV33">
        <f t="shared" si="36"/>
        <v>33.261000000000003</v>
      </c>
      <c r="AW33">
        <f t="shared" si="37"/>
        <v>0.53400000000000003</v>
      </c>
      <c r="AX33">
        <f t="shared" si="38"/>
        <v>0.18099999999999999</v>
      </c>
      <c r="AY33">
        <f t="shared" si="39"/>
        <v>8.7999999999999995E-2</v>
      </c>
      <c r="AZ33">
        <f t="shared" si="40"/>
        <v>0.02</v>
      </c>
      <c r="BA33">
        <f t="shared" si="41"/>
        <v>0</v>
      </c>
      <c r="BB33">
        <f t="shared" si="42"/>
        <v>100.508</v>
      </c>
      <c r="BD33">
        <f t="shared" si="6"/>
        <v>0.93546937416777642</v>
      </c>
      <c r="BE33">
        <f t="shared" si="7"/>
        <v>9.2655197455738354E-4</v>
      </c>
      <c r="BF33">
        <f t="shared" si="8"/>
        <v>6.4927422518634759E-2</v>
      </c>
      <c r="BG33">
        <f t="shared" si="9"/>
        <v>3.3160076320810578E-3</v>
      </c>
      <c r="BH33">
        <f t="shared" si="10"/>
        <v>9.1656923333890097E-2</v>
      </c>
      <c r="BI33">
        <f t="shared" si="11"/>
        <v>0</v>
      </c>
      <c r="BJ33">
        <f t="shared" si="12"/>
        <v>0.82524488641438654</v>
      </c>
      <c r="BK33">
        <f t="shared" si="13"/>
        <v>9.522552757438827E-3</v>
      </c>
      <c r="BL33">
        <f t="shared" si="14"/>
        <v>2.5515454471125246E-3</v>
      </c>
      <c r="BM33">
        <f t="shared" si="15"/>
        <v>1.1781590728959148E-3</v>
      </c>
      <c r="BN33">
        <f t="shared" si="43"/>
        <v>6.4538092802550549E-4</v>
      </c>
      <c r="BO33">
        <f t="shared" si="44"/>
        <v>0</v>
      </c>
      <c r="BP33">
        <f t="shared" si="45"/>
        <v>1.9354388042467991</v>
      </c>
      <c r="BQ33">
        <f t="shared" si="16"/>
        <v>2.0649539845392568</v>
      </c>
    </row>
    <row r="34" spans="1:69" x14ac:dyDescent="0.15">
      <c r="A34" t="s">
        <v>87</v>
      </c>
      <c r="B34">
        <v>680</v>
      </c>
      <c r="C34">
        <f t="shared" si="46"/>
        <v>4.4721359549955126</v>
      </c>
      <c r="D34" s="1">
        <v>56.368000000000002</v>
      </c>
      <c r="E34" s="1">
        <v>7.0999999999999994E-2</v>
      </c>
      <c r="F34" s="1">
        <v>3.077</v>
      </c>
      <c r="G34" s="1">
        <v>0.26100000000000001</v>
      </c>
      <c r="H34" s="1">
        <v>6.4850000000000003</v>
      </c>
      <c r="I34" s="1">
        <v>33.582000000000001</v>
      </c>
      <c r="J34" s="1">
        <v>0.52600000000000002</v>
      </c>
      <c r="K34" s="1">
        <v>0.182</v>
      </c>
      <c r="L34" s="1">
        <v>9.8000000000000004E-2</v>
      </c>
      <c r="M34" s="1">
        <v>8.9999999999999993E-3</v>
      </c>
      <c r="O34">
        <f t="shared" si="17"/>
        <v>100.65899999999999</v>
      </c>
      <c r="Q34" s="1">
        <v>45.741999999999997</v>
      </c>
      <c r="R34" s="1">
        <v>81.027000000000001</v>
      </c>
      <c r="S34" s="1">
        <v>11.093999999999999</v>
      </c>
      <c r="V34" s="5">
        <v>12</v>
      </c>
      <c r="W34" s="5">
        <v>4</v>
      </c>
      <c r="X34" s="15">
        <v>0</v>
      </c>
      <c r="Z34" s="14">
        <f t="shared" si="18"/>
        <v>1.9339512315109417</v>
      </c>
      <c r="AA34" s="14">
        <f t="shared" si="19"/>
        <v>1.8324799491780529E-3</v>
      </c>
      <c r="AB34" s="14">
        <f t="shared" si="20"/>
        <v>0.12441435189220416</v>
      </c>
      <c r="AC34" s="14">
        <f t="shared" si="21"/>
        <v>7.0794302043768994E-3</v>
      </c>
      <c r="AD34" s="14">
        <f t="shared" si="22"/>
        <v>0</v>
      </c>
      <c r="AE34" s="14">
        <f t="shared" si="23"/>
        <v>0.18606397407264602</v>
      </c>
      <c r="AF34" s="14">
        <f t="shared" si="24"/>
        <v>1.717500663081502</v>
      </c>
      <c r="AG34" s="14">
        <f t="shared" si="25"/>
        <v>1.9334844828572353E-2</v>
      </c>
      <c r="AH34" s="14">
        <f t="shared" si="26"/>
        <v>5.2885782888503321E-3</v>
      </c>
      <c r="AI34" s="14">
        <f t="shared" si="27"/>
        <v>2.7045197174317701E-3</v>
      </c>
      <c r="AJ34" s="14">
        <f t="shared" si="28"/>
        <v>5.98647891773204E-4</v>
      </c>
      <c r="AK34" s="14">
        <f t="shared" si="29"/>
        <v>0</v>
      </c>
      <c r="AL34" s="14">
        <f t="shared" si="30"/>
        <v>3.9987687214374765</v>
      </c>
      <c r="AM34" s="14">
        <f t="shared" si="31"/>
        <v>0.9022549744615902</v>
      </c>
      <c r="AN34" s="11">
        <f t="shared" si="2"/>
        <v>0</v>
      </c>
      <c r="AP34">
        <f t="shared" si="32"/>
        <v>56.368000000000002</v>
      </c>
      <c r="AQ34">
        <f t="shared" si="33"/>
        <v>7.0999999999999994E-2</v>
      </c>
      <c r="AR34">
        <f t="shared" si="34"/>
        <v>3.077</v>
      </c>
      <c r="AS34">
        <f t="shared" si="35"/>
        <v>0.26100000000000001</v>
      </c>
      <c r="AT34">
        <f t="shared" si="3"/>
        <v>0</v>
      </c>
      <c r="AU34">
        <f t="shared" si="4"/>
        <v>6.4850000000000003</v>
      </c>
      <c r="AV34">
        <f t="shared" si="36"/>
        <v>33.582000000000001</v>
      </c>
      <c r="AW34">
        <f t="shared" si="37"/>
        <v>0.52600000000000002</v>
      </c>
      <c r="AX34">
        <f t="shared" si="38"/>
        <v>0.182</v>
      </c>
      <c r="AY34">
        <f t="shared" si="39"/>
        <v>9.8000000000000004E-2</v>
      </c>
      <c r="AZ34">
        <f t="shared" si="40"/>
        <v>8.9999999999999993E-3</v>
      </c>
      <c r="BA34">
        <f t="shared" si="41"/>
        <v>0</v>
      </c>
      <c r="BB34">
        <f t="shared" si="42"/>
        <v>100.65899999999999</v>
      </c>
      <c r="BD34">
        <f t="shared" si="6"/>
        <v>0.93821571238348878</v>
      </c>
      <c r="BE34">
        <f t="shared" si="7"/>
        <v>8.8898905666992209E-4</v>
      </c>
      <c r="BF34">
        <f t="shared" si="8"/>
        <v>6.0357002746174976E-2</v>
      </c>
      <c r="BG34">
        <f t="shared" si="9"/>
        <v>3.434436476083953E-3</v>
      </c>
      <c r="BH34">
        <f t="shared" si="10"/>
        <v>9.0265018651522755E-2</v>
      </c>
      <c r="BI34">
        <f t="shared" si="11"/>
        <v>0</v>
      </c>
      <c r="BJ34">
        <f t="shared" si="12"/>
        <v>0.83320927739899364</v>
      </c>
      <c r="BK34">
        <f t="shared" si="13"/>
        <v>9.3798927910352485E-3</v>
      </c>
      <c r="BL34">
        <f t="shared" si="14"/>
        <v>2.5656423832844171E-3</v>
      </c>
      <c r="BM34">
        <f t="shared" si="15"/>
        <v>1.3120407857249961E-3</v>
      </c>
      <c r="BN34">
        <f t="shared" si="43"/>
        <v>2.9042141761147743E-4</v>
      </c>
      <c r="BO34">
        <f t="shared" si="44"/>
        <v>0</v>
      </c>
      <c r="BP34">
        <f t="shared" si="45"/>
        <v>1.9399184340905902</v>
      </c>
      <c r="BQ34">
        <f t="shared" si="16"/>
        <v>2.0613076566345687</v>
      </c>
    </row>
    <row r="35" spans="1:69" x14ac:dyDescent="0.15">
      <c r="A35" t="s">
        <v>88</v>
      </c>
      <c r="B35">
        <v>681</v>
      </c>
      <c r="C35">
        <f t="shared" si="46"/>
        <v>4.2426406871194464</v>
      </c>
      <c r="D35" s="1">
        <v>56.316000000000003</v>
      </c>
      <c r="E35" s="1">
        <v>6.8000000000000005E-2</v>
      </c>
      <c r="F35" s="1">
        <v>3.0449999999999999</v>
      </c>
      <c r="G35" s="1">
        <v>0.253</v>
      </c>
      <c r="H35" s="1">
        <v>6.52</v>
      </c>
      <c r="I35" s="1">
        <v>33.665999999999997</v>
      </c>
      <c r="J35" s="1">
        <v>0.51400000000000001</v>
      </c>
      <c r="K35" s="1">
        <v>0.189</v>
      </c>
      <c r="L35" s="1">
        <v>9.0999999999999998E-2</v>
      </c>
      <c r="M35" s="1">
        <v>8.9999999999999993E-3</v>
      </c>
      <c r="O35">
        <f t="shared" si="17"/>
        <v>100.67099999999998</v>
      </c>
      <c r="Q35" s="1">
        <v>45.744999999999997</v>
      </c>
      <c r="R35" s="1">
        <v>81.03</v>
      </c>
      <c r="S35" s="1">
        <v>11.093999999999999</v>
      </c>
      <c r="V35" s="5">
        <v>12</v>
      </c>
      <c r="W35" s="5">
        <v>4</v>
      </c>
      <c r="X35" s="15">
        <v>0</v>
      </c>
      <c r="Z35" s="14">
        <f t="shared" si="18"/>
        <v>1.9325278687905258</v>
      </c>
      <c r="AA35" s="14">
        <f t="shared" si="19"/>
        <v>1.7553788774796149E-3</v>
      </c>
      <c r="AB35" s="14">
        <f t="shared" si="20"/>
        <v>0.12314346090469626</v>
      </c>
      <c r="AC35" s="14">
        <f t="shared" si="21"/>
        <v>6.8637173547569097E-3</v>
      </c>
      <c r="AD35" s="14">
        <f t="shared" si="22"/>
        <v>0</v>
      </c>
      <c r="AE35" s="14">
        <f t="shared" si="23"/>
        <v>0.18710309900939182</v>
      </c>
      <c r="AF35" s="14">
        <f t="shared" si="24"/>
        <v>1.7221181663093639</v>
      </c>
      <c r="AG35" s="14">
        <f t="shared" si="25"/>
        <v>1.8897273066909328E-2</v>
      </c>
      <c r="AH35" s="14">
        <f t="shared" si="26"/>
        <v>5.4930104699687848E-3</v>
      </c>
      <c r="AI35" s="14">
        <f t="shared" si="27"/>
        <v>2.5118085911303698E-3</v>
      </c>
      <c r="AJ35" s="14">
        <f t="shared" si="28"/>
        <v>5.9875965608935519E-4</v>
      </c>
      <c r="AK35" s="14">
        <f t="shared" si="29"/>
        <v>0</v>
      </c>
      <c r="AL35" s="14">
        <f t="shared" si="30"/>
        <v>4.0010125430303125</v>
      </c>
      <c r="AM35" s="14">
        <f t="shared" si="31"/>
        <v>0.90200030640337858</v>
      </c>
      <c r="AN35" s="11">
        <f t="shared" si="2"/>
        <v>0</v>
      </c>
      <c r="AP35">
        <f t="shared" si="32"/>
        <v>56.316000000000003</v>
      </c>
      <c r="AQ35">
        <f t="shared" si="33"/>
        <v>6.8000000000000005E-2</v>
      </c>
      <c r="AR35">
        <f t="shared" si="34"/>
        <v>3.0449999999999999</v>
      </c>
      <c r="AS35">
        <f t="shared" si="35"/>
        <v>0.253</v>
      </c>
      <c r="AT35">
        <f t="shared" si="3"/>
        <v>0</v>
      </c>
      <c r="AU35">
        <f t="shared" si="4"/>
        <v>6.5199999999999987</v>
      </c>
      <c r="AV35">
        <f t="shared" si="36"/>
        <v>33.665999999999997</v>
      </c>
      <c r="AW35">
        <f t="shared" si="37"/>
        <v>0.51400000000000001</v>
      </c>
      <c r="AX35">
        <f t="shared" si="38"/>
        <v>0.189</v>
      </c>
      <c r="AY35">
        <f t="shared" si="39"/>
        <v>9.0999999999999998E-2</v>
      </c>
      <c r="AZ35">
        <f t="shared" si="40"/>
        <v>8.9999999999999993E-3</v>
      </c>
      <c r="BA35">
        <f t="shared" si="41"/>
        <v>0</v>
      </c>
      <c r="BB35">
        <f t="shared" si="42"/>
        <v>100.67099999999998</v>
      </c>
      <c r="BD35">
        <f t="shared" si="6"/>
        <v>0.93735019973368849</v>
      </c>
      <c r="BE35">
        <f t="shared" si="7"/>
        <v>8.5142613878246064E-4</v>
      </c>
      <c r="BF35">
        <f t="shared" si="8"/>
        <v>5.9729305610043158E-2</v>
      </c>
      <c r="BG35">
        <f t="shared" si="9"/>
        <v>3.3291663925258241E-3</v>
      </c>
      <c r="BH35">
        <f t="shared" si="10"/>
        <v>9.0752185290351312E-2</v>
      </c>
      <c r="BI35">
        <f t="shared" si="11"/>
        <v>0</v>
      </c>
      <c r="BJ35">
        <f t="shared" si="12"/>
        <v>0.8352934170959001</v>
      </c>
      <c r="BK35">
        <f t="shared" si="13"/>
        <v>9.1659028414298807E-3</v>
      </c>
      <c r="BL35">
        <f t="shared" si="14"/>
        <v>2.6643209364876639E-3</v>
      </c>
      <c r="BM35">
        <f t="shared" si="15"/>
        <v>1.2183235867446393E-3</v>
      </c>
      <c r="BN35">
        <f t="shared" si="43"/>
        <v>2.9042141761147743E-4</v>
      </c>
      <c r="BO35">
        <f t="shared" si="44"/>
        <v>0</v>
      </c>
      <c r="BP35">
        <f t="shared" si="45"/>
        <v>1.9406446690435648</v>
      </c>
      <c r="BQ35">
        <f t="shared" si="16"/>
        <v>2.0616924915998078</v>
      </c>
    </row>
    <row r="36" spans="1:69" x14ac:dyDescent="0.15">
      <c r="A36" t="s">
        <v>89</v>
      </c>
      <c r="B36">
        <v>682</v>
      </c>
      <c r="C36">
        <f t="shared" si="46"/>
        <v>4.4721359550018667</v>
      </c>
      <c r="D36" s="1">
        <v>56.45</v>
      </c>
      <c r="E36" s="1">
        <v>6.7000000000000004E-2</v>
      </c>
      <c r="F36" s="1">
        <v>3.008</v>
      </c>
      <c r="G36" s="1">
        <v>0.252</v>
      </c>
      <c r="H36" s="1">
        <v>6.5119999999999996</v>
      </c>
      <c r="I36" s="1">
        <v>33.606999999999999</v>
      </c>
      <c r="J36" s="1">
        <v>0.51100000000000001</v>
      </c>
      <c r="K36" s="1">
        <v>0.184</v>
      </c>
      <c r="L36" s="1">
        <v>0.10100000000000001</v>
      </c>
      <c r="M36" s="1">
        <v>6.0000000000000001E-3</v>
      </c>
      <c r="O36">
        <f t="shared" si="17"/>
        <v>100.69799999999999</v>
      </c>
      <c r="Q36" s="1">
        <v>45.749000000000002</v>
      </c>
      <c r="R36" s="1">
        <v>81.031999999999996</v>
      </c>
      <c r="S36" s="1">
        <v>11.093999999999999</v>
      </c>
      <c r="V36" s="5">
        <v>12</v>
      </c>
      <c r="W36" s="5">
        <v>4</v>
      </c>
      <c r="X36" s="15">
        <v>0</v>
      </c>
      <c r="Z36" s="14">
        <f t="shared" si="18"/>
        <v>1.9359862644475296</v>
      </c>
      <c r="AA36" s="14">
        <f t="shared" si="19"/>
        <v>1.7285467040056728E-3</v>
      </c>
      <c r="AB36" s="14">
        <f t="shared" si="20"/>
        <v>0.1215755520382146</v>
      </c>
      <c r="AC36" s="14">
        <f t="shared" si="21"/>
        <v>6.8325649836848057E-3</v>
      </c>
      <c r="AD36" s="14">
        <f t="shared" si="22"/>
        <v>0</v>
      </c>
      <c r="AE36" s="14">
        <f t="shared" si="23"/>
        <v>0.1867635572007397</v>
      </c>
      <c r="AF36" s="14">
        <f t="shared" si="24"/>
        <v>1.7180885167104334</v>
      </c>
      <c r="AG36" s="14">
        <f t="shared" si="25"/>
        <v>1.8775922328020566E-2</v>
      </c>
      <c r="AH36" s="14">
        <f t="shared" si="26"/>
        <v>5.3445458334168703E-3</v>
      </c>
      <c r="AI36" s="14">
        <f t="shared" si="27"/>
        <v>2.7861909879930528E-3</v>
      </c>
      <c r="AJ36" s="14">
        <f t="shared" si="28"/>
        <v>3.9893820695439963E-4</v>
      </c>
      <c r="AK36" s="14">
        <f t="shared" si="29"/>
        <v>0</v>
      </c>
      <c r="AL36" s="14">
        <f t="shared" si="30"/>
        <v>3.9982805994409922</v>
      </c>
      <c r="AM36" s="14">
        <f t="shared" si="31"/>
        <v>0.90195377386063158</v>
      </c>
      <c r="AN36" s="11">
        <f t="shared" si="2"/>
        <v>0</v>
      </c>
      <c r="AP36">
        <f t="shared" si="32"/>
        <v>56.45</v>
      </c>
      <c r="AQ36">
        <f t="shared" si="33"/>
        <v>6.7000000000000004E-2</v>
      </c>
      <c r="AR36">
        <f t="shared" si="34"/>
        <v>3.008</v>
      </c>
      <c r="AS36">
        <f t="shared" si="35"/>
        <v>0.252</v>
      </c>
      <c r="AT36">
        <f t="shared" si="3"/>
        <v>0</v>
      </c>
      <c r="AU36">
        <f t="shared" si="4"/>
        <v>6.5119999999999996</v>
      </c>
      <c r="AV36">
        <f t="shared" si="36"/>
        <v>33.606999999999999</v>
      </c>
      <c r="AW36">
        <f t="shared" si="37"/>
        <v>0.51100000000000001</v>
      </c>
      <c r="AX36">
        <f t="shared" si="38"/>
        <v>0.184</v>
      </c>
      <c r="AY36">
        <f t="shared" si="39"/>
        <v>0.10100000000000001</v>
      </c>
      <c r="AZ36">
        <f t="shared" si="40"/>
        <v>6.0000000000000001E-3</v>
      </c>
      <c r="BA36">
        <f t="shared" si="41"/>
        <v>0</v>
      </c>
      <c r="BB36">
        <f t="shared" si="42"/>
        <v>100.69799999999999</v>
      </c>
      <c r="BD36">
        <f t="shared" si="6"/>
        <v>0.9395805592543276</v>
      </c>
      <c r="BE36">
        <f t="shared" si="7"/>
        <v>8.3890516615330686E-4</v>
      </c>
      <c r="BF36">
        <f t="shared" si="8"/>
        <v>5.9003530796390743E-2</v>
      </c>
      <c r="BG36">
        <f t="shared" si="9"/>
        <v>3.3160076320810578E-3</v>
      </c>
      <c r="BH36">
        <f t="shared" si="10"/>
        <v>9.0640832915761929E-2</v>
      </c>
      <c r="BI36">
        <f t="shared" si="11"/>
        <v>0</v>
      </c>
      <c r="BJ36">
        <f t="shared" si="12"/>
        <v>0.83382955707069195</v>
      </c>
      <c r="BK36">
        <f t="shared" si="13"/>
        <v>9.1124053540285396E-3</v>
      </c>
      <c r="BL36">
        <f t="shared" si="14"/>
        <v>2.5938362556282017E-3</v>
      </c>
      <c r="BM36">
        <f t="shared" si="15"/>
        <v>1.3522052995737206E-3</v>
      </c>
      <c r="BN36">
        <f t="shared" si="43"/>
        <v>1.9361427840765164E-4</v>
      </c>
      <c r="BO36">
        <f t="shared" si="44"/>
        <v>0</v>
      </c>
      <c r="BP36">
        <f t="shared" si="45"/>
        <v>1.9404614540230447</v>
      </c>
      <c r="BQ36">
        <f t="shared" si="16"/>
        <v>2.0604792695838365</v>
      </c>
    </row>
    <row r="37" spans="1:69" x14ac:dyDescent="0.15">
      <c r="O37">
        <f t="shared" si="17"/>
        <v>0</v>
      </c>
      <c r="V37" s="5">
        <v>12</v>
      </c>
      <c r="W37" s="5">
        <v>4</v>
      </c>
      <c r="X37" s="15">
        <v>0</v>
      </c>
      <c r="Z37" s="14" t="str">
        <f t="shared" si="18"/>
        <v>NA</v>
      </c>
      <c r="AA37" s="14" t="str">
        <f t="shared" si="19"/>
        <v>NA</v>
      </c>
      <c r="AB37" s="14" t="str">
        <f t="shared" si="20"/>
        <v>NA</v>
      </c>
      <c r="AC37" s="14" t="str">
        <f t="shared" si="21"/>
        <v>NA</v>
      </c>
      <c r="AD37" s="14" t="str">
        <f t="shared" si="22"/>
        <v>NA</v>
      </c>
      <c r="AE37" s="14" t="str">
        <f t="shared" si="23"/>
        <v>NA</v>
      </c>
      <c r="AF37" s="14" t="str">
        <f t="shared" si="24"/>
        <v>NA</v>
      </c>
      <c r="AG37" s="14" t="str">
        <f t="shared" si="25"/>
        <v>NA</v>
      </c>
      <c r="AH37" s="14" t="str">
        <f t="shared" si="26"/>
        <v>NA</v>
      </c>
      <c r="AI37" s="14" t="str">
        <f t="shared" si="27"/>
        <v>NA</v>
      </c>
      <c r="AJ37" s="14" t="str">
        <f t="shared" si="28"/>
        <v>NA</v>
      </c>
      <c r="AK37" s="14" t="str">
        <f t="shared" si="29"/>
        <v>NA</v>
      </c>
      <c r="AL37" s="14">
        <f t="shared" si="30"/>
        <v>0</v>
      </c>
      <c r="AM37" s="14" t="str">
        <f t="shared" si="31"/>
        <v>NA</v>
      </c>
      <c r="AN37" s="11" t="str">
        <f t="shared" si="2"/>
        <v>NA</v>
      </c>
      <c r="AP37">
        <f t="shared" si="32"/>
        <v>0</v>
      </c>
      <c r="AQ37">
        <f t="shared" si="33"/>
        <v>0</v>
      </c>
      <c r="AR37">
        <f t="shared" si="34"/>
        <v>0</v>
      </c>
      <c r="AS37">
        <f t="shared" si="35"/>
        <v>0</v>
      </c>
      <c r="AT37">
        <f t="shared" si="3"/>
        <v>0</v>
      </c>
      <c r="AU37">
        <f t="shared" si="4"/>
        <v>0</v>
      </c>
      <c r="AV37">
        <f t="shared" si="36"/>
        <v>0</v>
      </c>
      <c r="AW37">
        <f t="shared" si="37"/>
        <v>0</v>
      </c>
      <c r="AX37">
        <f t="shared" si="38"/>
        <v>0</v>
      </c>
      <c r="AY37">
        <f t="shared" si="39"/>
        <v>0</v>
      </c>
      <c r="AZ37">
        <f t="shared" si="40"/>
        <v>0</v>
      </c>
      <c r="BA37">
        <f t="shared" si="41"/>
        <v>0</v>
      </c>
      <c r="BB37">
        <f t="shared" si="42"/>
        <v>0</v>
      </c>
      <c r="BD37">
        <f t="shared" si="6"/>
        <v>0</v>
      </c>
      <c r="BE37">
        <f t="shared" si="7"/>
        <v>0</v>
      </c>
      <c r="BF37">
        <f t="shared" si="8"/>
        <v>0</v>
      </c>
      <c r="BG37">
        <f t="shared" si="9"/>
        <v>0</v>
      </c>
      <c r="BH37">
        <f t="shared" si="10"/>
        <v>0</v>
      </c>
      <c r="BI37">
        <f t="shared" si="11"/>
        <v>0</v>
      </c>
      <c r="BJ37">
        <f t="shared" si="12"/>
        <v>0</v>
      </c>
      <c r="BK37">
        <f t="shared" si="13"/>
        <v>0</v>
      </c>
      <c r="BL37">
        <f t="shared" si="14"/>
        <v>0</v>
      </c>
      <c r="BM37">
        <f t="shared" si="15"/>
        <v>0</v>
      </c>
      <c r="BN37">
        <f t="shared" si="43"/>
        <v>0</v>
      </c>
      <c r="BO37">
        <f t="shared" si="44"/>
        <v>0</v>
      </c>
      <c r="BP37">
        <f t="shared" si="45"/>
        <v>0</v>
      </c>
      <c r="BQ37" t="str">
        <f t="shared" si="16"/>
        <v>NA</v>
      </c>
    </row>
    <row r="38" spans="1:69" x14ac:dyDescent="0.15">
      <c r="O38">
        <f t="shared" si="17"/>
        <v>0</v>
      </c>
      <c r="V38" s="5">
        <v>12</v>
      </c>
      <c r="W38" s="5">
        <v>4</v>
      </c>
      <c r="X38" s="15">
        <v>0</v>
      </c>
      <c r="Z38" s="14" t="str">
        <f t="shared" si="18"/>
        <v>NA</v>
      </c>
      <c r="AA38" s="14" t="str">
        <f t="shared" si="19"/>
        <v>NA</v>
      </c>
      <c r="AB38" s="14" t="str">
        <f t="shared" si="20"/>
        <v>NA</v>
      </c>
      <c r="AC38" s="14" t="str">
        <f t="shared" si="21"/>
        <v>NA</v>
      </c>
      <c r="AD38" s="14" t="str">
        <f t="shared" si="22"/>
        <v>NA</v>
      </c>
      <c r="AE38" s="14" t="str">
        <f t="shared" si="23"/>
        <v>NA</v>
      </c>
      <c r="AF38" s="14" t="str">
        <f t="shared" si="24"/>
        <v>NA</v>
      </c>
      <c r="AG38" s="14" t="str">
        <f t="shared" si="25"/>
        <v>NA</v>
      </c>
      <c r="AH38" s="14" t="str">
        <f t="shared" si="26"/>
        <v>NA</v>
      </c>
      <c r="AI38" s="14" t="str">
        <f t="shared" si="27"/>
        <v>NA</v>
      </c>
      <c r="AJ38" s="14" t="str">
        <f t="shared" si="28"/>
        <v>NA</v>
      </c>
      <c r="AK38" s="14" t="str">
        <f t="shared" si="29"/>
        <v>NA</v>
      </c>
      <c r="AL38" s="14">
        <f t="shared" si="30"/>
        <v>0</v>
      </c>
      <c r="AM38" s="14" t="str">
        <f t="shared" si="31"/>
        <v>NA</v>
      </c>
      <c r="AN38" s="11" t="str">
        <f t="shared" si="2"/>
        <v>NA</v>
      </c>
      <c r="AP38">
        <f t="shared" si="32"/>
        <v>0</v>
      </c>
      <c r="AQ38">
        <f t="shared" si="33"/>
        <v>0</v>
      </c>
      <c r="AR38">
        <f t="shared" si="34"/>
        <v>0</v>
      </c>
      <c r="AS38">
        <f t="shared" si="35"/>
        <v>0</v>
      </c>
      <c r="AT38">
        <f t="shared" si="3"/>
        <v>0</v>
      </c>
      <c r="AU38">
        <f t="shared" si="4"/>
        <v>0</v>
      </c>
      <c r="AV38">
        <f t="shared" si="36"/>
        <v>0</v>
      </c>
      <c r="AW38">
        <f t="shared" si="37"/>
        <v>0</v>
      </c>
      <c r="AX38">
        <f t="shared" si="38"/>
        <v>0</v>
      </c>
      <c r="AY38">
        <f t="shared" si="39"/>
        <v>0</v>
      </c>
      <c r="AZ38">
        <f t="shared" si="40"/>
        <v>0</v>
      </c>
      <c r="BA38">
        <f t="shared" si="41"/>
        <v>0</v>
      </c>
      <c r="BB38">
        <f t="shared" si="42"/>
        <v>0</v>
      </c>
      <c r="BD38">
        <f t="shared" si="6"/>
        <v>0</v>
      </c>
      <c r="BE38">
        <f t="shared" si="7"/>
        <v>0</v>
      </c>
      <c r="BF38">
        <f t="shared" si="8"/>
        <v>0</v>
      </c>
      <c r="BG38">
        <f t="shared" si="9"/>
        <v>0</v>
      </c>
      <c r="BH38">
        <f t="shared" si="10"/>
        <v>0</v>
      </c>
      <c r="BI38">
        <f t="shared" si="11"/>
        <v>0</v>
      </c>
      <c r="BJ38">
        <f t="shared" si="12"/>
        <v>0</v>
      </c>
      <c r="BK38">
        <f t="shared" si="13"/>
        <v>0</v>
      </c>
      <c r="BL38">
        <f t="shared" si="14"/>
        <v>0</v>
      </c>
      <c r="BM38">
        <f t="shared" si="15"/>
        <v>0</v>
      </c>
      <c r="BN38">
        <f t="shared" si="43"/>
        <v>0</v>
      </c>
      <c r="BO38">
        <f t="shared" si="44"/>
        <v>0</v>
      </c>
      <c r="BP38">
        <f t="shared" si="45"/>
        <v>0</v>
      </c>
      <c r="BQ38" t="str">
        <f t="shared" si="16"/>
        <v>NA</v>
      </c>
    </row>
    <row r="39" spans="1:69" x14ac:dyDescent="0.15">
      <c r="O39">
        <f t="shared" si="17"/>
        <v>0</v>
      </c>
      <c r="V39" s="5">
        <v>12</v>
      </c>
      <c r="W39" s="5">
        <v>4</v>
      </c>
      <c r="X39" s="15">
        <v>0</v>
      </c>
      <c r="Z39" s="14" t="str">
        <f t="shared" si="18"/>
        <v>NA</v>
      </c>
      <c r="AA39" s="14" t="str">
        <f t="shared" si="19"/>
        <v>NA</v>
      </c>
      <c r="AB39" s="14" t="str">
        <f t="shared" si="20"/>
        <v>NA</v>
      </c>
      <c r="AC39" s="14" t="str">
        <f t="shared" si="21"/>
        <v>NA</v>
      </c>
      <c r="AD39" s="14" t="str">
        <f t="shared" si="22"/>
        <v>NA</v>
      </c>
      <c r="AE39" s="14" t="str">
        <f t="shared" si="23"/>
        <v>NA</v>
      </c>
      <c r="AF39" s="14" t="str">
        <f t="shared" si="24"/>
        <v>NA</v>
      </c>
      <c r="AG39" s="14" t="str">
        <f t="shared" si="25"/>
        <v>NA</v>
      </c>
      <c r="AH39" s="14" t="str">
        <f t="shared" si="26"/>
        <v>NA</v>
      </c>
      <c r="AI39" s="14" t="str">
        <f t="shared" si="27"/>
        <v>NA</v>
      </c>
      <c r="AJ39" s="14" t="str">
        <f t="shared" si="28"/>
        <v>NA</v>
      </c>
      <c r="AK39" s="14" t="str">
        <f t="shared" si="29"/>
        <v>NA</v>
      </c>
      <c r="AL39" s="14">
        <f t="shared" si="30"/>
        <v>0</v>
      </c>
      <c r="AM39" s="14" t="str">
        <f t="shared" si="31"/>
        <v>NA</v>
      </c>
      <c r="AN39" s="11" t="str">
        <f t="shared" si="2"/>
        <v>NA</v>
      </c>
      <c r="AP39">
        <f t="shared" si="32"/>
        <v>0</v>
      </c>
      <c r="AQ39">
        <f t="shared" si="33"/>
        <v>0</v>
      </c>
      <c r="AR39">
        <f t="shared" si="34"/>
        <v>0</v>
      </c>
      <c r="AS39">
        <f t="shared" si="35"/>
        <v>0</v>
      </c>
      <c r="AT39">
        <f t="shared" si="3"/>
        <v>0</v>
      </c>
      <c r="AU39">
        <f t="shared" si="4"/>
        <v>0</v>
      </c>
      <c r="AV39">
        <f t="shared" si="36"/>
        <v>0</v>
      </c>
      <c r="AW39">
        <f t="shared" si="37"/>
        <v>0</v>
      </c>
      <c r="AX39">
        <f t="shared" si="38"/>
        <v>0</v>
      </c>
      <c r="AY39">
        <f t="shared" si="39"/>
        <v>0</v>
      </c>
      <c r="AZ39">
        <f t="shared" si="40"/>
        <v>0</v>
      </c>
      <c r="BA39">
        <f t="shared" si="41"/>
        <v>0</v>
      </c>
      <c r="BB39">
        <f t="shared" si="42"/>
        <v>0</v>
      </c>
      <c r="BD39">
        <f t="shared" si="6"/>
        <v>0</v>
      </c>
      <c r="BE39">
        <f t="shared" si="7"/>
        <v>0</v>
      </c>
      <c r="BF39">
        <f t="shared" si="8"/>
        <v>0</v>
      </c>
      <c r="BG39">
        <f t="shared" si="9"/>
        <v>0</v>
      </c>
      <c r="BH39">
        <f t="shared" si="10"/>
        <v>0</v>
      </c>
      <c r="BI39">
        <f t="shared" si="11"/>
        <v>0</v>
      </c>
      <c r="BJ39">
        <f t="shared" si="12"/>
        <v>0</v>
      </c>
      <c r="BK39">
        <f t="shared" si="13"/>
        <v>0</v>
      </c>
      <c r="BL39">
        <f t="shared" si="14"/>
        <v>0</v>
      </c>
      <c r="BM39">
        <f t="shared" si="15"/>
        <v>0</v>
      </c>
      <c r="BN39">
        <f t="shared" si="43"/>
        <v>0</v>
      </c>
      <c r="BO39">
        <f t="shared" si="44"/>
        <v>0</v>
      </c>
      <c r="BP39">
        <f t="shared" si="45"/>
        <v>0</v>
      </c>
      <c r="BQ39" t="str">
        <f t="shared" si="16"/>
        <v>NA</v>
      </c>
    </row>
    <row r="40" spans="1:69" x14ac:dyDescent="0.15">
      <c r="O40">
        <f t="shared" si="17"/>
        <v>0</v>
      </c>
      <c r="V40" s="5">
        <v>12</v>
      </c>
      <c r="W40" s="5">
        <v>4</v>
      </c>
      <c r="X40" s="15">
        <v>0</v>
      </c>
      <c r="Z40" s="14" t="str">
        <f t="shared" si="18"/>
        <v>NA</v>
      </c>
      <c r="AA40" s="14" t="str">
        <f t="shared" si="19"/>
        <v>NA</v>
      </c>
      <c r="AB40" s="14" t="str">
        <f t="shared" si="20"/>
        <v>NA</v>
      </c>
      <c r="AC40" s="14" t="str">
        <f t="shared" si="21"/>
        <v>NA</v>
      </c>
      <c r="AD40" s="14" t="str">
        <f t="shared" si="22"/>
        <v>NA</v>
      </c>
      <c r="AE40" s="14" t="str">
        <f t="shared" si="23"/>
        <v>NA</v>
      </c>
      <c r="AF40" s="14" t="str">
        <f t="shared" si="24"/>
        <v>NA</v>
      </c>
      <c r="AG40" s="14" t="str">
        <f t="shared" si="25"/>
        <v>NA</v>
      </c>
      <c r="AH40" s="14" t="str">
        <f t="shared" si="26"/>
        <v>NA</v>
      </c>
      <c r="AI40" s="14" t="str">
        <f t="shared" si="27"/>
        <v>NA</v>
      </c>
      <c r="AJ40" s="14" t="str">
        <f t="shared" si="28"/>
        <v>NA</v>
      </c>
      <c r="AK40" s="14" t="str">
        <f t="shared" si="29"/>
        <v>NA</v>
      </c>
      <c r="AL40" s="14">
        <f t="shared" si="30"/>
        <v>0</v>
      </c>
      <c r="AM40" s="14" t="str">
        <f t="shared" si="31"/>
        <v>NA</v>
      </c>
      <c r="AN40" s="11" t="str">
        <f t="shared" si="2"/>
        <v>NA</v>
      </c>
      <c r="AP40">
        <f t="shared" si="32"/>
        <v>0</v>
      </c>
      <c r="AQ40">
        <f t="shared" si="33"/>
        <v>0</v>
      </c>
      <c r="AR40">
        <f t="shared" si="34"/>
        <v>0</v>
      </c>
      <c r="AS40">
        <f t="shared" si="35"/>
        <v>0</v>
      </c>
      <c r="AT40">
        <f t="shared" si="3"/>
        <v>0</v>
      </c>
      <c r="AU40">
        <f t="shared" si="4"/>
        <v>0</v>
      </c>
      <c r="AV40">
        <f t="shared" si="36"/>
        <v>0</v>
      </c>
      <c r="AW40">
        <f t="shared" si="37"/>
        <v>0</v>
      </c>
      <c r="AX40">
        <f t="shared" si="38"/>
        <v>0</v>
      </c>
      <c r="AY40">
        <f t="shared" si="39"/>
        <v>0</v>
      </c>
      <c r="AZ40">
        <f t="shared" si="40"/>
        <v>0</v>
      </c>
      <c r="BA40">
        <f t="shared" si="41"/>
        <v>0</v>
      </c>
      <c r="BB40">
        <f t="shared" si="42"/>
        <v>0</v>
      </c>
      <c r="BD40">
        <f t="shared" si="6"/>
        <v>0</v>
      </c>
      <c r="BE40">
        <f t="shared" si="7"/>
        <v>0</v>
      </c>
      <c r="BF40">
        <f t="shared" si="8"/>
        <v>0</v>
      </c>
      <c r="BG40">
        <f t="shared" si="9"/>
        <v>0</v>
      </c>
      <c r="BH40">
        <f t="shared" si="10"/>
        <v>0</v>
      </c>
      <c r="BI40">
        <f t="shared" si="11"/>
        <v>0</v>
      </c>
      <c r="BJ40">
        <f t="shared" si="12"/>
        <v>0</v>
      </c>
      <c r="BK40">
        <f t="shared" si="13"/>
        <v>0</v>
      </c>
      <c r="BL40">
        <f t="shared" si="14"/>
        <v>0</v>
      </c>
      <c r="BM40">
        <f t="shared" si="15"/>
        <v>0</v>
      </c>
      <c r="BN40">
        <f t="shared" si="43"/>
        <v>0</v>
      </c>
      <c r="BO40">
        <f t="shared" si="44"/>
        <v>0</v>
      </c>
      <c r="BP40">
        <f t="shared" si="45"/>
        <v>0</v>
      </c>
      <c r="BQ40" t="str">
        <f t="shared" si="16"/>
        <v>NA</v>
      </c>
    </row>
    <row r="41" spans="1:69" x14ac:dyDescent="0.15">
      <c r="O41">
        <f t="shared" si="17"/>
        <v>0</v>
      </c>
      <c r="V41" s="5">
        <v>12</v>
      </c>
      <c r="W41" s="5">
        <v>4</v>
      </c>
      <c r="X41" s="15">
        <v>0</v>
      </c>
      <c r="Z41" s="14" t="str">
        <f t="shared" si="18"/>
        <v>NA</v>
      </c>
      <c r="AA41" s="14" t="str">
        <f t="shared" si="19"/>
        <v>NA</v>
      </c>
      <c r="AB41" s="14" t="str">
        <f t="shared" si="20"/>
        <v>NA</v>
      </c>
      <c r="AC41" s="14" t="str">
        <f t="shared" si="21"/>
        <v>NA</v>
      </c>
      <c r="AD41" s="14" t="str">
        <f t="shared" si="22"/>
        <v>NA</v>
      </c>
      <c r="AE41" s="14" t="str">
        <f t="shared" si="23"/>
        <v>NA</v>
      </c>
      <c r="AF41" s="14" t="str">
        <f t="shared" si="24"/>
        <v>NA</v>
      </c>
      <c r="AG41" s="14" t="str">
        <f t="shared" si="25"/>
        <v>NA</v>
      </c>
      <c r="AH41" s="14" t="str">
        <f t="shared" si="26"/>
        <v>NA</v>
      </c>
      <c r="AI41" s="14" t="str">
        <f t="shared" si="27"/>
        <v>NA</v>
      </c>
      <c r="AJ41" s="14" t="str">
        <f t="shared" si="28"/>
        <v>NA</v>
      </c>
      <c r="AK41" s="14" t="str">
        <f t="shared" si="29"/>
        <v>NA</v>
      </c>
      <c r="AL41" s="14">
        <f t="shared" si="30"/>
        <v>0</v>
      </c>
      <c r="AM41" s="14" t="str">
        <f t="shared" si="31"/>
        <v>NA</v>
      </c>
      <c r="AN41" s="11" t="str">
        <f t="shared" si="2"/>
        <v>NA</v>
      </c>
      <c r="AP41">
        <f t="shared" si="32"/>
        <v>0</v>
      </c>
      <c r="AQ41">
        <f t="shared" si="33"/>
        <v>0</v>
      </c>
      <c r="AR41">
        <f t="shared" si="34"/>
        <v>0</v>
      </c>
      <c r="AS41">
        <f t="shared" si="35"/>
        <v>0</v>
      </c>
      <c r="AT41">
        <f t="shared" si="3"/>
        <v>0</v>
      </c>
      <c r="AU41">
        <f t="shared" si="4"/>
        <v>0</v>
      </c>
      <c r="AV41">
        <f t="shared" si="36"/>
        <v>0</v>
      </c>
      <c r="AW41">
        <f t="shared" si="37"/>
        <v>0</v>
      </c>
      <c r="AX41">
        <f t="shared" si="38"/>
        <v>0</v>
      </c>
      <c r="AY41">
        <f t="shared" si="39"/>
        <v>0</v>
      </c>
      <c r="AZ41">
        <f t="shared" si="40"/>
        <v>0</v>
      </c>
      <c r="BA41">
        <f t="shared" si="41"/>
        <v>0</v>
      </c>
      <c r="BB41">
        <f t="shared" si="42"/>
        <v>0</v>
      </c>
      <c r="BD41">
        <f t="shared" si="6"/>
        <v>0</v>
      </c>
      <c r="BE41">
        <f t="shared" si="7"/>
        <v>0</v>
      </c>
      <c r="BF41">
        <f t="shared" si="8"/>
        <v>0</v>
      </c>
      <c r="BG41">
        <f t="shared" si="9"/>
        <v>0</v>
      </c>
      <c r="BH41">
        <f t="shared" si="10"/>
        <v>0</v>
      </c>
      <c r="BI41">
        <f t="shared" si="11"/>
        <v>0</v>
      </c>
      <c r="BJ41">
        <f t="shared" si="12"/>
        <v>0</v>
      </c>
      <c r="BK41">
        <f t="shared" si="13"/>
        <v>0</v>
      </c>
      <c r="BL41">
        <f t="shared" si="14"/>
        <v>0</v>
      </c>
      <c r="BM41">
        <f t="shared" si="15"/>
        <v>0</v>
      </c>
      <c r="BN41">
        <f t="shared" si="43"/>
        <v>0</v>
      </c>
      <c r="BO41">
        <f t="shared" si="44"/>
        <v>0</v>
      </c>
      <c r="BP41">
        <f t="shared" si="45"/>
        <v>0</v>
      </c>
      <c r="BQ41" t="str">
        <f t="shared" si="16"/>
        <v>NA</v>
      </c>
    </row>
    <row r="42" spans="1:69" x14ac:dyDescent="0.15">
      <c r="O42">
        <f t="shared" si="17"/>
        <v>0</v>
      </c>
      <c r="V42" s="5">
        <v>12</v>
      </c>
      <c r="W42" s="5">
        <v>4</v>
      </c>
      <c r="X42" s="15">
        <v>0</v>
      </c>
      <c r="Z42" s="14" t="str">
        <f t="shared" si="18"/>
        <v>NA</v>
      </c>
      <c r="AA42" s="14" t="str">
        <f t="shared" si="19"/>
        <v>NA</v>
      </c>
      <c r="AB42" s="14" t="str">
        <f t="shared" si="20"/>
        <v>NA</v>
      </c>
      <c r="AC42" s="14" t="str">
        <f t="shared" si="21"/>
        <v>NA</v>
      </c>
      <c r="AD42" s="14" t="str">
        <f t="shared" si="22"/>
        <v>NA</v>
      </c>
      <c r="AE42" s="14" t="str">
        <f t="shared" si="23"/>
        <v>NA</v>
      </c>
      <c r="AF42" s="14" t="str">
        <f t="shared" si="24"/>
        <v>NA</v>
      </c>
      <c r="AG42" s="14" t="str">
        <f t="shared" si="25"/>
        <v>NA</v>
      </c>
      <c r="AH42" s="14" t="str">
        <f t="shared" si="26"/>
        <v>NA</v>
      </c>
      <c r="AI42" s="14" t="str">
        <f t="shared" si="27"/>
        <v>NA</v>
      </c>
      <c r="AJ42" s="14" t="str">
        <f t="shared" si="28"/>
        <v>NA</v>
      </c>
      <c r="AK42" s="14" t="str">
        <f t="shared" si="29"/>
        <v>NA</v>
      </c>
      <c r="AL42" s="14">
        <f t="shared" si="30"/>
        <v>0</v>
      </c>
      <c r="AM42" s="14" t="str">
        <f t="shared" si="31"/>
        <v>NA</v>
      </c>
      <c r="AN42" s="11" t="str">
        <f t="shared" si="2"/>
        <v>NA</v>
      </c>
      <c r="AP42">
        <f t="shared" si="32"/>
        <v>0</v>
      </c>
      <c r="AQ42">
        <f t="shared" si="33"/>
        <v>0</v>
      </c>
      <c r="AR42">
        <f t="shared" si="34"/>
        <v>0</v>
      </c>
      <c r="AS42">
        <f t="shared" si="35"/>
        <v>0</v>
      </c>
      <c r="AT42">
        <f t="shared" si="3"/>
        <v>0</v>
      </c>
      <c r="AU42">
        <f t="shared" si="4"/>
        <v>0</v>
      </c>
      <c r="AV42">
        <f t="shared" si="36"/>
        <v>0</v>
      </c>
      <c r="AW42">
        <f t="shared" si="37"/>
        <v>0</v>
      </c>
      <c r="AX42">
        <f t="shared" si="38"/>
        <v>0</v>
      </c>
      <c r="AY42">
        <f t="shared" si="39"/>
        <v>0</v>
      </c>
      <c r="AZ42">
        <f t="shared" si="40"/>
        <v>0</v>
      </c>
      <c r="BA42">
        <f t="shared" si="41"/>
        <v>0</v>
      </c>
      <c r="BB42">
        <f t="shared" si="42"/>
        <v>0</v>
      </c>
      <c r="BD42">
        <f t="shared" si="6"/>
        <v>0</v>
      </c>
      <c r="BE42">
        <f t="shared" si="7"/>
        <v>0</v>
      </c>
      <c r="BF42">
        <f t="shared" si="8"/>
        <v>0</v>
      </c>
      <c r="BG42">
        <f t="shared" si="9"/>
        <v>0</v>
      </c>
      <c r="BH42">
        <f t="shared" si="10"/>
        <v>0</v>
      </c>
      <c r="BI42">
        <f t="shared" si="11"/>
        <v>0</v>
      </c>
      <c r="BJ42">
        <f t="shared" si="12"/>
        <v>0</v>
      </c>
      <c r="BK42">
        <f t="shared" si="13"/>
        <v>0</v>
      </c>
      <c r="BL42">
        <f t="shared" si="14"/>
        <v>0</v>
      </c>
      <c r="BM42">
        <f t="shared" si="15"/>
        <v>0</v>
      </c>
      <c r="BN42">
        <f t="shared" si="43"/>
        <v>0</v>
      </c>
      <c r="BO42">
        <f t="shared" si="44"/>
        <v>0</v>
      </c>
      <c r="BP42">
        <f t="shared" si="45"/>
        <v>0</v>
      </c>
      <c r="BQ42" t="str">
        <f t="shared" si="16"/>
        <v>NA</v>
      </c>
    </row>
    <row r="43" spans="1:69" x14ac:dyDescent="0.15">
      <c r="O43">
        <f t="shared" si="17"/>
        <v>0</v>
      </c>
      <c r="V43" s="5">
        <v>12</v>
      </c>
      <c r="W43" s="5">
        <v>4</v>
      </c>
      <c r="X43" s="15">
        <v>0</v>
      </c>
      <c r="Z43" s="14" t="str">
        <f t="shared" si="18"/>
        <v>NA</v>
      </c>
      <c r="AA43" s="14" t="str">
        <f t="shared" si="19"/>
        <v>NA</v>
      </c>
      <c r="AB43" s="14" t="str">
        <f t="shared" si="20"/>
        <v>NA</v>
      </c>
      <c r="AC43" s="14" t="str">
        <f t="shared" si="21"/>
        <v>NA</v>
      </c>
      <c r="AD43" s="14" t="str">
        <f t="shared" si="22"/>
        <v>NA</v>
      </c>
      <c r="AE43" s="14" t="str">
        <f t="shared" si="23"/>
        <v>NA</v>
      </c>
      <c r="AF43" s="14" t="str">
        <f t="shared" si="24"/>
        <v>NA</v>
      </c>
      <c r="AG43" s="14" t="str">
        <f t="shared" si="25"/>
        <v>NA</v>
      </c>
      <c r="AH43" s="14" t="str">
        <f t="shared" si="26"/>
        <v>NA</v>
      </c>
      <c r="AI43" s="14" t="str">
        <f t="shared" si="27"/>
        <v>NA</v>
      </c>
      <c r="AJ43" s="14" t="str">
        <f t="shared" si="28"/>
        <v>NA</v>
      </c>
      <c r="AK43" s="14" t="str">
        <f t="shared" si="29"/>
        <v>NA</v>
      </c>
      <c r="AL43" s="14">
        <f t="shared" si="30"/>
        <v>0</v>
      </c>
      <c r="AM43" s="14" t="str">
        <f t="shared" si="31"/>
        <v>NA</v>
      </c>
      <c r="AN43" s="11" t="str">
        <f t="shared" si="2"/>
        <v>NA</v>
      </c>
      <c r="AP43">
        <f t="shared" si="32"/>
        <v>0</v>
      </c>
      <c r="AQ43">
        <f t="shared" si="33"/>
        <v>0</v>
      </c>
      <c r="AR43">
        <f t="shared" si="34"/>
        <v>0</v>
      </c>
      <c r="AS43">
        <f t="shared" si="35"/>
        <v>0</v>
      </c>
      <c r="AT43">
        <f t="shared" si="3"/>
        <v>0</v>
      </c>
      <c r="AU43">
        <f t="shared" si="4"/>
        <v>0</v>
      </c>
      <c r="AV43">
        <f t="shared" si="36"/>
        <v>0</v>
      </c>
      <c r="AW43">
        <f t="shared" si="37"/>
        <v>0</v>
      </c>
      <c r="AX43">
        <f t="shared" si="38"/>
        <v>0</v>
      </c>
      <c r="AY43">
        <f t="shared" si="39"/>
        <v>0</v>
      </c>
      <c r="AZ43">
        <f t="shared" si="40"/>
        <v>0</v>
      </c>
      <c r="BA43">
        <f t="shared" si="41"/>
        <v>0</v>
      </c>
      <c r="BB43">
        <f t="shared" si="42"/>
        <v>0</v>
      </c>
      <c r="BD43">
        <f t="shared" si="6"/>
        <v>0</v>
      </c>
      <c r="BE43">
        <f t="shared" si="7"/>
        <v>0</v>
      </c>
      <c r="BF43">
        <f t="shared" si="8"/>
        <v>0</v>
      </c>
      <c r="BG43">
        <f t="shared" si="9"/>
        <v>0</v>
      </c>
      <c r="BH43">
        <f t="shared" si="10"/>
        <v>0</v>
      </c>
      <c r="BI43">
        <f t="shared" si="11"/>
        <v>0</v>
      </c>
      <c r="BJ43">
        <f t="shared" si="12"/>
        <v>0</v>
      </c>
      <c r="BK43">
        <f t="shared" si="13"/>
        <v>0</v>
      </c>
      <c r="BL43">
        <f t="shared" si="14"/>
        <v>0</v>
      </c>
      <c r="BM43">
        <f t="shared" si="15"/>
        <v>0</v>
      </c>
      <c r="BN43">
        <f t="shared" si="43"/>
        <v>0</v>
      </c>
      <c r="BO43">
        <f t="shared" si="44"/>
        <v>0</v>
      </c>
      <c r="BP43">
        <f t="shared" si="45"/>
        <v>0</v>
      </c>
      <c r="BQ43" t="str">
        <f t="shared" si="16"/>
        <v>NA</v>
      </c>
    </row>
    <row r="44" spans="1:69" x14ac:dyDescent="0.15">
      <c r="O44">
        <f t="shared" si="17"/>
        <v>0</v>
      </c>
      <c r="V44" s="5">
        <v>12</v>
      </c>
      <c r="W44" s="5">
        <v>4</v>
      </c>
      <c r="X44" s="15">
        <v>0</v>
      </c>
      <c r="Z44" s="14" t="str">
        <f t="shared" si="18"/>
        <v>NA</v>
      </c>
      <c r="AA44" s="14" t="str">
        <f t="shared" si="19"/>
        <v>NA</v>
      </c>
      <c r="AB44" s="14" t="str">
        <f t="shared" si="20"/>
        <v>NA</v>
      </c>
      <c r="AC44" s="14" t="str">
        <f t="shared" si="21"/>
        <v>NA</v>
      </c>
      <c r="AD44" s="14" t="str">
        <f t="shared" si="22"/>
        <v>NA</v>
      </c>
      <c r="AE44" s="14" t="str">
        <f t="shared" si="23"/>
        <v>NA</v>
      </c>
      <c r="AF44" s="14" t="str">
        <f t="shared" si="24"/>
        <v>NA</v>
      </c>
      <c r="AG44" s="14" t="str">
        <f t="shared" si="25"/>
        <v>NA</v>
      </c>
      <c r="AH44" s="14" t="str">
        <f t="shared" si="26"/>
        <v>NA</v>
      </c>
      <c r="AI44" s="14" t="str">
        <f t="shared" si="27"/>
        <v>NA</v>
      </c>
      <c r="AJ44" s="14" t="str">
        <f t="shared" si="28"/>
        <v>NA</v>
      </c>
      <c r="AK44" s="14" t="str">
        <f t="shared" si="29"/>
        <v>NA</v>
      </c>
      <c r="AL44" s="14">
        <f t="shared" si="30"/>
        <v>0</v>
      </c>
      <c r="AM44" s="14" t="str">
        <f t="shared" si="31"/>
        <v>NA</v>
      </c>
      <c r="AN44" s="11" t="str">
        <f t="shared" si="2"/>
        <v>NA</v>
      </c>
      <c r="AP44">
        <f t="shared" si="32"/>
        <v>0</v>
      </c>
      <c r="AQ44">
        <f t="shared" si="33"/>
        <v>0</v>
      </c>
      <c r="AR44">
        <f t="shared" si="34"/>
        <v>0</v>
      </c>
      <c r="AS44">
        <f t="shared" si="35"/>
        <v>0</v>
      </c>
      <c r="AT44">
        <f t="shared" si="3"/>
        <v>0</v>
      </c>
      <c r="AU44">
        <f t="shared" si="4"/>
        <v>0</v>
      </c>
      <c r="AV44">
        <f t="shared" si="36"/>
        <v>0</v>
      </c>
      <c r="AW44">
        <f t="shared" si="37"/>
        <v>0</v>
      </c>
      <c r="AX44">
        <f t="shared" si="38"/>
        <v>0</v>
      </c>
      <c r="AY44">
        <f t="shared" si="39"/>
        <v>0</v>
      </c>
      <c r="AZ44">
        <f t="shared" si="40"/>
        <v>0</v>
      </c>
      <c r="BA44">
        <f t="shared" si="41"/>
        <v>0</v>
      </c>
      <c r="BB44">
        <f t="shared" si="42"/>
        <v>0</v>
      </c>
      <c r="BD44">
        <f t="shared" si="6"/>
        <v>0</v>
      </c>
      <c r="BE44">
        <f t="shared" si="7"/>
        <v>0</v>
      </c>
      <c r="BF44">
        <f t="shared" si="8"/>
        <v>0</v>
      </c>
      <c r="BG44">
        <f t="shared" si="9"/>
        <v>0</v>
      </c>
      <c r="BH44">
        <f t="shared" si="10"/>
        <v>0</v>
      </c>
      <c r="BI44">
        <f t="shared" si="11"/>
        <v>0</v>
      </c>
      <c r="BJ44">
        <f t="shared" si="12"/>
        <v>0</v>
      </c>
      <c r="BK44">
        <f t="shared" si="13"/>
        <v>0</v>
      </c>
      <c r="BL44">
        <f t="shared" si="14"/>
        <v>0</v>
      </c>
      <c r="BM44">
        <f t="shared" si="15"/>
        <v>0</v>
      </c>
      <c r="BN44">
        <f t="shared" si="43"/>
        <v>0</v>
      </c>
      <c r="BO44">
        <f t="shared" si="44"/>
        <v>0</v>
      </c>
      <c r="BP44">
        <f t="shared" si="45"/>
        <v>0</v>
      </c>
      <c r="BQ44" t="str">
        <f t="shared" si="16"/>
        <v>NA</v>
      </c>
    </row>
    <row r="45" spans="1:69" x14ac:dyDescent="0.15">
      <c r="O45">
        <f t="shared" si="17"/>
        <v>0</v>
      </c>
      <c r="V45" s="5">
        <v>12</v>
      </c>
      <c r="W45" s="5">
        <v>4</v>
      </c>
      <c r="X45" s="15">
        <v>0</v>
      </c>
      <c r="Z45" s="14" t="str">
        <f t="shared" si="18"/>
        <v>NA</v>
      </c>
      <c r="AA45" s="14" t="str">
        <f t="shared" si="19"/>
        <v>NA</v>
      </c>
      <c r="AB45" s="14" t="str">
        <f t="shared" si="20"/>
        <v>NA</v>
      </c>
      <c r="AC45" s="14" t="str">
        <f t="shared" si="21"/>
        <v>NA</v>
      </c>
      <c r="AD45" s="14" t="str">
        <f t="shared" si="22"/>
        <v>NA</v>
      </c>
      <c r="AE45" s="14" t="str">
        <f t="shared" si="23"/>
        <v>NA</v>
      </c>
      <c r="AF45" s="14" t="str">
        <f t="shared" si="24"/>
        <v>NA</v>
      </c>
      <c r="AG45" s="14" t="str">
        <f t="shared" si="25"/>
        <v>NA</v>
      </c>
      <c r="AH45" s="14" t="str">
        <f t="shared" si="26"/>
        <v>NA</v>
      </c>
      <c r="AI45" s="14" t="str">
        <f t="shared" si="27"/>
        <v>NA</v>
      </c>
      <c r="AJ45" s="14" t="str">
        <f t="shared" si="28"/>
        <v>NA</v>
      </c>
      <c r="AK45" s="14" t="str">
        <f t="shared" si="29"/>
        <v>NA</v>
      </c>
      <c r="AL45" s="14">
        <f t="shared" si="30"/>
        <v>0</v>
      </c>
      <c r="AM45" s="14" t="str">
        <f t="shared" si="31"/>
        <v>NA</v>
      </c>
      <c r="AN45" s="11" t="str">
        <f t="shared" si="2"/>
        <v>NA</v>
      </c>
      <c r="AP45">
        <f t="shared" si="32"/>
        <v>0</v>
      </c>
      <c r="AQ45">
        <f t="shared" si="33"/>
        <v>0</v>
      </c>
      <c r="AR45">
        <f t="shared" si="34"/>
        <v>0</v>
      </c>
      <c r="AS45">
        <f t="shared" si="35"/>
        <v>0</v>
      </c>
      <c r="AT45">
        <f t="shared" si="3"/>
        <v>0</v>
      </c>
      <c r="AU45">
        <f t="shared" si="4"/>
        <v>0</v>
      </c>
      <c r="AV45">
        <f t="shared" si="36"/>
        <v>0</v>
      </c>
      <c r="AW45">
        <f t="shared" si="37"/>
        <v>0</v>
      </c>
      <c r="AX45">
        <f t="shared" si="38"/>
        <v>0</v>
      </c>
      <c r="AY45">
        <f t="shared" si="39"/>
        <v>0</v>
      </c>
      <c r="AZ45">
        <f t="shared" si="40"/>
        <v>0</v>
      </c>
      <c r="BA45">
        <f t="shared" si="41"/>
        <v>0</v>
      </c>
      <c r="BB45">
        <f t="shared" si="42"/>
        <v>0</v>
      </c>
      <c r="BD45">
        <f t="shared" si="6"/>
        <v>0</v>
      </c>
      <c r="BE45">
        <f t="shared" si="7"/>
        <v>0</v>
      </c>
      <c r="BF45">
        <f t="shared" si="8"/>
        <v>0</v>
      </c>
      <c r="BG45">
        <f t="shared" si="9"/>
        <v>0</v>
      </c>
      <c r="BH45">
        <f t="shared" si="10"/>
        <v>0</v>
      </c>
      <c r="BI45">
        <f t="shared" si="11"/>
        <v>0</v>
      </c>
      <c r="BJ45">
        <f t="shared" si="12"/>
        <v>0</v>
      </c>
      <c r="BK45">
        <f t="shared" si="13"/>
        <v>0</v>
      </c>
      <c r="BL45">
        <f t="shared" si="14"/>
        <v>0</v>
      </c>
      <c r="BM45">
        <f t="shared" si="15"/>
        <v>0</v>
      </c>
      <c r="BN45">
        <f t="shared" si="43"/>
        <v>0</v>
      </c>
      <c r="BO45">
        <f t="shared" si="44"/>
        <v>0</v>
      </c>
      <c r="BP45">
        <f t="shared" si="45"/>
        <v>0</v>
      </c>
      <c r="BQ45" t="str">
        <f t="shared" si="16"/>
        <v>NA</v>
      </c>
    </row>
    <row r="46" spans="1:69" x14ac:dyDescent="0.15">
      <c r="O46">
        <f t="shared" si="17"/>
        <v>0</v>
      </c>
      <c r="V46" s="5">
        <v>12</v>
      </c>
      <c r="W46" s="5">
        <v>4</v>
      </c>
      <c r="X46" s="15">
        <v>0</v>
      </c>
      <c r="Z46" s="14" t="str">
        <f t="shared" si="18"/>
        <v>NA</v>
      </c>
      <c r="AA46" s="14" t="str">
        <f t="shared" si="19"/>
        <v>NA</v>
      </c>
      <c r="AB46" s="14" t="str">
        <f t="shared" si="20"/>
        <v>NA</v>
      </c>
      <c r="AC46" s="14" t="str">
        <f t="shared" si="21"/>
        <v>NA</v>
      </c>
      <c r="AD46" s="14" t="str">
        <f t="shared" si="22"/>
        <v>NA</v>
      </c>
      <c r="AE46" s="14" t="str">
        <f t="shared" si="23"/>
        <v>NA</v>
      </c>
      <c r="AF46" s="14" t="str">
        <f t="shared" si="24"/>
        <v>NA</v>
      </c>
      <c r="AG46" s="14" t="str">
        <f t="shared" si="25"/>
        <v>NA</v>
      </c>
      <c r="AH46" s="14" t="str">
        <f t="shared" si="26"/>
        <v>NA</v>
      </c>
      <c r="AI46" s="14" t="str">
        <f t="shared" si="27"/>
        <v>NA</v>
      </c>
      <c r="AJ46" s="14" t="str">
        <f t="shared" si="28"/>
        <v>NA</v>
      </c>
      <c r="AK46" s="14" t="str">
        <f t="shared" si="29"/>
        <v>NA</v>
      </c>
      <c r="AL46" s="14">
        <f t="shared" si="30"/>
        <v>0</v>
      </c>
      <c r="AM46" s="14" t="str">
        <f t="shared" si="31"/>
        <v>NA</v>
      </c>
      <c r="AN46" s="11" t="str">
        <f t="shared" si="2"/>
        <v>NA</v>
      </c>
      <c r="AP46">
        <f t="shared" si="32"/>
        <v>0</v>
      </c>
      <c r="AQ46">
        <f t="shared" si="33"/>
        <v>0</v>
      </c>
      <c r="AR46">
        <f t="shared" si="34"/>
        <v>0</v>
      </c>
      <c r="AS46">
        <f t="shared" si="35"/>
        <v>0</v>
      </c>
      <c r="AT46">
        <f t="shared" si="3"/>
        <v>0</v>
      </c>
      <c r="AU46">
        <f t="shared" si="4"/>
        <v>0</v>
      </c>
      <c r="AV46">
        <f t="shared" si="36"/>
        <v>0</v>
      </c>
      <c r="AW46">
        <f t="shared" si="37"/>
        <v>0</v>
      </c>
      <c r="AX46">
        <f t="shared" si="38"/>
        <v>0</v>
      </c>
      <c r="AY46">
        <f t="shared" si="39"/>
        <v>0</v>
      </c>
      <c r="AZ46">
        <f t="shared" si="40"/>
        <v>0</v>
      </c>
      <c r="BA46">
        <f t="shared" si="41"/>
        <v>0</v>
      </c>
      <c r="BB46">
        <f t="shared" si="42"/>
        <v>0</v>
      </c>
      <c r="BD46">
        <f t="shared" si="6"/>
        <v>0</v>
      </c>
      <c r="BE46">
        <f t="shared" si="7"/>
        <v>0</v>
      </c>
      <c r="BF46">
        <f t="shared" si="8"/>
        <v>0</v>
      </c>
      <c r="BG46">
        <f t="shared" si="9"/>
        <v>0</v>
      </c>
      <c r="BH46">
        <f t="shared" si="10"/>
        <v>0</v>
      </c>
      <c r="BI46">
        <f t="shared" si="11"/>
        <v>0</v>
      </c>
      <c r="BJ46">
        <f t="shared" si="12"/>
        <v>0</v>
      </c>
      <c r="BK46">
        <f t="shared" si="13"/>
        <v>0</v>
      </c>
      <c r="BL46">
        <f t="shared" si="14"/>
        <v>0</v>
      </c>
      <c r="BM46">
        <f t="shared" si="15"/>
        <v>0</v>
      </c>
      <c r="BN46">
        <f t="shared" si="43"/>
        <v>0</v>
      </c>
      <c r="BO46">
        <f t="shared" si="44"/>
        <v>0</v>
      </c>
      <c r="BP46">
        <f t="shared" si="45"/>
        <v>0</v>
      </c>
      <c r="BQ46" t="str">
        <f t="shared" si="16"/>
        <v>NA</v>
      </c>
    </row>
    <row r="47" spans="1:69" x14ac:dyDescent="0.15">
      <c r="O47">
        <f t="shared" si="17"/>
        <v>0</v>
      </c>
      <c r="V47" s="5">
        <v>12</v>
      </c>
      <c r="W47" s="5">
        <v>4</v>
      </c>
      <c r="X47" s="15">
        <v>0</v>
      </c>
      <c r="Z47" s="14" t="str">
        <f t="shared" si="18"/>
        <v>NA</v>
      </c>
      <c r="AA47" s="14" t="str">
        <f t="shared" si="19"/>
        <v>NA</v>
      </c>
      <c r="AB47" s="14" t="str">
        <f t="shared" si="20"/>
        <v>NA</v>
      </c>
      <c r="AC47" s="14" t="str">
        <f t="shared" si="21"/>
        <v>NA</v>
      </c>
      <c r="AD47" s="14" t="str">
        <f t="shared" si="22"/>
        <v>NA</v>
      </c>
      <c r="AE47" s="14" t="str">
        <f t="shared" si="23"/>
        <v>NA</v>
      </c>
      <c r="AF47" s="14" t="str">
        <f t="shared" si="24"/>
        <v>NA</v>
      </c>
      <c r="AG47" s="14" t="str">
        <f t="shared" si="25"/>
        <v>NA</v>
      </c>
      <c r="AH47" s="14" t="str">
        <f t="shared" si="26"/>
        <v>NA</v>
      </c>
      <c r="AI47" s="14" t="str">
        <f t="shared" si="27"/>
        <v>NA</v>
      </c>
      <c r="AJ47" s="14" t="str">
        <f t="shared" si="28"/>
        <v>NA</v>
      </c>
      <c r="AK47" s="14" t="str">
        <f t="shared" si="29"/>
        <v>NA</v>
      </c>
      <c r="AL47" s="14">
        <f t="shared" si="30"/>
        <v>0</v>
      </c>
      <c r="AM47" s="14" t="str">
        <f t="shared" si="31"/>
        <v>NA</v>
      </c>
      <c r="AN47" s="11" t="str">
        <f t="shared" si="2"/>
        <v>NA</v>
      </c>
      <c r="AP47">
        <f t="shared" si="32"/>
        <v>0</v>
      </c>
      <c r="AQ47">
        <f t="shared" si="33"/>
        <v>0</v>
      </c>
      <c r="AR47">
        <f t="shared" si="34"/>
        <v>0</v>
      </c>
      <c r="AS47">
        <f t="shared" si="35"/>
        <v>0</v>
      </c>
      <c r="AT47">
        <f t="shared" si="3"/>
        <v>0</v>
      </c>
      <c r="AU47">
        <f t="shared" si="4"/>
        <v>0</v>
      </c>
      <c r="AV47">
        <f t="shared" si="36"/>
        <v>0</v>
      </c>
      <c r="AW47">
        <f t="shared" si="37"/>
        <v>0</v>
      </c>
      <c r="AX47">
        <f t="shared" si="38"/>
        <v>0</v>
      </c>
      <c r="AY47">
        <f t="shared" si="39"/>
        <v>0</v>
      </c>
      <c r="AZ47">
        <f t="shared" si="40"/>
        <v>0</v>
      </c>
      <c r="BA47">
        <f t="shared" si="41"/>
        <v>0</v>
      </c>
      <c r="BB47">
        <f t="shared" si="42"/>
        <v>0</v>
      </c>
      <c r="BD47">
        <f t="shared" si="6"/>
        <v>0</v>
      </c>
      <c r="BE47">
        <f t="shared" si="7"/>
        <v>0</v>
      </c>
      <c r="BF47">
        <f t="shared" si="8"/>
        <v>0</v>
      </c>
      <c r="BG47">
        <f t="shared" si="9"/>
        <v>0</v>
      </c>
      <c r="BH47">
        <f t="shared" si="10"/>
        <v>0</v>
      </c>
      <c r="BI47">
        <f t="shared" si="11"/>
        <v>0</v>
      </c>
      <c r="BJ47">
        <f t="shared" si="12"/>
        <v>0</v>
      </c>
      <c r="BK47">
        <f t="shared" si="13"/>
        <v>0</v>
      </c>
      <c r="BL47">
        <f t="shared" si="14"/>
        <v>0</v>
      </c>
      <c r="BM47">
        <f t="shared" si="15"/>
        <v>0</v>
      </c>
      <c r="BN47">
        <f t="shared" si="43"/>
        <v>0</v>
      </c>
      <c r="BO47">
        <f t="shared" si="44"/>
        <v>0</v>
      </c>
      <c r="BP47">
        <f t="shared" si="45"/>
        <v>0</v>
      </c>
      <c r="BQ47" t="str">
        <f t="shared" si="16"/>
        <v>NA</v>
      </c>
    </row>
    <row r="48" spans="1:69" x14ac:dyDescent="0.15">
      <c r="O48">
        <f t="shared" si="17"/>
        <v>0</v>
      </c>
      <c r="V48" s="5">
        <v>12</v>
      </c>
      <c r="W48" s="5">
        <v>4</v>
      </c>
      <c r="X48" s="15">
        <v>0</v>
      </c>
      <c r="Z48" s="14" t="str">
        <f t="shared" si="18"/>
        <v>NA</v>
      </c>
      <c r="AA48" s="14" t="str">
        <f t="shared" si="19"/>
        <v>NA</v>
      </c>
      <c r="AB48" s="14" t="str">
        <f t="shared" si="20"/>
        <v>NA</v>
      </c>
      <c r="AC48" s="14" t="str">
        <f t="shared" si="21"/>
        <v>NA</v>
      </c>
      <c r="AD48" s="14" t="str">
        <f t="shared" si="22"/>
        <v>NA</v>
      </c>
      <c r="AE48" s="14" t="str">
        <f t="shared" si="23"/>
        <v>NA</v>
      </c>
      <c r="AF48" s="14" t="str">
        <f t="shared" si="24"/>
        <v>NA</v>
      </c>
      <c r="AG48" s="14" t="str">
        <f t="shared" si="25"/>
        <v>NA</v>
      </c>
      <c r="AH48" s="14" t="str">
        <f t="shared" si="26"/>
        <v>NA</v>
      </c>
      <c r="AI48" s="14" t="str">
        <f t="shared" si="27"/>
        <v>NA</v>
      </c>
      <c r="AJ48" s="14" t="str">
        <f t="shared" si="28"/>
        <v>NA</v>
      </c>
      <c r="AK48" s="14" t="str">
        <f t="shared" si="29"/>
        <v>NA</v>
      </c>
      <c r="AL48" s="14">
        <f t="shared" si="30"/>
        <v>0</v>
      </c>
      <c r="AM48" s="14" t="str">
        <f t="shared" si="31"/>
        <v>NA</v>
      </c>
      <c r="AN48" s="11" t="str">
        <f t="shared" si="2"/>
        <v>NA</v>
      </c>
      <c r="AP48">
        <f t="shared" si="32"/>
        <v>0</v>
      </c>
      <c r="AQ48">
        <f t="shared" si="33"/>
        <v>0</v>
      </c>
      <c r="AR48">
        <f t="shared" si="34"/>
        <v>0</v>
      </c>
      <c r="AS48">
        <f t="shared" si="35"/>
        <v>0</v>
      </c>
      <c r="AT48">
        <f t="shared" si="3"/>
        <v>0</v>
      </c>
      <c r="AU48">
        <f t="shared" si="4"/>
        <v>0</v>
      </c>
      <c r="AV48">
        <f t="shared" si="36"/>
        <v>0</v>
      </c>
      <c r="AW48">
        <f t="shared" si="37"/>
        <v>0</v>
      </c>
      <c r="AX48">
        <f t="shared" si="38"/>
        <v>0</v>
      </c>
      <c r="AY48">
        <f t="shared" si="39"/>
        <v>0</v>
      </c>
      <c r="AZ48">
        <f t="shared" si="40"/>
        <v>0</v>
      </c>
      <c r="BA48">
        <f t="shared" si="41"/>
        <v>0</v>
      </c>
      <c r="BB48">
        <f t="shared" si="42"/>
        <v>0</v>
      </c>
      <c r="BD48">
        <f t="shared" si="6"/>
        <v>0</v>
      </c>
      <c r="BE48">
        <f t="shared" si="7"/>
        <v>0</v>
      </c>
      <c r="BF48">
        <f t="shared" si="8"/>
        <v>0</v>
      </c>
      <c r="BG48">
        <f t="shared" si="9"/>
        <v>0</v>
      </c>
      <c r="BH48">
        <f t="shared" si="10"/>
        <v>0</v>
      </c>
      <c r="BI48">
        <f t="shared" si="11"/>
        <v>0</v>
      </c>
      <c r="BJ48">
        <f t="shared" si="12"/>
        <v>0</v>
      </c>
      <c r="BK48">
        <f t="shared" si="13"/>
        <v>0</v>
      </c>
      <c r="BL48">
        <f t="shared" si="14"/>
        <v>0</v>
      </c>
      <c r="BM48">
        <f t="shared" si="15"/>
        <v>0</v>
      </c>
      <c r="BN48">
        <f t="shared" si="43"/>
        <v>0</v>
      </c>
      <c r="BO48">
        <f t="shared" si="44"/>
        <v>0</v>
      </c>
      <c r="BP48">
        <f t="shared" si="45"/>
        <v>0</v>
      </c>
      <c r="BQ48" t="str">
        <f t="shared" si="16"/>
        <v>NA</v>
      </c>
    </row>
    <row r="49" spans="15:69" x14ac:dyDescent="0.15">
      <c r="O49">
        <f t="shared" si="17"/>
        <v>0</v>
      </c>
      <c r="V49" s="5">
        <v>12</v>
      </c>
      <c r="W49" s="5">
        <v>4</v>
      </c>
      <c r="X49" s="15">
        <v>0</v>
      </c>
      <c r="Z49" s="14" t="str">
        <f t="shared" si="18"/>
        <v>NA</v>
      </c>
      <c r="AA49" s="14" t="str">
        <f t="shared" si="19"/>
        <v>NA</v>
      </c>
      <c r="AB49" s="14" t="str">
        <f t="shared" si="20"/>
        <v>NA</v>
      </c>
      <c r="AC49" s="14" t="str">
        <f t="shared" si="21"/>
        <v>NA</v>
      </c>
      <c r="AD49" s="14" t="str">
        <f t="shared" si="22"/>
        <v>NA</v>
      </c>
      <c r="AE49" s="14" t="str">
        <f t="shared" si="23"/>
        <v>NA</v>
      </c>
      <c r="AF49" s="14" t="str">
        <f t="shared" si="24"/>
        <v>NA</v>
      </c>
      <c r="AG49" s="14" t="str">
        <f t="shared" si="25"/>
        <v>NA</v>
      </c>
      <c r="AH49" s="14" t="str">
        <f t="shared" si="26"/>
        <v>NA</v>
      </c>
      <c r="AI49" s="14" t="str">
        <f t="shared" si="27"/>
        <v>NA</v>
      </c>
      <c r="AJ49" s="14" t="str">
        <f t="shared" si="28"/>
        <v>NA</v>
      </c>
      <c r="AK49" s="14" t="str">
        <f t="shared" si="29"/>
        <v>NA</v>
      </c>
      <c r="AL49" s="14">
        <f t="shared" si="30"/>
        <v>0</v>
      </c>
      <c r="AM49" s="14" t="str">
        <f t="shared" si="31"/>
        <v>NA</v>
      </c>
      <c r="AN49" s="11" t="str">
        <f t="shared" si="2"/>
        <v>NA</v>
      </c>
      <c r="AP49">
        <f t="shared" si="32"/>
        <v>0</v>
      </c>
      <c r="AQ49">
        <f t="shared" si="33"/>
        <v>0</v>
      </c>
      <c r="AR49">
        <f t="shared" si="34"/>
        <v>0</v>
      </c>
      <c r="AS49">
        <f t="shared" si="35"/>
        <v>0</v>
      </c>
      <c r="AT49">
        <f t="shared" si="3"/>
        <v>0</v>
      </c>
      <c r="AU49">
        <f t="shared" si="4"/>
        <v>0</v>
      </c>
      <c r="AV49">
        <f t="shared" si="36"/>
        <v>0</v>
      </c>
      <c r="AW49">
        <f t="shared" si="37"/>
        <v>0</v>
      </c>
      <c r="AX49">
        <f t="shared" si="38"/>
        <v>0</v>
      </c>
      <c r="AY49">
        <f t="shared" si="39"/>
        <v>0</v>
      </c>
      <c r="AZ49">
        <f t="shared" si="40"/>
        <v>0</v>
      </c>
      <c r="BA49">
        <f t="shared" si="41"/>
        <v>0</v>
      </c>
      <c r="BB49">
        <f t="shared" si="42"/>
        <v>0</v>
      </c>
      <c r="BD49">
        <f t="shared" si="6"/>
        <v>0</v>
      </c>
      <c r="BE49">
        <f t="shared" si="7"/>
        <v>0</v>
      </c>
      <c r="BF49">
        <f t="shared" si="8"/>
        <v>0</v>
      </c>
      <c r="BG49">
        <f t="shared" si="9"/>
        <v>0</v>
      </c>
      <c r="BH49">
        <f t="shared" si="10"/>
        <v>0</v>
      </c>
      <c r="BI49">
        <f t="shared" si="11"/>
        <v>0</v>
      </c>
      <c r="BJ49">
        <f t="shared" si="12"/>
        <v>0</v>
      </c>
      <c r="BK49">
        <f t="shared" si="13"/>
        <v>0</v>
      </c>
      <c r="BL49">
        <f t="shared" si="14"/>
        <v>0</v>
      </c>
      <c r="BM49">
        <f t="shared" si="15"/>
        <v>0</v>
      </c>
      <c r="BN49">
        <f t="shared" si="43"/>
        <v>0</v>
      </c>
      <c r="BO49">
        <f t="shared" si="44"/>
        <v>0</v>
      </c>
      <c r="BP49">
        <f t="shared" si="45"/>
        <v>0</v>
      </c>
      <c r="BQ49" t="str">
        <f t="shared" si="16"/>
        <v>NA</v>
      </c>
    </row>
    <row r="50" spans="15:69" x14ac:dyDescent="0.15">
      <c r="O50">
        <f>SUM(D50:N50)</f>
        <v>0</v>
      </c>
      <c r="V50" s="5">
        <v>12</v>
      </c>
      <c r="W50" s="5">
        <v>4</v>
      </c>
      <c r="X50" s="15">
        <v>0</v>
      </c>
      <c r="Z50" s="14" t="str">
        <f t="shared" si="18"/>
        <v>NA</v>
      </c>
      <c r="AA50" s="14" t="str">
        <f t="shared" si="19"/>
        <v>NA</v>
      </c>
      <c r="AB50" s="14" t="str">
        <f t="shared" si="20"/>
        <v>NA</v>
      </c>
      <c r="AC50" s="14" t="str">
        <f t="shared" si="21"/>
        <v>NA</v>
      </c>
      <c r="AD50" s="14" t="str">
        <f t="shared" si="22"/>
        <v>NA</v>
      </c>
      <c r="AE50" s="14" t="str">
        <f t="shared" si="23"/>
        <v>NA</v>
      </c>
      <c r="AF50" s="14" t="str">
        <f t="shared" si="24"/>
        <v>NA</v>
      </c>
      <c r="AG50" s="14" t="str">
        <f t="shared" si="25"/>
        <v>NA</v>
      </c>
      <c r="AH50" s="14" t="str">
        <f t="shared" si="26"/>
        <v>NA</v>
      </c>
      <c r="AI50" s="14" t="str">
        <f t="shared" si="27"/>
        <v>NA</v>
      </c>
      <c r="AJ50" s="14" t="str">
        <f t="shared" si="28"/>
        <v>NA</v>
      </c>
      <c r="AK50" s="14" t="str">
        <f t="shared" si="29"/>
        <v>NA</v>
      </c>
      <c r="AL50" s="14">
        <f t="shared" si="30"/>
        <v>0</v>
      </c>
      <c r="AM50" s="14" t="str">
        <f t="shared" si="31"/>
        <v>NA</v>
      </c>
      <c r="AN50" s="11" t="str">
        <f t="shared" si="2"/>
        <v>NA</v>
      </c>
      <c r="AP50">
        <f>D50</f>
        <v>0</v>
      </c>
      <c r="AQ50">
        <f t="shared" si="33"/>
        <v>0</v>
      </c>
      <c r="AR50">
        <f t="shared" si="34"/>
        <v>0</v>
      </c>
      <c r="AS50">
        <f t="shared" si="35"/>
        <v>0</v>
      </c>
      <c r="AT50">
        <f t="shared" si="3"/>
        <v>0</v>
      </c>
      <c r="AU50">
        <f t="shared" si="4"/>
        <v>0</v>
      </c>
      <c r="AV50">
        <f t="shared" ref="AV50:BA51" si="47">I50</f>
        <v>0</v>
      </c>
      <c r="AW50">
        <f t="shared" si="47"/>
        <v>0</v>
      </c>
      <c r="AX50">
        <f t="shared" si="47"/>
        <v>0</v>
      </c>
      <c r="AY50">
        <f t="shared" si="47"/>
        <v>0</v>
      </c>
      <c r="AZ50">
        <f t="shared" si="47"/>
        <v>0</v>
      </c>
      <c r="BA50">
        <f t="shared" si="47"/>
        <v>0</v>
      </c>
      <c r="BB50">
        <f>SUM(AP50:BA50)</f>
        <v>0</v>
      </c>
      <c r="BD50">
        <f t="shared" si="6"/>
        <v>0</v>
      </c>
      <c r="BE50">
        <f t="shared" si="7"/>
        <v>0</v>
      </c>
      <c r="BF50">
        <f t="shared" si="8"/>
        <v>0</v>
      </c>
      <c r="BG50">
        <f t="shared" si="9"/>
        <v>0</v>
      </c>
      <c r="BH50">
        <f t="shared" si="10"/>
        <v>0</v>
      </c>
      <c r="BI50">
        <f t="shared" si="11"/>
        <v>0</v>
      </c>
      <c r="BJ50">
        <f t="shared" si="12"/>
        <v>0</v>
      </c>
      <c r="BK50">
        <f t="shared" si="13"/>
        <v>0</v>
      </c>
      <c r="BL50">
        <f t="shared" si="14"/>
        <v>0</v>
      </c>
      <c r="BM50">
        <f t="shared" si="15"/>
        <v>0</v>
      </c>
      <c r="BN50">
        <f t="shared" si="43"/>
        <v>0</v>
      </c>
      <c r="BO50">
        <f t="shared" si="44"/>
        <v>0</v>
      </c>
      <c r="BP50">
        <f>SUM(BD50:BO50)</f>
        <v>0</v>
      </c>
      <c r="BQ50" t="str">
        <f t="shared" si="16"/>
        <v>NA</v>
      </c>
    </row>
    <row r="51" spans="15:69" x14ac:dyDescent="0.15">
      <c r="O51">
        <f t="shared" ref="O51:O64" si="48">SUM(D51:N51)</f>
        <v>0</v>
      </c>
      <c r="V51" s="21">
        <v>12</v>
      </c>
      <c r="W51" s="21">
        <v>4</v>
      </c>
      <c r="X51" s="15">
        <v>0</v>
      </c>
      <c r="Z51" s="14" t="str">
        <f t="shared" ref="Z51:Z64" si="49">IFERROR(BD51*$BQ51,"NA")</f>
        <v>NA</v>
      </c>
      <c r="AA51" s="14" t="str">
        <f t="shared" ref="AA51:AA64" si="50">IFERROR(BE51*$BQ51,"NA")</f>
        <v>NA</v>
      </c>
      <c r="AB51" s="14" t="str">
        <f t="shared" ref="AB51:AB64" si="51">IFERROR(BF51*$BQ51,"NA")</f>
        <v>NA</v>
      </c>
      <c r="AC51" s="14" t="str">
        <f t="shared" ref="AC51:AC64" si="52">IFERROR(BG51*$BQ51,"NA")</f>
        <v>NA</v>
      </c>
      <c r="AD51" s="14" t="str">
        <f t="shared" ref="AD51:AD64" si="53">IFERROR(IF(OR($X51="spinel", $X51="Spinel", $X51="SPINEL"),((BH51+BI51)*BQ51-AE51),BI51*$BQ51),"NA")</f>
        <v>NA</v>
      </c>
      <c r="AE51" s="14" t="str">
        <f t="shared" ref="AE51:AE64" si="54">IFERROR(IF(OR($X51="spinel", $X51="Spinel", $X51="SPINEL"),(1-AF51-AG51-AH51-AI51),BH51*$BQ51),"NA")</f>
        <v>NA</v>
      </c>
      <c r="AF51" s="14" t="str">
        <f t="shared" ref="AF51:AF64" si="55">IFERROR(BJ51*$BQ51,"NA")</f>
        <v>NA</v>
      </c>
      <c r="AG51" s="14" t="str">
        <f t="shared" ref="AG51:AG64" si="56">IFERROR(BK51*$BQ51,"NA")</f>
        <v>NA</v>
      </c>
      <c r="AH51" s="14" t="str">
        <f t="shared" ref="AH51:AH64" si="57">IFERROR(BL51*$BQ51,"NA")</f>
        <v>NA</v>
      </c>
      <c r="AI51" s="14" t="str">
        <f t="shared" ref="AI51:AI64" si="58">IFERROR(BM51*$BQ51,"NA")</f>
        <v>NA</v>
      </c>
      <c r="AJ51" s="14" t="str">
        <f t="shared" ref="AJ51:AJ64" si="59">IFERROR(BN51*$BQ51,"NA")</f>
        <v>NA</v>
      </c>
      <c r="AK51" s="14" t="str">
        <f t="shared" ref="AK51:AK64" si="60">IFERROR(BO51*$BQ51,"NA")</f>
        <v>NA</v>
      </c>
      <c r="AL51" s="14">
        <f t="shared" ref="AL51:AL64" si="61">IFERROR(SUM(Z51:AK51),"NA")</f>
        <v>0</v>
      </c>
      <c r="AM51" s="14" t="str">
        <f t="shared" ref="AM51:AM64" si="62">IFERROR(AF51/(AF51+AE51),"NA")</f>
        <v>NA</v>
      </c>
      <c r="AN51" s="11" t="str">
        <f t="shared" ref="AN51:AN64" si="63">IFERROR(AD51/(AD51+AE51),"NA")</f>
        <v>NA</v>
      </c>
      <c r="AP51">
        <f t="shared" ref="AP51:AP64" si="64">D51</f>
        <v>0</v>
      </c>
      <c r="AQ51">
        <f t="shared" ref="AQ51:AQ64" si="65">E51</f>
        <v>0</v>
      </c>
      <c r="AR51">
        <f t="shared" ref="AR51:AR64" si="66">F51</f>
        <v>0</v>
      </c>
      <c r="AS51">
        <f t="shared" ref="AS51:AS64" si="67">G51</f>
        <v>0</v>
      </c>
      <c r="AT51">
        <f t="shared" ref="AT51:AT64" si="68">BI51*AT$1/2</f>
        <v>0</v>
      </c>
      <c r="AU51">
        <f t="shared" ref="AU51:AU64" si="69">BH51*AU$1</f>
        <v>0</v>
      </c>
      <c r="AV51">
        <f t="shared" si="47"/>
        <v>0</v>
      </c>
      <c r="AW51">
        <f t="shared" si="47"/>
        <v>0</v>
      </c>
      <c r="AX51">
        <f t="shared" si="47"/>
        <v>0</v>
      </c>
      <c r="AY51">
        <f t="shared" si="47"/>
        <v>0</v>
      </c>
      <c r="AZ51">
        <f t="shared" si="47"/>
        <v>0</v>
      </c>
      <c r="BA51">
        <f t="shared" si="47"/>
        <v>0</v>
      </c>
      <c r="BB51">
        <f t="shared" ref="BB51:BB64" si="70">SUM(AP51:BA51)</f>
        <v>0</v>
      </c>
      <c r="BD51">
        <f t="shared" ref="BD51:BD64" si="71">D51/AP$1</f>
        <v>0</v>
      </c>
      <c r="BE51">
        <f t="shared" ref="BE51:BE64" si="72">E51/AQ$1</f>
        <v>0</v>
      </c>
      <c r="BF51">
        <f t="shared" ref="BF51:BF64" si="73">F51/AR$1*2</f>
        <v>0</v>
      </c>
      <c r="BG51">
        <f t="shared" ref="BG51:BG64" si="74">G51/AS$1*2</f>
        <v>0</v>
      </c>
      <c r="BH51">
        <f t="shared" ref="BH51:BH64" si="75">IF(OR($X51="spinel", $X51="Spinel", $X51="SPINEL"),H51/AU$1,H51/AU$1*(1-$X51))</f>
        <v>0</v>
      </c>
      <c r="BI51">
        <f t="shared" ref="BI51:BI64" si="76">IF(OR($X51="spinel", $X51="Spinel", $X51="SPINEL"),0,H51/AU$1*$X51)</f>
        <v>0</v>
      </c>
      <c r="BJ51">
        <f t="shared" ref="BJ51:BJ64" si="77">I51/AV$1</f>
        <v>0</v>
      </c>
      <c r="BK51">
        <f t="shared" ref="BK51:BK64" si="78">J51/AW$1</f>
        <v>0</v>
      </c>
      <c r="BL51">
        <f t="shared" ref="BL51:BL64" si="79">K51/AX$1</f>
        <v>0</v>
      </c>
      <c r="BM51">
        <f t="shared" ref="BM51:BM64" si="80">L51/AY$1</f>
        <v>0</v>
      </c>
      <c r="BN51">
        <f t="shared" ref="BN51:BN64" si="81">M51/AZ$1*2</f>
        <v>0</v>
      </c>
      <c r="BO51">
        <f t="shared" ref="BO51:BO64" si="82">N51/BA$1*2</f>
        <v>0</v>
      </c>
      <c r="BP51">
        <f t="shared" ref="BP51:BP64" si="83">SUM(BD51:BO51)</f>
        <v>0</v>
      </c>
      <c r="BQ51" t="str">
        <f t="shared" ref="BQ51:BQ64" si="84">IFERROR(IF(OR($U51="Total",$U51="total", $U51="TOTAL"),$W51/$BP51,V51/(BD51*4+BE51*4+BF51*3+BG51*3+BH51*2+BI51*3+BJ51*2+BK51*2+BL51*2+BM51*2+BN51+BO51)),"NA")</f>
        <v>NA</v>
      </c>
    </row>
    <row r="52" spans="15:69" x14ac:dyDescent="0.15">
      <c r="O52">
        <f t="shared" si="48"/>
        <v>0</v>
      </c>
      <c r="V52" s="21">
        <v>12</v>
      </c>
      <c r="W52" s="21">
        <v>4</v>
      </c>
      <c r="X52" s="15">
        <v>0</v>
      </c>
      <c r="Z52" s="14" t="str">
        <f t="shared" si="49"/>
        <v>NA</v>
      </c>
      <c r="AA52" s="14" t="str">
        <f t="shared" si="50"/>
        <v>NA</v>
      </c>
      <c r="AB52" s="14" t="str">
        <f t="shared" si="51"/>
        <v>NA</v>
      </c>
      <c r="AC52" s="14" t="str">
        <f t="shared" si="52"/>
        <v>NA</v>
      </c>
      <c r="AD52" s="14" t="str">
        <f t="shared" si="53"/>
        <v>NA</v>
      </c>
      <c r="AE52" s="14" t="str">
        <f t="shared" si="54"/>
        <v>NA</v>
      </c>
      <c r="AF52" s="14" t="str">
        <f t="shared" si="55"/>
        <v>NA</v>
      </c>
      <c r="AG52" s="14" t="str">
        <f t="shared" si="56"/>
        <v>NA</v>
      </c>
      <c r="AH52" s="14" t="str">
        <f t="shared" si="57"/>
        <v>NA</v>
      </c>
      <c r="AI52" s="14" t="str">
        <f t="shared" si="58"/>
        <v>NA</v>
      </c>
      <c r="AJ52" s="14" t="str">
        <f t="shared" si="59"/>
        <v>NA</v>
      </c>
      <c r="AK52" s="14" t="str">
        <f t="shared" si="60"/>
        <v>NA</v>
      </c>
      <c r="AL52" s="14">
        <f t="shared" si="61"/>
        <v>0</v>
      </c>
      <c r="AM52" s="14" t="str">
        <f t="shared" si="62"/>
        <v>NA</v>
      </c>
      <c r="AN52" s="11" t="str">
        <f t="shared" si="63"/>
        <v>NA</v>
      </c>
      <c r="AP52">
        <f t="shared" si="64"/>
        <v>0</v>
      </c>
      <c r="AQ52">
        <f t="shared" si="65"/>
        <v>0</v>
      </c>
      <c r="AR52">
        <f t="shared" si="66"/>
        <v>0</v>
      </c>
      <c r="AS52">
        <f t="shared" si="67"/>
        <v>0</v>
      </c>
      <c r="AT52">
        <f t="shared" si="68"/>
        <v>0</v>
      </c>
      <c r="AU52">
        <f t="shared" si="69"/>
        <v>0</v>
      </c>
      <c r="AV52">
        <f t="shared" ref="AV52:AV64" si="85">I52</f>
        <v>0</v>
      </c>
      <c r="AW52">
        <f t="shared" ref="AW52:AW64" si="86">J52</f>
        <v>0</v>
      </c>
      <c r="AX52">
        <f t="shared" ref="AX52:AX64" si="87">K52</f>
        <v>0</v>
      </c>
      <c r="AY52">
        <f t="shared" ref="AY52:AY64" si="88">L52</f>
        <v>0</v>
      </c>
      <c r="AZ52">
        <f t="shared" ref="AZ52:AZ64" si="89">M52</f>
        <v>0</v>
      </c>
      <c r="BA52">
        <f t="shared" ref="BA52:BA64" si="90">N52</f>
        <v>0</v>
      </c>
      <c r="BB52">
        <f t="shared" si="70"/>
        <v>0</v>
      </c>
      <c r="BD52">
        <f t="shared" si="71"/>
        <v>0</v>
      </c>
      <c r="BE52">
        <f t="shared" si="72"/>
        <v>0</v>
      </c>
      <c r="BF52">
        <f t="shared" si="73"/>
        <v>0</v>
      </c>
      <c r="BG52">
        <f t="shared" si="74"/>
        <v>0</v>
      </c>
      <c r="BH52">
        <f t="shared" si="75"/>
        <v>0</v>
      </c>
      <c r="BI52">
        <f t="shared" si="76"/>
        <v>0</v>
      </c>
      <c r="BJ52">
        <f t="shared" si="77"/>
        <v>0</v>
      </c>
      <c r="BK52">
        <f t="shared" si="78"/>
        <v>0</v>
      </c>
      <c r="BL52">
        <f t="shared" si="79"/>
        <v>0</v>
      </c>
      <c r="BM52">
        <f t="shared" si="80"/>
        <v>0</v>
      </c>
      <c r="BN52">
        <f t="shared" si="81"/>
        <v>0</v>
      </c>
      <c r="BO52">
        <f t="shared" si="82"/>
        <v>0</v>
      </c>
      <c r="BP52">
        <f t="shared" si="83"/>
        <v>0</v>
      </c>
      <c r="BQ52" t="str">
        <f t="shared" si="84"/>
        <v>NA</v>
      </c>
    </row>
    <row r="53" spans="15:69" x14ac:dyDescent="0.15">
      <c r="O53">
        <f t="shared" si="48"/>
        <v>0</v>
      </c>
      <c r="V53" s="21">
        <v>12</v>
      </c>
      <c r="W53" s="21">
        <v>4</v>
      </c>
      <c r="X53" s="15">
        <v>0</v>
      </c>
      <c r="Z53" s="14" t="str">
        <f t="shared" si="49"/>
        <v>NA</v>
      </c>
      <c r="AA53" s="14" t="str">
        <f t="shared" si="50"/>
        <v>NA</v>
      </c>
      <c r="AB53" s="14" t="str">
        <f t="shared" si="51"/>
        <v>NA</v>
      </c>
      <c r="AC53" s="14" t="str">
        <f t="shared" si="52"/>
        <v>NA</v>
      </c>
      <c r="AD53" s="14" t="str">
        <f t="shared" si="53"/>
        <v>NA</v>
      </c>
      <c r="AE53" s="14" t="str">
        <f t="shared" si="54"/>
        <v>NA</v>
      </c>
      <c r="AF53" s="14" t="str">
        <f t="shared" si="55"/>
        <v>NA</v>
      </c>
      <c r="AG53" s="14" t="str">
        <f t="shared" si="56"/>
        <v>NA</v>
      </c>
      <c r="AH53" s="14" t="str">
        <f t="shared" si="57"/>
        <v>NA</v>
      </c>
      <c r="AI53" s="14" t="str">
        <f t="shared" si="58"/>
        <v>NA</v>
      </c>
      <c r="AJ53" s="14" t="str">
        <f t="shared" si="59"/>
        <v>NA</v>
      </c>
      <c r="AK53" s="14" t="str">
        <f t="shared" si="60"/>
        <v>NA</v>
      </c>
      <c r="AL53" s="14">
        <f t="shared" si="61"/>
        <v>0</v>
      </c>
      <c r="AM53" s="14" t="str">
        <f t="shared" si="62"/>
        <v>NA</v>
      </c>
      <c r="AN53" s="11" t="str">
        <f t="shared" si="63"/>
        <v>NA</v>
      </c>
      <c r="AP53">
        <f t="shared" si="64"/>
        <v>0</v>
      </c>
      <c r="AQ53">
        <f t="shared" si="65"/>
        <v>0</v>
      </c>
      <c r="AR53">
        <f t="shared" si="66"/>
        <v>0</v>
      </c>
      <c r="AS53">
        <f t="shared" si="67"/>
        <v>0</v>
      </c>
      <c r="AT53">
        <f t="shared" si="68"/>
        <v>0</v>
      </c>
      <c r="AU53">
        <f t="shared" si="69"/>
        <v>0</v>
      </c>
      <c r="AV53">
        <f t="shared" si="85"/>
        <v>0</v>
      </c>
      <c r="AW53">
        <f t="shared" si="86"/>
        <v>0</v>
      </c>
      <c r="AX53">
        <f t="shared" si="87"/>
        <v>0</v>
      </c>
      <c r="AY53">
        <f t="shared" si="88"/>
        <v>0</v>
      </c>
      <c r="AZ53">
        <f t="shared" si="89"/>
        <v>0</v>
      </c>
      <c r="BA53">
        <f t="shared" si="90"/>
        <v>0</v>
      </c>
      <c r="BB53">
        <f t="shared" si="70"/>
        <v>0</v>
      </c>
      <c r="BD53">
        <f t="shared" si="71"/>
        <v>0</v>
      </c>
      <c r="BE53">
        <f t="shared" si="72"/>
        <v>0</v>
      </c>
      <c r="BF53">
        <f t="shared" si="73"/>
        <v>0</v>
      </c>
      <c r="BG53">
        <f t="shared" si="74"/>
        <v>0</v>
      </c>
      <c r="BH53">
        <f t="shared" si="75"/>
        <v>0</v>
      </c>
      <c r="BI53">
        <f t="shared" si="76"/>
        <v>0</v>
      </c>
      <c r="BJ53">
        <f t="shared" si="77"/>
        <v>0</v>
      </c>
      <c r="BK53">
        <f t="shared" si="78"/>
        <v>0</v>
      </c>
      <c r="BL53">
        <f t="shared" si="79"/>
        <v>0</v>
      </c>
      <c r="BM53">
        <f t="shared" si="80"/>
        <v>0</v>
      </c>
      <c r="BN53">
        <f t="shared" si="81"/>
        <v>0</v>
      </c>
      <c r="BO53">
        <f t="shared" si="82"/>
        <v>0</v>
      </c>
      <c r="BP53">
        <f t="shared" si="83"/>
        <v>0</v>
      </c>
      <c r="BQ53" t="str">
        <f t="shared" si="84"/>
        <v>NA</v>
      </c>
    </row>
    <row r="54" spans="15:69" x14ac:dyDescent="0.15">
      <c r="O54">
        <f t="shared" si="48"/>
        <v>0</v>
      </c>
      <c r="V54" s="21">
        <v>12</v>
      </c>
      <c r="W54" s="21">
        <v>4</v>
      </c>
      <c r="X54" s="15">
        <v>0</v>
      </c>
      <c r="Z54" s="14" t="str">
        <f t="shared" si="49"/>
        <v>NA</v>
      </c>
      <c r="AA54" s="14" t="str">
        <f t="shared" si="50"/>
        <v>NA</v>
      </c>
      <c r="AB54" s="14" t="str">
        <f t="shared" si="51"/>
        <v>NA</v>
      </c>
      <c r="AC54" s="14" t="str">
        <f t="shared" si="52"/>
        <v>NA</v>
      </c>
      <c r="AD54" s="14" t="str">
        <f t="shared" si="53"/>
        <v>NA</v>
      </c>
      <c r="AE54" s="14" t="str">
        <f t="shared" si="54"/>
        <v>NA</v>
      </c>
      <c r="AF54" s="14" t="str">
        <f t="shared" si="55"/>
        <v>NA</v>
      </c>
      <c r="AG54" s="14" t="str">
        <f t="shared" si="56"/>
        <v>NA</v>
      </c>
      <c r="AH54" s="14" t="str">
        <f t="shared" si="57"/>
        <v>NA</v>
      </c>
      <c r="AI54" s="14" t="str">
        <f t="shared" si="58"/>
        <v>NA</v>
      </c>
      <c r="AJ54" s="14" t="str">
        <f t="shared" si="59"/>
        <v>NA</v>
      </c>
      <c r="AK54" s="14" t="str">
        <f t="shared" si="60"/>
        <v>NA</v>
      </c>
      <c r="AL54" s="14">
        <f t="shared" si="61"/>
        <v>0</v>
      </c>
      <c r="AM54" s="14" t="str">
        <f t="shared" si="62"/>
        <v>NA</v>
      </c>
      <c r="AN54" s="11" t="str">
        <f t="shared" si="63"/>
        <v>NA</v>
      </c>
      <c r="AP54">
        <f t="shared" si="64"/>
        <v>0</v>
      </c>
      <c r="AQ54">
        <f t="shared" si="65"/>
        <v>0</v>
      </c>
      <c r="AR54">
        <f t="shared" si="66"/>
        <v>0</v>
      </c>
      <c r="AS54">
        <f t="shared" si="67"/>
        <v>0</v>
      </c>
      <c r="AT54">
        <f t="shared" si="68"/>
        <v>0</v>
      </c>
      <c r="AU54">
        <f t="shared" si="69"/>
        <v>0</v>
      </c>
      <c r="AV54">
        <f t="shared" si="85"/>
        <v>0</v>
      </c>
      <c r="AW54">
        <f t="shared" si="86"/>
        <v>0</v>
      </c>
      <c r="AX54">
        <f t="shared" si="87"/>
        <v>0</v>
      </c>
      <c r="AY54">
        <f t="shared" si="88"/>
        <v>0</v>
      </c>
      <c r="AZ54">
        <f t="shared" si="89"/>
        <v>0</v>
      </c>
      <c r="BA54">
        <f t="shared" si="90"/>
        <v>0</v>
      </c>
      <c r="BB54">
        <f t="shared" si="70"/>
        <v>0</v>
      </c>
      <c r="BD54">
        <f t="shared" si="71"/>
        <v>0</v>
      </c>
      <c r="BE54">
        <f t="shared" si="72"/>
        <v>0</v>
      </c>
      <c r="BF54">
        <f t="shared" si="73"/>
        <v>0</v>
      </c>
      <c r="BG54">
        <f t="shared" si="74"/>
        <v>0</v>
      </c>
      <c r="BH54">
        <f t="shared" si="75"/>
        <v>0</v>
      </c>
      <c r="BI54">
        <f t="shared" si="76"/>
        <v>0</v>
      </c>
      <c r="BJ54">
        <f t="shared" si="77"/>
        <v>0</v>
      </c>
      <c r="BK54">
        <f t="shared" si="78"/>
        <v>0</v>
      </c>
      <c r="BL54">
        <f t="shared" si="79"/>
        <v>0</v>
      </c>
      <c r="BM54">
        <f t="shared" si="80"/>
        <v>0</v>
      </c>
      <c r="BN54">
        <f t="shared" si="81"/>
        <v>0</v>
      </c>
      <c r="BO54">
        <f t="shared" si="82"/>
        <v>0</v>
      </c>
      <c r="BP54">
        <f t="shared" si="83"/>
        <v>0</v>
      </c>
      <c r="BQ54" t="str">
        <f t="shared" si="84"/>
        <v>NA</v>
      </c>
    </row>
    <row r="55" spans="15:69" x14ac:dyDescent="0.15">
      <c r="O55">
        <f t="shared" si="48"/>
        <v>0</v>
      </c>
      <c r="V55" s="21">
        <v>12</v>
      </c>
      <c r="W55" s="21">
        <v>4</v>
      </c>
      <c r="X55" s="15">
        <v>0</v>
      </c>
      <c r="Z55" s="14" t="str">
        <f t="shared" si="49"/>
        <v>NA</v>
      </c>
      <c r="AA55" s="14" t="str">
        <f t="shared" si="50"/>
        <v>NA</v>
      </c>
      <c r="AB55" s="14" t="str">
        <f t="shared" si="51"/>
        <v>NA</v>
      </c>
      <c r="AC55" s="14" t="str">
        <f t="shared" si="52"/>
        <v>NA</v>
      </c>
      <c r="AD55" s="14" t="str">
        <f t="shared" si="53"/>
        <v>NA</v>
      </c>
      <c r="AE55" s="14" t="str">
        <f t="shared" si="54"/>
        <v>NA</v>
      </c>
      <c r="AF55" s="14" t="str">
        <f t="shared" si="55"/>
        <v>NA</v>
      </c>
      <c r="AG55" s="14" t="str">
        <f t="shared" si="56"/>
        <v>NA</v>
      </c>
      <c r="AH55" s="14" t="str">
        <f t="shared" si="57"/>
        <v>NA</v>
      </c>
      <c r="AI55" s="14" t="str">
        <f t="shared" si="58"/>
        <v>NA</v>
      </c>
      <c r="AJ55" s="14" t="str">
        <f t="shared" si="59"/>
        <v>NA</v>
      </c>
      <c r="AK55" s="14" t="str">
        <f t="shared" si="60"/>
        <v>NA</v>
      </c>
      <c r="AL55" s="14">
        <f t="shared" si="61"/>
        <v>0</v>
      </c>
      <c r="AM55" s="14" t="str">
        <f t="shared" si="62"/>
        <v>NA</v>
      </c>
      <c r="AN55" s="11" t="str">
        <f t="shared" si="63"/>
        <v>NA</v>
      </c>
      <c r="AP55">
        <f t="shared" si="64"/>
        <v>0</v>
      </c>
      <c r="AQ55">
        <f t="shared" si="65"/>
        <v>0</v>
      </c>
      <c r="AR55">
        <f t="shared" si="66"/>
        <v>0</v>
      </c>
      <c r="AS55">
        <f t="shared" si="67"/>
        <v>0</v>
      </c>
      <c r="AT55">
        <f t="shared" si="68"/>
        <v>0</v>
      </c>
      <c r="AU55">
        <f t="shared" si="69"/>
        <v>0</v>
      </c>
      <c r="AV55">
        <f t="shared" si="85"/>
        <v>0</v>
      </c>
      <c r="AW55">
        <f t="shared" si="86"/>
        <v>0</v>
      </c>
      <c r="AX55">
        <f t="shared" si="87"/>
        <v>0</v>
      </c>
      <c r="AY55">
        <f t="shared" si="88"/>
        <v>0</v>
      </c>
      <c r="AZ55">
        <f t="shared" si="89"/>
        <v>0</v>
      </c>
      <c r="BA55">
        <f t="shared" si="90"/>
        <v>0</v>
      </c>
      <c r="BB55">
        <f t="shared" si="70"/>
        <v>0</v>
      </c>
      <c r="BD55">
        <f t="shared" si="71"/>
        <v>0</v>
      </c>
      <c r="BE55">
        <f t="shared" si="72"/>
        <v>0</v>
      </c>
      <c r="BF55">
        <f t="shared" si="73"/>
        <v>0</v>
      </c>
      <c r="BG55">
        <f t="shared" si="74"/>
        <v>0</v>
      </c>
      <c r="BH55">
        <f t="shared" si="75"/>
        <v>0</v>
      </c>
      <c r="BI55">
        <f t="shared" si="76"/>
        <v>0</v>
      </c>
      <c r="BJ55">
        <f t="shared" si="77"/>
        <v>0</v>
      </c>
      <c r="BK55">
        <f t="shared" si="78"/>
        <v>0</v>
      </c>
      <c r="BL55">
        <f t="shared" si="79"/>
        <v>0</v>
      </c>
      <c r="BM55">
        <f t="shared" si="80"/>
        <v>0</v>
      </c>
      <c r="BN55">
        <f t="shared" si="81"/>
        <v>0</v>
      </c>
      <c r="BO55">
        <f t="shared" si="82"/>
        <v>0</v>
      </c>
      <c r="BP55">
        <f t="shared" si="83"/>
        <v>0</v>
      </c>
      <c r="BQ55" t="str">
        <f t="shared" si="84"/>
        <v>NA</v>
      </c>
    </row>
    <row r="56" spans="15:69" x14ac:dyDescent="0.15">
      <c r="O56">
        <f t="shared" si="48"/>
        <v>0</v>
      </c>
      <c r="V56" s="21">
        <v>12</v>
      </c>
      <c r="W56" s="21">
        <v>4</v>
      </c>
      <c r="X56" s="15">
        <v>0</v>
      </c>
      <c r="Z56" s="14" t="str">
        <f t="shared" si="49"/>
        <v>NA</v>
      </c>
      <c r="AA56" s="14" t="str">
        <f t="shared" si="50"/>
        <v>NA</v>
      </c>
      <c r="AB56" s="14" t="str">
        <f t="shared" si="51"/>
        <v>NA</v>
      </c>
      <c r="AC56" s="14" t="str">
        <f t="shared" si="52"/>
        <v>NA</v>
      </c>
      <c r="AD56" s="14" t="str">
        <f t="shared" si="53"/>
        <v>NA</v>
      </c>
      <c r="AE56" s="14" t="str">
        <f t="shared" si="54"/>
        <v>NA</v>
      </c>
      <c r="AF56" s="14" t="str">
        <f t="shared" si="55"/>
        <v>NA</v>
      </c>
      <c r="AG56" s="14" t="str">
        <f t="shared" si="56"/>
        <v>NA</v>
      </c>
      <c r="AH56" s="14" t="str">
        <f t="shared" si="57"/>
        <v>NA</v>
      </c>
      <c r="AI56" s="14" t="str">
        <f t="shared" si="58"/>
        <v>NA</v>
      </c>
      <c r="AJ56" s="14" t="str">
        <f t="shared" si="59"/>
        <v>NA</v>
      </c>
      <c r="AK56" s="14" t="str">
        <f t="shared" si="60"/>
        <v>NA</v>
      </c>
      <c r="AL56" s="14">
        <f t="shared" si="61"/>
        <v>0</v>
      </c>
      <c r="AM56" s="14" t="str">
        <f t="shared" si="62"/>
        <v>NA</v>
      </c>
      <c r="AN56" s="11" t="str">
        <f t="shared" si="63"/>
        <v>NA</v>
      </c>
      <c r="AP56">
        <f t="shared" si="64"/>
        <v>0</v>
      </c>
      <c r="AQ56">
        <f t="shared" si="65"/>
        <v>0</v>
      </c>
      <c r="AR56">
        <f t="shared" si="66"/>
        <v>0</v>
      </c>
      <c r="AS56">
        <f t="shared" si="67"/>
        <v>0</v>
      </c>
      <c r="AT56">
        <f t="shared" si="68"/>
        <v>0</v>
      </c>
      <c r="AU56">
        <f t="shared" si="69"/>
        <v>0</v>
      </c>
      <c r="AV56">
        <f t="shared" si="85"/>
        <v>0</v>
      </c>
      <c r="AW56">
        <f t="shared" si="86"/>
        <v>0</v>
      </c>
      <c r="AX56">
        <f t="shared" si="87"/>
        <v>0</v>
      </c>
      <c r="AY56">
        <f t="shared" si="88"/>
        <v>0</v>
      </c>
      <c r="AZ56">
        <f t="shared" si="89"/>
        <v>0</v>
      </c>
      <c r="BA56">
        <f t="shared" si="90"/>
        <v>0</v>
      </c>
      <c r="BB56">
        <f t="shared" si="70"/>
        <v>0</v>
      </c>
      <c r="BD56">
        <f t="shared" si="71"/>
        <v>0</v>
      </c>
      <c r="BE56">
        <f t="shared" si="72"/>
        <v>0</v>
      </c>
      <c r="BF56">
        <f t="shared" si="73"/>
        <v>0</v>
      </c>
      <c r="BG56">
        <f t="shared" si="74"/>
        <v>0</v>
      </c>
      <c r="BH56">
        <f t="shared" si="75"/>
        <v>0</v>
      </c>
      <c r="BI56">
        <f t="shared" si="76"/>
        <v>0</v>
      </c>
      <c r="BJ56">
        <f t="shared" si="77"/>
        <v>0</v>
      </c>
      <c r="BK56">
        <f t="shared" si="78"/>
        <v>0</v>
      </c>
      <c r="BL56">
        <f t="shared" si="79"/>
        <v>0</v>
      </c>
      <c r="BM56">
        <f t="shared" si="80"/>
        <v>0</v>
      </c>
      <c r="BN56">
        <f t="shared" si="81"/>
        <v>0</v>
      </c>
      <c r="BO56">
        <f t="shared" si="82"/>
        <v>0</v>
      </c>
      <c r="BP56">
        <f t="shared" si="83"/>
        <v>0</v>
      </c>
      <c r="BQ56" t="str">
        <f t="shared" si="84"/>
        <v>NA</v>
      </c>
    </row>
    <row r="57" spans="15:69" x14ac:dyDescent="0.15">
      <c r="O57">
        <f t="shared" si="48"/>
        <v>0</v>
      </c>
      <c r="V57" s="21">
        <v>12</v>
      </c>
      <c r="W57" s="21">
        <v>4</v>
      </c>
      <c r="X57" s="15">
        <v>0</v>
      </c>
      <c r="Z57" s="14" t="str">
        <f t="shared" si="49"/>
        <v>NA</v>
      </c>
      <c r="AA57" s="14" t="str">
        <f t="shared" si="50"/>
        <v>NA</v>
      </c>
      <c r="AB57" s="14" t="str">
        <f t="shared" si="51"/>
        <v>NA</v>
      </c>
      <c r="AC57" s="14" t="str">
        <f t="shared" si="52"/>
        <v>NA</v>
      </c>
      <c r="AD57" s="14" t="str">
        <f t="shared" si="53"/>
        <v>NA</v>
      </c>
      <c r="AE57" s="14" t="str">
        <f t="shared" si="54"/>
        <v>NA</v>
      </c>
      <c r="AF57" s="14" t="str">
        <f t="shared" si="55"/>
        <v>NA</v>
      </c>
      <c r="AG57" s="14" t="str">
        <f t="shared" si="56"/>
        <v>NA</v>
      </c>
      <c r="AH57" s="14" t="str">
        <f t="shared" si="57"/>
        <v>NA</v>
      </c>
      <c r="AI57" s="14" t="str">
        <f t="shared" si="58"/>
        <v>NA</v>
      </c>
      <c r="AJ57" s="14" t="str">
        <f t="shared" si="59"/>
        <v>NA</v>
      </c>
      <c r="AK57" s="14" t="str">
        <f t="shared" si="60"/>
        <v>NA</v>
      </c>
      <c r="AL57" s="14">
        <f t="shared" si="61"/>
        <v>0</v>
      </c>
      <c r="AM57" s="14" t="str">
        <f t="shared" si="62"/>
        <v>NA</v>
      </c>
      <c r="AN57" s="11" t="str">
        <f t="shared" si="63"/>
        <v>NA</v>
      </c>
      <c r="AP57">
        <f t="shared" si="64"/>
        <v>0</v>
      </c>
      <c r="AQ57">
        <f t="shared" si="65"/>
        <v>0</v>
      </c>
      <c r="AR57">
        <f t="shared" si="66"/>
        <v>0</v>
      </c>
      <c r="AS57">
        <f t="shared" si="67"/>
        <v>0</v>
      </c>
      <c r="AT57">
        <f t="shared" si="68"/>
        <v>0</v>
      </c>
      <c r="AU57">
        <f t="shared" si="69"/>
        <v>0</v>
      </c>
      <c r="AV57">
        <f t="shared" si="85"/>
        <v>0</v>
      </c>
      <c r="AW57">
        <f t="shared" si="86"/>
        <v>0</v>
      </c>
      <c r="AX57">
        <f t="shared" si="87"/>
        <v>0</v>
      </c>
      <c r="AY57">
        <f t="shared" si="88"/>
        <v>0</v>
      </c>
      <c r="AZ57">
        <f t="shared" si="89"/>
        <v>0</v>
      </c>
      <c r="BA57">
        <f t="shared" si="90"/>
        <v>0</v>
      </c>
      <c r="BB57">
        <f t="shared" si="70"/>
        <v>0</v>
      </c>
      <c r="BD57">
        <f t="shared" si="71"/>
        <v>0</v>
      </c>
      <c r="BE57">
        <f t="shared" si="72"/>
        <v>0</v>
      </c>
      <c r="BF57">
        <f t="shared" si="73"/>
        <v>0</v>
      </c>
      <c r="BG57">
        <f t="shared" si="74"/>
        <v>0</v>
      </c>
      <c r="BH57">
        <f t="shared" si="75"/>
        <v>0</v>
      </c>
      <c r="BI57">
        <f t="shared" si="76"/>
        <v>0</v>
      </c>
      <c r="BJ57">
        <f t="shared" si="77"/>
        <v>0</v>
      </c>
      <c r="BK57">
        <f t="shared" si="78"/>
        <v>0</v>
      </c>
      <c r="BL57">
        <f t="shared" si="79"/>
        <v>0</v>
      </c>
      <c r="BM57">
        <f t="shared" si="80"/>
        <v>0</v>
      </c>
      <c r="BN57">
        <f t="shared" si="81"/>
        <v>0</v>
      </c>
      <c r="BO57">
        <f t="shared" si="82"/>
        <v>0</v>
      </c>
      <c r="BP57">
        <f t="shared" si="83"/>
        <v>0</v>
      </c>
      <c r="BQ57" t="str">
        <f t="shared" si="84"/>
        <v>NA</v>
      </c>
    </row>
    <row r="58" spans="15:69" x14ac:dyDescent="0.15">
      <c r="O58">
        <f t="shared" si="48"/>
        <v>0</v>
      </c>
      <c r="V58" s="21">
        <v>12</v>
      </c>
      <c r="W58" s="21">
        <v>4</v>
      </c>
      <c r="X58" s="15">
        <v>0</v>
      </c>
      <c r="Z58" s="14" t="str">
        <f t="shared" si="49"/>
        <v>NA</v>
      </c>
      <c r="AA58" s="14" t="str">
        <f t="shared" si="50"/>
        <v>NA</v>
      </c>
      <c r="AB58" s="14" t="str">
        <f t="shared" si="51"/>
        <v>NA</v>
      </c>
      <c r="AC58" s="14" t="str">
        <f t="shared" si="52"/>
        <v>NA</v>
      </c>
      <c r="AD58" s="14" t="str">
        <f t="shared" si="53"/>
        <v>NA</v>
      </c>
      <c r="AE58" s="14" t="str">
        <f t="shared" si="54"/>
        <v>NA</v>
      </c>
      <c r="AF58" s="14" t="str">
        <f t="shared" si="55"/>
        <v>NA</v>
      </c>
      <c r="AG58" s="14" t="str">
        <f t="shared" si="56"/>
        <v>NA</v>
      </c>
      <c r="AH58" s="14" t="str">
        <f t="shared" si="57"/>
        <v>NA</v>
      </c>
      <c r="AI58" s="14" t="str">
        <f t="shared" si="58"/>
        <v>NA</v>
      </c>
      <c r="AJ58" s="14" t="str">
        <f t="shared" si="59"/>
        <v>NA</v>
      </c>
      <c r="AK58" s="14" t="str">
        <f t="shared" si="60"/>
        <v>NA</v>
      </c>
      <c r="AL58" s="14">
        <f t="shared" si="61"/>
        <v>0</v>
      </c>
      <c r="AM58" s="14" t="str">
        <f t="shared" si="62"/>
        <v>NA</v>
      </c>
      <c r="AN58" s="11" t="str">
        <f t="shared" si="63"/>
        <v>NA</v>
      </c>
      <c r="AP58">
        <f t="shared" si="64"/>
        <v>0</v>
      </c>
      <c r="AQ58">
        <f t="shared" si="65"/>
        <v>0</v>
      </c>
      <c r="AR58">
        <f t="shared" si="66"/>
        <v>0</v>
      </c>
      <c r="AS58">
        <f t="shared" si="67"/>
        <v>0</v>
      </c>
      <c r="AT58">
        <f t="shared" si="68"/>
        <v>0</v>
      </c>
      <c r="AU58">
        <f t="shared" si="69"/>
        <v>0</v>
      </c>
      <c r="AV58">
        <f t="shared" si="85"/>
        <v>0</v>
      </c>
      <c r="AW58">
        <f t="shared" si="86"/>
        <v>0</v>
      </c>
      <c r="AX58">
        <f t="shared" si="87"/>
        <v>0</v>
      </c>
      <c r="AY58">
        <f t="shared" si="88"/>
        <v>0</v>
      </c>
      <c r="AZ58">
        <f t="shared" si="89"/>
        <v>0</v>
      </c>
      <c r="BA58">
        <f t="shared" si="90"/>
        <v>0</v>
      </c>
      <c r="BB58">
        <f t="shared" si="70"/>
        <v>0</v>
      </c>
      <c r="BD58">
        <f t="shared" si="71"/>
        <v>0</v>
      </c>
      <c r="BE58">
        <f t="shared" si="72"/>
        <v>0</v>
      </c>
      <c r="BF58">
        <f t="shared" si="73"/>
        <v>0</v>
      </c>
      <c r="BG58">
        <f t="shared" si="74"/>
        <v>0</v>
      </c>
      <c r="BH58">
        <f t="shared" si="75"/>
        <v>0</v>
      </c>
      <c r="BI58">
        <f t="shared" si="76"/>
        <v>0</v>
      </c>
      <c r="BJ58">
        <f t="shared" si="77"/>
        <v>0</v>
      </c>
      <c r="BK58">
        <f t="shared" si="78"/>
        <v>0</v>
      </c>
      <c r="BL58">
        <f t="shared" si="79"/>
        <v>0</v>
      </c>
      <c r="BM58">
        <f t="shared" si="80"/>
        <v>0</v>
      </c>
      <c r="BN58">
        <f t="shared" si="81"/>
        <v>0</v>
      </c>
      <c r="BO58">
        <f t="shared" si="82"/>
        <v>0</v>
      </c>
      <c r="BP58">
        <f t="shared" si="83"/>
        <v>0</v>
      </c>
      <c r="BQ58" t="str">
        <f t="shared" si="84"/>
        <v>NA</v>
      </c>
    </row>
    <row r="59" spans="15:69" x14ac:dyDescent="0.15">
      <c r="O59">
        <f t="shared" si="48"/>
        <v>0</v>
      </c>
      <c r="V59" s="21">
        <v>12</v>
      </c>
      <c r="W59" s="21">
        <v>4</v>
      </c>
      <c r="X59" s="15">
        <v>0</v>
      </c>
      <c r="Z59" s="14" t="str">
        <f t="shared" si="49"/>
        <v>NA</v>
      </c>
      <c r="AA59" s="14" t="str">
        <f t="shared" si="50"/>
        <v>NA</v>
      </c>
      <c r="AB59" s="14" t="str">
        <f t="shared" si="51"/>
        <v>NA</v>
      </c>
      <c r="AC59" s="14" t="str">
        <f t="shared" si="52"/>
        <v>NA</v>
      </c>
      <c r="AD59" s="14" t="str">
        <f t="shared" si="53"/>
        <v>NA</v>
      </c>
      <c r="AE59" s="14" t="str">
        <f t="shared" si="54"/>
        <v>NA</v>
      </c>
      <c r="AF59" s="14" t="str">
        <f t="shared" si="55"/>
        <v>NA</v>
      </c>
      <c r="AG59" s="14" t="str">
        <f t="shared" si="56"/>
        <v>NA</v>
      </c>
      <c r="AH59" s="14" t="str">
        <f t="shared" si="57"/>
        <v>NA</v>
      </c>
      <c r="AI59" s="14" t="str">
        <f t="shared" si="58"/>
        <v>NA</v>
      </c>
      <c r="AJ59" s="14" t="str">
        <f t="shared" si="59"/>
        <v>NA</v>
      </c>
      <c r="AK59" s="14" t="str">
        <f t="shared" si="60"/>
        <v>NA</v>
      </c>
      <c r="AL59" s="14">
        <f t="shared" si="61"/>
        <v>0</v>
      </c>
      <c r="AM59" s="14" t="str">
        <f t="shared" si="62"/>
        <v>NA</v>
      </c>
      <c r="AN59" s="11" t="str">
        <f t="shared" si="63"/>
        <v>NA</v>
      </c>
      <c r="AP59">
        <f t="shared" si="64"/>
        <v>0</v>
      </c>
      <c r="AQ59">
        <f t="shared" si="65"/>
        <v>0</v>
      </c>
      <c r="AR59">
        <f t="shared" si="66"/>
        <v>0</v>
      </c>
      <c r="AS59">
        <f t="shared" si="67"/>
        <v>0</v>
      </c>
      <c r="AT59">
        <f t="shared" si="68"/>
        <v>0</v>
      </c>
      <c r="AU59">
        <f t="shared" si="69"/>
        <v>0</v>
      </c>
      <c r="AV59">
        <f t="shared" si="85"/>
        <v>0</v>
      </c>
      <c r="AW59">
        <f t="shared" si="86"/>
        <v>0</v>
      </c>
      <c r="AX59">
        <f t="shared" si="87"/>
        <v>0</v>
      </c>
      <c r="AY59">
        <f t="shared" si="88"/>
        <v>0</v>
      </c>
      <c r="AZ59">
        <f t="shared" si="89"/>
        <v>0</v>
      </c>
      <c r="BA59">
        <f t="shared" si="90"/>
        <v>0</v>
      </c>
      <c r="BB59">
        <f t="shared" si="70"/>
        <v>0</v>
      </c>
      <c r="BD59">
        <f t="shared" si="71"/>
        <v>0</v>
      </c>
      <c r="BE59">
        <f t="shared" si="72"/>
        <v>0</v>
      </c>
      <c r="BF59">
        <f t="shared" si="73"/>
        <v>0</v>
      </c>
      <c r="BG59">
        <f t="shared" si="74"/>
        <v>0</v>
      </c>
      <c r="BH59">
        <f t="shared" si="75"/>
        <v>0</v>
      </c>
      <c r="BI59">
        <f t="shared" si="76"/>
        <v>0</v>
      </c>
      <c r="BJ59">
        <f t="shared" si="77"/>
        <v>0</v>
      </c>
      <c r="BK59">
        <f t="shared" si="78"/>
        <v>0</v>
      </c>
      <c r="BL59">
        <f t="shared" si="79"/>
        <v>0</v>
      </c>
      <c r="BM59">
        <f t="shared" si="80"/>
        <v>0</v>
      </c>
      <c r="BN59">
        <f t="shared" si="81"/>
        <v>0</v>
      </c>
      <c r="BO59">
        <f t="shared" si="82"/>
        <v>0</v>
      </c>
      <c r="BP59">
        <f t="shared" si="83"/>
        <v>0</v>
      </c>
      <c r="BQ59" t="str">
        <f t="shared" si="84"/>
        <v>NA</v>
      </c>
    </row>
    <row r="60" spans="15:69" x14ac:dyDescent="0.15">
      <c r="O60">
        <f t="shared" si="48"/>
        <v>0</v>
      </c>
      <c r="V60" s="21">
        <v>12</v>
      </c>
      <c r="W60" s="21">
        <v>4</v>
      </c>
      <c r="X60" s="15">
        <v>0</v>
      </c>
      <c r="Z60" s="14" t="str">
        <f t="shared" si="49"/>
        <v>NA</v>
      </c>
      <c r="AA60" s="14" t="str">
        <f t="shared" si="50"/>
        <v>NA</v>
      </c>
      <c r="AB60" s="14" t="str">
        <f t="shared" si="51"/>
        <v>NA</v>
      </c>
      <c r="AC60" s="14" t="str">
        <f t="shared" si="52"/>
        <v>NA</v>
      </c>
      <c r="AD60" s="14" t="str">
        <f t="shared" si="53"/>
        <v>NA</v>
      </c>
      <c r="AE60" s="14" t="str">
        <f t="shared" si="54"/>
        <v>NA</v>
      </c>
      <c r="AF60" s="14" t="str">
        <f t="shared" si="55"/>
        <v>NA</v>
      </c>
      <c r="AG60" s="14" t="str">
        <f t="shared" si="56"/>
        <v>NA</v>
      </c>
      <c r="AH60" s="14" t="str">
        <f t="shared" si="57"/>
        <v>NA</v>
      </c>
      <c r="AI60" s="14" t="str">
        <f t="shared" si="58"/>
        <v>NA</v>
      </c>
      <c r="AJ60" s="14" t="str">
        <f t="shared" si="59"/>
        <v>NA</v>
      </c>
      <c r="AK60" s="14" t="str">
        <f t="shared" si="60"/>
        <v>NA</v>
      </c>
      <c r="AL60" s="14">
        <f t="shared" si="61"/>
        <v>0</v>
      </c>
      <c r="AM60" s="14" t="str">
        <f t="shared" si="62"/>
        <v>NA</v>
      </c>
      <c r="AN60" s="11" t="str">
        <f t="shared" si="63"/>
        <v>NA</v>
      </c>
      <c r="AP60">
        <f t="shared" si="64"/>
        <v>0</v>
      </c>
      <c r="AQ60">
        <f t="shared" si="65"/>
        <v>0</v>
      </c>
      <c r="AR60">
        <f t="shared" si="66"/>
        <v>0</v>
      </c>
      <c r="AS60">
        <f t="shared" si="67"/>
        <v>0</v>
      </c>
      <c r="AT60">
        <f t="shared" si="68"/>
        <v>0</v>
      </c>
      <c r="AU60">
        <f t="shared" si="69"/>
        <v>0</v>
      </c>
      <c r="AV60">
        <f t="shared" si="85"/>
        <v>0</v>
      </c>
      <c r="AW60">
        <f t="shared" si="86"/>
        <v>0</v>
      </c>
      <c r="AX60">
        <f t="shared" si="87"/>
        <v>0</v>
      </c>
      <c r="AY60">
        <f t="shared" si="88"/>
        <v>0</v>
      </c>
      <c r="AZ60">
        <f t="shared" si="89"/>
        <v>0</v>
      </c>
      <c r="BA60">
        <f t="shared" si="90"/>
        <v>0</v>
      </c>
      <c r="BB60">
        <f t="shared" si="70"/>
        <v>0</v>
      </c>
      <c r="BD60">
        <f t="shared" si="71"/>
        <v>0</v>
      </c>
      <c r="BE60">
        <f t="shared" si="72"/>
        <v>0</v>
      </c>
      <c r="BF60">
        <f t="shared" si="73"/>
        <v>0</v>
      </c>
      <c r="BG60">
        <f t="shared" si="74"/>
        <v>0</v>
      </c>
      <c r="BH60">
        <f t="shared" si="75"/>
        <v>0</v>
      </c>
      <c r="BI60">
        <f t="shared" si="76"/>
        <v>0</v>
      </c>
      <c r="BJ60">
        <f t="shared" si="77"/>
        <v>0</v>
      </c>
      <c r="BK60">
        <f t="shared" si="78"/>
        <v>0</v>
      </c>
      <c r="BL60">
        <f t="shared" si="79"/>
        <v>0</v>
      </c>
      <c r="BM60">
        <f t="shared" si="80"/>
        <v>0</v>
      </c>
      <c r="BN60">
        <f t="shared" si="81"/>
        <v>0</v>
      </c>
      <c r="BO60">
        <f t="shared" si="82"/>
        <v>0</v>
      </c>
      <c r="BP60">
        <f t="shared" si="83"/>
        <v>0</v>
      </c>
      <c r="BQ60" t="str">
        <f t="shared" si="84"/>
        <v>NA</v>
      </c>
    </row>
    <row r="61" spans="15:69" x14ac:dyDescent="0.15">
      <c r="O61">
        <f t="shared" si="48"/>
        <v>0</v>
      </c>
      <c r="V61" s="21">
        <v>12</v>
      </c>
      <c r="W61" s="21">
        <v>4</v>
      </c>
      <c r="X61" s="15">
        <v>0</v>
      </c>
      <c r="Z61" s="14" t="str">
        <f t="shared" si="49"/>
        <v>NA</v>
      </c>
      <c r="AA61" s="14" t="str">
        <f t="shared" si="50"/>
        <v>NA</v>
      </c>
      <c r="AB61" s="14" t="str">
        <f t="shared" si="51"/>
        <v>NA</v>
      </c>
      <c r="AC61" s="14" t="str">
        <f t="shared" si="52"/>
        <v>NA</v>
      </c>
      <c r="AD61" s="14" t="str">
        <f t="shared" si="53"/>
        <v>NA</v>
      </c>
      <c r="AE61" s="14" t="str">
        <f t="shared" si="54"/>
        <v>NA</v>
      </c>
      <c r="AF61" s="14" t="str">
        <f t="shared" si="55"/>
        <v>NA</v>
      </c>
      <c r="AG61" s="14" t="str">
        <f t="shared" si="56"/>
        <v>NA</v>
      </c>
      <c r="AH61" s="14" t="str">
        <f t="shared" si="57"/>
        <v>NA</v>
      </c>
      <c r="AI61" s="14" t="str">
        <f t="shared" si="58"/>
        <v>NA</v>
      </c>
      <c r="AJ61" s="14" t="str">
        <f t="shared" si="59"/>
        <v>NA</v>
      </c>
      <c r="AK61" s="14" t="str">
        <f t="shared" si="60"/>
        <v>NA</v>
      </c>
      <c r="AL61" s="14">
        <f t="shared" si="61"/>
        <v>0</v>
      </c>
      <c r="AM61" s="14" t="str">
        <f t="shared" si="62"/>
        <v>NA</v>
      </c>
      <c r="AN61" s="11" t="str">
        <f t="shared" si="63"/>
        <v>NA</v>
      </c>
      <c r="AP61">
        <f t="shared" si="64"/>
        <v>0</v>
      </c>
      <c r="AQ61">
        <f t="shared" si="65"/>
        <v>0</v>
      </c>
      <c r="AR61">
        <f t="shared" si="66"/>
        <v>0</v>
      </c>
      <c r="AS61">
        <f t="shared" si="67"/>
        <v>0</v>
      </c>
      <c r="AT61">
        <f t="shared" si="68"/>
        <v>0</v>
      </c>
      <c r="AU61">
        <f t="shared" si="69"/>
        <v>0</v>
      </c>
      <c r="AV61">
        <f t="shared" si="85"/>
        <v>0</v>
      </c>
      <c r="AW61">
        <f t="shared" si="86"/>
        <v>0</v>
      </c>
      <c r="AX61">
        <f t="shared" si="87"/>
        <v>0</v>
      </c>
      <c r="AY61">
        <f t="shared" si="88"/>
        <v>0</v>
      </c>
      <c r="AZ61">
        <f t="shared" si="89"/>
        <v>0</v>
      </c>
      <c r="BA61">
        <f t="shared" si="90"/>
        <v>0</v>
      </c>
      <c r="BB61">
        <f t="shared" si="70"/>
        <v>0</v>
      </c>
      <c r="BD61">
        <f t="shared" si="71"/>
        <v>0</v>
      </c>
      <c r="BE61">
        <f t="shared" si="72"/>
        <v>0</v>
      </c>
      <c r="BF61">
        <f t="shared" si="73"/>
        <v>0</v>
      </c>
      <c r="BG61">
        <f t="shared" si="74"/>
        <v>0</v>
      </c>
      <c r="BH61">
        <f t="shared" si="75"/>
        <v>0</v>
      </c>
      <c r="BI61">
        <f t="shared" si="76"/>
        <v>0</v>
      </c>
      <c r="BJ61">
        <f t="shared" si="77"/>
        <v>0</v>
      </c>
      <c r="BK61">
        <f t="shared" si="78"/>
        <v>0</v>
      </c>
      <c r="BL61">
        <f t="shared" si="79"/>
        <v>0</v>
      </c>
      <c r="BM61">
        <f t="shared" si="80"/>
        <v>0</v>
      </c>
      <c r="BN61">
        <f t="shared" si="81"/>
        <v>0</v>
      </c>
      <c r="BO61">
        <f t="shared" si="82"/>
        <v>0</v>
      </c>
      <c r="BP61">
        <f t="shared" si="83"/>
        <v>0</v>
      </c>
      <c r="BQ61" t="str">
        <f t="shared" si="84"/>
        <v>NA</v>
      </c>
    </row>
    <row r="62" spans="15:69" x14ac:dyDescent="0.15">
      <c r="O62">
        <f t="shared" si="48"/>
        <v>0</v>
      </c>
      <c r="V62" s="21">
        <v>12</v>
      </c>
      <c r="W62" s="21">
        <v>4</v>
      </c>
      <c r="X62" s="15">
        <v>0</v>
      </c>
      <c r="Z62" s="14" t="str">
        <f t="shared" si="49"/>
        <v>NA</v>
      </c>
      <c r="AA62" s="14" t="str">
        <f t="shared" si="50"/>
        <v>NA</v>
      </c>
      <c r="AB62" s="14" t="str">
        <f t="shared" si="51"/>
        <v>NA</v>
      </c>
      <c r="AC62" s="14" t="str">
        <f t="shared" si="52"/>
        <v>NA</v>
      </c>
      <c r="AD62" s="14" t="str">
        <f t="shared" si="53"/>
        <v>NA</v>
      </c>
      <c r="AE62" s="14" t="str">
        <f t="shared" si="54"/>
        <v>NA</v>
      </c>
      <c r="AF62" s="14" t="str">
        <f t="shared" si="55"/>
        <v>NA</v>
      </c>
      <c r="AG62" s="14" t="str">
        <f t="shared" si="56"/>
        <v>NA</v>
      </c>
      <c r="AH62" s="14" t="str">
        <f t="shared" si="57"/>
        <v>NA</v>
      </c>
      <c r="AI62" s="14" t="str">
        <f t="shared" si="58"/>
        <v>NA</v>
      </c>
      <c r="AJ62" s="14" t="str">
        <f t="shared" si="59"/>
        <v>NA</v>
      </c>
      <c r="AK62" s="14" t="str">
        <f t="shared" si="60"/>
        <v>NA</v>
      </c>
      <c r="AL62" s="14">
        <f t="shared" si="61"/>
        <v>0</v>
      </c>
      <c r="AM62" s="14" t="str">
        <f t="shared" si="62"/>
        <v>NA</v>
      </c>
      <c r="AN62" s="11" t="str">
        <f t="shared" si="63"/>
        <v>NA</v>
      </c>
      <c r="AP62">
        <f t="shared" si="64"/>
        <v>0</v>
      </c>
      <c r="AQ62">
        <f t="shared" si="65"/>
        <v>0</v>
      </c>
      <c r="AR62">
        <f t="shared" si="66"/>
        <v>0</v>
      </c>
      <c r="AS62">
        <f t="shared" si="67"/>
        <v>0</v>
      </c>
      <c r="AT62">
        <f t="shared" si="68"/>
        <v>0</v>
      </c>
      <c r="AU62">
        <f t="shared" si="69"/>
        <v>0</v>
      </c>
      <c r="AV62">
        <f t="shared" si="85"/>
        <v>0</v>
      </c>
      <c r="AW62">
        <f t="shared" si="86"/>
        <v>0</v>
      </c>
      <c r="AX62">
        <f t="shared" si="87"/>
        <v>0</v>
      </c>
      <c r="AY62">
        <f t="shared" si="88"/>
        <v>0</v>
      </c>
      <c r="AZ62">
        <f t="shared" si="89"/>
        <v>0</v>
      </c>
      <c r="BA62">
        <f t="shared" si="90"/>
        <v>0</v>
      </c>
      <c r="BB62">
        <f t="shared" si="70"/>
        <v>0</v>
      </c>
      <c r="BD62">
        <f t="shared" si="71"/>
        <v>0</v>
      </c>
      <c r="BE62">
        <f t="shared" si="72"/>
        <v>0</v>
      </c>
      <c r="BF62">
        <f t="shared" si="73"/>
        <v>0</v>
      </c>
      <c r="BG62">
        <f t="shared" si="74"/>
        <v>0</v>
      </c>
      <c r="BH62">
        <f t="shared" si="75"/>
        <v>0</v>
      </c>
      <c r="BI62">
        <f t="shared" si="76"/>
        <v>0</v>
      </c>
      <c r="BJ62">
        <f t="shared" si="77"/>
        <v>0</v>
      </c>
      <c r="BK62">
        <f t="shared" si="78"/>
        <v>0</v>
      </c>
      <c r="BL62">
        <f t="shared" si="79"/>
        <v>0</v>
      </c>
      <c r="BM62">
        <f t="shared" si="80"/>
        <v>0</v>
      </c>
      <c r="BN62">
        <f t="shared" si="81"/>
        <v>0</v>
      </c>
      <c r="BO62">
        <f t="shared" si="82"/>
        <v>0</v>
      </c>
      <c r="BP62">
        <f t="shared" si="83"/>
        <v>0</v>
      </c>
      <c r="BQ62" t="str">
        <f t="shared" si="84"/>
        <v>NA</v>
      </c>
    </row>
    <row r="63" spans="15:69" x14ac:dyDescent="0.15">
      <c r="O63">
        <f t="shared" si="48"/>
        <v>0</v>
      </c>
      <c r="V63" s="21">
        <v>12</v>
      </c>
      <c r="W63" s="21">
        <v>4</v>
      </c>
      <c r="X63" s="15">
        <v>0</v>
      </c>
      <c r="Z63" s="14" t="str">
        <f t="shared" si="49"/>
        <v>NA</v>
      </c>
      <c r="AA63" s="14" t="str">
        <f t="shared" si="50"/>
        <v>NA</v>
      </c>
      <c r="AB63" s="14" t="str">
        <f t="shared" si="51"/>
        <v>NA</v>
      </c>
      <c r="AC63" s="14" t="str">
        <f t="shared" si="52"/>
        <v>NA</v>
      </c>
      <c r="AD63" s="14" t="str">
        <f t="shared" si="53"/>
        <v>NA</v>
      </c>
      <c r="AE63" s="14" t="str">
        <f t="shared" si="54"/>
        <v>NA</v>
      </c>
      <c r="AF63" s="14" t="str">
        <f t="shared" si="55"/>
        <v>NA</v>
      </c>
      <c r="AG63" s="14" t="str">
        <f t="shared" si="56"/>
        <v>NA</v>
      </c>
      <c r="AH63" s="14" t="str">
        <f t="shared" si="57"/>
        <v>NA</v>
      </c>
      <c r="AI63" s="14" t="str">
        <f t="shared" si="58"/>
        <v>NA</v>
      </c>
      <c r="AJ63" s="14" t="str">
        <f t="shared" si="59"/>
        <v>NA</v>
      </c>
      <c r="AK63" s="14" t="str">
        <f t="shared" si="60"/>
        <v>NA</v>
      </c>
      <c r="AL63" s="14">
        <f t="shared" si="61"/>
        <v>0</v>
      </c>
      <c r="AM63" s="14" t="str">
        <f t="shared" si="62"/>
        <v>NA</v>
      </c>
      <c r="AN63" s="11" t="str">
        <f t="shared" si="63"/>
        <v>NA</v>
      </c>
      <c r="AP63">
        <f t="shared" si="64"/>
        <v>0</v>
      </c>
      <c r="AQ63">
        <f t="shared" si="65"/>
        <v>0</v>
      </c>
      <c r="AR63">
        <f t="shared" si="66"/>
        <v>0</v>
      </c>
      <c r="AS63">
        <f t="shared" si="67"/>
        <v>0</v>
      </c>
      <c r="AT63">
        <f t="shared" si="68"/>
        <v>0</v>
      </c>
      <c r="AU63">
        <f t="shared" si="69"/>
        <v>0</v>
      </c>
      <c r="AV63">
        <f t="shared" si="85"/>
        <v>0</v>
      </c>
      <c r="AW63">
        <f t="shared" si="86"/>
        <v>0</v>
      </c>
      <c r="AX63">
        <f t="shared" si="87"/>
        <v>0</v>
      </c>
      <c r="AY63">
        <f t="shared" si="88"/>
        <v>0</v>
      </c>
      <c r="AZ63">
        <f t="shared" si="89"/>
        <v>0</v>
      </c>
      <c r="BA63">
        <f t="shared" si="90"/>
        <v>0</v>
      </c>
      <c r="BB63">
        <f t="shared" si="70"/>
        <v>0</v>
      </c>
      <c r="BD63">
        <f t="shared" si="71"/>
        <v>0</v>
      </c>
      <c r="BE63">
        <f t="shared" si="72"/>
        <v>0</v>
      </c>
      <c r="BF63">
        <f t="shared" si="73"/>
        <v>0</v>
      </c>
      <c r="BG63">
        <f t="shared" si="74"/>
        <v>0</v>
      </c>
      <c r="BH63">
        <f t="shared" si="75"/>
        <v>0</v>
      </c>
      <c r="BI63">
        <f t="shared" si="76"/>
        <v>0</v>
      </c>
      <c r="BJ63">
        <f t="shared" si="77"/>
        <v>0</v>
      </c>
      <c r="BK63">
        <f t="shared" si="78"/>
        <v>0</v>
      </c>
      <c r="BL63">
        <f t="shared" si="79"/>
        <v>0</v>
      </c>
      <c r="BM63">
        <f t="shared" si="80"/>
        <v>0</v>
      </c>
      <c r="BN63">
        <f t="shared" si="81"/>
        <v>0</v>
      </c>
      <c r="BO63">
        <f t="shared" si="82"/>
        <v>0</v>
      </c>
      <c r="BP63">
        <f t="shared" si="83"/>
        <v>0</v>
      </c>
      <c r="BQ63" t="str">
        <f t="shared" si="84"/>
        <v>NA</v>
      </c>
    </row>
    <row r="64" spans="15:69" x14ac:dyDescent="0.15">
      <c r="O64">
        <f t="shared" si="48"/>
        <v>0</v>
      </c>
      <c r="V64" s="21">
        <v>12</v>
      </c>
      <c r="W64" s="21">
        <v>4</v>
      </c>
      <c r="X64" s="15">
        <v>0</v>
      </c>
      <c r="Z64" s="14" t="str">
        <f t="shared" si="49"/>
        <v>NA</v>
      </c>
      <c r="AA64" s="14" t="str">
        <f t="shared" si="50"/>
        <v>NA</v>
      </c>
      <c r="AB64" s="14" t="str">
        <f t="shared" si="51"/>
        <v>NA</v>
      </c>
      <c r="AC64" s="14" t="str">
        <f t="shared" si="52"/>
        <v>NA</v>
      </c>
      <c r="AD64" s="14" t="str">
        <f t="shared" si="53"/>
        <v>NA</v>
      </c>
      <c r="AE64" s="14" t="str">
        <f t="shared" si="54"/>
        <v>NA</v>
      </c>
      <c r="AF64" s="14" t="str">
        <f t="shared" si="55"/>
        <v>NA</v>
      </c>
      <c r="AG64" s="14" t="str">
        <f t="shared" si="56"/>
        <v>NA</v>
      </c>
      <c r="AH64" s="14" t="str">
        <f t="shared" si="57"/>
        <v>NA</v>
      </c>
      <c r="AI64" s="14" t="str">
        <f t="shared" si="58"/>
        <v>NA</v>
      </c>
      <c r="AJ64" s="14" t="str">
        <f t="shared" si="59"/>
        <v>NA</v>
      </c>
      <c r="AK64" s="14" t="str">
        <f t="shared" si="60"/>
        <v>NA</v>
      </c>
      <c r="AL64" s="14">
        <f t="shared" si="61"/>
        <v>0</v>
      </c>
      <c r="AM64" s="14" t="str">
        <f t="shared" si="62"/>
        <v>NA</v>
      </c>
      <c r="AN64" s="11" t="str">
        <f t="shared" si="63"/>
        <v>NA</v>
      </c>
      <c r="AP64">
        <f t="shared" si="64"/>
        <v>0</v>
      </c>
      <c r="AQ64">
        <f t="shared" si="65"/>
        <v>0</v>
      </c>
      <c r="AR64">
        <f t="shared" si="66"/>
        <v>0</v>
      </c>
      <c r="AS64">
        <f t="shared" si="67"/>
        <v>0</v>
      </c>
      <c r="AT64">
        <f t="shared" si="68"/>
        <v>0</v>
      </c>
      <c r="AU64">
        <f t="shared" si="69"/>
        <v>0</v>
      </c>
      <c r="AV64">
        <f t="shared" si="85"/>
        <v>0</v>
      </c>
      <c r="AW64">
        <f t="shared" si="86"/>
        <v>0</v>
      </c>
      <c r="AX64">
        <f t="shared" si="87"/>
        <v>0</v>
      </c>
      <c r="AY64">
        <f t="shared" si="88"/>
        <v>0</v>
      </c>
      <c r="AZ64">
        <f t="shared" si="89"/>
        <v>0</v>
      </c>
      <c r="BA64">
        <f t="shared" si="90"/>
        <v>0</v>
      </c>
      <c r="BB64">
        <f t="shared" si="70"/>
        <v>0</v>
      </c>
      <c r="BD64">
        <f t="shared" si="71"/>
        <v>0</v>
      </c>
      <c r="BE64">
        <f t="shared" si="72"/>
        <v>0</v>
      </c>
      <c r="BF64">
        <f t="shared" si="73"/>
        <v>0</v>
      </c>
      <c r="BG64">
        <f t="shared" si="74"/>
        <v>0</v>
      </c>
      <c r="BH64">
        <f t="shared" si="75"/>
        <v>0</v>
      </c>
      <c r="BI64">
        <f t="shared" si="76"/>
        <v>0</v>
      </c>
      <c r="BJ64">
        <f t="shared" si="77"/>
        <v>0</v>
      </c>
      <c r="BK64">
        <f t="shared" si="78"/>
        <v>0</v>
      </c>
      <c r="BL64">
        <f t="shared" si="79"/>
        <v>0</v>
      </c>
      <c r="BM64">
        <f t="shared" si="80"/>
        <v>0</v>
      </c>
      <c r="BN64">
        <f t="shared" si="81"/>
        <v>0</v>
      </c>
      <c r="BO64">
        <f t="shared" si="82"/>
        <v>0</v>
      </c>
      <c r="BP64">
        <f t="shared" si="83"/>
        <v>0</v>
      </c>
      <c r="BQ64" t="str">
        <f t="shared" si="84"/>
        <v>NA</v>
      </c>
    </row>
  </sheetData>
  <mergeCells count="3">
    <mergeCell ref="E2:N2"/>
    <mergeCell ref="V1:W1"/>
    <mergeCell ref="Q2:S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3"/>
  <sheetViews>
    <sheetView tabSelected="1" workbookViewId="0">
      <selection activeCell="U6" sqref="U6"/>
    </sheetView>
  </sheetViews>
  <sheetFormatPr defaultRowHeight="13.5" x14ac:dyDescent="0.15"/>
  <cols>
    <col min="2" max="2" width="27.375" customWidth="1"/>
  </cols>
  <sheetData>
    <row r="1" spans="2:19" x14ac:dyDescent="0.15">
      <c r="B1" t="s">
        <v>105</v>
      </c>
      <c r="C1">
        <v>1.2885279999999999</v>
      </c>
    </row>
    <row r="2" spans="2:19" x14ac:dyDescent="0.15">
      <c r="B2" t="s">
        <v>106</v>
      </c>
      <c r="C2">
        <v>1049.586</v>
      </c>
    </row>
    <row r="3" spans="2:19" x14ac:dyDescent="0.15">
      <c r="E3" t="s">
        <v>100</v>
      </c>
    </row>
    <row r="4" spans="2:19" x14ac:dyDescent="0.15">
      <c r="D4" t="s">
        <v>99</v>
      </c>
      <c r="E4">
        <v>0</v>
      </c>
      <c r="F4" t="s">
        <v>95</v>
      </c>
      <c r="G4" t="s">
        <v>96</v>
      </c>
      <c r="H4" t="s">
        <v>97</v>
      </c>
      <c r="I4" t="s">
        <v>98</v>
      </c>
      <c r="L4" t="s">
        <v>101</v>
      </c>
      <c r="N4" t="s">
        <v>102</v>
      </c>
      <c r="P4" t="s">
        <v>103</v>
      </c>
      <c r="R4" t="s">
        <v>104</v>
      </c>
    </row>
    <row r="5" spans="2:19" x14ac:dyDescent="0.15">
      <c r="B5" t="s">
        <v>61</v>
      </c>
      <c r="C5">
        <v>654</v>
      </c>
      <c r="D5">
        <v>4.4721359550082234</v>
      </c>
      <c r="E5" s="39">
        <f>E4</f>
        <v>0</v>
      </c>
      <c r="F5">
        <v>3.4154745834011351E-3</v>
      </c>
      <c r="G5">
        <v>0.20276029607209764</v>
      </c>
      <c r="H5">
        <v>1.128501492595553E-2</v>
      </c>
      <c r="I5">
        <v>3.9320190231949888E-2</v>
      </c>
      <c r="L5">
        <v>0</v>
      </c>
      <c r="M5">
        <v>3.4154745834011351E-3</v>
      </c>
      <c r="N5">
        <v>0</v>
      </c>
      <c r="O5">
        <v>0.20276029607209764</v>
      </c>
      <c r="P5">
        <v>0</v>
      </c>
      <c r="Q5">
        <v>1.128501492595553E-2</v>
      </c>
      <c r="R5">
        <v>0</v>
      </c>
      <c r="S5">
        <v>3.9320190231949888E-2</v>
      </c>
    </row>
    <row r="6" spans="2:19" x14ac:dyDescent="0.15">
      <c r="B6" t="s">
        <v>62</v>
      </c>
      <c r="C6">
        <v>655</v>
      </c>
      <c r="D6">
        <v>4.2426406871194464</v>
      </c>
      <c r="E6" s="39">
        <f>E5+D5</f>
        <v>4.4721359550082234</v>
      </c>
      <c r="F6">
        <v>3.1102860348684465E-3</v>
      </c>
      <c r="G6">
        <v>0.19445809373983053</v>
      </c>
      <c r="H6">
        <v>1.0759524887823465E-2</v>
      </c>
      <c r="I6">
        <v>3.7873941964853372E-2</v>
      </c>
      <c r="L6">
        <v>4.4721359550082234</v>
      </c>
      <c r="M6">
        <v>3.1102860348684465E-3</v>
      </c>
      <c r="N6">
        <v>4.4721359550082234</v>
      </c>
      <c r="O6">
        <v>0.19445809373983053</v>
      </c>
      <c r="P6">
        <v>4.4721359550082234</v>
      </c>
      <c r="Q6">
        <v>1.0759524887823465E-2</v>
      </c>
      <c r="R6">
        <v>4.4721359550082234</v>
      </c>
      <c r="S6">
        <v>3.7873941964853372E-2</v>
      </c>
    </row>
    <row r="7" spans="2:19" x14ac:dyDescent="0.15">
      <c r="B7" t="s">
        <v>63</v>
      </c>
      <c r="C7">
        <v>656</v>
      </c>
      <c r="D7">
        <v>4.4721359549955126</v>
      </c>
      <c r="E7" s="39">
        <f t="shared" ref="E7:E33" si="0">E6+D6</f>
        <v>8.7147766421276707</v>
      </c>
      <c r="F7">
        <v>2.696991731323975E-3</v>
      </c>
      <c r="G7">
        <v>0.19078159116300719</v>
      </c>
      <c r="H7">
        <v>1.0628887177474861E-2</v>
      </c>
      <c r="I7">
        <v>3.623175302268624E-2</v>
      </c>
      <c r="L7">
        <v>8.7147766421276707</v>
      </c>
      <c r="M7">
        <v>2.696991731323975E-3</v>
      </c>
      <c r="N7">
        <v>8.7147766421276707</v>
      </c>
      <c r="O7">
        <v>0.19078159116300719</v>
      </c>
      <c r="P7">
        <v>8.7147766421276707</v>
      </c>
      <c r="Q7">
        <v>1.0628887177474861E-2</v>
      </c>
      <c r="R7">
        <v>8.7147766421276707</v>
      </c>
      <c r="S7">
        <v>3.623175302268624E-2</v>
      </c>
    </row>
    <row r="8" spans="2:19" x14ac:dyDescent="0.15">
      <c r="B8" t="s">
        <v>64</v>
      </c>
      <c r="C8">
        <v>657</v>
      </c>
      <c r="D8">
        <v>3.6055512754614987</v>
      </c>
      <c r="E8" s="39">
        <f t="shared" si="0"/>
        <v>13.186912597123182</v>
      </c>
      <c r="F8">
        <v>2.2031950957442721E-3</v>
      </c>
      <c r="G8">
        <v>0.18756167193309783</v>
      </c>
      <c r="H8">
        <v>1.0187850120054383E-2</v>
      </c>
      <c r="I8">
        <v>3.4848179011357235E-2</v>
      </c>
      <c r="L8">
        <v>13.186912597123182</v>
      </c>
      <c r="M8">
        <v>2.2031950957442721E-3</v>
      </c>
      <c r="N8">
        <v>13.186912597123182</v>
      </c>
      <c r="O8">
        <v>0.18756167193309783</v>
      </c>
      <c r="P8">
        <v>13.186912597123182</v>
      </c>
      <c r="Q8">
        <v>1.0187850120054383E-2</v>
      </c>
      <c r="R8">
        <v>13.186912597123182</v>
      </c>
      <c r="S8">
        <v>3.4848179011357235E-2</v>
      </c>
    </row>
    <row r="9" spans="2:19" x14ac:dyDescent="0.15">
      <c r="B9" t="s">
        <v>65</v>
      </c>
      <c r="C9">
        <v>658</v>
      </c>
      <c r="D9">
        <v>4.4721359550018667</v>
      </c>
      <c r="E9" s="39">
        <f t="shared" si="0"/>
        <v>16.79246387258468</v>
      </c>
      <c r="F9">
        <v>2.0210953145129327E-3</v>
      </c>
      <c r="G9">
        <v>0.18502423450537667</v>
      </c>
      <c r="H9">
        <v>1.010282933632242E-2</v>
      </c>
      <c r="I9">
        <v>3.3840408152590019E-2</v>
      </c>
      <c r="L9">
        <v>16.79246387258468</v>
      </c>
      <c r="M9">
        <v>2.0210953145129327E-3</v>
      </c>
      <c r="N9">
        <v>16.79246387258468</v>
      </c>
      <c r="O9">
        <v>0.18502423450537667</v>
      </c>
      <c r="P9">
        <v>16.79246387258468</v>
      </c>
      <c r="Q9">
        <v>1.010282933632242E-2</v>
      </c>
      <c r="R9">
        <v>16.79246387258468</v>
      </c>
      <c r="S9">
        <v>3.3840408152590019E-2</v>
      </c>
    </row>
    <row r="10" spans="2:19" x14ac:dyDescent="0.15">
      <c r="B10" t="s">
        <v>66</v>
      </c>
      <c r="C10">
        <v>659</v>
      </c>
      <c r="D10">
        <v>3.6055512754614987</v>
      </c>
      <c r="E10" s="39">
        <f t="shared" si="0"/>
        <v>21.264599827586547</v>
      </c>
      <c r="F10">
        <v>1.9914237223086872E-3</v>
      </c>
      <c r="G10">
        <v>0.18228504798917053</v>
      </c>
      <c r="H10">
        <v>1.0083789592991162E-2</v>
      </c>
      <c r="I10">
        <v>3.2708451278597866E-2</v>
      </c>
      <c r="L10">
        <v>21.264599827586547</v>
      </c>
      <c r="M10">
        <v>1.9914237223086872E-3</v>
      </c>
      <c r="N10">
        <v>21.264599827586547</v>
      </c>
      <c r="O10">
        <v>0.18228504798917053</v>
      </c>
      <c r="P10">
        <v>21.264599827586547</v>
      </c>
      <c r="Q10">
        <v>1.0083789592991162E-2</v>
      </c>
      <c r="R10">
        <v>21.264599827586547</v>
      </c>
      <c r="S10">
        <v>3.2708451278597866E-2</v>
      </c>
    </row>
    <row r="11" spans="2:19" x14ac:dyDescent="0.15">
      <c r="B11" t="s">
        <v>67</v>
      </c>
      <c r="C11">
        <v>660</v>
      </c>
      <c r="D11">
        <v>4.4721359549955126</v>
      </c>
      <c r="E11" s="39">
        <f t="shared" si="0"/>
        <v>24.870151103048045</v>
      </c>
      <c r="F11">
        <v>1.9919528097558192E-3</v>
      </c>
      <c r="G11">
        <v>0.17896969081510952</v>
      </c>
      <c r="H11">
        <v>9.7874089661443842E-3</v>
      </c>
      <c r="I11">
        <v>3.1796050666964518E-2</v>
      </c>
      <c r="L11">
        <v>24.870151103048045</v>
      </c>
      <c r="M11">
        <v>1.9919528097558192E-3</v>
      </c>
      <c r="N11">
        <v>24.870151103048045</v>
      </c>
      <c r="O11">
        <v>0.17896969081510952</v>
      </c>
      <c r="P11">
        <v>24.870151103048045</v>
      </c>
      <c r="Q11">
        <v>9.7874089661443842E-3</v>
      </c>
      <c r="R11">
        <v>24.870151103048045</v>
      </c>
      <c r="S11">
        <v>3.1796050666964518E-2</v>
      </c>
    </row>
    <row r="12" spans="2:19" x14ac:dyDescent="0.15">
      <c r="B12" t="s">
        <v>68</v>
      </c>
      <c r="C12">
        <v>661</v>
      </c>
      <c r="D12">
        <v>4.2426406871194464</v>
      </c>
      <c r="E12" s="39">
        <f t="shared" si="0"/>
        <v>29.342287058043556</v>
      </c>
      <c r="F12">
        <v>1.94058626847741E-3</v>
      </c>
      <c r="G12">
        <v>0.17568015271022669</v>
      </c>
      <c r="H12">
        <v>9.6805181391556791E-3</v>
      </c>
      <c r="I12">
        <v>3.0917738218577403E-2</v>
      </c>
      <c r="L12">
        <v>29.342287058043556</v>
      </c>
      <c r="M12">
        <v>1.94058626847741E-3</v>
      </c>
      <c r="N12">
        <v>29.342287058043556</v>
      </c>
      <c r="O12">
        <v>0.17568015271022669</v>
      </c>
      <c r="P12">
        <v>29.342287058043556</v>
      </c>
      <c r="Q12">
        <v>9.6805181391556791E-3</v>
      </c>
      <c r="R12">
        <v>29.342287058043556</v>
      </c>
      <c r="S12">
        <v>3.0917738218577403E-2</v>
      </c>
    </row>
    <row r="13" spans="2:19" x14ac:dyDescent="0.15">
      <c r="B13" t="s">
        <v>69</v>
      </c>
      <c r="C13">
        <v>662</v>
      </c>
      <c r="D13">
        <v>4.4721359550082234</v>
      </c>
      <c r="E13" s="39">
        <f t="shared" si="0"/>
        <v>33.584927745163</v>
      </c>
      <c r="F13">
        <v>1.8372585173590183E-3</v>
      </c>
      <c r="G13">
        <v>0.1730613862554857</v>
      </c>
      <c r="H13">
        <v>9.4366600462680878E-3</v>
      </c>
      <c r="I13">
        <v>3.0183520062365712E-2</v>
      </c>
      <c r="L13">
        <v>33.584927745163</v>
      </c>
      <c r="M13">
        <v>1.8372585173590183E-3</v>
      </c>
      <c r="N13">
        <v>33.584927745163</v>
      </c>
      <c r="O13">
        <v>0.1730613862554857</v>
      </c>
      <c r="P13">
        <v>33.584927745163</v>
      </c>
      <c r="Q13">
        <v>9.4366600462680878E-3</v>
      </c>
      <c r="R13">
        <v>33.584927745163</v>
      </c>
      <c r="S13">
        <v>3.0183520062365712E-2</v>
      </c>
    </row>
    <row r="14" spans="2:19" x14ac:dyDescent="0.15">
      <c r="B14" t="s">
        <v>70</v>
      </c>
      <c r="C14">
        <v>663</v>
      </c>
      <c r="D14">
        <v>3.6055512754614987</v>
      </c>
      <c r="E14" s="39">
        <f t="shared" si="0"/>
        <v>38.057063700171227</v>
      </c>
      <c r="F14">
        <v>1.9915711011393917E-3</v>
      </c>
      <c r="G14">
        <v>0.17062883859733993</v>
      </c>
      <c r="H14">
        <v>9.269074740765949E-3</v>
      </c>
      <c r="I14">
        <v>2.9174561446906045E-2</v>
      </c>
      <c r="L14">
        <v>38.057063700171227</v>
      </c>
      <c r="M14">
        <v>1.9915711011393917E-3</v>
      </c>
      <c r="N14">
        <v>38.057063700171227</v>
      </c>
      <c r="O14">
        <v>0.17062883859733993</v>
      </c>
      <c r="P14">
        <v>38.057063700171227</v>
      </c>
      <c r="Q14">
        <v>9.269074740765949E-3</v>
      </c>
      <c r="R14">
        <v>38.057063700171227</v>
      </c>
      <c r="S14">
        <v>2.9174561446906045E-2</v>
      </c>
    </row>
    <row r="15" spans="2:19" x14ac:dyDescent="0.15">
      <c r="B15" t="s">
        <v>71</v>
      </c>
      <c r="C15">
        <v>664</v>
      </c>
      <c r="D15">
        <v>4.4721359549955126</v>
      </c>
      <c r="E15" s="39">
        <f t="shared" si="0"/>
        <v>41.662614975632728</v>
      </c>
      <c r="F15">
        <v>2.0421103204956558E-3</v>
      </c>
      <c r="G15">
        <v>0.16801871015997175</v>
      </c>
      <c r="H15">
        <v>9.100679717768994E-3</v>
      </c>
      <c r="I15">
        <v>2.8347639313814513E-2</v>
      </c>
      <c r="L15">
        <v>41.662614975632728</v>
      </c>
      <c r="M15">
        <v>2.0421103204956558E-3</v>
      </c>
      <c r="N15">
        <v>41.662614975632728</v>
      </c>
      <c r="O15">
        <v>0.16801871015997175</v>
      </c>
      <c r="P15">
        <v>41.662614975632728</v>
      </c>
      <c r="Q15">
        <v>9.100679717768994E-3</v>
      </c>
      <c r="R15">
        <v>41.662614975632728</v>
      </c>
      <c r="S15">
        <v>2.8347639313814513E-2</v>
      </c>
    </row>
    <row r="16" spans="2:19" x14ac:dyDescent="0.15">
      <c r="B16" t="s">
        <v>72</v>
      </c>
      <c r="C16">
        <v>665</v>
      </c>
      <c r="D16">
        <v>3.6055512754693813</v>
      </c>
      <c r="E16" s="39">
        <f t="shared" si="0"/>
        <v>46.134750930628243</v>
      </c>
      <c r="F16">
        <v>2.144604258867866E-3</v>
      </c>
      <c r="G16">
        <v>0.16600491387895486</v>
      </c>
      <c r="H16">
        <v>8.9339163990728287E-3</v>
      </c>
      <c r="I16">
        <v>2.7305305583050596E-2</v>
      </c>
      <c r="L16">
        <v>46.134750930628243</v>
      </c>
      <c r="M16">
        <v>2.144604258867866E-3</v>
      </c>
      <c r="N16">
        <v>46.134750930628243</v>
      </c>
      <c r="O16">
        <v>0.16600491387895486</v>
      </c>
      <c r="P16">
        <v>46.134750930628243</v>
      </c>
      <c r="Q16">
        <v>8.9339163990728287E-3</v>
      </c>
      <c r="R16">
        <v>46.134750930628243</v>
      </c>
      <c r="S16">
        <v>2.7305305583050596E-2</v>
      </c>
    </row>
    <row r="17" spans="2:19" x14ac:dyDescent="0.15">
      <c r="B17" t="s">
        <v>73</v>
      </c>
      <c r="C17">
        <v>666</v>
      </c>
      <c r="D17">
        <v>4.4721359549955126</v>
      </c>
      <c r="E17" s="39">
        <f t="shared" si="0"/>
        <v>49.740302206097624</v>
      </c>
      <c r="F17">
        <v>2.2484144644418849E-3</v>
      </c>
      <c r="G17">
        <v>0.16267812306867477</v>
      </c>
      <c r="H17">
        <v>8.6098045876620184E-3</v>
      </c>
      <c r="I17">
        <v>2.6832350014849602E-2</v>
      </c>
      <c r="L17">
        <v>49.740302206097624</v>
      </c>
      <c r="M17">
        <v>2.2484144644418849E-3</v>
      </c>
      <c r="N17">
        <v>49.740302206097624</v>
      </c>
      <c r="O17">
        <v>0.16267812306867477</v>
      </c>
      <c r="P17">
        <v>49.740302206097624</v>
      </c>
      <c r="Q17">
        <v>8.6098045876620184E-3</v>
      </c>
      <c r="R17">
        <v>49.740302206097624</v>
      </c>
      <c r="S17">
        <v>2.6832350014849602E-2</v>
      </c>
    </row>
    <row r="18" spans="2:19" x14ac:dyDescent="0.15">
      <c r="B18" t="s">
        <v>74</v>
      </c>
      <c r="C18">
        <v>667</v>
      </c>
      <c r="D18">
        <v>3.6055512754614987</v>
      </c>
      <c r="E18" s="39">
        <f t="shared" si="0"/>
        <v>54.212438161093139</v>
      </c>
      <c r="F18">
        <v>1.8625485547130363E-3</v>
      </c>
      <c r="G18">
        <v>0.15983582083444642</v>
      </c>
      <c r="H18">
        <v>8.6724679649532715E-3</v>
      </c>
      <c r="I18">
        <v>2.5973967212145749E-2</v>
      </c>
      <c r="L18">
        <v>54.212438161093139</v>
      </c>
      <c r="M18">
        <v>1.8625485547130363E-3</v>
      </c>
      <c r="N18">
        <v>54.212438161093139</v>
      </c>
      <c r="O18">
        <v>0.15983582083444642</v>
      </c>
      <c r="P18">
        <v>54.212438161093139</v>
      </c>
      <c r="Q18">
        <v>8.6724679649532715E-3</v>
      </c>
      <c r="R18">
        <v>54.212438161093139</v>
      </c>
      <c r="S18">
        <v>2.5973967212145749E-2</v>
      </c>
    </row>
    <row r="19" spans="2:19" x14ac:dyDescent="0.15">
      <c r="B19" t="s">
        <v>75</v>
      </c>
      <c r="C19">
        <v>668</v>
      </c>
      <c r="D19">
        <v>5.0000000000039799</v>
      </c>
      <c r="E19" s="39">
        <f t="shared" si="0"/>
        <v>57.81798943655464</v>
      </c>
      <c r="F19">
        <v>1.8851222580946866E-3</v>
      </c>
      <c r="G19">
        <v>0.15555182398923229</v>
      </c>
      <c r="H19">
        <v>8.4130848590700299E-3</v>
      </c>
      <c r="I19">
        <v>2.5303416470296675E-2</v>
      </c>
      <c r="L19">
        <v>57.81798943655464</v>
      </c>
      <c r="M19">
        <v>1.8851222580946866E-3</v>
      </c>
      <c r="N19">
        <v>57.81798943655464</v>
      </c>
      <c r="O19">
        <v>0.15555182398923229</v>
      </c>
      <c r="P19">
        <v>57.81798943655464</v>
      </c>
      <c r="Q19">
        <v>8.4130848590700299E-3</v>
      </c>
      <c r="R19">
        <v>57.81798943655464</v>
      </c>
      <c r="S19">
        <v>2.5303416470296675E-2</v>
      </c>
    </row>
    <row r="20" spans="2:19" x14ac:dyDescent="0.15">
      <c r="B20" t="s">
        <v>76</v>
      </c>
      <c r="C20">
        <v>669</v>
      </c>
      <c r="D20">
        <v>3.6055512754693813</v>
      </c>
      <c r="E20" s="39">
        <f t="shared" si="0"/>
        <v>62.817989436558619</v>
      </c>
      <c r="F20">
        <v>1.8334646724996449E-3</v>
      </c>
      <c r="G20">
        <v>0.1505344743189764</v>
      </c>
      <c r="H20">
        <v>8.2230653293088336E-3</v>
      </c>
      <c r="I20">
        <v>2.4383822611209589E-2</v>
      </c>
      <c r="L20">
        <v>62.817989436558619</v>
      </c>
      <c r="M20">
        <v>1.8334646724996449E-3</v>
      </c>
      <c r="N20">
        <v>62.817989436558619</v>
      </c>
      <c r="O20">
        <v>0.1505344743189764</v>
      </c>
      <c r="P20">
        <v>62.817989436558619</v>
      </c>
      <c r="Q20">
        <v>8.2230653293088336E-3</v>
      </c>
      <c r="R20">
        <v>62.817989436558619</v>
      </c>
      <c r="S20">
        <v>2.4383822611209589E-2</v>
      </c>
    </row>
    <row r="21" spans="2:19" x14ac:dyDescent="0.15">
      <c r="B21" t="s">
        <v>77</v>
      </c>
      <c r="C21">
        <v>670</v>
      </c>
      <c r="D21">
        <v>4.4721359549955126</v>
      </c>
      <c r="E21" s="39">
        <f t="shared" si="0"/>
        <v>66.423540712028</v>
      </c>
      <c r="F21">
        <v>2.1459112398620967E-3</v>
      </c>
      <c r="G21">
        <v>0.1451251136986785</v>
      </c>
      <c r="H21">
        <v>7.7981659561894307E-3</v>
      </c>
      <c r="I21">
        <v>2.3787031318612029E-2</v>
      </c>
      <c r="L21">
        <v>66.423540712028</v>
      </c>
      <c r="M21">
        <v>2.1459112398620967E-3</v>
      </c>
      <c r="N21">
        <v>66.423540712028</v>
      </c>
      <c r="O21">
        <v>0.1451251136986785</v>
      </c>
      <c r="P21">
        <v>66.423540712028</v>
      </c>
      <c r="Q21">
        <v>7.7981659561894307E-3</v>
      </c>
      <c r="R21">
        <v>66.423540712028</v>
      </c>
      <c r="S21">
        <v>2.3787031318612029E-2</v>
      </c>
    </row>
    <row r="22" spans="2:19" x14ac:dyDescent="0.15">
      <c r="B22" t="s">
        <v>78</v>
      </c>
      <c r="C22">
        <v>671</v>
      </c>
      <c r="D22">
        <v>3.6055512754614987</v>
      </c>
      <c r="E22" s="39">
        <f t="shared" si="0"/>
        <v>70.895676667023508</v>
      </c>
      <c r="F22">
        <v>1.9371138835807605E-3</v>
      </c>
      <c r="G22">
        <v>0.14149843137934759</v>
      </c>
      <c r="H22">
        <v>7.8717048671724348E-3</v>
      </c>
      <c r="I22">
        <v>2.3505463143263416E-2</v>
      </c>
      <c r="L22">
        <v>70.895676667023508</v>
      </c>
      <c r="M22">
        <v>1.9371138835807605E-3</v>
      </c>
      <c r="N22">
        <v>70.895676667023508</v>
      </c>
      <c r="O22">
        <v>0.14149843137934759</v>
      </c>
      <c r="P22">
        <v>70.895676667023508</v>
      </c>
      <c r="Q22">
        <v>7.8717048671724348E-3</v>
      </c>
      <c r="R22">
        <v>70.895676667023508</v>
      </c>
      <c r="S22">
        <v>2.3505463143263416E-2</v>
      </c>
    </row>
    <row r="23" spans="2:19" x14ac:dyDescent="0.15">
      <c r="B23" t="s">
        <v>79</v>
      </c>
      <c r="C23">
        <v>672</v>
      </c>
      <c r="D23">
        <v>4.4721359550018667</v>
      </c>
      <c r="E23" s="39">
        <f t="shared" si="0"/>
        <v>74.501227942485002</v>
      </c>
      <c r="F23">
        <v>2.1184808210191067E-3</v>
      </c>
      <c r="G23">
        <v>0.13655822563956246</v>
      </c>
      <c r="H23">
        <v>7.3307998597321429E-3</v>
      </c>
      <c r="I23">
        <v>2.2665508173270309E-2</v>
      </c>
      <c r="L23">
        <v>74.501227942485002</v>
      </c>
      <c r="M23">
        <v>2.1184808210191067E-3</v>
      </c>
      <c r="N23">
        <v>74.501227942485002</v>
      </c>
      <c r="O23">
        <v>0.13655822563956246</v>
      </c>
      <c r="P23">
        <v>74.501227942485002</v>
      </c>
      <c r="Q23">
        <v>7.3307998597321429E-3</v>
      </c>
      <c r="R23">
        <v>74.501227942485002</v>
      </c>
      <c r="S23">
        <v>2.2665508173270309E-2</v>
      </c>
    </row>
    <row r="24" spans="2:19" x14ac:dyDescent="0.15">
      <c r="B24" t="s">
        <v>80</v>
      </c>
      <c r="C24">
        <v>673</v>
      </c>
      <c r="D24">
        <v>3.6055512754614987</v>
      </c>
      <c r="E24" s="39">
        <f t="shared" si="0"/>
        <v>78.973363897486863</v>
      </c>
      <c r="F24">
        <v>1.9380383411006185E-3</v>
      </c>
      <c r="G24">
        <v>0.13302423285315126</v>
      </c>
      <c r="H24">
        <v>7.1965424198680841E-3</v>
      </c>
      <c r="I24">
        <v>2.2044588068171223E-2</v>
      </c>
      <c r="L24">
        <v>78.973363897486863</v>
      </c>
      <c r="M24">
        <v>1.9380383411006185E-3</v>
      </c>
      <c r="N24">
        <v>78.973363897486863</v>
      </c>
      <c r="O24">
        <v>0.13302423285315126</v>
      </c>
      <c r="P24">
        <v>78.973363897486863</v>
      </c>
      <c r="Q24">
        <v>7.1965424198680841E-3</v>
      </c>
      <c r="R24">
        <v>78.973363897486863</v>
      </c>
      <c r="S24">
        <v>2.2044588068171223E-2</v>
      </c>
    </row>
    <row r="25" spans="2:19" x14ac:dyDescent="0.15">
      <c r="B25" t="s">
        <v>81</v>
      </c>
      <c r="C25">
        <v>674</v>
      </c>
      <c r="D25">
        <v>4.9999999999982947</v>
      </c>
      <c r="E25" s="39">
        <f t="shared" si="0"/>
        <v>82.578915172948356</v>
      </c>
      <c r="F25">
        <v>1.6515123335082099E-3</v>
      </c>
      <c r="G25">
        <v>0.13021309896469227</v>
      </c>
      <c r="H25">
        <v>7.0239033331229378E-3</v>
      </c>
      <c r="I25">
        <v>2.1573172337590669E-2</v>
      </c>
      <c r="L25">
        <v>82.578915172948356</v>
      </c>
      <c r="M25">
        <v>1.6515123335082099E-3</v>
      </c>
      <c r="N25">
        <v>82.578915172948356</v>
      </c>
      <c r="O25">
        <v>0.13021309896469227</v>
      </c>
      <c r="P25">
        <v>82.578915172948356</v>
      </c>
      <c r="Q25">
        <v>7.0239033331229378E-3</v>
      </c>
      <c r="R25">
        <v>82.578915172948356</v>
      </c>
      <c r="S25">
        <v>2.1573172337590669E-2</v>
      </c>
    </row>
    <row r="26" spans="2:19" x14ac:dyDescent="0.15">
      <c r="B26" t="s">
        <v>82</v>
      </c>
      <c r="C26">
        <v>675</v>
      </c>
      <c r="D26">
        <v>3.6055512754614987</v>
      </c>
      <c r="E26" s="39">
        <f t="shared" si="0"/>
        <v>87.578915172946651</v>
      </c>
      <c r="F26">
        <v>1.7007515422001399E-3</v>
      </c>
      <c r="G26">
        <v>0.1282152059624915</v>
      </c>
      <c r="H26">
        <v>6.9058005771284545E-3</v>
      </c>
      <c r="I26">
        <v>2.1029339100022363E-2</v>
      </c>
      <c r="L26">
        <v>87.578915172946651</v>
      </c>
      <c r="M26">
        <v>1.7007515422001399E-3</v>
      </c>
      <c r="N26">
        <v>87.578915172946651</v>
      </c>
      <c r="O26">
        <v>0.1282152059624915</v>
      </c>
      <c r="P26">
        <v>87.578915172946651</v>
      </c>
      <c r="Q26">
        <v>6.9058005771284545E-3</v>
      </c>
      <c r="R26">
        <v>87.578915172946651</v>
      </c>
      <c r="S26">
        <v>2.1029339100022363E-2</v>
      </c>
    </row>
    <row r="27" spans="2:19" x14ac:dyDescent="0.15">
      <c r="B27" t="s">
        <v>83</v>
      </c>
      <c r="C27">
        <v>676</v>
      </c>
      <c r="D27">
        <v>4.4721359550082234</v>
      </c>
      <c r="E27" s="39">
        <f t="shared" si="0"/>
        <v>91.184466448408145</v>
      </c>
      <c r="F27">
        <v>2.0602685956884591E-3</v>
      </c>
      <c r="G27">
        <v>0.12656408306875963</v>
      </c>
      <c r="H27">
        <v>6.9557488646385286E-3</v>
      </c>
      <c r="I27">
        <v>2.0576465729305785E-2</v>
      </c>
      <c r="L27">
        <v>91.184466448408145</v>
      </c>
      <c r="M27">
        <v>2.0602685956884591E-3</v>
      </c>
      <c r="N27">
        <v>91.184466448408145</v>
      </c>
      <c r="O27">
        <v>0.12656408306875963</v>
      </c>
      <c r="P27">
        <v>91.184466448408145</v>
      </c>
      <c r="Q27">
        <v>6.9557488646385286E-3</v>
      </c>
      <c r="R27">
        <v>91.184466448408145</v>
      </c>
      <c r="S27">
        <v>2.0576465729305785E-2</v>
      </c>
    </row>
    <row r="28" spans="2:19" x14ac:dyDescent="0.15">
      <c r="B28" t="s">
        <v>84</v>
      </c>
      <c r="C28">
        <v>677</v>
      </c>
      <c r="D28">
        <v>3.6055512754614987</v>
      </c>
      <c r="E28" s="39">
        <f t="shared" si="0"/>
        <v>95.656602403416372</v>
      </c>
      <c r="F28">
        <v>1.6739468669911418E-3</v>
      </c>
      <c r="G28">
        <v>0.12559418601909755</v>
      </c>
      <c r="H28">
        <v>6.9285952542734721E-3</v>
      </c>
      <c r="I28">
        <v>2.0356136742296176E-2</v>
      </c>
      <c r="L28">
        <v>95.656602403416372</v>
      </c>
      <c r="M28">
        <v>1.6739468669911418E-3</v>
      </c>
      <c r="N28">
        <v>95.656602403416372</v>
      </c>
      <c r="O28">
        <v>0.12559418601909755</v>
      </c>
      <c r="P28">
        <v>95.656602403416372</v>
      </c>
      <c r="Q28">
        <v>6.9285952542734721E-3</v>
      </c>
      <c r="R28">
        <v>95.656602403416372</v>
      </c>
      <c r="S28">
        <v>2.0356136742296176E-2</v>
      </c>
    </row>
    <row r="29" spans="2:19" x14ac:dyDescent="0.15">
      <c r="B29" t="s">
        <v>85</v>
      </c>
      <c r="C29">
        <v>678</v>
      </c>
      <c r="D29">
        <v>4.4721359549955126</v>
      </c>
      <c r="E29" s="39">
        <f t="shared" si="0"/>
        <v>99.262153678877866</v>
      </c>
      <c r="F29">
        <v>1.7983471517069975E-3</v>
      </c>
      <c r="G29">
        <v>0.12621577783634272</v>
      </c>
      <c r="H29">
        <v>6.7768227605530416E-3</v>
      </c>
      <c r="I29">
        <v>1.9794604128136929E-2</v>
      </c>
      <c r="L29">
        <v>99.262153678877866</v>
      </c>
      <c r="M29">
        <v>1.7983471517069975E-3</v>
      </c>
      <c r="N29">
        <v>99.262153678877866</v>
      </c>
      <c r="O29">
        <v>0.12621577783634272</v>
      </c>
      <c r="P29">
        <v>99.262153678877866</v>
      </c>
      <c r="Q29">
        <v>6.7768227605530416E-3</v>
      </c>
      <c r="R29">
        <v>99.262153678877866</v>
      </c>
      <c r="S29">
        <v>1.9794604128136929E-2</v>
      </c>
    </row>
    <row r="30" spans="2:19" x14ac:dyDescent="0.15">
      <c r="B30" t="s">
        <v>86</v>
      </c>
      <c r="C30">
        <v>679</v>
      </c>
      <c r="D30">
        <v>3.6055512754693813</v>
      </c>
      <c r="E30" s="39">
        <f t="shared" si="0"/>
        <v>103.73428963387337</v>
      </c>
      <c r="F30">
        <v>1.9132871917449852E-3</v>
      </c>
      <c r="G30">
        <v>0.13407213983571872</v>
      </c>
      <c r="H30">
        <v>6.8474031726283666E-3</v>
      </c>
      <c r="I30">
        <v>1.9663633259458593E-2</v>
      </c>
      <c r="L30">
        <v>103.73428963387337</v>
      </c>
      <c r="M30">
        <v>1.9132871917449852E-3</v>
      </c>
      <c r="N30">
        <v>103.73428963387337</v>
      </c>
      <c r="O30">
        <v>0.13407213983571872</v>
      </c>
      <c r="P30">
        <v>103.73428963387337</v>
      </c>
      <c r="Q30">
        <v>6.8474031726283666E-3</v>
      </c>
      <c r="R30">
        <v>103.73428963387337</v>
      </c>
      <c r="S30">
        <v>1.9663633259458593E-2</v>
      </c>
    </row>
    <row r="31" spans="2:19" x14ac:dyDescent="0.15">
      <c r="B31" t="s">
        <v>87</v>
      </c>
      <c r="C31">
        <v>680</v>
      </c>
      <c r="D31">
        <v>4.4721359549955126</v>
      </c>
      <c r="E31" s="39">
        <f t="shared" si="0"/>
        <v>107.33984090934275</v>
      </c>
      <c r="F31">
        <v>1.8324799491780529E-3</v>
      </c>
      <c r="G31">
        <v>0.12441435189220416</v>
      </c>
      <c r="H31">
        <v>7.0794302043768994E-3</v>
      </c>
      <c r="I31">
        <v>1.9334844828572353E-2</v>
      </c>
      <c r="L31">
        <v>107.33984090934275</v>
      </c>
      <c r="M31">
        <v>1.8324799491780529E-3</v>
      </c>
      <c r="N31">
        <v>107.33984090934275</v>
      </c>
      <c r="O31">
        <v>0.12441435189220416</v>
      </c>
      <c r="P31">
        <v>107.33984090934275</v>
      </c>
      <c r="Q31">
        <v>7.0794302043768994E-3</v>
      </c>
      <c r="R31">
        <v>107.33984090934275</v>
      </c>
      <c r="S31">
        <v>1.9334844828572353E-2</v>
      </c>
    </row>
    <row r="32" spans="2:19" x14ac:dyDescent="0.15">
      <c r="B32" t="s">
        <v>88</v>
      </c>
      <c r="C32">
        <v>681</v>
      </c>
      <c r="D32">
        <v>4.2426406871194464</v>
      </c>
      <c r="E32" s="39">
        <f t="shared" si="0"/>
        <v>111.81197686433826</v>
      </c>
      <c r="F32">
        <v>1.7553788774796149E-3</v>
      </c>
      <c r="G32">
        <v>0.12314346090469626</v>
      </c>
      <c r="H32">
        <v>6.8637173547569097E-3</v>
      </c>
      <c r="I32">
        <v>1.8897273066909328E-2</v>
      </c>
      <c r="L32">
        <v>111.81197686433826</v>
      </c>
      <c r="M32">
        <v>1.7553788774796149E-3</v>
      </c>
      <c r="N32">
        <v>111.81197686433826</v>
      </c>
      <c r="O32">
        <v>0.12314346090469626</v>
      </c>
      <c r="P32">
        <v>111.81197686433826</v>
      </c>
      <c r="Q32">
        <v>6.8637173547569097E-3</v>
      </c>
      <c r="R32">
        <v>111.81197686433826</v>
      </c>
      <c r="S32">
        <v>1.8897273066909328E-2</v>
      </c>
    </row>
    <row r="33" spans="2:19" x14ac:dyDescent="0.15">
      <c r="B33" t="s">
        <v>89</v>
      </c>
      <c r="C33">
        <v>682</v>
      </c>
      <c r="D33">
        <v>4.4721359550018667</v>
      </c>
      <c r="E33" s="39">
        <f t="shared" si="0"/>
        <v>116.05461755145771</v>
      </c>
      <c r="F33">
        <v>1.7285467040056728E-3</v>
      </c>
      <c r="G33">
        <v>0.1215755520382146</v>
      </c>
      <c r="H33">
        <v>6.8325649836848057E-3</v>
      </c>
      <c r="I33">
        <v>1.8775922328020566E-2</v>
      </c>
      <c r="L33">
        <v>116.05461755145771</v>
      </c>
      <c r="M33">
        <v>1.7285467040056728E-3</v>
      </c>
      <c r="N33">
        <v>116.05461755145771</v>
      </c>
      <c r="O33">
        <v>0.1215755520382146</v>
      </c>
      <c r="P33">
        <v>116.05461755145771</v>
      </c>
      <c r="Q33">
        <v>6.8325649836848057E-3</v>
      </c>
      <c r="R33">
        <v>116.05461755145771</v>
      </c>
      <c r="S33">
        <v>1.8775922328020566E-2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Data</vt:lpstr>
      <vt:lpstr>Line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2019-03-12T07:42:33Z</dcterms:modified>
</cp:coreProperties>
</file>