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A326CDDE-1787-4B14-8BC6-7C3D1635DF1A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2" l="1"/>
  <c r="E22" i="2" s="1"/>
  <c r="E21" i="2" s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S137" i="1"/>
  <c r="S138" i="1"/>
  <c r="E24" i="2" l="1"/>
  <c r="N128" i="1"/>
  <c r="S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AV128" i="1" s="1"/>
  <c r="BJ128" i="1"/>
  <c r="AU128" i="1" s="1"/>
  <c r="BK128" i="1"/>
  <c r="BL128" i="1"/>
  <c r="BM128" i="1"/>
  <c r="BN128" i="1"/>
  <c r="BO128" i="1"/>
  <c r="BP128" i="1"/>
  <c r="N129" i="1"/>
  <c r="S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N130" i="1"/>
  <c r="S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S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AV131" i="1" s="1"/>
  <c r="BJ131" i="1"/>
  <c r="AU131" i="1" s="1"/>
  <c r="BK131" i="1"/>
  <c r="BL131" i="1"/>
  <c r="BM131" i="1"/>
  <c r="BN131" i="1"/>
  <c r="BO131" i="1"/>
  <c r="BP131" i="1"/>
  <c r="N132" i="1"/>
  <c r="S132" i="1"/>
  <c r="AQ132" i="1"/>
  <c r="AR132" i="1"/>
  <c r="AS132" i="1"/>
  <c r="AT132" i="1"/>
  <c r="AW132" i="1"/>
  <c r="AX132" i="1"/>
  <c r="AY132" i="1"/>
  <c r="AZ132" i="1"/>
  <c r="BA132" i="1"/>
  <c r="BB132" i="1"/>
  <c r="BE132" i="1"/>
  <c r="BF132" i="1"/>
  <c r="BG132" i="1"/>
  <c r="BH132" i="1"/>
  <c r="BI132" i="1"/>
  <c r="BJ132" i="1"/>
  <c r="AU132" i="1" s="1"/>
  <c r="BK132" i="1"/>
  <c r="BL132" i="1"/>
  <c r="BM132" i="1"/>
  <c r="BN132" i="1"/>
  <c r="BO132" i="1"/>
  <c r="BP132" i="1"/>
  <c r="N133" i="1"/>
  <c r="S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AV133" i="1" s="1"/>
  <c r="BJ133" i="1"/>
  <c r="AU133" i="1" s="1"/>
  <c r="BK133" i="1"/>
  <c r="BL133" i="1"/>
  <c r="BM133" i="1"/>
  <c r="BN133" i="1"/>
  <c r="BO133" i="1"/>
  <c r="BP133" i="1"/>
  <c r="N134" i="1"/>
  <c r="S134" i="1"/>
  <c r="AQ134" i="1"/>
  <c r="AR134" i="1"/>
  <c r="AS134" i="1"/>
  <c r="AT134" i="1"/>
  <c r="AW134" i="1"/>
  <c r="AX134" i="1"/>
  <c r="AY134" i="1"/>
  <c r="AZ134" i="1"/>
  <c r="BA134" i="1"/>
  <c r="BB134" i="1"/>
  <c r="BE134" i="1"/>
  <c r="BF134" i="1"/>
  <c r="BG134" i="1"/>
  <c r="BH134" i="1"/>
  <c r="BI134" i="1"/>
  <c r="AV134" i="1" s="1"/>
  <c r="BJ134" i="1"/>
  <c r="AU134" i="1" s="1"/>
  <c r="BK134" i="1"/>
  <c r="BL134" i="1"/>
  <c r="BM134" i="1"/>
  <c r="BN134" i="1"/>
  <c r="BO134" i="1"/>
  <c r="BP134" i="1"/>
  <c r="N135" i="1"/>
  <c r="S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BK135" i="1"/>
  <c r="BL135" i="1"/>
  <c r="BM135" i="1"/>
  <c r="BN135" i="1"/>
  <c r="BO135" i="1"/>
  <c r="BP135" i="1"/>
  <c r="N136" i="1"/>
  <c r="S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AV136" i="1" s="1"/>
  <c r="BJ136" i="1"/>
  <c r="AU136" i="1" s="1"/>
  <c r="BK136" i="1"/>
  <c r="BL136" i="1"/>
  <c r="BM136" i="1"/>
  <c r="BN136" i="1"/>
  <c r="BO136" i="1"/>
  <c r="BP136" i="1"/>
  <c r="BQ132" i="1" l="1"/>
  <c r="BQ134" i="1"/>
  <c r="BC136" i="1"/>
  <c r="BC128" i="1"/>
  <c r="BR133" i="1"/>
  <c r="AC133" i="1" s="1"/>
  <c r="BR136" i="1"/>
  <c r="AG136" i="1" s="1"/>
  <c r="BC134" i="1"/>
  <c r="BC133" i="1"/>
  <c r="BC131" i="1"/>
  <c r="AU135" i="1"/>
  <c r="BC135" i="1" s="1"/>
  <c r="BC130" i="1"/>
  <c r="BQ136" i="1"/>
  <c r="BR135" i="1"/>
  <c r="AK135" i="1" s="1"/>
  <c r="AJ133" i="1"/>
  <c r="AB133" i="1"/>
  <c r="BQ131" i="1"/>
  <c r="BQ133" i="1"/>
  <c r="AV132" i="1"/>
  <c r="BC132" i="1" s="1"/>
  <c r="BC129" i="1"/>
  <c r="BQ128" i="1"/>
  <c r="BR128" i="1"/>
  <c r="AD128" i="1" s="1"/>
  <c r="BQ135" i="1"/>
  <c r="BR130" i="1"/>
  <c r="AL130" i="1" s="1"/>
  <c r="BQ130" i="1"/>
  <c r="BR131" i="1"/>
  <c r="AG131" i="1" s="1"/>
  <c r="BR134" i="1"/>
  <c r="AB134" i="1" s="1"/>
  <c r="BR129" i="1"/>
  <c r="AI129" i="1" s="1"/>
  <c r="BR132" i="1"/>
  <c r="AJ132" i="1" s="1"/>
  <c r="BQ129" i="1"/>
  <c r="E25" i="2"/>
  <c r="AB130" i="1" l="1"/>
  <c r="AI133" i="1"/>
  <c r="AE135" i="1"/>
  <c r="AA133" i="1"/>
  <c r="AE133" i="1"/>
  <c r="AF133" i="1"/>
  <c r="AA128" i="1"/>
  <c r="AH133" i="1"/>
  <c r="AC128" i="1"/>
  <c r="AL136" i="1"/>
  <c r="AI128" i="1"/>
  <c r="AC135" i="1"/>
  <c r="AK128" i="1"/>
  <c r="AD136" i="1"/>
  <c r="AE136" i="1"/>
  <c r="AF135" i="1"/>
  <c r="AA136" i="1"/>
  <c r="AJ136" i="1"/>
  <c r="AK133" i="1"/>
  <c r="AH136" i="1"/>
  <c r="AG133" i="1"/>
  <c r="AK136" i="1"/>
  <c r="AG130" i="1"/>
  <c r="AC136" i="1"/>
  <c r="AI136" i="1"/>
  <c r="AF136" i="1"/>
  <c r="AN136" i="1" s="1"/>
  <c r="AI130" i="1"/>
  <c r="AE130" i="1"/>
  <c r="AH134" i="1"/>
  <c r="AB136" i="1"/>
  <c r="AD133" i="1"/>
  <c r="AL133" i="1"/>
  <c r="AD132" i="1"/>
  <c r="AG132" i="1"/>
  <c r="AF132" i="1"/>
  <c r="AJ131" i="1"/>
  <c r="AA134" i="1"/>
  <c r="AI134" i="1"/>
  <c r="AD134" i="1"/>
  <c r="AL134" i="1"/>
  <c r="AF134" i="1"/>
  <c r="AG134" i="1"/>
  <c r="AN132" i="1"/>
  <c r="AC129" i="1"/>
  <c r="AK129" i="1"/>
  <c r="AE129" i="1"/>
  <c r="AH129" i="1"/>
  <c r="AB129" i="1"/>
  <c r="AF130" i="1"/>
  <c r="AH130" i="1"/>
  <c r="AC130" i="1"/>
  <c r="AK130" i="1"/>
  <c r="AJ130" i="1"/>
  <c r="AE132" i="1"/>
  <c r="AD130" i="1"/>
  <c r="AL129" i="1"/>
  <c r="AD135" i="1"/>
  <c r="AL135" i="1"/>
  <c r="AG135" i="1"/>
  <c r="AA135" i="1"/>
  <c r="AI135" i="1"/>
  <c r="AB135" i="1"/>
  <c r="AJ135" i="1"/>
  <c r="AJ129" i="1"/>
  <c r="AH135" i="1"/>
  <c r="AH131" i="1"/>
  <c r="AC131" i="1"/>
  <c r="AK131" i="1"/>
  <c r="AE131" i="1"/>
  <c r="AF131" i="1"/>
  <c r="AN131" i="1" s="1"/>
  <c r="AD129" i="1"/>
  <c r="AG129" i="1"/>
  <c r="AB132" i="1"/>
  <c r="AF128" i="1"/>
  <c r="AH128" i="1"/>
  <c r="AG128" i="1"/>
  <c r="AB128" i="1"/>
  <c r="AJ128" i="1"/>
  <c r="AE128" i="1"/>
  <c r="AL132" i="1"/>
  <c r="AA131" i="1"/>
  <c r="AB131" i="1"/>
  <c r="AL128" i="1"/>
  <c r="AD131" i="1"/>
  <c r="AJ134" i="1"/>
  <c r="AF129" i="1"/>
  <c r="AC134" i="1"/>
  <c r="AE134" i="1"/>
  <c r="AK134" i="1"/>
  <c r="AC132" i="1"/>
  <c r="AK132" i="1"/>
  <c r="AH132" i="1"/>
  <c r="AA132" i="1"/>
  <c r="AI132" i="1"/>
  <c r="AI131" i="1"/>
  <c r="AA129" i="1"/>
  <c r="AL131" i="1"/>
  <c r="AA130" i="1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AO133" i="1" l="1"/>
  <c r="AO135" i="1"/>
  <c r="AN134" i="1"/>
  <c r="AN130" i="1"/>
  <c r="AM133" i="1"/>
  <c r="AN133" i="1"/>
  <c r="AO130" i="1"/>
  <c r="AO132" i="1"/>
  <c r="AM136" i="1"/>
  <c r="AN135" i="1"/>
  <c r="AO134" i="1"/>
  <c r="AM128" i="1"/>
  <c r="AO136" i="1"/>
  <c r="AM132" i="1"/>
  <c r="AM134" i="1"/>
  <c r="AM129" i="1"/>
  <c r="AM130" i="1"/>
  <c r="AO131" i="1"/>
  <c r="AN128" i="1"/>
  <c r="AO129" i="1"/>
  <c r="AM135" i="1"/>
  <c r="AM131" i="1"/>
  <c r="AO128" i="1"/>
  <c r="AN129" i="1"/>
  <c r="E4" i="2"/>
  <c r="E26" i="2" l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BI49" i="1"/>
  <c r="AV49" i="1" s="1"/>
  <c r="BJ49" i="1"/>
  <c r="AU49" i="1" s="1"/>
  <c r="BK49" i="1"/>
  <c r="BL49" i="1"/>
  <c r="BM49" i="1"/>
  <c r="BN49" i="1"/>
  <c r="BO49" i="1"/>
  <c r="BP49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BI50" i="1"/>
  <c r="BJ50" i="1"/>
  <c r="AU50" i="1" s="1"/>
  <c r="BK50" i="1"/>
  <c r="BL50" i="1"/>
  <c r="BM50" i="1"/>
  <c r="BN50" i="1"/>
  <c r="BO50" i="1"/>
  <c r="BP50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AV52" i="1" s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AV55" i="1" s="1"/>
  <c r="BJ55" i="1"/>
  <c r="AU55" i="1" s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AV60" i="1" s="1"/>
  <c r="BJ60" i="1"/>
  <c r="AU60" i="1" s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AV63" i="1" s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AU66" i="1" s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AU67" i="1" s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AV68" i="1" s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AV71" i="1" s="1"/>
  <c r="BJ71" i="1"/>
  <c r="AU71" i="1" s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AU76" i="1" s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AV78" i="1" s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AU79" i="1" s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AU82" i="1" s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AV84" i="1" s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AV87" i="1" s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AV88" i="1" s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BJ91" i="1"/>
  <c r="AU91" i="1" s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AV93" i="1" s="1"/>
  <c r="BJ93" i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AV94" i="1" s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AU95" i="1" s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AV99" i="1" s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AU100" i="1" s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AV106" i="1" s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AV107" i="1" s="1"/>
  <c r="BJ107" i="1"/>
  <c r="AU107" i="1" s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AV110" i="1" s="1"/>
  <c r="BJ110" i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AU112" i="1" s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AV115" i="1" s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AV120" i="1" s="1"/>
  <c r="BJ120" i="1"/>
  <c r="AU120" i="1" s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AV125" i="1" s="1"/>
  <c r="BJ125" i="1"/>
  <c r="AU125" i="1" s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T137" i="1" l="1"/>
  <c r="T138" i="1"/>
  <c r="T132" i="1"/>
  <c r="T129" i="1"/>
  <c r="T130" i="1"/>
  <c r="T128" i="1"/>
  <c r="T131" i="1"/>
  <c r="T136" i="1"/>
  <c r="T135" i="1"/>
  <c r="T134" i="1"/>
  <c r="T133" i="1"/>
  <c r="T127" i="1"/>
  <c r="BC79" i="1"/>
  <c r="T5" i="1"/>
  <c r="BC111" i="1"/>
  <c r="BQ108" i="1"/>
  <c r="BC67" i="1"/>
  <c r="BQ69" i="1"/>
  <c r="BR105" i="1"/>
  <c r="AK105" i="1" s="1"/>
  <c r="BR93" i="1"/>
  <c r="AH93" i="1" s="1"/>
  <c r="BQ88" i="1"/>
  <c r="BR61" i="1"/>
  <c r="AA61" i="1" s="1"/>
  <c r="BQ53" i="1"/>
  <c r="BR89" i="1"/>
  <c r="AI89" i="1" s="1"/>
  <c r="BR123" i="1"/>
  <c r="AH123" i="1" s="1"/>
  <c r="BQ58" i="1"/>
  <c r="BQ83" i="1"/>
  <c r="BR79" i="1"/>
  <c r="AD79" i="1" s="1"/>
  <c r="BC90" i="1"/>
  <c r="BC57" i="1"/>
  <c r="BQ51" i="1"/>
  <c r="BR118" i="1"/>
  <c r="AG118" i="1" s="1"/>
  <c r="BR96" i="1"/>
  <c r="AB96" i="1" s="1"/>
  <c r="BR110" i="1"/>
  <c r="AD110" i="1" s="1"/>
  <c r="BQ85" i="1"/>
  <c r="BQ80" i="1"/>
  <c r="BR77" i="1"/>
  <c r="AJ77" i="1" s="1"/>
  <c r="T42" i="1"/>
  <c r="T98" i="1"/>
  <c r="T34" i="1"/>
  <c r="T11" i="1"/>
  <c r="T4" i="1"/>
  <c r="T90" i="1"/>
  <c r="T26" i="1"/>
  <c r="T82" i="1"/>
  <c r="T18" i="1"/>
  <c r="T74" i="1"/>
  <c r="T10" i="1"/>
  <c r="T17" i="1"/>
  <c r="T106" i="1"/>
  <c r="T66" i="1"/>
  <c r="T8" i="1"/>
  <c r="T24" i="1"/>
  <c r="T122" i="1"/>
  <c r="T58" i="1"/>
  <c r="T6" i="1"/>
  <c r="T101" i="1"/>
  <c r="T114" i="1"/>
  <c r="T50" i="1"/>
  <c r="BC81" i="1"/>
  <c r="BC52" i="1"/>
  <c r="BR126" i="1"/>
  <c r="AA126" i="1" s="1"/>
  <c r="BC109" i="1"/>
  <c r="BR94" i="1"/>
  <c r="AE94" i="1" s="1"/>
  <c r="BQ76" i="1"/>
  <c r="BC112" i="1"/>
  <c r="BC68" i="1"/>
  <c r="BQ61" i="1"/>
  <c r="BR113" i="1"/>
  <c r="AB113" i="1" s="1"/>
  <c r="BC87" i="1"/>
  <c r="BR80" i="1"/>
  <c r="AI80" i="1" s="1"/>
  <c r="BR101" i="1"/>
  <c r="AI101" i="1" s="1"/>
  <c r="BC94" i="1"/>
  <c r="BC84" i="1"/>
  <c r="BC49" i="1"/>
  <c r="T121" i="1"/>
  <c r="T97" i="1"/>
  <c r="T73" i="1"/>
  <c r="T49" i="1"/>
  <c r="T25" i="1"/>
  <c r="T120" i="1"/>
  <c r="T88" i="1"/>
  <c r="T64" i="1"/>
  <c r="T40" i="1"/>
  <c r="T16" i="1"/>
  <c r="T119" i="1"/>
  <c r="T111" i="1"/>
  <c r="T103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7" i="1"/>
  <c r="T113" i="1"/>
  <c r="T89" i="1"/>
  <c r="T65" i="1"/>
  <c r="T41" i="1"/>
  <c r="T104" i="1"/>
  <c r="T80" i="1"/>
  <c r="T56" i="1"/>
  <c r="T32" i="1"/>
  <c r="T125" i="1"/>
  <c r="T117" i="1"/>
  <c r="T109" i="1"/>
  <c r="T93" i="1"/>
  <c r="T85" i="1"/>
  <c r="T77" i="1"/>
  <c r="T69" i="1"/>
  <c r="T61" i="1"/>
  <c r="T53" i="1"/>
  <c r="T45" i="1"/>
  <c r="T37" i="1"/>
  <c r="T29" i="1"/>
  <c r="T21" i="1"/>
  <c r="T13" i="1"/>
  <c r="T124" i="1"/>
  <c r="T116" i="1"/>
  <c r="T108" i="1"/>
  <c r="T100" i="1"/>
  <c r="T92" i="1"/>
  <c r="T84" i="1"/>
  <c r="T76" i="1"/>
  <c r="T68" i="1"/>
  <c r="T60" i="1"/>
  <c r="T52" i="1"/>
  <c r="T44" i="1"/>
  <c r="T36" i="1"/>
  <c r="T28" i="1"/>
  <c r="T20" i="1"/>
  <c r="T12" i="1"/>
  <c r="T105" i="1"/>
  <c r="T81" i="1"/>
  <c r="T57" i="1"/>
  <c r="T33" i="1"/>
  <c r="T112" i="1"/>
  <c r="T96" i="1"/>
  <c r="T72" i="1"/>
  <c r="T48" i="1"/>
  <c r="T123" i="1"/>
  <c r="T115" i="1"/>
  <c r="T107" i="1"/>
  <c r="T99" i="1"/>
  <c r="T91" i="1"/>
  <c r="T83" i="1"/>
  <c r="T75" i="1"/>
  <c r="T67" i="1"/>
  <c r="T59" i="1"/>
  <c r="T51" i="1"/>
  <c r="T43" i="1"/>
  <c r="T35" i="1"/>
  <c r="T27" i="1"/>
  <c r="T19" i="1"/>
  <c r="T9" i="1"/>
  <c r="BC122" i="1"/>
  <c r="BC117" i="1"/>
  <c r="BQ123" i="1"/>
  <c r="BC120" i="1"/>
  <c r="BC125" i="1"/>
  <c r="BQ113" i="1"/>
  <c r="BQ118" i="1"/>
  <c r="BQ126" i="1"/>
  <c r="BR120" i="1"/>
  <c r="AJ120" i="1" s="1"/>
  <c r="AU123" i="1"/>
  <c r="BQ102" i="1"/>
  <c r="BR102" i="1"/>
  <c r="AB102" i="1" s="1"/>
  <c r="BC127" i="1"/>
  <c r="BC115" i="1"/>
  <c r="BR109" i="1"/>
  <c r="BQ107" i="1"/>
  <c r="BR107" i="1"/>
  <c r="AK107" i="1" s="1"/>
  <c r="AV105" i="1"/>
  <c r="AU118" i="1"/>
  <c r="BQ98" i="1"/>
  <c r="BR98" i="1"/>
  <c r="AC98" i="1" s="1"/>
  <c r="AV83" i="1"/>
  <c r="BC83" i="1" s="1"/>
  <c r="AV118" i="1"/>
  <c r="BR117" i="1"/>
  <c r="AG117" i="1" s="1"/>
  <c r="BQ117" i="1"/>
  <c r="BQ116" i="1"/>
  <c r="BR108" i="1"/>
  <c r="AL108" i="1" s="1"/>
  <c r="BR103" i="1"/>
  <c r="AK103" i="1" s="1"/>
  <c r="BQ103" i="1"/>
  <c r="BQ114" i="1"/>
  <c r="BR114" i="1"/>
  <c r="AU105" i="1"/>
  <c r="BQ110" i="1"/>
  <c r="AU126" i="1"/>
  <c r="BQ104" i="1"/>
  <c r="AV104" i="1"/>
  <c r="BC104" i="1" s="1"/>
  <c r="BQ100" i="1"/>
  <c r="BR100" i="1"/>
  <c r="AB100" i="1" s="1"/>
  <c r="BQ86" i="1"/>
  <c r="AV69" i="1"/>
  <c r="AV51" i="1"/>
  <c r="BC51" i="1" s="1"/>
  <c r="AV123" i="1"/>
  <c r="BQ115" i="1"/>
  <c r="BR115" i="1"/>
  <c r="AA115" i="1" s="1"/>
  <c r="AU110" i="1"/>
  <c r="BC110" i="1" s="1"/>
  <c r="BQ106" i="1"/>
  <c r="BR106" i="1"/>
  <c r="AA106" i="1" s="1"/>
  <c r="BR99" i="1"/>
  <c r="AK99" i="1" s="1"/>
  <c r="BQ99" i="1"/>
  <c r="BQ105" i="1"/>
  <c r="AV126" i="1"/>
  <c r="BR125" i="1"/>
  <c r="AI125" i="1" s="1"/>
  <c r="BQ125" i="1"/>
  <c r="BC119" i="1"/>
  <c r="BQ109" i="1"/>
  <c r="BQ97" i="1"/>
  <c r="BR97" i="1"/>
  <c r="AC97" i="1" s="1"/>
  <c r="BR92" i="1"/>
  <c r="AB92" i="1" s="1"/>
  <c r="BQ92" i="1"/>
  <c r="BQ127" i="1"/>
  <c r="BR127" i="1"/>
  <c r="AJ127" i="1" s="1"/>
  <c r="BC124" i="1"/>
  <c r="AV113" i="1"/>
  <c r="BC113" i="1" s="1"/>
  <c r="BR112" i="1"/>
  <c r="AF112" i="1" s="1"/>
  <c r="BQ112" i="1"/>
  <c r="BQ122" i="1"/>
  <c r="BR122" i="1"/>
  <c r="AH122" i="1" s="1"/>
  <c r="AV108" i="1"/>
  <c r="BC108" i="1" s="1"/>
  <c r="BC107" i="1"/>
  <c r="BQ121" i="1"/>
  <c r="AV121" i="1"/>
  <c r="BC121" i="1" s="1"/>
  <c r="BQ119" i="1"/>
  <c r="BR119" i="1"/>
  <c r="AC119" i="1" s="1"/>
  <c r="BC116" i="1"/>
  <c r="AV85" i="1"/>
  <c r="BC85" i="1" s="1"/>
  <c r="BQ111" i="1"/>
  <c r="BQ60" i="1"/>
  <c r="BC103" i="1"/>
  <c r="BC102" i="1"/>
  <c r="BC100" i="1"/>
  <c r="BQ90" i="1"/>
  <c r="BR90" i="1"/>
  <c r="AC90" i="1" s="1"/>
  <c r="BR85" i="1"/>
  <c r="AF85" i="1" s="1"/>
  <c r="AU80" i="1"/>
  <c r="BR74" i="1"/>
  <c r="AG74" i="1" s="1"/>
  <c r="AU63" i="1"/>
  <c r="BC63" i="1" s="1"/>
  <c r="BR63" i="1"/>
  <c r="AE63" i="1" s="1"/>
  <c r="AV58" i="1"/>
  <c r="BR58" i="1"/>
  <c r="AF58" i="1" s="1"/>
  <c r="BC54" i="1"/>
  <c r="BQ120" i="1"/>
  <c r="BC114" i="1"/>
  <c r="BC101" i="1"/>
  <c r="BC99" i="1"/>
  <c r="BC88" i="1"/>
  <c r="BR81" i="1"/>
  <c r="AC81" i="1" s="1"/>
  <c r="AV80" i="1"/>
  <c r="BR56" i="1"/>
  <c r="AA56" i="1" s="1"/>
  <c r="BQ56" i="1"/>
  <c r="BQ55" i="1"/>
  <c r="BR55" i="1"/>
  <c r="AI55" i="1" s="1"/>
  <c r="BC96" i="1"/>
  <c r="BR124" i="1"/>
  <c r="AJ124" i="1" s="1"/>
  <c r="BR116" i="1"/>
  <c r="AC116" i="1" s="1"/>
  <c r="BR111" i="1"/>
  <c r="AJ111" i="1" s="1"/>
  <c r="BR104" i="1"/>
  <c r="AU98" i="1"/>
  <c r="BC98" i="1" s="1"/>
  <c r="BQ96" i="1"/>
  <c r="BR95" i="1"/>
  <c r="AL95" i="1" s="1"/>
  <c r="BQ95" i="1"/>
  <c r="BQ91" i="1"/>
  <c r="BQ77" i="1"/>
  <c r="BC106" i="1"/>
  <c r="AV86" i="1"/>
  <c r="BC86" i="1" s="1"/>
  <c r="BR86" i="1"/>
  <c r="AD86" i="1" s="1"/>
  <c r="BQ124" i="1"/>
  <c r="BR121" i="1"/>
  <c r="AL121" i="1" s="1"/>
  <c r="BQ101" i="1"/>
  <c r="AV97" i="1"/>
  <c r="BC97" i="1" s="1"/>
  <c r="AV92" i="1"/>
  <c r="BC92" i="1" s="1"/>
  <c r="BR87" i="1"/>
  <c r="AJ87" i="1" s="1"/>
  <c r="BQ87" i="1"/>
  <c r="BQ84" i="1"/>
  <c r="BR84" i="1"/>
  <c r="AJ84" i="1" s="1"/>
  <c r="AV53" i="1"/>
  <c r="BQ93" i="1"/>
  <c r="BQ89" i="1"/>
  <c r="BC71" i="1"/>
  <c r="AV95" i="1"/>
  <c r="BC95" i="1" s="1"/>
  <c r="AU93" i="1"/>
  <c r="BC93" i="1" s="1"/>
  <c r="AV91" i="1"/>
  <c r="BC91" i="1" s="1"/>
  <c r="AU89" i="1"/>
  <c r="BC89" i="1" s="1"/>
  <c r="BR72" i="1"/>
  <c r="AK72" i="1" s="1"/>
  <c r="BQ72" i="1"/>
  <c r="BR68" i="1"/>
  <c r="AI68" i="1" s="1"/>
  <c r="BQ68" i="1"/>
  <c r="BR49" i="1"/>
  <c r="AK49" i="1" s="1"/>
  <c r="BR91" i="1"/>
  <c r="AL91" i="1" s="1"/>
  <c r="BR88" i="1"/>
  <c r="AD88" i="1" s="1"/>
  <c r="AV76" i="1"/>
  <c r="BC76" i="1" s="1"/>
  <c r="BR75" i="1"/>
  <c r="AH75" i="1" s="1"/>
  <c r="BQ75" i="1"/>
  <c r="BC75" i="1"/>
  <c r="AU74" i="1"/>
  <c r="BQ73" i="1"/>
  <c r="BR73" i="1"/>
  <c r="AH73" i="1" s="1"/>
  <c r="AU65" i="1"/>
  <c r="BC65" i="1" s="1"/>
  <c r="BQ62" i="1"/>
  <c r="BR62" i="1"/>
  <c r="AJ62" i="1" s="1"/>
  <c r="AU61" i="1"/>
  <c r="BR83" i="1"/>
  <c r="AF83" i="1" s="1"/>
  <c r="BC70" i="1"/>
  <c r="BR69" i="1"/>
  <c r="AF69" i="1" s="1"/>
  <c r="BQ67" i="1"/>
  <c r="BR65" i="1"/>
  <c r="AH65" i="1" s="1"/>
  <c r="BQ64" i="1"/>
  <c r="BR64" i="1"/>
  <c r="AK64" i="1" s="1"/>
  <c r="AV61" i="1"/>
  <c r="BC60" i="1"/>
  <c r="BR59" i="1"/>
  <c r="AC59" i="1" s="1"/>
  <c r="BQ59" i="1"/>
  <c r="BC59" i="1"/>
  <c r="BR52" i="1"/>
  <c r="AI52" i="1" s="1"/>
  <c r="BQ52" i="1"/>
  <c r="BQ50" i="1"/>
  <c r="BR50" i="1"/>
  <c r="AF50" i="1" s="1"/>
  <c r="AU77" i="1"/>
  <c r="BC77" i="1" s="1"/>
  <c r="AE77" i="1"/>
  <c r="BQ74" i="1"/>
  <c r="BC62" i="1"/>
  <c r="BC55" i="1"/>
  <c r="BC78" i="1"/>
  <c r="BQ57" i="1"/>
  <c r="BR57" i="1"/>
  <c r="AJ57" i="1" s="1"/>
  <c r="BQ94" i="1"/>
  <c r="BQ82" i="1"/>
  <c r="BR82" i="1"/>
  <c r="AH82" i="1" s="1"/>
  <c r="AV74" i="1"/>
  <c r="AU64" i="1"/>
  <c r="BR53" i="1"/>
  <c r="AE53" i="1" s="1"/>
  <c r="BQ78" i="1"/>
  <c r="BR78" i="1"/>
  <c r="AD78" i="1" s="1"/>
  <c r="BC73" i="1"/>
  <c r="BQ71" i="1"/>
  <c r="BR71" i="1"/>
  <c r="AA71" i="1" s="1"/>
  <c r="BQ66" i="1"/>
  <c r="BR66" i="1"/>
  <c r="AK66" i="1" s="1"/>
  <c r="AV64" i="1"/>
  <c r="AU58" i="1"/>
  <c r="BC72" i="1"/>
  <c r="AU69" i="1"/>
  <c r="BC56" i="1"/>
  <c r="AU53" i="1"/>
  <c r="BR76" i="1"/>
  <c r="AF76" i="1" s="1"/>
  <c r="BQ70" i="1"/>
  <c r="BR70" i="1"/>
  <c r="AJ70" i="1" s="1"/>
  <c r="BR67" i="1"/>
  <c r="AH67" i="1" s="1"/>
  <c r="BR60" i="1"/>
  <c r="AJ60" i="1" s="1"/>
  <c r="BQ54" i="1"/>
  <c r="BR54" i="1"/>
  <c r="BR51" i="1"/>
  <c r="AL51" i="1" s="1"/>
  <c r="AV82" i="1"/>
  <c r="BC82" i="1" s="1"/>
  <c r="BQ81" i="1"/>
  <c r="BQ79" i="1"/>
  <c r="AV66" i="1"/>
  <c r="BC66" i="1" s="1"/>
  <c r="BQ65" i="1"/>
  <c r="BQ63" i="1"/>
  <c r="AV50" i="1"/>
  <c r="BC50" i="1" s="1"/>
  <c r="BQ49" i="1"/>
  <c r="BO138" i="1"/>
  <c r="BP138" i="1"/>
  <c r="BO4" i="1"/>
  <c r="BP4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P137" i="1"/>
  <c r="BO137" i="1"/>
  <c r="AA91" i="1" l="1"/>
  <c r="AF77" i="1"/>
  <c r="AO77" i="1" s="1"/>
  <c r="AK77" i="1"/>
  <c r="AG77" i="1"/>
  <c r="AL77" i="1"/>
  <c r="AA77" i="1"/>
  <c r="AG123" i="1"/>
  <c r="AF101" i="1"/>
  <c r="AF123" i="1"/>
  <c r="AE123" i="1"/>
  <c r="AF89" i="1"/>
  <c r="AA118" i="1"/>
  <c r="AD89" i="1"/>
  <c r="AH118" i="1"/>
  <c r="AL89" i="1"/>
  <c r="AL118" i="1"/>
  <c r="AC118" i="1"/>
  <c r="AK118" i="1"/>
  <c r="AC101" i="1"/>
  <c r="AD101" i="1"/>
  <c r="AG110" i="1"/>
  <c r="AL101" i="1"/>
  <c r="AD123" i="1"/>
  <c r="AJ101" i="1"/>
  <c r="AA101" i="1"/>
  <c r="AJ118" i="1"/>
  <c r="AF118" i="1"/>
  <c r="AN118" i="1" s="1"/>
  <c r="AA113" i="1"/>
  <c r="AH77" i="1"/>
  <c r="AC110" i="1"/>
  <c r="AL61" i="1"/>
  <c r="AC77" i="1"/>
  <c r="AK110" i="1"/>
  <c r="AK61" i="1"/>
  <c r="AI61" i="1"/>
  <c r="AG61" i="1"/>
  <c r="AH61" i="1"/>
  <c r="AB77" i="1"/>
  <c r="AI110" i="1"/>
  <c r="AD77" i="1"/>
  <c r="AE75" i="1"/>
  <c r="BC123" i="1"/>
  <c r="AC123" i="1"/>
  <c r="AL62" i="1"/>
  <c r="AH117" i="1"/>
  <c r="AC126" i="1"/>
  <c r="AK126" i="1"/>
  <c r="AI126" i="1"/>
  <c r="AI123" i="1"/>
  <c r="AN77" i="1"/>
  <c r="AF126" i="1"/>
  <c r="AL123" i="1"/>
  <c r="AC96" i="1"/>
  <c r="AB80" i="1"/>
  <c r="AE80" i="1"/>
  <c r="AF80" i="1"/>
  <c r="AJ80" i="1"/>
  <c r="AH80" i="1"/>
  <c r="AJ61" i="1"/>
  <c r="AF63" i="1"/>
  <c r="AO63" i="1" s="1"/>
  <c r="AA89" i="1"/>
  <c r="AI77" i="1"/>
  <c r="AB89" i="1"/>
  <c r="AK101" i="1"/>
  <c r="AD80" i="1"/>
  <c r="AI94" i="1"/>
  <c r="AB94" i="1"/>
  <c r="AA96" i="1"/>
  <c r="AI79" i="1"/>
  <c r="AE96" i="1"/>
  <c r="AH96" i="1"/>
  <c r="AB118" i="1"/>
  <c r="AD118" i="1"/>
  <c r="AB123" i="1"/>
  <c r="AK123" i="1"/>
  <c r="AG89" i="1"/>
  <c r="AL96" i="1"/>
  <c r="AL94" i="1"/>
  <c r="AA123" i="1"/>
  <c r="AJ123" i="1"/>
  <c r="AD96" i="1"/>
  <c r="AK73" i="1"/>
  <c r="AJ96" i="1"/>
  <c r="AH89" i="1"/>
  <c r="AD94" i="1"/>
  <c r="AG101" i="1"/>
  <c r="AK96" i="1"/>
  <c r="AI96" i="1"/>
  <c r="AF94" i="1"/>
  <c r="AO94" i="1" s="1"/>
  <c r="AJ89" i="1"/>
  <c r="AK89" i="1"/>
  <c r="AE118" i="1"/>
  <c r="AH94" i="1"/>
  <c r="AF79" i="1"/>
  <c r="AF96" i="1"/>
  <c r="AC89" i="1"/>
  <c r="AE89" i="1"/>
  <c r="AC94" i="1"/>
  <c r="AA94" i="1"/>
  <c r="AE105" i="1"/>
  <c r="AI118" i="1"/>
  <c r="AL93" i="1"/>
  <c r="AI105" i="1"/>
  <c r="AG50" i="1"/>
  <c r="AN50" i="1" s="1"/>
  <c r="AD126" i="1"/>
  <c r="AE113" i="1"/>
  <c r="AC105" i="1"/>
  <c r="AG126" i="1"/>
  <c r="AA79" i="1"/>
  <c r="AE69" i="1"/>
  <c r="AO69" i="1" s="1"/>
  <c r="BC64" i="1"/>
  <c r="AD61" i="1"/>
  <c r="AE61" i="1"/>
  <c r="AH79" i="1"/>
  <c r="AA72" i="1"/>
  <c r="AC93" i="1"/>
  <c r="AB93" i="1"/>
  <c r="AL126" i="1"/>
  <c r="AA105" i="1"/>
  <c r="AE79" i="1"/>
  <c r="AB79" i="1"/>
  <c r="AD113" i="1"/>
  <c r="AB61" i="1"/>
  <c r="AL80" i="1"/>
  <c r="AC79" i="1"/>
  <c r="AF61" i="1"/>
  <c r="AG79" i="1"/>
  <c r="AC61" i="1"/>
  <c r="AH105" i="1"/>
  <c r="AD105" i="1"/>
  <c r="AJ126" i="1"/>
  <c r="AG120" i="1"/>
  <c r="AL110" i="1"/>
  <c r="AI93" i="1"/>
  <c r="AC113" i="1"/>
  <c r="AG80" i="1"/>
  <c r="AG93" i="1"/>
  <c r="AJ79" i="1"/>
  <c r="AB126" i="1"/>
  <c r="AH50" i="1"/>
  <c r="AC80" i="1"/>
  <c r="AK79" i="1"/>
  <c r="AE93" i="1"/>
  <c r="AG113" i="1"/>
  <c r="AG105" i="1"/>
  <c r="AA80" i="1"/>
  <c r="AF110" i="1"/>
  <c r="AE110" i="1"/>
  <c r="AB110" i="1"/>
  <c r="AE126" i="1"/>
  <c r="AA110" i="1"/>
  <c r="AJ93" i="1"/>
  <c r="AF93" i="1"/>
  <c r="BC105" i="1"/>
  <c r="AL79" i="1"/>
  <c r="AG96" i="1"/>
  <c r="AK113" i="1"/>
  <c r="AK93" i="1"/>
  <c r="AF113" i="1"/>
  <c r="AH113" i="1"/>
  <c r="AL113" i="1"/>
  <c r="AJ113" i="1"/>
  <c r="AA93" i="1"/>
  <c r="AL105" i="1"/>
  <c r="BC53" i="1"/>
  <c r="AK80" i="1"/>
  <c r="AD93" i="1"/>
  <c r="AH110" i="1"/>
  <c r="AB105" i="1"/>
  <c r="AH126" i="1"/>
  <c r="AJ105" i="1"/>
  <c r="AI113" i="1"/>
  <c r="AJ110" i="1"/>
  <c r="AF105" i="1"/>
  <c r="AI95" i="1"/>
  <c r="AJ94" i="1"/>
  <c r="AC62" i="1"/>
  <c r="AA57" i="1"/>
  <c r="AD62" i="1"/>
  <c r="AI57" i="1"/>
  <c r="AC50" i="1"/>
  <c r="AK94" i="1"/>
  <c r="BC80" i="1"/>
  <c r="BC69" i="1"/>
  <c r="AC66" i="1"/>
  <c r="BC74" i="1"/>
  <c r="AA100" i="1"/>
  <c r="AH95" i="1"/>
  <c r="AG94" i="1"/>
  <c r="AJ100" i="1"/>
  <c r="AH101" i="1"/>
  <c r="AB101" i="1"/>
  <c r="BC61" i="1"/>
  <c r="AF95" i="1"/>
  <c r="AF66" i="1"/>
  <c r="AE50" i="1"/>
  <c r="AO50" i="1" s="1"/>
  <c r="AL72" i="1"/>
  <c r="AF103" i="1"/>
  <c r="AD95" i="1"/>
  <c r="AE101" i="1"/>
  <c r="AO101" i="1" s="1"/>
  <c r="AB65" i="1"/>
  <c r="AK62" i="1"/>
  <c r="AJ103" i="1"/>
  <c r="AE66" i="1"/>
  <c r="AF74" i="1"/>
  <c r="AN74" i="1" s="1"/>
  <c r="AD83" i="1"/>
  <c r="AE65" i="1"/>
  <c r="AA65" i="1"/>
  <c r="AC65" i="1"/>
  <c r="AL83" i="1"/>
  <c r="AI65" i="1"/>
  <c r="AB76" i="1"/>
  <c r="AE74" i="1"/>
  <c r="AB103" i="1"/>
  <c r="AK65" i="1"/>
  <c r="AA62" i="1"/>
  <c r="AL103" i="1"/>
  <c r="AC103" i="1"/>
  <c r="AI49" i="1"/>
  <c r="AL78" i="1"/>
  <c r="AD64" i="1"/>
  <c r="AL53" i="1"/>
  <c r="AD72" i="1"/>
  <c r="AH66" i="1"/>
  <c r="AC73" i="1"/>
  <c r="AI82" i="1"/>
  <c r="AK58" i="1"/>
  <c r="AK74" i="1"/>
  <c r="AH58" i="1"/>
  <c r="AF72" i="1"/>
  <c r="AI62" i="1"/>
  <c r="AI72" i="1"/>
  <c r="AD106" i="1"/>
  <c r="AA125" i="1"/>
  <c r="AD108" i="1"/>
  <c r="AF71" i="1"/>
  <c r="AB49" i="1"/>
  <c r="AB87" i="1"/>
  <c r="AC57" i="1"/>
  <c r="AF107" i="1"/>
  <c r="AI107" i="1"/>
  <c r="AL106" i="1"/>
  <c r="AC72" i="1"/>
  <c r="AF82" i="1"/>
  <c r="AE82" i="1"/>
  <c r="AJ91" i="1"/>
  <c r="AH107" i="1"/>
  <c r="AA99" i="1"/>
  <c r="AA103" i="1"/>
  <c r="AD82" i="1"/>
  <c r="AC82" i="1"/>
  <c r="AE58" i="1"/>
  <c r="AO58" i="1" s="1"/>
  <c r="AE49" i="1"/>
  <c r="AH59" i="1"/>
  <c r="AI120" i="1"/>
  <c r="AJ51" i="1"/>
  <c r="AL88" i="1"/>
  <c r="AL64" i="1"/>
  <c r="AF121" i="1"/>
  <c r="AA117" i="1"/>
  <c r="AI88" i="1"/>
  <c r="AI83" i="1"/>
  <c r="AD71" i="1"/>
  <c r="AK51" i="1"/>
  <c r="AJ102" i="1"/>
  <c r="AE111" i="1"/>
  <c r="AB97" i="1"/>
  <c r="AI112" i="1"/>
  <c r="AC83" i="1"/>
  <c r="AK98" i="1"/>
  <c r="AH76" i="1"/>
  <c r="AI81" i="1"/>
  <c r="AI71" i="1"/>
  <c r="AB53" i="1"/>
  <c r="AJ78" i="1"/>
  <c r="AD70" i="1"/>
  <c r="AG88" i="1"/>
  <c r="AE90" i="1"/>
  <c r="AB75" i="1"/>
  <c r="AK57" i="1"/>
  <c r="AA92" i="1"/>
  <c r="AJ82" i="1"/>
  <c r="AB91" i="1"/>
  <c r="AF97" i="1"/>
  <c r="AB111" i="1"/>
  <c r="AF111" i="1"/>
  <c r="AJ97" i="1"/>
  <c r="AE107" i="1"/>
  <c r="AI117" i="1"/>
  <c r="AG112" i="1"/>
  <c r="AN112" i="1" s="1"/>
  <c r="AB51" i="1"/>
  <c r="AJ76" i="1"/>
  <c r="AG52" i="1"/>
  <c r="AL70" i="1"/>
  <c r="AA73" i="1"/>
  <c r="AH88" i="1"/>
  <c r="AH112" i="1"/>
  <c r="AD56" i="1"/>
  <c r="AI70" i="1"/>
  <c r="AF56" i="1"/>
  <c r="AD75" i="1"/>
  <c r="AB52" i="1"/>
  <c r="AE71" i="1"/>
  <c r="AC74" i="1"/>
  <c r="AG100" i="1"/>
  <c r="AK67" i="1"/>
  <c r="AI73" i="1"/>
  <c r="AH74" i="1"/>
  <c r="AA95" i="1"/>
  <c r="AD87" i="1"/>
  <c r="AK95" i="1"/>
  <c r="AC111" i="1"/>
  <c r="AB62" i="1"/>
  <c r="AD111" i="1"/>
  <c r="AE51" i="1"/>
  <c r="AB121" i="1"/>
  <c r="AI87" i="1"/>
  <c r="AA70" i="1"/>
  <c r="AJ75" i="1"/>
  <c r="AE98" i="1"/>
  <c r="AD98" i="1"/>
  <c r="AK56" i="1"/>
  <c r="AL56" i="1"/>
  <c r="AE67" i="1"/>
  <c r="AA52" i="1"/>
  <c r="AA97" i="1"/>
  <c r="AJ98" i="1"/>
  <c r="AF86" i="1"/>
  <c r="AF120" i="1"/>
  <c r="AK75" i="1"/>
  <c r="AA120" i="1"/>
  <c r="BC126" i="1"/>
  <c r="AG122" i="1"/>
  <c r="AD120" i="1"/>
  <c r="AA122" i="1"/>
  <c r="AE120" i="1"/>
  <c r="AI122" i="1"/>
  <c r="AI115" i="1"/>
  <c r="AB120" i="1"/>
  <c r="BC118" i="1"/>
  <c r="AC120" i="1"/>
  <c r="AE121" i="1"/>
  <c r="AH120" i="1"/>
  <c r="AK121" i="1"/>
  <c r="AL120" i="1"/>
  <c r="AJ122" i="1"/>
  <c r="AK120" i="1"/>
  <c r="AL104" i="1"/>
  <c r="AA104" i="1"/>
  <c r="AK104" i="1"/>
  <c r="AC104" i="1"/>
  <c r="AD104" i="1"/>
  <c r="AE104" i="1"/>
  <c r="AK114" i="1"/>
  <c r="AF114" i="1"/>
  <c r="AC114" i="1"/>
  <c r="AH114" i="1"/>
  <c r="AJ114" i="1"/>
  <c r="AI109" i="1"/>
  <c r="AD109" i="1"/>
  <c r="AA109" i="1"/>
  <c r="AL109" i="1"/>
  <c r="AF109" i="1"/>
  <c r="AG109" i="1"/>
  <c r="AE109" i="1"/>
  <c r="AH54" i="1"/>
  <c r="AF54" i="1"/>
  <c r="AK54" i="1"/>
  <c r="AC54" i="1"/>
  <c r="AE54" i="1"/>
  <c r="AI69" i="1"/>
  <c r="AA69" i="1"/>
  <c r="AB69" i="1"/>
  <c r="AC69" i="1"/>
  <c r="AH69" i="1"/>
  <c r="AK69" i="1"/>
  <c r="AB84" i="1"/>
  <c r="AI104" i="1"/>
  <c r="AL119" i="1"/>
  <c r="AD119" i="1"/>
  <c r="AG119" i="1"/>
  <c r="AE119" i="1"/>
  <c r="AF119" i="1"/>
  <c r="AK119" i="1"/>
  <c r="AF78" i="1"/>
  <c r="AE78" i="1"/>
  <c r="AG78" i="1"/>
  <c r="AH78" i="1"/>
  <c r="AH104" i="1"/>
  <c r="AK78" i="1"/>
  <c r="AF99" i="1"/>
  <c r="AB127" i="1"/>
  <c r="AD99" i="1"/>
  <c r="AC108" i="1"/>
  <c r="AL116" i="1"/>
  <c r="AH102" i="1"/>
  <c r="AE102" i="1"/>
  <c r="AF102" i="1"/>
  <c r="AG102" i="1"/>
  <c r="AF59" i="1"/>
  <c r="AA59" i="1"/>
  <c r="AG59" i="1"/>
  <c r="AI59" i="1"/>
  <c r="AE84" i="1"/>
  <c r="AB68" i="1"/>
  <c r="AF92" i="1"/>
  <c r="AL99" i="1"/>
  <c r="AA55" i="1"/>
  <c r="AD114" i="1"/>
  <c r="AB60" i="1"/>
  <c r="AA119" i="1"/>
  <c r="AD112" i="1"/>
  <c r="AE112" i="1"/>
  <c r="AO112" i="1" s="1"/>
  <c r="AK112" i="1"/>
  <c r="AC112" i="1"/>
  <c r="AL112" i="1"/>
  <c r="AA127" i="1"/>
  <c r="AI102" i="1"/>
  <c r="AD92" i="1"/>
  <c r="AA108" i="1"/>
  <c r="AB119" i="1"/>
  <c r="AH115" i="1"/>
  <c r="AB99" i="1"/>
  <c r="AH119" i="1"/>
  <c r="AI91" i="1"/>
  <c r="AK108" i="1"/>
  <c r="AC124" i="1"/>
  <c r="AL124" i="1"/>
  <c r="AB57" i="1"/>
  <c r="AG106" i="1"/>
  <c r="AC56" i="1"/>
  <c r="AA63" i="1"/>
  <c r="AI51" i="1"/>
  <c r="AA51" i="1"/>
  <c r="AD51" i="1"/>
  <c r="AG51" i="1"/>
  <c r="AH51" i="1"/>
  <c r="AI54" i="1"/>
  <c r="AJ67" i="1"/>
  <c r="AB54" i="1"/>
  <c r="AF64" i="1"/>
  <c r="AJ71" i="1"/>
  <c r="AH71" i="1"/>
  <c r="AK71" i="1"/>
  <c r="AB71" i="1"/>
  <c r="AC71" i="1"/>
  <c r="AL71" i="1"/>
  <c r="AA78" i="1"/>
  <c r="AD55" i="1"/>
  <c r="AL82" i="1"/>
  <c r="AA82" i="1"/>
  <c r="AK82" i="1"/>
  <c r="AJ52" i="1"/>
  <c r="AK59" i="1"/>
  <c r="AG71" i="1"/>
  <c r="AK84" i="1"/>
  <c r="AB59" i="1"/>
  <c r="AH97" i="1"/>
  <c r="AI64" i="1"/>
  <c r="AL54" i="1"/>
  <c r="AF62" i="1"/>
  <c r="AH62" i="1"/>
  <c r="AE62" i="1"/>
  <c r="AG62" i="1"/>
  <c r="AG70" i="1"/>
  <c r="AJ88" i="1"/>
  <c r="AK88" i="1"/>
  <c r="AA88" i="1"/>
  <c r="AF88" i="1"/>
  <c r="AC88" i="1"/>
  <c r="AE88" i="1"/>
  <c r="AB88" i="1"/>
  <c r="AC64" i="1"/>
  <c r="AJ72" i="1"/>
  <c r="AB72" i="1"/>
  <c r="AH72" i="1"/>
  <c r="AG72" i="1"/>
  <c r="AE72" i="1"/>
  <c r="AF91" i="1"/>
  <c r="AI85" i="1"/>
  <c r="AB98" i="1"/>
  <c r="AJ68" i="1"/>
  <c r="AF116" i="1"/>
  <c r="AB95" i="1"/>
  <c r="AJ95" i="1"/>
  <c r="AC95" i="1"/>
  <c r="AE95" i="1"/>
  <c r="AG95" i="1"/>
  <c r="AK111" i="1"/>
  <c r="AA111" i="1"/>
  <c r="AL111" i="1"/>
  <c r="AI111" i="1"/>
  <c r="AD91" i="1"/>
  <c r="AL114" i="1"/>
  <c r="AC51" i="1"/>
  <c r="AJ85" i="1"/>
  <c r="AE106" i="1"/>
  <c r="AI119" i="1"/>
  <c r="AB116" i="1"/>
  <c r="AF108" i="1"/>
  <c r="AL92" i="1"/>
  <c r="AJ119" i="1"/>
  <c r="AF51" i="1"/>
  <c r="AF104" i="1"/>
  <c r="AB124" i="1"/>
  <c r="AG104" i="1"/>
  <c r="AB82" i="1"/>
  <c r="AF117" i="1"/>
  <c r="AN117" i="1" s="1"/>
  <c r="AJ117" i="1"/>
  <c r="AB117" i="1"/>
  <c r="AC117" i="1"/>
  <c r="AD117" i="1"/>
  <c r="AL117" i="1"/>
  <c r="AE117" i="1"/>
  <c r="AK117" i="1"/>
  <c r="AK124" i="1"/>
  <c r="AA102" i="1"/>
  <c r="AI99" i="1"/>
  <c r="AH111" i="1"/>
  <c r="AH116" i="1"/>
  <c r="AE116" i="1"/>
  <c r="AG116" i="1"/>
  <c r="AD49" i="1"/>
  <c r="AL49" i="1"/>
  <c r="AF49" i="1"/>
  <c r="AG49" i="1"/>
  <c r="AJ49" i="1"/>
  <c r="AF125" i="1"/>
  <c r="AB125" i="1"/>
  <c r="AJ125" i="1"/>
  <c r="AE125" i="1"/>
  <c r="AD125" i="1"/>
  <c r="AK125" i="1"/>
  <c r="AL125" i="1"/>
  <c r="AC125" i="1"/>
  <c r="AJ69" i="1"/>
  <c r="AI86" i="1"/>
  <c r="AK86" i="1"/>
  <c r="AA86" i="1"/>
  <c r="AB86" i="1"/>
  <c r="AC86" i="1"/>
  <c r="AG86" i="1"/>
  <c r="AJ86" i="1"/>
  <c r="AK63" i="1"/>
  <c r="AC63" i="1"/>
  <c r="AB63" i="1"/>
  <c r="AD63" i="1"/>
  <c r="AH63" i="1"/>
  <c r="AJ63" i="1"/>
  <c r="AG115" i="1"/>
  <c r="AJ115" i="1"/>
  <c r="AD115" i="1"/>
  <c r="AL115" i="1"/>
  <c r="AC115" i="1"/>
  <c r="AB115" i="1"/>
  <c r="AA114" i="1"/>
  <c r="AD116" i="1"/>
  <c r="AB81" i="1"/>
  <c r="AD52" i="1"/>
  <c r="AE52" i="1"/>
  <c r="AC52" i="1"/>
  <c r="AF52" i="1"/>
  <c r="AK52" i="1"/>
  <c r="AL52" i="1"/>
  <c r="AD54" i="1"/>
  <c r="AB85" i="1"/>
  <c r="AI63" i="1"/>
  <c r="AD69" i="1"/>
  <c r="AH57" i="1"/>
  <c r="AJ54" i="1"/>
  <c r="AI78" i="1"/>
  <c r="AL63" i="1"/>
  <c r="AG54" i="1"/>
  <c r="AH52" i="1"/>
  <c r="AH49" i="1"/>
  <c r="AJ59" i="1"/>
  <c r="AC78" i="1"/>
  <c r="AG65" i="1"/>
  <c r="AF65" i="1"/>
  <c r="AJ65" i="1"/>
  <c r="AL65" i="1"/>
  <c r="AD65" i="1"/>
  <c r="AH83" i="1"/>
  <c r="AJ83" i="1"/>
  <c r="AA83" i="1"/>
  <c r="AB83" i="1"/>
  <c r="AG83" i="1"/>
  <c r="AN83" i="1" s="1"/>
  <c r="AE83" i="1"/>
  <c r="AO83" i="1" s="1"/>
  <c r="AD59" i="1"/>
  <c r="AF73" i="1"/>
  <c r="AG73" i="1"/>
  <c r="AL73" i="1"/>
  <c r="AD73" i="1"/>
  <c r="AB73" i="1"/>
  <c r="AE73" i="1"/>
  <c r="AJ73" i="1"/>
  <c r="AF75" i="1"/>
  <c r="AG75" i="1"/>
  <c r="AL75" i="1"/>
  <c r="AI75" i="1"/>
  <c r="AA75" i="1"/>
  <c r="AC99" i="1"/>
  <c r="AE87" i="1"/>
  <c r="AC87" i="1"/>
  <c r="AK87" i="1"/>
  <c r="AL87" i="1"/>
  <c r="AA87" i="1"/>
  <c r="AH87" i="1"/>
  <c r="AI121" i="1"/>
  <c r="AA121" i="1"/>
  <c r="AG121" i="1"/>
  <c r="AH121" i="1"/>
  <c r="AH90" i="1"/>
  <c r="AD102" i="1"/>
  <c r="AK83" i="1"/>
  <c r="AB70" i="1"/>
  <c r="AL86" i="1"/>
  <c r="AB109" i="1"/>
  <c r="AG63" i="1"/>
  <c r="AB114" i="1"/>
  <c r="AK109" i="1"/>
  <c r="AA124" i="1"/>
  <c r="AC109" i="1"/>
  <c r="AI127" i="1"/>
  <c r="AG107" i="1"/>
  <c r="AJ107" i="1"/>
  <c r="AD107" i="1"/>
  <c r="AL107" i="1"/>
  <c r="AB107" i="1"/>
  <c r="AJ104" i="1"/>
  <c r="AG114" i="1"/>
  <c r="AA112" i="1"/>
  <c r="AD68" i="1"/>
  <c r="AE68" i="1"/>
  <c r="AK68" i="1"/>
  <c r="AL68" i="1"/>
  <c r="AF68" i="1"/>
  <c r="AA68" i="1"/>
  <c r="AC68" i="1"/>
  <c r="AA84" i="1"/>
  <c r="AF84" i="1"/>
  <c r="AG84" i="1"/>
  <c r="AI84" i="1"/>
  <c r="AL84" i="1"/>
  <c r="AH84" i="1"/>
  <c r="AJ55" i="1"/>
  <c r="AL55" i="1"/>
  <c r="AC55" i="1"/>
  <c r="AB55" i="1"/>
  <c r="AH55" i="1"/>
  <c r="AK55" i="1"/>
  <c r="AL127" i="1"/>
  <c r="AD127" i="1"/>
  <c r="AF127" i="1"/>
  <c r="AE127" i="1"/>
  <c r="AG127" i="1"/>
  <c r="AG125" i="1"/>
  <c r="AI116" i="1"/>
  <c r="AI67" i="1"/>
  <c r="AA67" i="1"/>
  <c r="AG67" i="1"/>
  <c r="AD67" i="1"/>
  <c r="AF67" i="1"/>
  <c r="AI53" i="1"/>
  <c r="AA53" i="1"/>
  <c r="AK53" i="1"/>
  <c r="AH53" i="1"/>
  <c r="AC53" i="1"/>
  <c r="AG64" i="1"/>
  <c r="AB64" i="1"/>
  <c r="AJ64" i="1"/>
  <c r="AA64" i="1"/>
  <c r="AH64" i="1"/>
  <c r="AC49" i="1"/>
  <c r="AE124" i="1"/>
  <c r="AF124" i="1"/>
  <c r="AG124" i="1"/>
  <c r="AH124" i="1"/>
  <c r="AH81" i="1"/>
  <c r="AH109" i="1"/>
  <c r="AC92" i="1"/>
  <c r="AK92" i="1"/>
  <c r="AE92" i="1"/>
  <c r="AH92" i="1"/>
  <c r="AI92" i="1"/>
  <c r="AJ92" i="1"/>
  <c r="AK106" i="1"/>
  <c r="AC106" i="1"/>
  <c r="AF106" i="1"/>
  <c r="AH106" i="1"/>
  <c r="AJ106" i="1"/>
  <c r="AF55" i="1"/>
  <c r="AA54" i="1"/>
  <c r="AB67" i="1"/>
  <c r="AG69" i="1"/>
  <c r="AN69" i="1" s="1"/>
  <c r="AJ53" i="1"/>
  <c r="AL67" i="1"/>
  <c r="AL69" i="1"/>
  <c r="AK76" i="1"/>
  <c r="AL76" i="1"/>
  <c r="AC76" i="1"/>
  <c r="AD76" i="1"/>
  <c r="AE76" i="1"/>
  <c r="AO76" i="1" s="1"/>
  <c r="AI76" i="1"/>
  <c r="AA76" i="1"/>
  <c r="AE64" i="1"/>
  <c r="AG76" i="1"/>
  <c r="AN76" i="1" s="1"/>
  <c r="AF57" i="1"/>
  <c r="AG57" i="1"/>
  <c r="AL57" i="1"/>
  <c r="AE57" i="1"/>
  <c r="AD57" i="1"/>
  <c r="AD50" i="1"/>
  <c r="AI50" i="1"/>
  <c r="AJ50" i="1"/>
  <c r="AB50" i="1"/>
  <c r="AL50" i="1"/>
  <c r="AA50" i="1"/>
  <c r="AG53" i="1"/>
  <c r="AG55" i="1"/>
  <c r="AL59" i="1"/>
  <c r="AK50" i="1"/>
  <c r="AC102" i="1"/>
  <c r="AL102" i="1"/>
  <c r="AG92" i="1"/>
  <c r="AB104" i="1"/>
  <c r="AE114" i="1"/>
  <c r="AK85" i="1"/>
  <c r="AK115" i="1"/>
  <c r="AC127" i="1"/>
  <c r="AK116" i="1"/>
  <c r="AC121" i="1"/>
  <c r="AD97" i="1"/>
  <c r="AL97" i="1"/>
  <c r="AI97" i="1"/>
  <c r="AE97" i="1"/>
  <c r="AG97" i="1"/>
  <c r="AI124" i="1"/>
  <c r="AC75" i="1"/>
  <c r="AJ109" i="1"/>
  <c r="AI114" i="1"/>
  <c r="AK97" i="1"/>
  <c r="AD124" i="1"/>
  <c r="AA98" i="1"/>
  <c r="AH98" i="1"/>
  <c r="AF98" i="1"/>
  <c r="AL98" i="1"/>
  <c r="AG98" i="1"/>
  <c r="AI98" i="1"/>
  <c r="AB106" i="1"/>
  <c r="AK60" i="1"/>
  <c r="AL60" i="1"/>
  <c r="AC60" i="1"/>
  <c r="AA60" i="1"/>
  <c r="AD60" i="1"/>
  <c r="AF60" i="1"/>
  <c r="AE60" i="1"/>
  <c r="AI60" i="1"/>
  <c r="AA90" i="1"/>
  <c r="AI90" i="1"/>
  <c r="AF90" i="1"/>
  <c r="AD90" i="1"/>
  <c r="AB90" i="1"/>
  <c r="AL90" i="1"/>
  <c r="AJ90" i="1"/>
  <c r="AD84" i="1"/>
  <c r="AJ81" i="1"/>
  <c r="AL81" i="1"/>
  <c r="AD81" i="1"/>
  <c r="AG81" i="1"/>
  <c r="AF81" i="1"/>
  <c r="AE99" i="1"/>
  <c r="AH99" i="1"/>
  <c r="AG99" i="1"/>
  <c r="AB108" i="1"/>
  <c r="AI108" i="1"/>
  <c r="AJ108" i="1"/>
  <c r="AG108" i="1"/>
  <c r="AE108" i="1"/>
  <c r="AE81" i="1"/>
  <c r="AG85" i="1"/>
  <c r="AN85" i="1" s="1"/>
  <c r="AL85" i="1"/>
  <c r="AA85" i="1"/>
  <c r="AC85" i="1"/>
  <c r="AE85" i="1"/>
  <c r="AO85" i="1" s="1"/>
  <c r="AD85" i="1"/>
  <c r="AH108" i="1"/>
  <c r="AH125" i="1"/>
  <c r="AJ99" i="1"/>
  <c r="AC84" i="1"/>
  <c r="AH60" i="1"/>
  <c r="AA49" i="1"/>
  <c r="AA81" i="1"/>
  <c r="AD53" i="1"/>
  <c r="AE59" i="1"/>
  <c r="AH70" i="1"/>
  <c r="AC70" i="1"/>
  <c r="AE70" i="1"/>
  <c r="AK70" i="1"/>
  <c r="AF70" i="1"/>
  <c r="AG68" i="1"/>
  <c r="BC58" i="1"/>
  <c r="AD66" i="1"/>
  <c r="AI66" i="1"/>
  <c r="AL66" i="1"/>
  <c r="AB66" i="1"/>
  <c r="AA66" i="1"/>
  <c r="AG66" i="1"/>
  <c r="AJ66" i="1"/>
  <c r="AB78" i="1"/>
  <c r="AH68" i="1"/>
  <c r="AE55" i="1"/>
  <c r="AG60" i="1"/>
  <c r="AK81" i="1"/>
  <c r="AC67" i="1"/>
  <c r="AH85" i="1"/>
  <c r="AE91" i="1"/>
  <c r="AG91" i="1"/>
  <c r="AH91" i="1"/>
  <c r="AC91" i="1"/>
  <c r="AE86" i="1"/>
  <c r="AG90" i="1"/>
  <c r="AF53" i="1"/>
  <c r="AO53" i="1" s="1"/>
  <c r="AK102" i="1"/>
  <c r="AK91" i="1"/>
  <c r="AF115" i="1"/>
  <c r="AJ56" i="1"/>
  <c r="AB56" i="1"/>
  <c r="AG56" i="1"/>
  <c r="AE56" i="1"/>
  <c r="AH56" i="1"/>
  <c r="AI56" i="1"/>
  <c r="AJ58" i="1"/>
  <c r="AB58" i="1"/>
  <c r="AG58" i="1"/>
  <c r="AN58" i="1" s="1"/>
  <c r="AA58" i="1"/>
  <c r="AC58" i="1"/>
  <c r="AL58" i="1"/>
  <c r="AD58" i="1"/>
  <c r="AI58" i="1"/>
  <c r="AJ74" i="1"/>
  <c r="AB74" i="1"/>
  <c r="AI74" i="1"/>
  <c r="AL74" i="1"/>
  <c r="AA74" i="1"/>
  <c r="AD74" i="1"/>
  <c r="AA116" i="1"/>
  <c r="AF87" i="1"/>
  <c r="AG87" i="1"/>
  <c r="AK127" i="1"/>
  <c r="AH86" i="1"/>
  <c r="AK122" i="1"/>
  <c r="AC122" i="1"/>
  <c r="AL122" i="1"/>
  <c r="AD122" i="1"/>
  <c r="AF122" i="1"/>
  <c r="AE122" i="1"/>
  <c r="AB122" i="1"/>
  <c r="AH127" i="1"/>
  <c r="AD121" i="1"/>
  <c r="AK100" i="1"/>
  <c r="AH100" i="1"/>
  <c r="AI100" i="1"/>
  <c r="AL100" i="1"/>
  <c r="AC100" i="1"/>
  <c r="AD100" i="1"/>
  <c r="AE100" i="1"/>
  <c r="AF100" i="1"/>
  <c r="AJ121" i="1"/>
  <c r="AB112" i="1"/>
  <c r="AG103" i="1"/>
  <c r="AD103" i="1"/>
  <c r="AI103" i="1"/>
  <c r="AH103" i="1"/>
  <c r="AE103" i="1"/>
  <c r="AE115" i="1"/>
  <c r="AG82" i="1"/>
  <c r="AK90" i="1"/>
  <c r="AJ116" i="1"/>
  <c r="AA107" i="1"/>
  <c r="AI106" i="1"/>
  <c r="AJ112" i="1"/>
  <c r="AC107" i="1"/>
  <c r="AG111" i="1"/>
  <c r="BI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137" i="1"/>
  <c r="AU137" i="1" s="1"/>
  <c r="BJ138" i="1"/>
  <c r="AU138" i="1" s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137" i="1"/>
  <c r="BI138" i="1"/>
  <c r="BJ4" i="1"/>
  <c r="AU4" i="1" s="1"/>
  <c r="AO118" i="1" l="1"/>
  <c r="AN89" i="1"/>
  <c r="AO123" i="1"/>
  <c r="AO75" i="1"/>
  <c r="AN101" i="1"/>
  <c r="AN123" i="1"/>
  <c r="AO89" i="1"/>
  <c r="AO126" i="1"/>
  <c r="AO71" i="1"/>
  <c r="AO56" i="1"/>
  <c r="AN61" i="1"/>
  <c r="AO80" i="1"/>
  <c r="AO105" i="1"/>
  <c r="AN126" i="1"/>
  <c r="AO121" i="1"/>
  <c r="AM118" i="1"/>
  <c r="AM77" i="1"/>
  <c r="AO95" i="1"/>
  <c r="AN96" i="1"/>
  <c r="AM123" i="1"/>
  <c r="AN113" i="1"/>
  <c r="AN80" i="1"/>
  <c r="AM61" i="1"/>
  <c r="AO67" i="1"/>
  <c r="AO107" i="1"/>
  <c r="AO98" i="1"/>
  <c r="AN63" i="1"/>
  <c r="AN71" i="1"/>
  <c r="AM80" i="1"/>
  <c r="AM89" i="1"/>
  <c r="AO113" i="1"/>
  <c r="AN79" i="1"/>
  <c r="AM96" i="1"/>
  <c r="AO66" i="1"/>
  <c r="AO96" i="1"/>
  <c r="AN94" i="1"/>
  <c r="AO59" i="1"/>
  <c r="AN105" i="1"/>
  <c r="AO110" i="1"/>
  <c r="AO61" i="1"/>
  <c r="AM126" i="1"/>
  <c r="AN66" i="1"/>
  <c r="AN120" i="1"/>
  <c r="AM105" i="1"/>
  <c r="AN93" i="1"/>
  <c r="AM113" i="1"/>
  <c r="AM79" i="1"/>
  <c r="AN95" i="1"/>
  <c r="AN110" i="1"/>
  <c r="AM110" i="1"/>
  <c r="AO79" i="1"/>
  <c r="AO64" i="1"/>
  <c r="AM93" i="1"/>
  <c r="AM101" i="1"/>
  <c r="AM94" i="1"/>
  <c r="AO93" i="1"/>
  <c r="AO49" i="1"/>
  <c r="AN103" i="1"/>
  <c r="AO103" i="1"/>
  <c r="AN100" i="1"/>
  <c r="AN64" i="1"/>
  <c r="AO111" i="1"/>
  <c r="AN90" i="1"/>
  <c r="AO65" i="1"/>
  <c r="AN49" i="1"/>
  <c r="AO54" i="1"/>
  <c r="AO81" i="1"/>
  <c r="AO74" i="1"/>
  <c r="AN122" i="1"/>
  <c r="AO115" i="1"/>
  <c r="AM100" i="1"/>
  <c r="AN87" i="1"/>
  <c r="AN107" i="1"/>
  <c r="AN73" i="1"/>
  <c r="AO86" i="1"/>
  <c r="AN60" i="1"/>
  <c r="AN54" i="1"/>
  <c r="AO55" i="1"/>
  <c r="AO82" i="1"/>
  <c r="AN86" i="1"/>
  <c r="AO51" i="1"/>
  <c r="AO84" i="1"/>
  <c r="AO120" i="1"/>
  <c r="AN67" i="1"/>
  <c r="AN111" i="1"/>
  <c r="AN97" i="1"/>
  <c r="AO72" i="1"/>
  <c r="AN82" i="1"/>
  <c r="AO97" i="1"/>
  <c r="AN72" i="1"/>
  <c r="AM120" i="1"/>
  <c r="AN56" i="1"/>
  <c r="AN91" i="1"/>
  <c r="AN55" i="1"/>
  <c r="AM76" i="1"/>
  <c r="AM106" i="1"/>
  <c r="AM92" i="1"/>
  <c r="AN52" i="1"/>
  <c r="AM86" i="1"/>
  <c r="AM56" i="1"/>
  <c r="AO91" i="1"/>
  <c r="AN53" i="1"/>
  <c r="AO57" i="1"/>
  <c r="AM64" i="1"/>
  <c r="AM70" i="1"/>
  <c r="AM52" i="1"/>
  <c r="AO117" i="1"/>
  <c r="AN104" i="1"/>
  <c r="AN88" i="1"/>
  <c r="AM62" i="1"/>
  <c r="AM71" i="1"/>
  <c r="AM103" i="1"/>
  <c r="AN68" i="1"/>
  <c r="AN92" i="1"/>
  <c r="AM95" i="1"/>
  <c r="AN106" i="1"/>
  <c r="AN119" i="1"/>
  <c r="AN57" i="1"/>
  <c r="AN75" i="1"/>
  <c r="AM65" i="1"/>
  <c r="AM57" i="1"/>
  <c r="AM99" i="1"/>
  <c r="AN109" i="1"/>
  <c r="AM67" i="1"/>
  <c r="AM107" i="1"/>
  <c r="AM91" i="1"/>
  <c r="AO70" i="1"/>
  <c r="AO90" i="1"/>
  <c r="AO92" i="1"/>
  <c r="AN121" i="1"/>
  <c r="AO104" i="1"/>
  <c r="AN116" i="1"/>
  <c r="AM117" i="1"/>
  <c r="AM125" i="1"/>
  <c r="AM115" i="1"/>
  <c r="AN125" i="1"/>
  <c r="AO125" i="1"/>
  <c r="AM122" i="1"/>
  <c r="AM116" i="1"/>
  <c r="AN114" i="1"/>
  <c r="AM69" i="1"/>
  <c r="AM81" i="1"/>
  <c r="AM66" i="1"/>
  <c r="AN99" i="1"/>
  <c r="AO52" i="1"/>
  <c r="AM102" i="1"/>
  <c r="AN51" i="1"/>
  <c r="AO100" i="1"/>
  <c r="AM49" i="1"/>
  <c r="AM98" i="1"/>
  <c r="AM50" i="1"/>
  <c r="AM53" i="1"/>
  <c r="AN84" i="1"/>
  <c r="AO68" i="1"/>
  <c r="AO116" i="1"/>
  <c r="AM111" i="1"/>
  <c r="AM82" i="1"/>
  <c r="AN59" i="1"/>
  <c r="AM109" i="1"/>
  <c r="AM119" i="1"/>
  <c r="AO124" i="1"/>
  <c r="AM55" i="1"/>
  <c r="AM97" i="1"/>
  <c r="AM54" i="1"/>
  <c r="AM84" i="1"/>
  <c r="AM124" i="1"/>
  <c r="AM121" i="1"/>
  <c r="AN65" i="1"/>
  <c r="AN115" i="1"/>
  <c r="AN62" i="1"/>
  <c r="AN78" i="1"/>
  <c r="AM87" i="1"/>
  <c r="AM88" i="1"/>
  <c r="AM108" i="1"/>
  <c r="AO102" i="1"/>
  <c r="AM74" i="1"/>
  <c r="AM90" i="1"/>
  <c r="AO87" i="1"/>
  <c r="AM72" i="1"/>
  <c r="AN70" i="1"/>
  <c r="AM51" i="1"/>
  <c r="AM127" i="1"/>
  <c r="AM59" i="1"/>
  <c r="AM58" i="1"/>
  <c r="AO108" i="1"/>
  <c r="AO122" i="1"/>
  <c r="AN108" i="1"/>
  <c r="AN81" i="1"/>
  <c r="AO60" i="1"/>
  <c r="AN127" i="1"/>
  <c r="AM75" i="1"/>
  <c r="AM83" i="1"/>
  <c r="AO106" i="1"/>
  <c r="AO88" i="1"/>
  <c r="AO62" i="1"/>
  <c r="AM78" i="1"/>
  <c r="AO78" i="1"/>
  <c r="AO119" i="1"/>
  <c r="AM60" i="1"/>
  <c r="AM104" i="1"/>
  <c r="AO99" i="1"/>
  <c r="AO73" i="1"/>
  <c r="AM73" i="1"/>
  <c r="AM85" i="1"/>
  <c r="AN98" i="1"/>
  <c r="AO114" i="1"/>
  <c r="AN124" i="1"/>
  <c r="AO127" i="1"/>
  <c r="AM68" i="1"/>
  <c r="AM112" i="1"/>
  <c r="AM114" i="1"/>
  <c r="AM63" i="1"/>
  <c r="AN102" i="1"/>
  <c r="AO109" i="1"/>
  <c r="N48" i="1"/>
  <c r="AQ48" i="1"/>
  <c r="AR48" i="1"/>
  <c r="AS48" i="1"/>
  <c r="AT48" i="1"/>
  <c r="AW48" i="1"/>
  <c r="AX48" i="1"/>
  <c r="AY48" i="1"/>
  <c r="AZ48" i="1"/>
  <c r="BA48" i="1"/>
  <c r="BB48" i="1"/>
  <c r="BE48" i="1"/>
  <c r="BF48" i="1"/>
  <c r="BG48" i="1"/>
  <c r="BH48" i="1"/>
  <c r="AU48" i="1"/>
  <c r="BK48" i="1"/>
  <c r="BL48" i="1"/>
  <c r="BM48" i="1"/>
  <c r="BN48" i="1"/>
  <c r="N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AV138" i="1"/>
  <c r="BK138" i="1"/>
  <c r="BL138" i="1"/>
  <c r="BM138" i="1"/>
  <c r="BN138" i="1"/>
  <c r="N4" i="1"/>
  <c r="AQ4" i="1"/>
  <c r="AR4" i="1"/>
  <c r="AS4" i="1"/>
  <c r="AT4" i="1"/>
  <c r="AW4" i="1"/>
  <c r="AX4" i="1"/>
  <c r="AY4" i="1"/>
  <c r="AZ4" i="1"/>
  <c r="BA4" i="1"/>
  <c r="BB4" i="1"/>
  <c r="BE4" i="1"/>
  <c r="BF4" i="1"/>
  <c r="BG4" i="1"/>
  <c r="BH4" i="1"/>
  <c r="BK4" i="1"/>
  <c r="BL4" i="1"/>
  <c r="BM4" i="1"/>
  <c r="BN4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AU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AV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AU8" i="1"/>
  <c r="BK8" i="1"/>
  <c r="BL8" i="1"/>
  <c r="BM8" i="1"/>
  <c r="BN8" i="1"/>
  <c r="N9" i="1"/>
  <c r="AQ9" i="1"/>
  <c r="AR9" i="1"/>
  <c r="AS9" i="1"/>
  <c r="AT9" i="1"/>
  <c r="AU9" i="1"/>
  <c r="AW9" i="1"/>
  <c r="AX9" i="1"/>
  <c r="AY9" i="1"/>
  <c r="AZ9" i="1"/>
  <c r="BA9" i="1"/>
  <c r="BB9" i="1"/>
  <c r="BE9" i="1"/>
  <c r="BF9" i="1"/>
  <c r="BG9" i="1"/>
  <c r="BH9" i="1"/>
  <c r="AV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W11" i="1"/>
  <c r="AX11" i="1"/>
  <c r="AY11" i="1"/>
  <c r="AZ11" i="1"/>
  <c r="BA11" i="1"/>
  <c r="BB11" i="1"/>
  <c r="BE11" i="1"/>
  <c r="BF11" i="1"/>
  <c r="BG11" i="1"/>
  <c r="BH11" i="1"/>
  <c r="AV11" i="1"/>
  <c r="AU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U17" i="1"/>
  <c r="AW17" i="1"/>
  <c r="AX17" i="1"/>
  <c r="AY17" i="1"/>
  <c r="AZ17" i="1"/>
  <c r="BA17" i="1"/>
  <c r="BB17" i="1"/>
  <c r="BE17" i="1"/>
  <c r="BF17" i="1"/>
  <c r="BG17" i="1"/>
  <c r="BH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AU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U20" i="1"/>
  <c r="AW20" i="1"/>
  <c r="AX20" i="1"/>
  <c r="AY20" i="1"/>
  <c r="AZ20" i="1"/>
  <c r="BA20" i="1"/>
  <c r="BB20" i="1"/>
  <c r="BE20" i="1"/>
  <c r="BF20" i="1"/>
  <c r="BG20" i="1"/>
  <c r="BH20" i="1"/>
  <c r="AV20" i="1"/>
  <c r="BK20" i="1"/>
  <c r="BL20" i="1"/>
  <c r="BM20" i="1"/>
  <c r="BN20" i="1"/>
  <c r="N21" i="1"/>
  <c r="AQ21" i="1"/>
  <c r="AR21" i="1"/>
  <c r="AS21" i="1"/>
  <c r="AT21" i="1"/>
  <c r="AW21" i="1"/>
  <c r="AX21" i="1"/>
  <c r="AY21" i="1"/>
  <c r="AZ21" i="1"/>
  <c r="BA21" i="1"/>
  <c r="BB21" i="1"/>
  <c r="BE21" i="1"/>
  <c r="BF21" i="1"/>
  <c r="BG21" i="1"/>
  <c r="BH21" i="1"/>
  <c r="AU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V25" i="1"/>
  <c r="AU25" i="1"/>
  <c r="BK25" i="1"/>
  <c r="BL25" i="1"/>
  <c r="BM25" i="1"/>
  <c r="BN25" i="1"/>
  <c r="N26" i="1"/>
  <c r="AQ26" i="1"/>
  <c r="AR26" i="1"/>
  <c r="AS26" i="1"/>
  <c r="AT26" i="1"/>
  <c r="AW26" i="1"/>
  <c r="AX26" i="1"/>
  <c r="AY26" i="1"/>
  <c r="AZ26" i="1"/>
  <c r="BA26" i="1"/>
  <c r="BB26" i="1"/>
  <c r="BE26" i="1"/>
  <c r="BF26" i="1"/>
  <c r="BG26" i="1"/>
  <c r="BH26" i="1"/>
  <c r="AV26" i="1"/>
  <c r="AU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U33" i="1"/>
  <c r="AW33" i="1"/>
  <c r="AX33" i="1"/>
  <c r="AY33" i="1"/>
  <c r="AZ33" i="1"/>
  <c r="BA33" i="1"/>
  <c r="BB33" i="1"/>
  <c r="BE33" i="1"/>
  <c r="BF33" i="1"/>
  <c r="BG33" i="1"/>
  <c r="BH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AU34" i="1"/>
  <c r="BK34" i="1"/>
  <c r="BL34" i="1"/>
  <c r="BM34" i="1"/>
  <c r="BN34" i="1"/>
  <c r="N35" i="1"/>
  <c r="AQ35" i="1"/>
  <c r="AR35" i="1"/>
  <c r="AS35" i="1"/>
  <c r="AT35" i="1"/>
  <c r="AW35" i="1"/>
  <c r="AX35" i="1"/>
  <c r="AY35" i="1"/>
  <c r="AZ35" i="1"/>
  <c r="BA35" i="1"/>
  <c r="BB35" i="1"/>
  <c r="BE35" i="1"/>
  <c r="BF35" i="1"/>
  <c r="BG35" i="1"/>
  <c r="BH35" i="1"/>
  <c r="AV35" i="1"/>
  <c r="AU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V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AU40" i="1"/>
  <c r="BK40" i="1"/>
  <c r="BL40" i="1"/>
  <c r="BM40" i="1"/>
  <c r="BN40" i="1"/>
  <c r="N41" i="1"/>
  <c r="AQ41" i="1"/>
  <c r="AR41" i="1"/>
  <c r="AS41" i="1"/>
  <c r="AT41" i="1"/>
  <c r="AU41" i="1"/>
  <c r="AW41" i="1"/>
  <c r="AX41" i="1"/>
  <c r="AY41" i="1"/>
  <c r="AZ41" i="1"/>
  <c r="BA41" i="1"/>
  <c r="BB41" i="1"/>
  <c r="BE41" i="1"/>
  <c r="BF41" i="1"/>
  <c r="BG41" i="1"/>
  <c r="BH41" i="1"/>
  <c r="AV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V44" i="1"/>
  <c r="AU44" i="1"/>
  <c r="BK44" i="1"/>
  <c r="BL44" i="1"/>
  <c r="BM44" i="1"/>
  <c r="BN44" i="1"/>
  <c r="N45" i="1"/>
  <c r="AQ45" i="1"/>
  <c r="AR45" i="1"/>
  <c r="AS45" i="1"/>
  <c r="AT45" i="1"/>
  <c r="AW45" i="1"/>
  <c r="AX45" i="1"/>
  <c r="AY45" i="1"/>
  <c r="AZ45" i="1"/>
  <c r="BA45" i="1"/>
  <c r="BB45" i="1"/>
  <c r="BE45" i="1"/>
  <c r="BF45" i="1"/>
  <c r="BG45" i="1"/>
  <c r="BH45" i="1"/>
  <c r="AV45" i="1"/>
  <c r="AU45" i="1"/>
  <c r="BK45" i="1"/>
  <c r="BL45" i="1"/>
  <c r="BM45" i="1"/>
  <c r="BN45" i="1"/>
  <c r="N46" i="1"/>
  <c r="AQ46" i="1"/>
  <c r="AR46" i="1"/>
  <c r="AS46" i="1"/>
  <c r="AT46" i="1"/>
  <c r="AU46" i="1"/>
  <c r="AW46" i="1"/>
  <c r="AX46" i="1"/>
  <c r="AY46" i="1"/>
  <c r="AZ46" i="1"/>
  <c r="BA46" i="1"/>
  <c r="BB46" i="1"/>
  <c r="BE46" i="1"/>
  <c r="BF46" i="1"/>
  <c r="BG46" i="1"/>
  <c r="BH46" i="1"/>
  <c r="AV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BE137" i="1"/>
  <c r="AR137" i="1"/>
  <c r="AS137" i="1"/>
  <c r="AT137" i="1"/>
  <c r="AW137" i="1"/>
  <c r="AX137" i="1"/>
  <c r="AY137" i="1"/>
  <c r="AZ137" i="1"/>
  <c r="BA137" i="1"/>
  <c r="BB137" i="1"/>
  <c r="AQ137" i="1"/>
  <c r="BR11" i="1" l="1"/>
  <c r="AA11" i="1" s="1"/>
  <c r="BR34" i="1"/>
  <c r="AA34" i="1" s="1"/>
  <c r="BR32" i="1"/>
  <c r="AJ32" i="1" s="1"/>
  <c r="BR46" i="1"/>
  <c r="AA46" i="1" s="1"/>
  <c r="BR41" i="1"/>
  <c r="AI41" i="1" s="1"/>
  <c r="BR27" i="1"/>
  <c r="AC27" i="1" s="1"/>
  <c r="BR20" i="1"/>
  <c r="AC20" i="1" s="1"/>
  <c r="BR13" i="1"/>
  <c r="AG13" i="1" s="1"/>
  <c r="BR8" i="1"/>
  <c r="AD8" i="1" s="1"/>
  <c r="BR21" i="1"/>
  <c r="AD21" i="1" s="1"/>
  <c r="BR12" i="1"/>
  <c r="AH12" i="1" s="1"/>
  <c r="BR26" i="1"/>
  <c r="AB26" i="1" s="1"/>
  <c r="BR17" i="1"/>
  <c r="BR48" i="1"/>
  <c r="AG48" i="1" s="1"/>
  <c r="BR30" i="1"/>
  <c r="AG30" i="1" s="1"/>
  <c r="BR25" i="1"/>
  <c r="BR18" i="1"/>
  <c r="AJ18" i="1" s="1"/>
  <c r="BR16" i="1"/>
  <c r="AB16" i="1" s="1"/>
  <c r="BR9" i="1"/>
  <c r="AA9" i="1" s="1"/>
  <c r="BR47" i="1"/>
  <c r="AG47" i="1" s="1"/>
  <c r="BR42" i="1"/>
  <c r="AD42" i="1" s="1"/>
  <c r="BR35" i="1"/>
  <c r="AD35" i="1" s="1"/>
  <c r="BR33" i="1"/>
  <c r="AA33" i="1" s="1"/>
  <c r="BR19" i="1"/>
  <c r="AG19" i="1" s="1"/>
  <c r="BR45" i="1"/>
  <c r="AI45" i="1" s="1"/>
  <c r="BR40" i="1"/>
  <c r="AC40" i="1" s="1"/>
  <c r="BR31" i="1"/>
  <c r="AI31" i="1" s="1"/>
  <c r="BR24" i="1"/>
  <c r="AJ24" i="1" s="1"/>
  <c r="BR10" i="1"/>
  <c r="AJ10" i="1" s="1"/>
  <c r="BR43" i="1"/>
  <c r="AC43" i="1" s="1"/>
  <c r="BR38" i="1"/>
  <c r="AH38" i="1" s="1"/>
  <c r="BR36" i="1"/>
  <c r="BR29" i="1"/>
  <c r="AC29" i="1" s="1"/>
  <c r="BR22" i="1"/>
  <c r="AA22" i="1" s="1"/>
  <c r="BR15" i="1"/>
  <c r="AD15" i="1" s="1"/>
  <c r="BR44" i="1"/>
  <c r="AB44" i="1" s="1"/>
  <c r="BR39" i="1"/>
  <c r="AB39" i="1" s="1"/>
  <c r="BR37" i="1"/>
  <c r="AD37" i="1" s="1"/>
  <c r="BR28" i="1"/>
  <c r="AI28" i="1" s="1"/>
  <c r="BR23" i="1"/>
  <c r="AJ23" i="1" s="1"/>
  <c r="BR14" i="1"/>
  <c r="AH14" i="1" s="1"/>
  <c r="BR7" i="1"/>
  <c r="BR6" i="1"/>
  <c r="AG6" i="1" s="1"/>
  <c r="BQ48" i="1"/>
  <c r="BC46" i="1"/>
  <c r="BQ13" i="1"/>
  <c r="BQ7" i="1"/>
  <c r="BQ33" i="1"/>
  <c r="BQ46" i="1"/>
  <c r="BQ41" i="1"/>
  <c r="BC35" i="1"/>
  <c r="BQ37" i="1"/>
  <c r="BC34" i="1"/>
  <c r="BQ27" i="1"/>
  <c r="BC26" i="1"/>
  <c r="BQ8" i="1"/>
  <c r="BC41" i="1"/>
  <c r="BQ29" i="1"/>
  <c r="BC20" i="1"/>
  <c r="BQ31" i="1"/>
  <c r="BQ25" i="1"/>
  <c r="BC18" i="1"/>
  <c r="BQ138" i="1"/>
  <c r="BR138" i="1" s="1"/>
  <c r="BC43" i="1"/>
  <c r="BQ9" i="1"/>
  <c r="BQ42" i="1"/>
  <c r="BQ11" i="1"/>
  <c r="BQ15" i="1"/>
  <c r="BQ5" i="1"/>
  <c r="BR5" i="1" s="1"/>
  <c r="AC5" i="1" s="1"/>
  <c r="AV48" i="1"/>
  <c r="BC48" i="1" s="1"/>
  <c r="BC45" i="1"/>
  <c r="BC47" i="1"/>
  <c r="AV33" i="1"/>
  <c r="BC33" i="1" s="1"/>
  <c r="BQ23" i="1"/>
  <c r="AV23" i="1"/>
  <c r="BC23" i="1" s="1"/>
  <c r="BQ21" i="1"/>
  <c r="AV21" i="1"/>
  <c r="BC21" i="1" s="1"/>
  <c r="AU16" i="1"/>
  <c r="BC16" i="1" s="1"/>
  <c r="BQ38" i="1"/>
  <c r="AU30" i="1"/>
  <c r="BC30" i="1" s="1"/>
  <c r="BC15" i="1"/>
  <c r="AU6" i="1"/>
  <c r="BC6" i="1" s="1"/>
  <c r="BQ36" i="1"/>
  <c r="BC27" i="1"/>
  <c r="BQ12" i="1"/>
  <c r="BC138" i="1"/>
  <c r="BQ43" i="1"/>
  <c r="AU32" i="1"/>
  <c r="BC32" i="1" s="1"/>
  <c r="BQ28" i="1"/>
  <c r="BC24" i="1"/>
  <c r="BC22" i="1"/>
  <c r="BQ19" i="1"/>
  <c r="AU14" i="1"/>
  <c r="BC14" i="1" s="1"/>
  <c r="BC8" i="1"/>
  <c r="BC40" i="1"/>
  <c r="AV37" i="1"/>
  <c r="BC37" i="1" s="1"/>
  <c r="BC29" i="1"/>
  <c r="BQ16" i="1"/>
  <c r="BC13" i="1"/>
  <c r="BC10" i="1"/>
  <c r="BC5" i="1"/>
  <c r="BC44" i="1"/>
  <c r="AV42" i="1"/>
  <c r="BC42" i="1" s="1"/>
  <c r="BC39" i="1"/>
  <c r="AU38" i="1"/>
  <c r="BC38" i="1" s="1"/>
  <c r="BQ30" i="1"/>
  <c r="BC25" i="1"/>
  <c r="BQ6" i="1"/>
  <c r="BQ44" i="1"/>
  <c r="BQ40" i="1"/>
  <c r="AU36" i="1"/>
  <c r="BC36" i="1" s="1"/>
  <c r="BC31" i="1"/>
  <c r="AU12" i="1"/>
  <c r="BC12" i="1" s="1"/>
  <c r="BC9" i="1"/>
  <c r="BC7" i="1"/>
  <c r="BQ47" i="1"/>
  <c r="BQ45" i="1"/>
  <c r="BQ39" i="1"/>
  <c r="BQ32" i="1"/>
  <c r="AU28" i="1"/>
  <c r="BC28" i="1" s="1"/>
  <c r="BQ17" i="1"/>
  <c r="AV17" i="1"/>
  <c r="BC17" i="1" s="1"/>
  <c r="BQ14" i="1"/>
  <c r="BC11" i="1"/>
  <c r="BQ35" i="1"/>
  <c r="BQ34" i="1"/>
  <c r="BQ24" i="1"/>
  <c r="BQ22" i="1"/>
  <c r="BQ20" i="1"/>
  <c r="AV19" i="1"/>
  <c r="BC19" i="1" s="1"/>
  <c r="BQ26" i="1"/>
  <c r="BQ18" i="1"/>
  <c r="BQ10" i="1"/>
  <c r="AV137" i="1"/>
  <c r="BH137" i="1"/>
  <c r="BG137" i="1"/>
  <c r="BF137" i="1"/>
  <c r="BK137" i="1"/>
  <c r="BL137" i="1"/>
  <c r="BM137" i="1"/>
  <c r="BN137" i="1"/>
  <c r="AG27" i="1" l="1"/>
  <c r="AA47" i="1"/>
  <c r="AD34" i="1"/>
  <c r="AC12" i="1"/>
  <c r="AC11" i="1"/>
  <c r="AK11" i="1"/>
  <c r="AI11" i="1"/>
  <c r="AC8" i="1"/>
  <c r="AE11" i="1"/>
  <c r="AB32" i="1"/>
  <c r="AF11" i="1"/>
  <c r="AH11" i="1"/>
  <c r="AL11" i="1"/>
  <c r="AA8" i="1"/>
  <c r="AG23" i="1"/>
  <c r="AB47" i="1"/>
  <c r="AB11" i="1"/>
  <c r="AG11" i="1"/>
  <c r="AA14" i="1"/>
  <c r="AB8" i="1"/>
  <c r="AA45" i="1"/>
  <c r="AJ11" i="1"/>
  <c r="AD11" i="1"/>
  <c r="AC47" i="1"/>
  <c r="AH9" i="1"/>
  <c r="AA18" i="1"/>
  <c r="AC14" i="1"/>
  <c r="AJ40" i="1"/>
  <c r="AD14" i="1"/>
  <c r="AD31" i="1"/>
  <c r="AD16" i="1"/>
  <c r="AA16" i="1"/>
  <c r="AH19" i="1"/>
  <c r="AH15" i="1"/>
  <c r="AC15" i="1"/>
  <c r="AC16" i="1"/>
  <c r="AG46" i="1"/>
  <c r="AC19" i="1"/>
  <c r="AI12" i="1"/>
  <c r="AG15" i="1"/>
  <c r="AH46" i="1"/>
  <c r="AJ12" i="1"/>
  <c r="AG24" i="1"/>
  <c r="AD24" i="1"/>
  <c r="AH23" i="1"/>
  <c r="AG33" i="1"/>
  <c r="AJ30" i="1"/>
  <c r="AI30" i="1"/>
  <c r="AG45" i="1"/>
  <c r="AD30" i="1"/>
  <c r="AC45" i="1"/>
  <c r="AJ45" i="1"/>
  <c r="AI33" i="1"/>
  <c r="AD33" i="1"/>
  <c r="AA32" i="1"/>
  <c r="AA29" i="1"/>
  <c r="AC30" i="1"/>
  <c r="AA30" i="1"/>
  <c r="AH29" i="1"/>
  <c r="AH21" i="1"/>
  <c r="AI42" i="1"/>
  <c r="AJ26" i="1"/>
  <c r="AD44" i="1"/>
  <c r="AH44" i="1"/>
  <c r="AD26" i="1"/>
  <c r="AI26" i="1"/>
  <c r="AD38" i="1"/>
  <c r="AJ13" i="1"/>
  <c r="AD48" i="1"/>
  <c r="AH26" i="1"/>
  <c r="AA26" i="1"/>
  <c r="AH28" i="1"/>
  <c r="AG21" i="1"/>
  <c r="AH13" i="1"/>
  <c r="AD29" i="1"/>
  <c r="AD46" i="1"/>
  <c r="AB34" i="1"/>
  <c r="AJ46" i="1"/>
  <c r="AI34" i="1"/>
  <c r="AA37" i="1"/>
  <c r="AJ8" i="1"/>
  <c r="AG32" i="1"/>
  <c r="AJ16" i="1"/>
  <c r="AJ34" i="1"/>
  <c r="AH42" i="1"/>
  <c r="AC37" i="1"/>
  <c r="AA31" i="1"/>
  <c r="AJ14" i="1"/>
  <c r="AB37" i="1"/>
  <c r="AG16" i="1"/>
  <c r="AB31" i="1"/>
  <c r="AI14" i="1"/>
  <c r="AD23" i="1"/>
  <c r="AG40" i="1"/>
  <c r="AI32" i="1"/>
  <c r="AC23" i="1"/>
  <c r="AC46" i="1"/>
  <c r="AC44" i="1"/>
  <c r="AD40" i="1"/>
  <c r="AA38" i="1"/>
  <c r="AG14" i="1"/>
  <c r="AD32" i="1"/>
  <c r="AG8" i="1"/>
  <c r="AC42" i="1"/>
  <c r="AB40" i="1"/>
  <c r="AG18" i="1"/>
  <c r="AA13" i="1"/>
  <c r="AA41" i="1"/>
  <c r="AI46" i="1"/>
  <c r="AI36" i="1"/>
  <c r="AE36" i="1"/>
  <c r="AD36" i="1"/>
  <c r="AL36" i="1"/>
  <c r="AF36" i="1"/>
  <c r="AK36" i="1"/>
  <c r="AB36" i="1"/>
  <c r="AJ36" i="1"/>
  <c r="AC25" i="1"/>
  <c r="AE25" i="1"/>
  <c r="AK25" i="1"/>
  <c r="AL25" i="1"/>
  <c r="AD25" i="1"/>
  <c r="AF25" i="1"/>
  <c r="AI25" i="1"/>
  <c r="AK20" i="1"/>
  <c r="AE20" i="1"/>
  <c r="AG20" i="1"/>
  <c r="AD20" i="1"/>
  <c r="AL20" i="1"/>
  <c r="AF20" i="1"/>
  <c r="AJ20" i="1"/>
  <c r="AB20" i="1"/>
  <c r="AH25" i="1"/>
  <c r="AI39" i="1"/>
  <c r="AB22" i="1"/>
  <c r="AL22" i="1"/>
  <c r="AK22" i="1"/>
  <c r="AF22" i="1"/>
  <c r="AE22" i="1"/>
  <c r="AC22" i="1"/>
  <c r="AJ22" i="1"/>
  <c r="AH10" i="1"/>
  <c r="AK10" i="1"/>
  <c r="AD10" i="1"/>
  <c r="AL10" i="1"/>
  <c r="AE10" i="1"/>
  <c r="AF10" i="1"/>
  <c r="AC9" i="1"/>
  <c r="AE9" i="1"/>
  <c r="AL9" i="1"/>
  <c r="AD9" i="1"/>
  <c r="AK9" i="1"/>
  <c r="AI9" i="1"/>
  <c r="AF9" i="1"/>
  <c r="AH48" i="1"/>
  <c r="AL48" i="1"/>
  <c r="AF48" i="1"/>
  <c r="AN48" i="1" s="1"/>
  <c r="AK48" i="1"/>
  <c r="AC48" i="1"/>
  <c r="AE48" i="1"/>
  <c r="AI48" i="1"/>
  <c r="AI21" i="1"/>
  <c r="AE21" i="1"/>
  <c r="AB21" i="1"/>
  <c r="AJ21" i="1"/>
  <c r="AK21" i="1"/>
  <c r="AL21" i="1"/>
  <c r="AF21" i="1"/>
  <c r="AB48" i="1"/>
  <c r="AI13" i="1"/>
  <c r="AA20" i="1"/>
  <c r="AI10" i="1"/>
  <c r="AB25" i="1"/>
  <c r="AF29" i="1"/>
  <c r="AK29" i="1"/>
  <c r="AL29" i="1"/>
  <c r="AE29" i="1"/>
  <c r="AC17" i="1"/>
  <c r="AE17" i="1"/>
  <c r="AL17" i="1"/>
  <c r="AF17" i="1"/>
  <c r="AD17" i="1"/>
  <c r="AI17" i="1"/>
  <c r="AA17" i="1"/>
  <c r="AK17" i="1"/>
  <c r="AA21" i="1"/>
  <c r="AB9" i="1"/>
  <c r="AI20" i="1"/>
  <c r="AH36" i="1"/>
  <c r="AA43" i="1"/>
  <c r="AK43" i="1"/>
  <c r="AE43" i="1"/>
  <c r="AJ43" i="1"/>
  <c r="AB43" i="1"/>
  <c r="AF43" i="1"/>
  <c r="AL43" i="1"/>
  <c r="AG43" i="1"/>
  <c r="AD43" i="1"/>
  <c r="AC33" i="1"/>
  <c r="AE33" i="1"/>
  <c r="AL33" i="1"/>
  <c r="AK33" i="1"/>
  <c r="AF33" i="1"/>
  <c r="AH20" i="1"/>
  <c r="AH41" i="1"/>
  <c r="AJ33" i="1"/>
  <c r="AD22" i="1"/>
  <c r="AI8" i="1"/>
  <c r="AG28" i="1"/>
  <c r="AF15" i="1"/>
  <c r="AL15" i="1"/>
  <c r="AI15" i="1"/>
  <c r="AK15" i="1"/>
  <c r="AE15" i="1"/>
  <c r="AA10" i="1"/>
  <c r="AB15" i="1"/>
  <c r="AB17" i="1"/>
  <c r="AA27" i="1"/>
  <c r="AK27" i="1"/>
  <c r="AF27" i="1"/>
  <c r="AN27" i="1" s="1"/>
  <c r="AL27" i="1"/>
  <c r="AD27" i="1"/>
  <c r="AE27" i="1"/>
  <c r="AJ27" i="1"/>
  <c r="AB27" i="1"/>
  <c r="AJ29" i="1"/>
  <c r="AB18" i="1"/>
  <c r="AG29" i="1"/>
  <c r="AB14" i="1"/>
  <c r="AL14" i="1"/>
  <c r="AE14" i="1"/>
  <c r="AK14" i="1"/>
  <c r="AF14" i="1"/>
  <c r="AB33" i="1"/>
  <c r="AI44" i="1"/>
  <c r="AA15" i="1"/>
  <c r="AH33" i="1"/>
  <c r="AA48" i="1"/>
  <c r="AJ15" i="1"/>
  <c r="AB29" i="1"/>
  <c r="AF45" i="1"/>
  <c r="AK45" i="1"/>
  <c r="AL45" i="1"/>
  <c r="AE45" i="1"/>
  <c r="AB45" i="1"/>
  <c r="AH45" i="1"/>
  <c r="AA19" i="1"/>
  <c r="AF19" i="1"/>
  <c r="AN19" i="1" s="1"/>
  <c r="AK19" i="1"/>
  <c r="AE19" i="1"/>
  <c r="AJ19" i="1"/>
  <c r="AB19" i="1"/>
  <c r="AL19" i="1"/>
  <c r="AI19" i="1"/>
  <c r="AD45" i="1"/>
  <c r="AG22" i="1"/>
  <c r="AB30" i="1"/>
  <c r="AL30" i="1"/>
  <c r="AK30" i="1"/>
  <c r="AF30" i="1"/>
  <c r="AN30" i="1" s="1"/>
  <c r="AE30" i="1"/>
  <c r="AH30" i="1"/>
  <c r="AG9" i="1"/>
  <c r="AK26" i="1"/>
  <c r="AE26" i="1"/>
  <c r="AF26" i="1"/>
  <c r="AG26" i="1"/>
  <c r="AL26" i="1"/>
  <c r="AC26" i="1"/>
  <c r="AC36" i="1"/>
  <c r="AC10" i="1"/>
  <c r="AH17" i="1"/>
  <c r="AI27" i="1"/>
  <c r="AJ25" i="1"/>
  <c r="AG25" i="1"/>
  <c r="AG36" i="1"/>
  <c r="AD39" i="1"/>
  <c r="AL39" i="1"/>
  <c r="AK39" i="1"/>
  <c r="AE39" i="1"/>
  <c r="AF39" i="1"/>
  <c r="AH39" i="1"/>
  <c r="AA39" i="1"/>
  <c r="AF13" i="1"/>
  <c r="AN13" i="1" s="1"/>
  <c r="AK13" i="1"/>
  <c r="AL13" i="1"/>
  <c r="AE13" i="1"/>
  <c r="AB13" i="1"/>
  <c r="AC13" i="1"/>
  <c r="AD13" i="1"/>
  <c r="AB38" i="1"/>
  <c r="AL38" i="1"/>
  <c r="AF38" i="1"/>
  <c r="AK38" i="1"/>
  <c r="AE38" i="1"/>
  <c r="AJ38" i="1"/>
  <c r="AC38" i="1"/>
  <c r="AH24" i="1"/>
  <c r="AL24" i="1"/>
  <c r="AK24" i="1"/>
  <c r="AE24" i="1"/>
  <c r="AA24" i="1"/>
  <c r="AF24" i="1"/>
  <c r="AI24" i="1"/>
  <c r="AC24" i="1"/>
  <c r="AL18" i="1"/>
  <c r="AK18" i="1"/>
  <c r="AE18" i="1"/>
  <c r="AF18" i="1"/>
  <c r="AH18" i="1"/>
  <c r="AI18" i="1"/>
  <c r="AD18" i="1"/>
  <c r="AG38" i="1"/>
  <c r="AC41" i="1"/>
  <c r="AE41" i="1"/>
  <c r="AL41" i="1"/>
  <c r="AK41" i="1"/>
  <c r="AD41" i="1"/>
  <c r="AF41" i="1"/>
  <c r="AA28" i="1"/>
  <c r="AK28" i="1"/>
  <c r="AF28" i="1"/>
  <c r="AL28" i="1"/>
  <c r="AJ28" i="1"/>
  <c r="AE28" i="1"/>
  <c r="AB41" i="1"/>
  <c r="AK47" i="1"/>
  <c r="AL47" i="1"/>
  <c r="AE47" i="1"/>
  <c r="AH47" i="1"/>
  <c r="AF47" i="1"/>
  <c r="AN47" i="1" s="1"/>
  <c r="AJ47" i="1"/>
  <c r="AJ9" i="1"/>
  <c r="AJ39" i="1"/>
  <c r="AJ48" i="1"/>
  <c r="AH8" i="1"/>
  <c r="AL8" i="1"/>
  <c r="AK8" i="1"/>
  <c r="AF8" i="1"/>
  <c r="AE8" i="1"/>
  <c r="AI22" i="1"/>
  <c r="AJ41" i="1"/>
  <c r="AC28" i="1"/>
  <c r="AG41" i="1"/>
  <c r="AI29" i="1"/>
  <c r="AH40" i="1"/>
  <c r="AL40" i="1"/>
  <c r="AF40" i="1"/>
  <c r="AK40" i="1"/>
  <c r="AI40" i="1"/>
  <c r="AE40" i="1"/>
  <c r="AA40" i="1"/>
  <c r="AI47" i="1"/>
  <c r="AB28" i="1"/>
  <c r="AH22" i="1"/>
  <c r="AG17" i="1"/>
  <c r="AD47" i="1"/>
  <c r="AK44" i="1"/>
  <c r="AF44" i="1"/>
  <c r="AA44" i="1"/>
  <c r="AL44" i="1"/>
  <c r="AE44" i="1"/>
  <c r="AG44" i="1"/>
  <c r="AA35" i="1"/>
  <c r="AK35" i="1"/>
  <c r="AF35" i="1"/>
  <c r="AE35" i="1"/>
  <c r="AJ35" i="1"/>
  <c r="AL35" i="1"/>
  <c r="AB35" i="1"/>
  <c r="AC21" i="1"/>
  <c r="AB24" i="1"/>
  <c r="AH35" i="1"/>
  <c r="AG10" i="1"/>
  <c r="AC39" i="1"/>
  <c r="AH32" i="1"/>
  <c r="AL32" i="1"/>
  <c r="AE32" i="1"/>
  <c r="AF32" i="1"/>
  <c r="AK32" i="1"/>
  <c r="AC32" i="1"/>
  <c r="AL23" i="1"/>
  <c r="AE23" i="1"/>
  <c r="AF23" i="1"/>
  <c r="AA23" i="1"/>
  <c r="AK23" i="1"/>
  <c r="AI37" i="1"/>
  <c r="AK37" i="1"/>
  <c r="AL37" i="1"/>
  <c r="AJ37" i="1"/>
  <c r="AF37" i="1"/>
  <c r="AG37" i="1"/>
  <c r="AH37" i="1"/>
  <c r="AE37" i="1"/>
  <c r="AA36" i="1"/>
  <c r="AJ17" i="1"/>
  <c r="AG31" i="1"/>
  <c r="AF31" i="1"/>
  <c r="AH31" i="1"/>
  <c r="AL31" i="1"/>
  <c r="AE31" i="1"/>
  <c r="AJ31" i="1"/>
  <c r="AC31" i="1"/>
  <c r="AK31" i="1"/>
  <c r="AI23" i="1"/>
  <c r="AE42" i="1"/>
  <c r="AF42" i="1"/>
  <c r="AK42" i="1"/>
  <c r="AG42" i="1"/>
  <c r="AA42" i="1"/>
  <c r="AL42" i="1"/>
  <c r="AB42" i="1"/>
  <c r="AJ42" i="1"/>
  <c r="AA25" i="1"/>
  <c r="AH16" i="1"/>
  <c r="AL16" i="1"/>
  <c r="AF16" i="1"/>
  <c r="AE16" i="1"/>
  <c r="AK16" i="1"/>
  <c r="AI16" i="1"/>
  <c r="AB23" i="1"/>
  <c r="AC35" i="1"/>
  <c r="AJ44" i="1"/>
  <c r="AB10" i="1"/>
  <c r="AG39" i="1"/>
  <c r="AA12" i="1"/>
  <c r="AK12" i="1"/>
  <c r="AE12" i="1"/>
  <c r="AF12" i="1"/>
  <c r="AL12" i="1"/>
  <c r="AG12" i="1"/>
  <c r="AB12" i="1"/>
  <c r="AI35" i="1"/>
  <c r="AC18" i="1"/>
  <c r="AD28" i="1"/>
  <c r="AI38" i="1"/>
  <c r="AB46" i="1"/>
  <c r="AL46" i="1"/>
  <c r="AF46" i="1"/>
  <c r="AE46" i="1"/>
  <c r="AK46" i="1"/>
  <c r="AH27" i="1"/>
  <c r="AH43" i="1"/>
  <c r="AG35" i="1"/>
  <c r="AD12" i="1"/>
  <c r="AD19" i="1"/>
  <c r="AH34" i="1"/>
  <c r="AF34" i="1"/>
  <c r="AE34" i="1"/>
  <c r="AC34" i="1"/>
  <c r="AK34" i="1"/>
  <c r="AG34" i="1"/>
  <c r="AL34" i="1"/>
  <c r="AI43" i="1"/>
  <c r="AG7" i="1"/>
  <c r="AL7" i="1"/>
  <c r="AK7" i="1"/>
  <c r="AF7" i="1"/>
  <c r="AE7" i="1"/>
  <c r="AA6" i="1"/>
  <c r="AI6" i="1"/>
  <c r="AB7" i="1"/>
  <c r="AH7" i="1"/>
  <c r="AA7" i="1"/>
  <c r="AI7" i="1"/>
  <c r="AD6" i="1"/>
  <c r="AC7" i="1"/>
  <c r="AC6" i="1"/>
  <c r="AD7" i="1"/>
  <c r="AB6" i="1"/>
  <c r="AL6" i="1"/>
  <c r="AF6" i="1"/>
  <c r="AN6" i="1" s="1"/>
  <c r="AK6" i="1"/>
  <c r="AH6" i="1"/>
  <c r="AE6" i="1"/>
  <c r="AJ7" i="1"/>
  <c r="AJ6" i="1"/>
  <c r="AI5" i="1"/>
  <c r="AB5" i="1"/>
  <c r="AJ5" i="1"/>
  <c r="AG5" i="1"/>
  <c r="AL5" i="1"/>
  <c r="AD5" i="1"/>
  <c r="AH5" i="1"/>
  <c r="AA5" i="1"/>
  <c r="AK5" i="1"/>
  <c r="AH138" i="1"/>
  <c r="AB138" i="1"/>
  <c r="AA138" i="1"/>
  <c r="AI138" i="1"/>
  <c r="AJ138" i="1"/>
  <c r="AC138" i="1"/>
  <c r="AK138" i="1"/>
  <c r="AD138" i="1"/>
  <c r="AL138" i="1"/>
  <c r="AF138" i="1"/>
  <c r="AG138" i="1"/>
  <c r="AE138" i="1"/>
  <c r="BC137" i="1"/>
  <c r="BQ137" i="1"/>
  <c r="BR137" i="1" s="1"/>
  <c r="N137" i="1"/>
  <c r="AN17" i="1" l="1"/>
  <c r="AN14" i="1"/>
  <c r="AN24" i="1"/>
  <c r="AN40" i="1"/>
  <c r="AO18" i="1"/>
  <c r="AM11" i="1"/>
  <c r="AN11" i="1"/>
  <c r="AN31" i="1"/>
  <c r="AN15" i="1"/>
  <c r="AO30" i="1"/>
  <c r="AO15" i="1"/>
  <c r="AN23" i="1"/>
  <c r="AN46" i="1"/>
  <c r="AO35" i="1"/>
  <c r="AN37" i="1"/>
  <c r="AN33" i="1"/>
  <c r="AN8" i="1"/>
  <c r="AN45" i="1"/>
  <c r="AN10" i="1"/>
  <c r="AM13" i="1"/>
  <c r="AN9" i="1"/>
  <c r="AO10" i="1"/>
  <c r="AN21" i="1"/>
  <c r="AO38" i="1"/>
  <c r="AO14" i="1"/>
  <c r="AO27" i="1"/>
  <c r="AM30" i="1"/>
  <c r="AN41" i="1"/>
  <c r="AN44" i="1"/>
  <c r="AN42" i="1"/>
  <c r="AO36" i="1"/>
  <c r="AM29" i="1"/>
  <c r="AN39" i="1"/>
  <c r="AO37" i="1"/>
  <c r="AO46" i="1"/>
  <c r="AO45" i="1"/>
  <c r="AM34" i="1"/>
  <c r="AM16" i="1"/>
  <c r="AN32" i="1"/>
  <c r="AM41" i="1"/>
  <c r="AN16" i="1"/>
  <c r="AM31" i="1"/>
  <c r="AM8" i="1"/>
  <c r="AN18" i="1"/>
  <c r="AM26" i="1"/>
  <c r="AM45" i="1"/>
  <c r="AM44" i="1"/>
  <c r="AO41" i="1"/>
  <c r="AM38" i="1"/>
  <c r="AN36" i="1"/>
  <c r="AN29" i="1"/>
  <c r="AM25" i="1"/>
  <c r="AO28" i="1"/>
  <c r="AM18" i="1"/>
  <c r="AM46" i="1"/>
  <c r="AN38" i="1"/>
  <c r="AM33" i="1"/>
  <c r="AM9" i="1"/>
  <c r="AN35" i="1"/>
  <c r="AN22" i="1"/>
  <c r="AM14" i="1"/>
  <c r="AM32" i="1"/>
  <c r="AO47" i="1"/>
  <c r="AM24" i="1"/>
  <c r="AM19" i="1"/>
  <c r="AN28" i="1"/>
  <c r="AM21" i="1"/>
  <c r="AM37" i="1"/>
  <c r="AO8" i="1"/>
  <c r="AN12" i="1"/>
  <c r="AM23" i="1"/>
  <c r="AM28" i="1"/>
  <c r="AM48" i="1"/>
  <c r="AM10" i="1"/>
  <c r="AM20" i="1"/>
  <c r="AM22" i="1"/>
  <c r="AM40" i="1"/>
  <c r="AO40" i="1"/>
  <c r="AN34" i="1"/>
  <c r="AM47" i="1"/>
  <c r="AM39" i="1"/>
  <c r="AN26" i="1"/>
  <c r="AM43" i="1"/>
  <c r="AN25" i="1"/>
  <c r="AO32" i="1"/>
  <c r="AM15" i="1"/>
  <c r="AM17" i="1"/>
  <c r="AN43" i="1"/>
  <c r="AM12" i="1"/>
  <c r="AM42" i="1"/>
  <c r="AM36" i="1"/>
  <c r="AM35" i="1"/>
  <c r="AM27" i="1"/>
  <c r="AN20" i="1"/>
  <c r="AM6" i="1"/>
  <c r="AM7" i="1"/>
  <c r="AO6" i="1"/>
  <c r="AN7" i="1"/>
  <c r="AF5" i="1"/>
  <c r="AE5" i="1" s="1"/>
  <c r="AM5" i="1" s="1"/>
  <c r="AN138" i="1"/>
  <c r="AM138" i="1"/>
  <c r="AJ137" i="1"/>
  <c r="AB137" i="1"/>
  <c r="AI137" i="1"/>
  <c r="AA137" i="1"/>
  <c r="AH137" i="1"/>
  <c r="AG137" i="1"/>
  <c r="AE137" i="1"/>
  <c r="AL137" i="1"/>
  <c r="AD137" i="1"/>
  <c r="AK137" i="1"/>
  <c r="AC137" i="1"/>
  <c r="AF137" i="1"/>
  <c r="AO19" i="1"/>
  <c r="AO17" i="1"/>
  <c r="AO31" i="1"/>
  <c r="AO20" i="1"/>
  <c r="AO33" i="1"/>
  <c r="AO34" i="1"/>
  <c r="AO23" i="1"/>
  <c r="AO26" i="1"/>
  <c r="AO25" i="1"/>
  <c r="AO12" i="1"/>
  <c r="AO13" i="1"/>
  <c r="AO42" i="1"/>
  <c r="AO44" i="1"/>
  <c r="AO43" i="1"/>
  <c r="AO9" i="1"/>
  <c r="AO11" i="1"/>
  <c r="AO22" i="1"/>
  <c r="AO48" i="1"/>
  <c r="AO16" i="1"/>
  <c r="AO24" i="1"/>
  <c r="AO21" i="1"/>
  <c r="AO7" i="1"/>
  <c r="AO29" i="1"/>
  <c r="AO39" i="1"/>
  <c r="AO138" i="1"/>
  <c r="AO137" i="1" l="1"/>
  <c r="AN5" i="1"/>
  <c r="AO5" i="1"/>
  <c r="AM137" i="1"/>
  <c r="AN137" i="1"/>
  <c r="BQ4" i="1" l="1"/>
  <c r="BR4" i="1" s="1"/>
  <c r="AV4" i="1"/>
  <c r="BC4" i="1" s="1"/>
  <c r="AC4" i="1" l="1"/>
  <c r="AL4" i="1"/>
  <c r="AD4" i="1"/>
  <c r="AG4" i="1"/>
  <c r="AH4" i="1"/>
  <c r="AA4" i="1"/>
  <c r="AJ4" i="1"/>
  <c r="AB4" i="1"/>
  <c r="AK4" i="1"/>
  <c r="AI4" i="1"/>
  <c r="AF4" i="1" l="1"/>
  <c r="AE4" i="1" s="1"/>
  <c r="AO4" i="1" s="1"/>
  <c r="AM4" i="1" l="1"/>
  <c r="AN4" i="1"/>
</calcChain>
</file>

<file path=xl/sharedStrings.xml><?xml version="1.0" encoding="utf-8"?>
<sst xmlns="http://schemas.openxmlformats.org/spreadsheetml/2006/main" count="379" uniqueCount="224">
  <si>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</si>
  <si>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</si>
  <si>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</si>
  <si>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</si>
  <si>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</si>
  <si>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</si>
  <si>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</si>
  <si>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</si>
  <si>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</si>
  <si>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</si>
  <si>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</si>
  <si>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</si>
  <si>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</si>
  <si>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</si>
  <si>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</si>
  <si>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</si>
  <si>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</si>
  <si>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</si>
  <si>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</si>
  <si>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</si>
  <si>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</si>
  <si>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</si>
  <si>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</si>
  <si>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</si>
  <si>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</si>
  <si>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</si>
  <si>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</si>
  <si>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</si>
  <si>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</si>
  <si>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</si>
  <si>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</si>
  <si>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</si>
  <si>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</si>
  <si>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</si>
  <si>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</si>
  <si>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</si>
  <si>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</si>
  <si>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</si>
  <si>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</si>
  <si>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</si>
  <si>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</si>
  <si>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</si>
  <si>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</si>
  <si>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</si>
  <si>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</si>
  <si>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</si>
  <si>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</si>
  <si>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</si>
  <si>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</si>
  <si>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</si>
  <si>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</si>
  <si>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</si>
  <si>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</si>
  <si>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</si>
  <si>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</si>
  <si>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</si>
  <si>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</si>
  <si>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</si>
  <si>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</si>
  <si>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</si>
  <si>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</si>
  <si>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</si>
  <si>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</si>
  <si>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</si>
  <si>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</si>
  <si>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</si>
  <si>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</si>
  <si>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</si>
  <si>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</si>
  <si>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</si>
  <si>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</si>
  <si>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</si>
  <si>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</si>
  <si>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</si>
  <si>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</si>
  <si>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</si>
  <si>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</si>
  <si>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</si>
  <si>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</si>
  <si>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</si>
  <si>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</si>
  <si>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</si>
  <si>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</si>
  <si>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</si>
  <si>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</si>
  <si>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</si>
  <si>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</si>
  <si>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</si>
  <si>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</si>
  <si>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IC81-8_OL-CORE </t>
  </si>
  <si>
    <t xml:space="preserve">IC81-8_OL-crack </t>
  </si>
  <si>
    <t xml:space="preserve">Line 1 IC81-8_CPX-OL_LINE </t>
  </si>
  <si>
    <t xml:space="preserve">Line 2 IC81-8_CPX-OL_LINE </t>
  </si>
  <si>
    <t xml:space="preserve">Line 3 IC81-8_CPX-OL_LINE </t>
  </si>
  <si>
    <t xml:space="preserve">Line 4 IC81-8_CPX-OL_LINE </t>
  </si>
  <si>
    <t xml:space="preserve">Line 5 IC81-8_CPX-OL_LINE </t>
  </si>
  <si>
    <t xml:space="preserve">Line 6 IC81-8_CPX-OL_LINE </t>
  </si>
  <si>
    <t xml:space="preserve">Line 7 IC81-8_CPX-OL_LINE </t>
  </si>
  <si>
    <t xml:space="preserve">Line 8 IC81-8_CPX-OL_LINE </t>
  </si>
  <si>
    <t xml:space="preserve">Line 9 IC81-8_CPX-OL_LINE </t>
  </si>
  <si>
    <t xml:space="preserve">Line 10 IC81-8_CPX-OL_LINE </t>
  </si>
  <si>
    <t xml:space="preserve">Line 11 IC81-8_CPX-OL_LINE </t>
  </si>
  <si>
    <t xml:space="preserve">Line 12 IC81-8_CPX-OL_LINE </t>
  </si>
  <si>
    <t xml:space="preserve">Line 13 IC81-8_CPX-OL_LINE </t>
  </si>
  <si>
    <t xml:space="preserve">Line 14 IC81-8_CPX-OL_LINE </t>
  </si>
  <si>
    <t xml:space="preserve">Line 15 IC81-8_CPX-OL_LINE </t>
  </si>
  <si>
    <t xml:space="preserve">Line 16 IC81-8_CPX-OL_LINE </t>
  </si>
  <si>
    <t xml:space="preserve">Line 17 IC81-8_CPX-OL_LINE </t>
  </si>
  <si>
    <t xml:space="preserve">Line 18 IC81-8_CPX-OL_LINE </t>
  </si>
  <si>
    <t xml:space="preserve">Line 19 IC81-8_CPX-OL_LINE_CPX-OUT </t>
  </si>
  <si>
    <t xml:space="preserve">Line 20 IC81-8_CPX-OL_LINE </t>
  </si>
  <si>
    <t xml:space="preserve">Line 21 IC81-8_CPX-OL_LINE </t>
  </si>
  <si>
    <t xml:space="preserve">Line 22 IC81-8_CPX-OL_LINE </t>
  </si>
  <si>
    <t xml:space="preserve">Line 23 IC81-8_CPX-OL_LINE_OL-IN </t>
  </si>
  <si>
    <t xml:space="preserve">Line 24 IC81-8_CPX-OL_LINE </t>
  </si>
  <si>
    <t xml:space="preserve">Line 25 IC81-8_CPX-OL_LINE </t>
  </si>
  <si>
    <t xml:space="preserve">Line 26 IC81-8_CPX-OL_LINE </t>
  </si>
  <si>
    <t xml:space="preserve">Line 27 IC81-8_CPX-OL_LINE </t>
  </si>
  <si>
    <t xml:space="preserve">Line 28 IC81-8_CPX-OL_LINE </t>
  </si>
  <si>
    <t xml:space="preserve">Line 29 IC81-8_CPX-OL_LINE </t>
  </si>
  <si>
    <t xml:space="preserve">Line 30 IC81-8_CPX-OL_LINE </t>
  </si>
  <si>
    <t xml:space="preserve">Line 31 IC81-8_CPX-OL_LINE </t>
  </si>
  <si>
    <t xml:space="preserve">Line 32 IC81-8_CPX-OL_LINE </t>
  </si>
  <si>
    <t xml:space="preserve">Line 33 IC81-8_CPX-OL_LINE </t>
  </si>
  <si>
    <t xml:space="preserve">Line 34 IC81-8_CPX-OL_LINE </t>
  </si>
  <si>
    <t xml:space="preserve">Line 35 IC81-8_CPX-OL_LINE </t>
  </si>
  <si>
    <t xml:space="preserve">Line 36 IC81-8_CPX-OL_LINE </t>
  </si>
  <si>
    <t xml:space="preserve">Line 37 IC81-8_CPX-OL_LINE </t>
  </si>
  <si>
    <t xml:space="preserve">Line 38 IC81-8_CPX-OL_LINE </t>
  </si>
  <si>
    <t xml:space="preserve">Line 39 IC81-8_CPX-OL_LINE </t>
  </si>
  <si>
    <t xml:space="preserve">Line 40 IC81-8_CPX-OL_LINE </t>
  </si>
  <si>
    <t xml:space="preserve">Line 41 IC81-8_CPX-OL_LINE </t>
  </si>
  <si>
    <t xml:space="preserve">Line 42 IC81-8_CPX-OL_LINE </t>
  </si>
  <si>
    <t xml:space="preserve">Line 43 IC81-8_CPX-OL_LINE </t>
  </si>
  <si>
    <t xml:space="preserve">Line 44 IC81-8_CPX-OL_LINE </t>
  </si>
  <si>
    <t xml:space="preserve">Line 45 IC81-8_CPX-OL_LINE </t>
  </si>
  <si>
    <t xml:space="preserve">Line 46 IC81-8_CPX-OL_LINE </t>
  </si>
  <si>
    <t xml:space="preserve">Line 47 IC81-8_CPX-OL_LINE </t>
  </si>
  <si>
    <t xml:space="preserve">Line 48 IC81-8_CPX-OL_LINE </t>
  </si>
  <si>
    <t xml:space="preserve">Line 49 IC81-8_CPX-OL_LINE </t>
  </si>
  <si>
    <t xml:space="preserve">Line 50 IC81-8_CPX-OL_LINE </t>
  </si>
  <si>
    <t xml:space="preserve">Line 51 IC81-8_CPX-OL_LINE </t>
  </si>
  <si>
    <t xml:space="preserve">Line 52 IC81-8_CPX-OL_LINE </t>
  </si>
  <si>
    <t xml:space="preserve">Line 53 IC81-8_CPX-OL_LINE </t>
  </si>
  <si>
    <t xml:space="preserve">Line 54 IC81-8_CPX-OL_LINE </t>
  </si>
  <si>
    <t xml:space="preserve">Line 55 IC81-8_CPX-OL_LINE </t>
  </si>
  <si>
    <t xml:space="preserve">Line 56 IC81-8_CPX-OL_LINE </t>
  </si>
  <si>
    <t xml:space="preserve">Line 57 IC81-8_CPX-OL_LINE </t>
  </si>
  <si>
    <t xml:space="preserve">Line 58 IC81-8_CPX-OL_LINE </t>
  </si>
  <si>
    <t xml:space="preserve">Line 59 IC81-8_CPX-OL_LINE </t>
  </si>
  <si>
    <t xml:space="preserve">Line 60 IC81-8_CPX-OL_LINE </t>
  </si>
  <si>
    <t xml:space="preserve">Line 61 IC81-8_CPX-OL_LINE </t>
  </si>
  <si>
    <t xml:space="preserve">Line 62 IC81-8_CPX-OL_LINE </t>
  </si>
  <si>
    <t xml:space="preserve">Line 63 IC81-8_CPX-OL_LINE </t>
  </si>
  <si>
    <t xml:space="preserve">Line 64 IC81-8_CPX-OL_LINE </t>
  </si>
  <si>
    <t xml:space="preserve">Line 65 IC81-8_CPX-OL_LINE </t>
  </si>
  <si>
    <t xml:space="preserve">Line 66 IC81-8_CPX-OL_LINE </t>
  </si>
  <si>
    <t xml:space="preserve">Line 67 IC81-8_CPX-OL_LINE </t>
  </si>
  <si>
    <t xml:space="preserve">Line 68 IC81-8_CPX-OL_LINE </t>
  </si>
  <si>
    <t xml:space="preserve">Line 69 IC81-8_CPX-OL_LINE </t>
  </si>
  <si>
    <t xml:space="preserve">Line 70 IC81-8_CPX-OL_LINE </t>
  </si>
  <si>
    <t xml:space="preserve">Line 71 IC81-8_CPX-OL_LINE </t>
  </si>
  <si>
    <t xml:space="preserve">Line 72 IC81-8_CPX-OL_LINE </t>
  </si>
  <si>
    <t xml:space="preserve">Line 73 IC81-8_CPX-OL_LINE </t>
  </si>
  <si>
    <t xml:space="preserve">Line 74 IC81-8_CPX-OL_LINE </t>
  </si>
  <si>
    <t xml:space="preserve">Line 75 IC81-8_CPX-OL_LINE </t>
  </si>
  <si>
    <t xml:space="preserve">Line 76 IC81-8_CPX-OL_LINE </t>
  </si>
  <si>
    <t xml:space="preserve">Line 77 IC81-8_CPX-OL_LINE </t>
  </si>
  <si>
    <t xml:space="preserve">Line 78 IC81-8_CPX-OL_LINE </t>
  </si>
  <si>
    <t xml:space="preserve">Line 79 IC81-8_CPX-OL_LINE </t>
  </si>
  <si>
    <t xml:space="preserve">Line 80 IC81-8_CPX-OL_LINE </t>
  </si>
  <si>
    <t xml:space="preserve">Line 82 IC81-8_CPX-OL_LINE </t>
  </si>
  <si>
    <t xml:space="preserve">Line 84 IC81-8_CPX-OL_LINE </t>
  </si>
  <si>
    <t xml:space="preserve">Line 86 IC81-8_CPX-OL_LINE </t>
  </si>
  <si>
    <t xml:space="preserve">Line 88 IC81-8_CPX-OL_LINE </t>
  </si>
  <si>
    <t xml:space="preserve">Line 90 IC81-8_CPX-OL_LINE </t>
  </si>
  <si>
    <t xml:space="preserve">Line 92 IC81-8_CPX-OL_LINE </t>
  </si>
  <si>
    <t xml:space="preserve">Line 94 IC81-8_CPX-OL_LINE </t>
  </si>
  <si>
    <t xml:space="preserve">Line 96 IC81-8_CPX-OL_LINE </t>
  </si>
  <si>
    <t xml:space="preserve">Line 98 IC81-8_CPX-OL_LINE </t>
  </si>
  <si>
    <t xml:space="preserve">Line 101 IC81-8_CPX-OL_LINE </t>
  </si>
  <si>
    <t xml:space="preserve">Line 104 IC81-8_CPX-OL_LINE </t>
  </si>
  <si>
    <t xml:space="preserve">Line 107 IC81-8_CPX-OL_LINE </t>
  </si>
  <si>
    <t xml:space="preserve">Line 110 IC81-8_CPX-OL_LINE </t>
  </si>
  <si>
    <t xml:space="preserve">Line 113 IC81-8_CPX-OL_LINE </t>
  </si>
  <si>
    <t xml:space="preserve">Line 116 IC81-8_CPX-OL_LINE </t>
  </si>
  <si>
    <t xml:space="preserve">Line 119 IC81-8_CPX-OL_LINE </t>
  </si>
  <si>
    <t xml:space="preserve">Line 122 IC81-8_CPX-OL_LINE </t>
  </si>
  <si>
    <t xml:space="preserve">Line 125 IC81-8_CPX-OL_LINE </t>
  </si>
  <si>
    <t xml:space="preserve">Line 128 IC81-8_CPX-OL_LINE </t>
  </si>
  <si>
    <t xml:space="preserve">Line 131 IC81-8_CPX-OL_LINE </t>
  </si>
  <si>
    <t xml:space="preserve">Line 134 IC81-8_CPX-OL_LINE </t>
  </si>
  <si>
    <t xml:space="preserve">Line 137 IC81-8_CPX-OL_LINE </t>
  </si>
  <si>
    <t xml:space="preserve">Line 140 IC81-8_CPX-OL_LINE </t>
  </si>
  <si>
    <t xml:space="preserve">Line 143 IC81-8_CPX-OL_LINE </t>
  </si>
  <si>
    <t xml:space="preserve">Line 146 IC81-8_CPX-OL_LINE </t>
  </si>
  <si>
    <t xml:space="preserve">Line 149 IC81-8_CPX-OL_LINE </t>
  </si>
  <si>
    <t xml:space="preserve">Line 153 IC81-8_CPX-OL_LINE </t>
  </si>
  <si>
    <t xml:space="preserve">Line 157 IC81-8_CPX-OL_LINE </t>
  </si>
  <si>
    <t xml:space="preserve">Line 161 IC81-8_CPX-OL_LINE </t>
  </si>
  <si>
    <t xml:space="preserve">Line 165 IC81-8_CPX-OL_LINE </t>
  </si>
  <si>
    <t xml:space="preserve">Line 169 IC81-8_CPX-OL_LINE </t>
  </si>
  <si>
    <t xml:space="preserve">Line 173 IC81-8_CPX-OL_LINE </t>
  </si>
  <si>
    <t xml:space="preserve">Line 177 IC81-8_CPX-OL_LINE </t>
  </si>
  <si>
    <t xml:space="preserve">Line 181 IC81-8_CPX-OL_LINE </t>
  </si>
  <si>
    <t xml:space="preserve">Line 185 IC81-8_CPX-OL_LINE </t>
  </si>
  <si>
    <t xml:space="preserve">Line 189 IC81-8_CPX-OL_LINE </t>
  </si>
  <si>
    <t xml:space="preserve">Line 193 IC81-8_CPX-OL_LINE </t>
  </si>
  <si>
    <t xml:space="preserve">Line 197 IC81-8_CPX-OL_LINE </t>
  </si>
  <si>
    <t xml:space="preserve">Line 202 IC81-8_CPX-OL_LINE </t>
  </si>
  <si>
    <t xml:space="preserve">Line 207 IC81-8_CPX-OL_LINE </t>
  </si>
  <si>
    <t xml:space="preserve">Line 212 IC81-8_CPX-OL_LINE </t>
  </si>
  <si>
    <t xml:space="preserve">Line 217 IC81-8_CPX-OL_LINE </t>
  </si>
  <si>
    <t xml:space="preserve">Line 222 IC81-8_CPX-OL_LINE </t>
  </si>
  <si>
    <t xml:space="preserve">Line 227 IC81-8_CPX-OL_LINE </t>
  </si>
  <si>
    <t xml:space="preserve">Line 232 IC81-8_CPX-OL_LINE </t>
  </si>
  <si>
    <t xml:space="preserve">Line 237 IC81-8_CPX-OL_LINE </t>
  </si>
  <si>
    <t xml:space="preserve">Line 242 IC81-8_CPX-OL_LINE </t>
  </si>
  <si>
    <t xml:space="preserve">Line 247 IC81-8_CPX-OL_LINE </t>
  </si>
  <si>
    <t xml:space="preserve">Line 252 IC81-8_CPX-OL_LINE </t>
  </si>
  <si>
    <t xml:space="preserve">Line 257 IC81-8_CPX-OL_LINE </t>
  </si>
  <si>
    <t xml:space="preserve">Line 262 IC81-8_CPX-OL_LINE </t>
  </si>
  <si>
    <t xml:space="preserve">Line 267 IC81-8_CPX-OL_LINE </t>
  </si>
  <si>
    <t xml:space="preserve">Line 269 IC81-8_CPX-OL_LINE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</si>
</sst>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8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9.5831656419981023E-2</c:v>
                </c:pt>
                <c:pt idx="1">
                  <c:v>7.2166876086631068E-2</c:v>
                </c:pt>
                <c:pt idx="2">
                  <c:v>5.7377262882379348E-2</c:v>
                </c:pt>
                <c:pt idx="3">
                  <c:v>4.7081901107839705E-2</c:v>
                </c:pt>
                <c:pt idx="4">
                  <c:v>3.9477213523628922E-2</c:v>
                </c:pt>
                <c:pt idx="5">
                  <c:v>3.3636925395478807E-2</c:v>
                </c:pt>
                <c:pt idx="6">
                  <c:v>2.9025140615799184E-2</c:v>
                </c:pt>
                <c:pt idx="7">
                  <c:v>2.5303251200159686E-2</c:v>
                </c:pt>
                <c:pt idx="8">
                  <c:v>2.2248783307550271E-2</c:v>
                </c:pt>
                <c:pt idx="9">
                  <c:v>1.9706425011228101E-2</c:v>
                </c:pt>
                <c:pt idx="10">
                  <c:v>1.7564239787414539E-2</c:v>
                </c:pt>
                <c:pt idx="11">
                  <c:v>1.5741073656370074E-2</c:v>
                </c:pt>
                <c:pt idx="12">
                  <c:v>1.4176760736563701E-2</c:v>
                </c:pt>
                <c:pt idx="13">
                  <c:v>1.2823728005389489E-2</c:v>
                </c:pt>
                <c:pt idx="14">
                  <c:v>1.1645596092619391E-2</c:v>
                </c:pt>
                <c:pt idx="15">
                  <c:v>1.0614380867308747E-2</c:v>
                </c:pt>
                <c:pt idx="16">
                  <c:v>9.7048966116073648E-3</c:v>
                </c:pt>
                <c:pt idx="17">
                  <c:v>8.9003528469484509E-3</c:v>
                </c:pt>
                <c:pt idx="18">
                  <c:v>8.1839590947652072E-3</c:v>
                </c:pt>
                <c:pt idx="19">
                  <c:v>7.5445217026797731E-3</c:v>
                </c:pt>
                <c:pt idx="20">
                  <c:v>6.9722462248615179E-3</c:v>
                </c:pt>
                <c:pt idx="21">
                  <c:v>6.4573382154798136E-3</c:v>
                </c:pt>
                <c:pt idx="22">
                  <c:v>5.9928016417984927E-3</c:v>
                </c:pt>
                <c:pt idx="23">
                  <c:v>5.571640471081391E-3</c:v>
                </c:pt>
                <c:pt idx="24">
                  <c:v>5.1910562902340437E-3</c:v>
                </c:pt>
                <c:pt idx="25">
                  <c:v>4.8426538599730526E-3</c:v>
                </c:pt>
                <c:pt idx="26">
                  <c:v>4.5264331802984175E-3</c:v>
                </c:pt>
                <c:pt idx="27">
                  <c:v>4.2367974250212079E-3</c:v>
                </c:pt>
                <c:pt idx="28">
                  <c:v>3.970948181046958E-3</c:v>
                </c:pt>
                <c:pt idx="29">
                  <c:v>3.7274862418284344E-3</c:v>
                </c:pt>
                <c:pt idx="30">
                  <c:v>3.5036131942711708E-3</c:v>
                </c:pt>
                <c:pt idx="31">
                  <c:v>3.2979298318279353E-3</c:v>
                </c:pt>
                <c:pt idx="32">
                  <c:v>3.1062385348570283E-3</c:v>
                </c:pt>
                <c:pt idx="33">
                  <c:v>2.9313377164529165E-3</c:v>
                </c:pt>
                <c:pt idx="34">
                  <c:v>2.7676305504266679E-3</c:v>
                </c:pt>
                <c:pt idx="35">
                  <c:v>2.6165162433255148E-3</c:v>
                </c:pt>
                <c:pt idx="36">
                  <c:v>2.4751963820549925E-3</c:v>
                </c:pt>
                <c:pt idx="37">
                  <c:v>2.3450701731623333E-3</c:v>
                </c:pt>
                <c:pt idx="38">
                  <c:v>2.2233392035530711E-3</c:v>
                </c:pt>
                <c:pt idx="39">
                  <c:v>2.1100034732272066E-3</c:v>
                </c:pt>
                <c:pt idx="40">
                  <c:v>2.0036637756375066E-3</c:v>
                </c:pt>
                <c:pt idx="41">
                  <c:v>1.9043201107839711E-3</c:v>
                </c:pt>
                <c:pt idx="42">
                  <c:v>1.8119724786665999E-3</c:v>
                </c:pt>
                <c:pt idx="43">
                  <c:v>1.7252216727381604E-3</c:v>
                </c:pt>
                <c:pt idx="44">
                  <c:v>1.6440676929986525E-3</c:v>
                </c:pt>
                <c:pt idx="45">
                  <c:v>1.5685105394480762E-3</c:v>
                </c:pt>
                <c:pt idx="46">
                  <c:v>1.4957517989919655E-3</c:v>
                </c:pt>
                <c:pt idx="47">
                  <c:v>1.4285898847247866E-3</c:v>
                </c:pt>
                <c:pt idx="48">
                  <c:v>1.3656255900993061E-3</c:v>
                </c:pt>
                <c:pt idx="49">
                  <c:v>1.3054597085682916E-3</c:v>
                </c:pt>
                <c:pt idx="50">
                  <c:v>1.2494914466789759E-3</c:v>
                </c:pt>
                <c:pt idx="51">
                  <c:v>1.1963215978841259E-3</c:v>
                </c:pt>
                <c:pt idx="52">
                  <c:v>1.1459501621837414E-3</c:v>
                </c:pt>
                <c:pt idx="53">
                  <c:v>1.098377139577823E-3</c:v>
                </c:pt>
                <c:pt idx="54">
                  <c:v>1.0536025300663704E-3</c:v>
                </c:pt>
                <c:pt idx="55">
                  <c:v>1.0116263336493836E-3</c:v>
                </c:pt>
                <c:pt idx="56">
                  <c:v>9.7104934377962953E-4</c:v>
                </c:pt>
                <c:pt idx="57">
                  <c:v>9.3327076700434137E-4</c:v>
                </c:pt>
                <c:pt idx="58">
                  <c:v>8.9689139677628612E-4</c:v>
                </c:pt>
                <c:pt idx="59">
                  <c:v>8.6331043964269665E-4</c:v>
                </c:pt>
                <c:pt idx="60">
                  <c:v>8.2972948250910718E-4</c:v>
                </c:pt>
                <c:pt idx="61">
                  <c:v>7.989469384699834E-4</c:v>
                </c:pt>
                <c:pt idx="62">
                  <c:v>7.6956360097809272E-4</c:v>
                </c:pt>
                <c:pt idx="63">
                  <c:v>7.4157947003343461E-4</c:v>
                </c:pt>
                <c:pt idx="64">
                  <c:v>7.1499454563600962E-4</c:v>
                </c:pt>
                <c:pt idx="65">
                  <c:v>6.8980882778581741E-4</c:v>
                </c:pt>
                <c:pt idx="66">
                  <c:v>6.6602231648285831E-4</c:v>
                </c:pt>
                <c:pt idx="67">
                  <c:v>6.4363501172713211E-4</c:v>
                </c:pt>
                <c:pt idx="68">
                  <c:v>6.2124770697140569E-4</c:v>
                </c:pt>
                <c:pt idx="69">
                  <c:v>6.0025960876291227E-4</c:v>
                </c:pt>
                <c:pt idx="70">
                  <c:v>5.8067071710165164E-4</c:v>
                </c:pt>
                <c:pt idx="71">
                  <c:v>5.6108182544039112E-4</c:v>
                </c:pt>
                <c:pt idx="72">
                  <c:v>5.4289214032636349E-4</c:v>
                </c:pt>
                <c:pt idx="73">
                  <c:v>5.2610166175956876E-4</c:v>
                </c:pt>
                <c:pt idx="74">
                  <c:v>5.0931118319277402E-4</c:v>
                </c:pt>
                <c:pt idx="75">
                  <c:v>4.9252070462597929E-4</c:v>
                </c:pt>
                <c:pt idx="76">
                  <c:v>4.7712943260641745E-4</c:v>
                </c:pt>
                <c:pt idx="77">
                  <c:v>4.6313736713408845E-4</c:v>
                </c:pt>
                <c:pt idx="78">
                  <c:v>4.4914530166175956E-4</c:v>
                </c:pt>
                <c:pt idx="79">
                  <c:v>4.3515323618943062E-4</c:v>
                </c:pt>
                <c:pt idx="80">
                  <c:v>4.2256037726433451E-4</c:v>
                </c:pt>
                <c:pt idx="81">
                  <c:v>4.0996751833923846E-4</c:v>
                </c:pt>
                <c:pt idx="82">
                  <c:v>3.9737465941414241E-4</c:v>
                </c:pt>
                <c:pt idx="83">
                  <c:v>3.861810070362792E-4</c:v>
                </c:pt>
                <c:pt idx="84">
                  <c:v>3.7498735465841604E-4</c:v>
                </c:pt>
                <c:pt idx="85">
                  <c:v>3.6519290882778578E-4</c:v>
                </c:pt>
                <c:pt idx="86">
                  <c:v>3.5399925644992263E-4</c:v>
                </c:pt>
                <c:pt idx="87">
                  <c:v>3.4560401716652521E-4</c:v>
                </c:pt>
                <c:pt idx="88">
                  <c:v>3.3580957133589495E-4</c:v>
                </c:pt>
                <c:pt idx="89">
                  <c:v>3.2601512550526468E-4</c:v>
                </c:pt>
                <c:pt idx="90">
                  <c:v>3.1761988622186732E-4</c:v>
                </c:pt>
                <c:pt idx="91">
                  <c:v>3.0922464693846995E-4</c:v>
                </c:pt>
                <c:pt idx="92">
                  <c:v>3.0082940765507258E-4</c:v>
                </c:pt>
                <c:pt idx="93">
                  <c:v>2.9383337491890811E-4</c:v>
                </c:pt>
                <c:pt idx="94">
                  <c:v>2.8543813563551069E-4</c:v>
                </c:pt>
                <c:pt idx="95">
                  <c:v>2.7844210289934627E-4</c:v>
                </c:pt>
                <c:pt idx="96">
                  <c:v>2.7144607016318175E-4</c:v>
                </c:pt>
                <c:pt idx="97">
                  <c:v>2.6445003742701727E-4</c:v>
                </c:pt>
                <c:pt idx="98">
                  <c:v>2.574540046908528E-4</c:v>
                </c:pt>
                <c:pt idx="99">
                  <c:v>2.5185717850192122E-4</c:v>
                </c:pt>
                <c:pt idx="100">
                  <c:v>2.4626035231298964E-4</c:v>
                </c:pt>
                <c:pt idx="101">
                  <c:v>2.392643195768252E-4</c:v>
                </c:pt>
                <c:pt idx="102">
                  <c:v>2.3366749338789354E-4</c:v>
                </c:pt>
                <c:pt idx="103">
                  <c:v>2.2807066719896199E-4</c:v>
                </c:pt>
                <c:pt idx="104">
                  <c:v>2.2247384101003041E-4</c:v>
                </c:pt>
                <c:pt idx="105">
                  <c:v>2.1827622136833173E-4</c:v>
                </c:pt>
                <c:pt idx="106">
                  <c:v>2.1267939517940015E-4</c:v>
                </c:pt>
                <c:pt idx="107">
                  <c:v>2.0848177553770144E-4</c:v>
                </c:pt>
                <c:pt idx="108">
                  <c:v>2.0288494934876989E-4</c:v>
                </c:pt>
                <c:pt idx="109">
                  <c:v>1.9868732970707121E-4</c:v>
                </c:pt>
                <c:pt idx="110">
                  <c:v>1.9448971006537249E-4</c:v>
                </c:pt>
                <c:pt idx="111">
                  <c:v>1.9029209042367381E-4</c:v>
                </c:pt>
                <c:pt idx="112">
                  <c:v>1.8609447078197516E-4</c:v>
                </c:pt>
                <c:pt idx="113">
                  <c:v>1.8189685114027642E-4</c:v>
                </c:pt>
                <c:pt idx="114">
                  <c:v>1.7769923149857776E-4</c:v>
                </c:pt>
                <c:pt idx="115">
                  <c:v>1.7350161185687908E-4</c:v>
                </c:pt>
                <c:pt idx="116">
                  <c:v>1.7070319876241326E-4</c:v>
                </c:pt>
                <c:pt idx="117">
                  <c:v>1.6650557912071458E-4</c:v>
                </c:pt>
                <c:pt idx="118">
                  <c:v>1.6370716602624879E-4</c:v>
                </c:pt>
                <c:pt idx="119">
                  <c:v>1.5950954638455011E-4</c:v>
                </c:pt>
                <c:pt idx="120">
                  <c:v>1.5671113329008432E-4</c:v>
                </c:pt>
                <c:pt idx="121">
                  <c:v>1.5391272019561853E-4</c:v>
                </c:pt>
                <c:pt idx="122">
                  <c:v>1.4971510055391984E-4</c:v>
                </c:pt>
                <c:pt idx="123">
                  <c:v>1.4691668745945406E-4</c:v>
                </c:pt>
                <c:pt idx="124">
                  <c:v>1.4411827436498824E-4</c:v>
                </c:pt>
                <c:pt idx="125">
                  <c:v>1.4131986127052248E-4</c:v>
                </c:pt>
                <c:pt idx="126">
                  <c:v>1.3852144817605666E-4</c:v>
                </c:pt>
                <c:pt idx="127">
                  <c:v>1.3572303508159087E-4</c:v>
                </c:pt>
                <c:pt idx="128">
                  <c:v>1.3292462198712511E-4</c:v>
                </c:pt>
                <c:pt idx="129">
                  <c:v>1.3012620889265929E-4</c:v>
                </c:pt>
                <c:pt idx="130">
                  <c:v>1.287270023454264E-4</c:v>
                </c:pt>
                <c:pt idx="131">
                  <c:v>1.2592858925096061E-4</c:v>
                </c:pt>
                <c:pt idx="132">
                  <c:v>1.2313017615649482E-4</c:v>
                </c:pt>
                <c:pt idx="133">
                  <c:v>1.2033176306202902E-4</c:v>
                </c:pt>
                <c:pt idx="134">
                  <c:v>1.1893255651479614E-4</c:v>
                </c:pt>
                <c:pt idx="135">
                  <c:v>1.1613414342033034E-4</c:v>
                </c:pt>
                <c:pt idx="136">
                  <c:v>1.1473493687309746E-4</c:v>
                </c:pt>
                <c:pt idx="137">
                  <c:v>1.1193652377863165E-4</c:v>
                </c:pt>
                <c:pt idx="138">
                  <c:v>1.1053731723139874E-4</c:v>
                </c:pt>
                <c:pt idx="139">
                  <c:v>1.0773890413693297E-4</c:v>
                </c:pt>
                <c:pt idx="140">
                  <c:v>1.0633969758970008E-4</c:v>
                </c:pt>
                <c:pt idx="141">
                  <c:v>1.0494049104246717E-4</c:v>
                </c:pt>
                <c:pt idx="142">
                  <c:v>1.0214207794800138E-4</c:v>
                </c:pt>
                <c:pt idx="143">
                  <c:v>1.007428714007685E-4</c:v>
                </c:pt>
                <c:pt idx="144">
                  <c:v>9.9343664853535603E-5</c:v>
                </c:pt>
                <c:pt idx="145">
                  <c:v>9.65452517590698E-5</c:v>
                </c:pt>
                <c:pt idx="146">
                  <c:v>9.5146045211836906E-5</c:v>
                </c:pt>
                <c:pt idx="147">
                  <c:v>9.3746838664604011E-5</c:v>
                </c:pt>
                <c:pt idx="148">
                  <c:v>9.2347632117371117E-5</c:v>
                </c:pt>
                <c:pt idx="149">
                  <c:v>9.0948425570138209E-5</c:v>
                </c:pt>
                <c:pt idx="150">
                  <c:v>8.9549219022905314E-5</c:v>
                </c:pt>
                <c:pt idx="151">
                  <c:v>8.8150012475672433E-5</c:v>
                </c:pt>
                <c:pt idx="152">
                  <c:v>8.6750805928439539E-5</c:v>
                </c:pt>
                <c:pt idx="153">
                  <c:v>8.5351599381206631E-5</c:v>
                </c:pt>
                <c:pt idx="154">
                  <c:v>8.3952392833973736E-5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3A-436D-A165-9A477CEF6B4A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Plot!$E$3:$E$110</c:f>
              <c:numCache>
                <c:formatCode>General</c:formatCode>
                <c:ptCount val="108"/>
                <c:pt idx="0">
                  <c:v>7.6502815398681125</c:v>
                </c:pt>
                <c:pt idx="1">
                  <c:v>9.6502815398670041</c:v>
                </c:pt>
                <c:pt idx="2">
                  <c:v>11.886349517369526</c:v>
                </c:pt>
                <c:pt idx="3">
                  <c:v>13.886349517370194</c:v>
                </c:pt>
                <c:pt idx="4">
                  <c:v>16.122417494864774</c:v>
                </c:pt>
                <c:pt idx="5">
                  <c:v>18.358485472367295</c:v>
                </c:pt>
                <c:pt idx="6">
                  <c:v>20.358485472366187</c:v>
                </c:pt>
                <c:pt idx="7">
                  <c:v>22.594553449868709</c:v>
                </c:pt>
                <c:pt idx="8">
                  <c:v>24.594553449869377</c:v>
                </c:pt>
                <c:pt idx="9">
                  <c:v>26.008767012235406</c:v>
                </c:pt>
                <c:pt idx="10">
                  <c:v>28.008767012236074</c:v>
                </c:pt>
                <c:pt idx="11">
                  <c:v>30.244834989737008</c:v>
                </c:pt>
                <c:pt idx="12">
                  <c:v>33.244834989737122</c:v>
                </c:pt>
                <c:pt idx="13">
                  <c:v>35.480902967239643</c:v>
                </c:pt>
                <c:pt idx="14">
                  <c:v>37.480902967238535</c:v>
                </c:pt>
                <c:pt idx="15">
                  <c:v>38.895116529605822</c:v>
                </c:pt>
                <c:pt idx="16">
                  <c:v>40.895116529604714</c:v>
                </c:pt>
                <c:pt idx="17">
                  <c:v>43.131184507107236</c:v>
                </c:pt>
                <c:pt idx="18">
                  <c:v>45.131184507107903</c:v>
                </c:pt>
                <c:pt idx="19">
                  <c:v>47.131184507106795</c:v>
                </c:pt>
                <c:pt idx="20">
                  <c:v>49.367252484602965</c:v>
                </c:pt>
                <c:pt idx="21">
                  <c:v>51.367252484601856</c:v>
                </c:pt>
                <c:pt idx="22">
                  <c:v>53.603320462104378</c:v>
                </c:pt>
                <c:pt idx="23">
                  <c:v>55.603320462105046</c:v>
                </c:pt>
                <c:pt idx="24">
                  <c:v>57.839388439605976</c:v>
                </c:pt>
                <c:pt idx="25">
                  <c:v>59.839388439606644</c:v>
                </c:pt>
                <c:pt idx="26">
                  <c:v>61.253602001972673</c:v>
                </c:pt>
                <c:pt idx="27">
                  <c:v>63.253602001973341</c:v>
                </c:pt>
                <c:pt idx="28">
                  <c:v>65.253602001974002</c:v>
                </c:pt>
                <c:pt idx="29">
                  <c:v>68.415879662142316</c:v>
                </c:pt>
                <c:pt idx="30">
                  <c:v>70.415879662142984</c:v>
                </c:pt>
                <c:pt idx="31">
                  <c:v>72.651947639645513</c:v>
                </c:pt>
                <c:pt idx="32">
                  <c:v>74.066161202011543</c:v>
                </c:pt>
                <c:pt idx="33">
                  <c:v>76.066161202012211</c:v>
                </c:pt>
                <c:pt idx="34">
                  <c:v>78.302229179513148</c:v>
                </c:pt>
                <c:pt idx="35">
                  <c:v>80.302229179513816</c:v>
                </c:pt>
                <c:pt idx="36">
                  <c:v>82.538297157016345</c:v>
                </c:pt>
                <c:pt idx="37">
                  <c:v>84.538297157015236</c:v>
                </c:pt>
                <c:pt idx="38">
                  <c:v>86.774365134511399</c:v>
                </c:pt>
                <c:pt idx="39">
                  <c:v>88.77436513451029</c:v>
                </c:pt>
                <c:pt idx="40">
                  <c:v>91.010433112012819</c:v>
                </c:pt>
                <c:pt idx="41">
                  <c:v>93.010433112013487</c:v>
                </c:pt>
                <c:pt idx="42">
                  <c:v>95.246501089514425</c:v>
                </c:pt>
                <c:pt idx="43">
                  <c:v>96.246501089515647</c:v>
                </c:pt>
                <c:pt idx="44">
                  <c:v>98.482569067010232</c:v>
                </c:pt>
                <c:pt idx="45">
                  <c:v>100.4825690670109</c:v>
                </c:pt>
                <c:pt idx="46">
                  <c:v>103.48256906701101</c:v>
                </c:pt>
                <c:pt idx="47">
                  <c:v>105.71863704451195</c:v>
                </c:pt>
                <c:pt idx="48">
                  <c:v>107.71863704451262</c:v>
                </c:pt>
                <c:pt idx="49">
                  <c:v>109.1328506068887</c:v>
                </c:pt>
                <c:pt idx="50">
                  <c:v>111.13285060688936</c:v>
                </c:pt>
                <c:pt idx="51">
                  <c:v>113.36891858438553</c:v>
                </c:pt>
                <c:pt idx="52">
                  <c:v>115.36891858438442</c:v>
                </c:pt>
                <c:pt idx="53">
                  <c:v>117.60498656188695</c:v>
                </c:pt>
                <c:pt idx="54">
                  <c:v>119.60498656188584</c:v>
                </c:pt>
                <c:pt idx="55">
                  <c:v>121.84105453938837</c:v>
                </c:pt>
                <c:pt idx="56">
                  <c:v>123.84105453938903</c:v>
                </c:pt>
                <c:pt idx="57">
                  <c:v>127.96416016500397</c:v>
                </c:pt>
                <c:pt idx="58">
                  <c:v>131.56971144047336</c:v>
                </c:pt>
                <c:pt idx="59">
                  <c:v>143.83100861423463</c:v>
                </c:pt>
                <c:pt idx="60">
                  <c:v>147.95411423985303</c:v>
                </c:pt>
                <c:pt idx="61">
                  <c:v>152.07721986546798</c:v>
                </c:pt>
                <c:pt idx="62">
                  <c:v>156.20032549108637</c:v>
                </c:pt>
                <c:pt idx="63">
                  <c:v>160.3234311167065</c:v>
                </c:pt>
                <c:pt idx="64">
                  <c:v>165.42245063029645</c:v>
                </c:pt>
                <c:pt idx="65">
                  <c:v>172.70256051957929</c:v>
                </c:pt>
                <c:pt idx="66">
                  <c:v>177.80158003317101</c:v>
                </c:pt>
                <c:pt idx="67">
                  <c:v>184.12613535351099</c:v>
                </c:pt>
                <c:pt idx="68">
                  <c:v>190.45069067384648</c:v>
                </c:pt>
                <c:pt idx="69">
                  <c:v>196.5334532041457</c:v>
                </c:pt>
                <c:pt idx="70">
                  <c:v>201.63247271773565</c:v>
                </c:pt>
                <c:pt idx="71">
                  <c:v>208.91258260701849</c:v>
                </c:pt>
                <c:pt idx="72">
                  <c:v>214.01160212061021</c:v>
                </c:pt>
                <c:pt idx="73">
                  <c:v>220.09436465090943</c:v>
                </c:pt>
                <c:pt idx="74">
                  <c:v>226.41891997124492</c:v>
                </c:pt>
                <c:pt idx="75">
                  <c:v>232.5016825015424</c:v>
                </c:pt>
                <c:pt idx="76">
                  <c:v>237.8868473086759</c:v>
                </c:pt>
                <c:pt idx="77">
                  <c:v>243.96960983897512</c:v>
                </c:pt>
                <c:pt idx="78">
                  <c:v>250.29416515931061</c:v>
                </c:pt>
                <c:pt idx="79">
                  <c:v>256.61872047965062</c:v>
                </c:pt>
                <c:pt idx="80">
                  <c:v>262.70148300994754</c:v>
                </c:pt>
                <c:pt idx="81">
                  <c:v>269.98159289923035</c:v>
                </c:pt>
                <c:pt idx="82">
                  <c:v>278.04385064752688</c:v>
                </c:pt>
                <c:pt idx="83">
                  <c:v>286.29006189876537</c:v>
                </c:pt>
                <c:pt idx="84">
                  <c:v>294.53627314999869</c:v>
                </c:pt>
                <c:pt idx="85">
                  <c:v>301.81638303927764</c:v>
                </c:pt>
                <c:pt idx="86">
                  <c:v>310.36038678459607</c:v>
                </c:pt>
                <c:pt idx="87">
                  <c:v>318.60659803583286</c:v>
                </c:pt>
                <c:pt idx="88">
                  <c:v>326.85280928706794</c:v>
                </c:pt>
                <c:pt idx="89">
                  <c:v>334.91506703536623</c:v>
                </c:pt>
                <c:pt idx="90">
                  <c:v>343.16127828660132</c:v>
                </c:pt>
                <c:pt idx="91">
                  <c:v>350.44138817588026</c:v>
                </c:pt>
                <c:pt idx="92">
                  <c:v>358.68759942711876</c:v>
                </c:pt>
                <c:pt idx="93">
                  <c:v>369.12790593602915</c:v>
                </c:pt>
                <c:pt idx="94">
                  <c:v>378.3474503933196</c:v>
                </c:pt>
                <c:pt idx="95">
                  <c:v>388.78775690223171</c:v>
                </c:pt>
                <c:pt idx="96">
                  <c:v>398.98579592941616</c:v>
                </c:pt>
                <c:pt idx="97">
                  <c:v>408.20534038671144</c:v>
                </c:pt>
                <c:pt idx="98">
                  <c:v>418.40337941389589</c:v>
                </c:pt>
                <c:pt idx="99">
                  <c:v>427.89021239439973</c:v>
                </c:pt>
                <c:pt idx="100">
                  <c:v>438.33051890331183</c:v>
                </c:pt>
                <c:pt idx="101">
                  <c:v>448.52855793049628</c:v>
                </c:pt>
                <c:pt idx="102">
                  <c:v>458.72659695768351</c:v>
                </c:pt>
                <c:pt idx="103">
                  <c:v>468.92463598486796</c:v>
                </c:pt>
                <c:pt idx="104">
                  <c:v>478.41146896537344</c:v>
                </c:pt>
                <c:pt idx="105">
                  <c:v>488.85177547428384</c:v>
                </c:pt>
                <c:pt idx="106">
                  <c:v>499.04981450146829</c:v>
                </c:pt>
                <c:pt idx="107">
                  <c:v>503.17292012708668</c:v>
                </c:pt>
              </c:numCache>
            </c:numRef>
          </c:xVal>
          <c:yVal>
            <c:numRef>
              <c:f>Plot!$F$3:$F$110</c:f>
              <c:numCache>
                <c:formatCode>General</c:formatCode>
                <c:ptCount val="108"/>
                <c:pt idx="0">
                  <c:v>0.17399999999999999</c:v>
                </c:pt>
                <c:pt idx="1">
                  <c:v>0.159</c:v>
                </c:pt>
                <c:pt idx="2">
                  <c:v>0.152</c:v>
                </c:pt>
                <c:pt idx="3">
                  <c:v>0.14299999999999999</c:v>
                </c:pt>
                <c:pt idx="4">
                  <c:v>0.13500000000000001</c:v>
                </c:pt>
                <c:pt idx="5">
                  <c:v>0.13200000000000001</c:v>
                </c:pt>
                <c:pt idx="6">
                  <c:v>0.127</c:v>
                </c:pt>
                <c:pt idx="7">
                  <c:v>0.11799999999999999</c:v>
                </c:pt>
                <c:pt idx="8">
                  <c:v>0.11600000000000001</c:v>
                </c:pt>
                <c:pt idx="9">
                  <c:v>0.114</c:v>
                </c:pt>
                <c:pt idx="10">
                  <c:v>0.115</c:v>
                </c:pt>
                <c:pt idx="11">
                  <c:v>0.11</c:v>
                </c:pt>
                <c:pt idx="12">
                  <c:v>0.106</c:v>
                </c:pt>
                <c:pt idx="13">
                  <c:v>0.105</c:v>
                </c:pt>
                <c:pt idx="14">
                  <c:v>0.10299999999999999</c:v>
                </c:pt>
                <c:pt idx="15">
                  <c:v>0.10299999999999999</c:v>
                </c:pt>
                <c:pt idx="16">
                  <c:v>9.8000000000000004E-2</c:v>
                </c:pt>
                <c:pt idx="17">
                  <c:v>9.6000000000000002E-2</c:v>
                </c:pt>
                <c:pt idx="18">
                  <c:v>9.4E-2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9.2999999999999999E-2</c:v>
                </c:pt>
                <c:pt idx="22">
                  <c:v>9.6000000000000002E-2</c:v>
                </c:pt>
                <c:pt idx="23">
                  <c:v>9.0999999999999998E-2</c:v>
                </c:pt>
                <c:pt idx="24">
                  <c:v>9.4E-2</c:v>
                </c:pt>
                <c:pt idx="25">
                  <c:v>8.8999999999999996E-2</c:v>
                </c:pt>
                <c:pt idx="26">
                  <c:v>9.1999999999999998E-2</c:v>
                </c:pt>
                <c:pt idx="27">
                  <c:v>8.8999999999999996E-2</c:v>
                </c:pt>
                <c:pt idx="28">
                  <c:v>9.0999999999999998E-2</c:v>
                </c:pt>
                <c:pt idx="29">
                  <c:v>0.09</c:v>
                </c:pt>
                <c:pt idx="30">
                  <c:v>8.6999999999999994E-2</c:v>
                </c:pt>
                <c:pt idx="31">
                  <c:v>8.8999999999999996E-2</c:v>
                </c:pt>
                <c:pt idx="32">
                  <c:v>8.7999999999999995E-2</c:v>
                </c:pt>
                <c:pt idx="33">
                  <c:v>8.8999999999999996E-2</c:v>
                </c:pt>
                <c:pt idx="34">
                  <c:v>8.6999999999999994E-2</c:v>
                </c:pt>
                <c:pt idx="35">
                  <c:v>8.7999999999999995E-2</c:v>
                </c:pt>
                <c:pt idx="36">
                  <c:v>8.5999999999999993E-2</c:v>
                </c:pt>
                <c:pt idx="37">
                  <c:v>8.7999999999999995E-2</c:v>
                </c:pt>
                <c:pt idx="38">
                  <c:v>8.5999999999999993E-2</c:v>
                </c:pt>
                <c:pt idx="39">
                  <c:v>8.5999999999999993E-2</c:v>
                </c:pt>
                <c:pt idx="40">
                  <c:v>8.7999999999999995E-2</c:v>
                </c:pt>
                <c:pt idx="41">
                  <c:v>8.7999999999999995E-2</c:v>
                </c:pt>
                <c:pt idx="42">
                  <c:v>8.6999999999999994E-2</c:v>
                </c:pt>
                <c:pt idx="43">
                  <c:v>8.5000000000000006E-2</c:v>
                </c:pt>
                <c:pt idx="44">
                  <c:v>8.4000000000000005E-2</c:v>
                </c:pt>
                <c:pt idx="45">
                  <c:v>8.4000000000000005E-2</c:v>
                </c:pt>
                <c:pt idx="46">
                  <c:v>8.8999999999999996E-2</c:v>
                </c:pt>
                <c:pt idx="47">
                  <c:v>8.7999999999999995E-2</c:v>
                </c:pt>
                <c:pt idx="48">
                  <c:v>8.6999999999999994E-2</c:v>
                </c:pt>
                <c:pt idx="49">
                  <c:v>8.5000000000000006E-2</c:v>
                </c:pt>
                <c:pt idx="50">
                  <c:v>8.4000000000000005E-2</c:v>
                </c:pt>
                <c:pt idx="51">
                  <c:v>8.5000000000000006E-2</c:v>
                </c:pt>
                <c:pt idx="52">
                  <c:v>8.8999999999999996E-2</c:v>
                </c:pt>
                <c:pt idx="53">
                  <c:v>8.4000000000000005E-2</c:v>
                </c:pt>
                <c:pt idx="54">
                  <c:v>8.8999999999999996E-2</c:v>
                </c:pt>
                <c:pt idx="55">
                  <c:v>8.5000000000000006E-2</c:v>
                </c:pt>
                <c:pt idx="56">
                  <c:v>8.5000000000000006E-2</c:v>
                </c:pt>
                <c:pt idx="57">
                  <c:v>8.5999999999999993E-2</c:v>
                </c:pt>
                <c:pt idx="58">
                  <c:v>8.5000000000000006E-2</c:v>
                </c:pt>
                <c:pt idx="59">
                  <c:v>8.5000000000000006E-2</c:v>
                </c:pt>
                <c:pt idx="60">
                  <c:v>8.7999999999999995E-2</c:v>
                </c:pt>
                <c:pt idx="61">
                  <c:v>8.5000000000000006E-2</c:v>
                </c:pt>
                <c:pt idx="62">
                  <c:v>8.3000000000000004E-2</c:v>
                </c:pt>
                <c:pt idx="63">
                  <c:v>8.4000000000000005E-2</c:v>
                </c:pt>
                <c:pt idx="64">
                  <c:v>8.5000000000000006E-2</c:v>
                </c:pt>
                <c:pt idx="65">
                  <c:v>8.5000000000000006E-2</c:v>
                </c:pt>
                <c:pt idx="66">
                  <c:v>8.6999999999999994E-2</c:v>
                </c:pt>
                <c:pt idx="67">
                  <c:v>8.4000000000000005E-2</c:v>
                </c:pt>
                <c:pt idx="68">
                  <c:v>8.6999999999999994E-2</c:v>
                </c:pt>
                <c:pt idx="69">
                  <c:v>8.5999999999999993E-2</c:v>
                </c:pt>
                <c:pt idx="70">
                  <c:v>8.3000000000000004E-2</c:v>
                </c:pt>
                <c:pt idx="71">
                  <c:v>8.5999999999999993E-2</c:v>
                </c:pt>
                <c:pt idx="72">
                  <c:v>8.5999999999999993E-2</c:v>
                </c:pt>
                <c:pt idx="73">
                  <c:v>8.1000000000000003E-2</c:v>
                </c:pt>
                <c:pt idx="74">
                  <c:v>8.5000000000000006E-2</c:v>
                </c:pt>
                <c:pt idx="75">
                  <c:v>8.2000000000000003E-2</c:v>
                </c:pt>
                <c:pt idx="76">
                  <c:v>8.2000000000000003E-2</c:v>
                </c:pt>
                <c:pt idx="77">
                  <c:v>8.1000000000000003E-2</c:v>
                </c:pt>
                <c:pt idx="78">
                  <c:v>8.2000000000000003E-2</c:v>
                </c:pt>
                <c:pt idx="79">
                  <c:v>8.4000000000000005E-2</c:v>
                </c:pt>
                <c:pt idx="80">
                  <c:v>8.5000000000000006E-2</c:v>
                </c:pt>
                <c:pt idx="81">
                  <c:v>8.5000000000000006E-2</c:v>
                </c:pt>
                <c:pt idx="82">
                  <c:v>8.5999999999999993E-2</c:v>
                </c:pt>
                <c:pt idx="83">
                  <c:v>8.5999999999999993E-2</c:v>
                </c:pt>
                <c:pt idx="84">
                  <c:v>8.2000000000000003E-2</c:v>
                </c:pt>
                <c:pt idx="85">
                  <c:v>8.4000000000000005E-2</c:v>
                </c:pt>
                <c:pt idx="86">
                  <c:v>8.5000000000000006E-2</c:v>
                </c:pt>
                <c:pt idx="87">
                  <c:v>8.2000000000000003E-2</c:v>
                </c:pt>
                <c:pt idx="88">
                  <c:v>8.5000000000000006E-2</c:v>
                </c:pt>
                <c:pt idx="89">
                  <c:v>8.3000000000000004E-2</c:v>
                </c:pt>
                <c:pt idx="90">
                  <c:v>8.5000000000000006E-2</c:v>
                </c:pt>
                <c:pt idx="91">
                  <c:v>8.5000000000000006E-2</c:v>
                </c:pt>
                <c:pt idx="92">
                  <c:v>8.3000000000000004E-2</c:v>
                </c:pt>
                <c:pt idx="93">
                  <c:v>8.3000000000000004E-2</c:v>
                </c:pt>
                <c:pt idx="94">
                  <c:v>0.08</c:v>
                </c:pt>
                <c:pt idx="95">
                  <c:v>8.4000000000000005E-2</c:v>
                </c:pt>
                <c:pt idx="96">
                  <c:v>8.6999999999999994E-2</c:v>
                </c:pt>
                <c:pt idx="97">
                  <c:v>8.6999999999999994E-2</c:v>
                </c:pt>
                <c:pt idx="98">
                  <c:v>8.2000000000000003E-2</c:v>
                </c:pt>
                <c:pt idx="99">
                  <c:v>8.5000000000000006E-2</c:v>
                </c:pt>
                <c:pt idx="100">
                  <c:v>8.3000000000000004E-2</c:v>
                </c:pt>
                <c:pt idx="101">
                  <c:v>8.1000000000000003E-2</c:v>
                </c:pt>
                <c:pt idx="102">
                  <c:v>8.3000000000000004E-2</c:v>
                </c:pt>
                <c:pt idx="103">
                  <c:v>8.2000000000000003E-2</c:v>
                </c:pt>
                <c:pt idx="104">
                  <c:v>8.5000000000000006E-2</c:v>
                </c:pt>
                <c:pt idx="105">
                  <c:v>8.5999999999999993E-2</c:v>
                </c:pt>
                <c:pt idx="106">
                  <c:v>8.4000000000000005E-2</c:v>
                </c:pt>
                <c:pt idx="107">
                  <c:v>8.3000000000000004E-2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3A-436D-A165-9A477CEF6B4A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Plot!$H$3:$H$110</c:f>
              <c:numCache>
                <c:formatCode>General</c:formatCode>
                <c:ptCount val="108"/>
                <c:pt idx="0">
                  <c:v>7.6502999999999997</c:v>
                </c:pt>
                <c:pt idx="1">
                  <c:v>9.6502999999999997</c:v>
                </c:pt>
                <c:pt idx="2">
                  <c:v>11.885999999999999</c:v>
                </c:pt>
                <c:pt idx="3">
                  <c:v>13.885999999999999</c:v>
                </c:pt>
                <c:pt idx="4">
                  <c:v>16.122</c:v>
                </c:pt>
                <c:pt idx="5">
                  <c:v>18.358000000000001</c:v>
                </c:pt>
                <c:pt idx="6">
                  <c:v>20.358000000000001</c:v>
                </c:pt>
                <c:pt idx="7">
                  <c:v>22.594999999999999</c:v>
                </c:pt>
                <c:pt idx="8">
                  <c:v>24.594999999999999</c:v>
                </c:pt>
                <c:pt idx="9">
                  <c:v>26.009</c:v>
                </c:pt>
                <c:pt idx="10">
                  <c:v>28.009</c:v>
                </c:pt>
                <c:pt idx="11">
                  <c:v>30.245000000000001</c:v>
                </c:pt>
                <c:pt idx="12">
                  <c:v>33.244999999999997</c:v>
                </c:pt>
                <c:pt idx="13">
                  <c:v>35.481000000000002</c:v>
                </c:pt>
                <c:pt idx="14">
                  <c:v>37.481000000000002</c:v>
                </c:pt>
                <c:pt idx="15">
                  <c:v>38.895000000000003</c:v>
                </c:pt>
                <c:pt idx="16">
                  <c:v>40.895000000000003</c:v>
                </c:pt>
                <c:pt idx="17">
                  <c:v>43.131</c:v>
                </c:pt>
                <c:pt idx="18">
                  <c:v>45.131</c:v>
                </c:pt>
                <c:pt idx="19">
                  <c:v>47.131</c:v>
                </c:pt>
                <c:pt idx="20">
                  <c:v>49.366999999999997</c:v>
                </c:pt>
                <c:pt idx="21">
                  <c:v>51.366999999999997</c:v>
                </c:pt>
                <c:pt idx="22">
                  <c:v>53.603000000000002</c:v>
                </c:pt>
                <c:pt idx="23">
                  <c:v>55.603000000000002</c:v>
                </c:pt>
                <c:pt idx="24">
                  <c:v>57.838999999999999</c:v>
                </c:pt>
                <c:pt idx="25">
                  <c:v>59.838999999999999</c:v>
                </c:pt>
                <c:pt idx="26">
                  <c:v>61.253999999999998</c:v>
                </c:pt>
                <c:pt idx="27">
                  <c:v>63.253999999999998</c:v>
                </c:pt>
                <c:pt idx="28">
                  <c:v>65.254000000000005</c:v>
                </c:pt>
                <c:pt idx="29">
                  <c:v>68.415999999999997</c:v>
                </c:pt>
                <c:pt idx="30">
                  <c:v>70.415999999999997</c:v>
                </c:pt>
                <c:pt idx="31">
                  <c:v>72.652000000000001</c:v>
                </c:pt>
                <c:pt idx="32">
                  <c:v>74.066000000000003</c:v>
                </c:pt>
                <c:pt idx="33">
                  <c:v>76.066000000000003</c:v>
                </c:pt>
                <c:pt idx="34">
                  <c:v>78.302000000000007</c:v>
                </c:pt>
                <c:pt idx="35">
                  <c:v>80.302000000000007</c:v>
                </c:pt>
                <c:pt idx="36">
                  <c:v>82.537999999999997</c:v>
                </c:pt>
                <c:pt idx="37">
                  <c:v>84.537999999999997</c:v>
                </c:pt>
                <c:pt idx="38">
                  <c:v>86.774000000000001</c:v>
                </c:pt>
                <c:pt idx="39">
                  <c:v>88.774000000000001</c:v>
                </c:pt>
                <c:pt idx="40">
                  <c:v>91.01</c:v>
                </c:pt>
                <c:pt idx="41">
                  <c:v>93.01</c:v>
                </c:pt>
                <c:pt idx="42">
                  <c:v>95.247</c:v>
                </c:pt>
                <c:pt idx="43">
                  <c:v>96.247</c:v>
                </c:pt>
                <c:pt idx="44">
                  <c:v>98.483000000000004</c:v>
                </c:pt>
                <c:pt idx="45">
                  <c:v>100.48</c:v>
                </c:pt>
                <c:pt idx="46">
                  <c:v>103.48</c:v>
                </c:pt>
                <c:pt idx="47">
                  <c:v>105.72</c:v>
                </c:pt>
                <c:pt idx="48">
                  <c:v>107.72</c:v>
                </c:pt>
                <c:pt idx="49">
                  <c:v>109.13</c:v>
                </c:pt>
                <c:pt idx="50">
                  <c:v>111.13</c:v>
                </c:pt>
                <c:pt idx="51">
                  <c:v>113.37</c:v>
                </c:pt>
                <c:pt idx="52">
                  <c:v>115.37</c:v>
                </c:pt>
                <c:pt idx="53">
                  <c:v>117.6</c:v>
                </c:pt>
                <c:pt idx="54">
                  <c:v>119.6</c:v>
                </c:pt>
                <c:pt idx="55">
                  <c:v>121.84</c:v>
                </c:pt>
                <c:pt idx="56">
                  <c:v>123.84</c:v>
                </c:pt>
                <c:pt idx="57">
                  <c:v>127.96</c:v>
                </c:pt>
                <c:pt idx="58">
                  <c:v>131.57</c:v>
                </c:pt>
                <c:pt idx="59">
                  <c:v>143.83000000000001</c:v>
                </c:pt>
                <c:pt idx="60">
                  <c:v>147.94999999999999</c:v>
                </c:pt>
                <c:pt idx="61">
                  <c:v>152.08000000000001</c:v>
                </c:pt>
                <c:pt idx="62">
                  <c:v>156.19999999999999</c:v>
                </c:pt>
                <c:pt idx="63">
                  <c:v>160.32</c:v>
                </c:pt>
                <c:pt idx="64">
                  <c:v>165.42</c:v>
                </c:pt>
                <c:pt idx="65">
                  <c:v>172.7</c:v>
                </c:pt>
                <c:pt idx="66">
                  <c:v>177.8</c:v>
                </c:pt>
                <c:pt idx="67">
                  <c:v>184.13</c:v>
                </c:pt>
                <c:pt idx="68">
                  <c:v>190.45</c:v>
                </c:pt>
                <c:pt idx="69">
                  <c:v>196.53</c:v>
                </c:pt>
                <c:pt idx="70">
                  <c:v>201.63</c:v>
                </c:pt>
                <c:pt idx="71">
                  <c:v>208.91</c:v>
                </c:pt>
                <c:pt idx="72">
                  <c:v>214.01</c:v>
                </c:pt>
                <c:pt idx="73">
                  <c:v>220.09</c:v>
                </c:pt>
                <c:pt idx="74">
                  <c:v>226.42</c:v>
                </c:pt>
                <c:pt idx="75">
                  <c:v>232.5</c:v>
                </c:pt>
                <c:pt idx="76">
                  <c:v>237.89</c:v>
                </c:pt>
                <c:pt idx="77">
                  <c:v>243.97</c:v>
                </c:pt>
                <c:pt idx="78">
                  <c:v>250.29</c:v>
                </c:pt>
                <c:pt idx="79">
                  <c:v>256.62</c:v>
                </c:pt>
                <c:pt idx="80">
                  <c:v>262.7</c:v>
                </c:pt>
                <c:pt idx="81">
                  <c:v>269.98</c:v>
                </c:pt>
                <c:pt idx="82">
                  <c:v>278.04000000000002</c:v>
                </c:pt>
                <c:pt idx="83">
                  <c:v>286.29000000000002</c:v>
                </c:pt>
                <c:pt idx="84">
                  <c:v>294.54000000000002</c:v>
                </c:pt>
                <c:pt idx="85">
                  <c:v>301.82</c:v>
                </c:pt>
                <c:pt idx="86">
                  <c:v>310.36</c:v>
                </c:pt>
                <c:pt idx="87">
                  <c:v>318.61</c:v>
                </c:pt>
                <c:pt idx="88">
                  <c:v>326.85000000000002</c:v>
                </c:pt>
                <c:pt idx="89">
                  <c:v>334.92</c:v>
                </c:pt>
                <c:pt idx="90">
                  <c:v>343.16</c:v>
                </c:pt>
                <c:pt idx="91">
                  <c:v>350.44</c:v>
                </c:pt>
                <c:pt idx="92">
                  <c:v>358.69</c:v>
                </c:pt>
                <c:pt idx="93">
                  <c:v>369.13</c:v>
                </c:pt>
                <c:pt idx="94">
                  <c:v>378.35</c:v>
                </c:pt>
                <c:pt idx="95">
                  <c:v>388.79</c:v>
                </c:pt>
                <c:pt idx="96">
                  <c:v>398.99</c:v>
                </c:pt>
                <c:pt idx="97">
                  <c:v>408.21</c:v>
                </c:pt>
                <c:pt idx="98">
                  <c:v>418.4</c:v>
                </c:pt>
                <c:pt idx="99">
                  <c:v>427.89</c:v>
                </c:pt>
                <c:pt idx="100">
                  <c:v>438.33</c:v>
                </c:pt>
                <c:pt idx="101">
                  <c:v>448.53</c:v>
                </c:pt>
                <c:pt idx="102">
                  <c:v>458.73</c:v>
                </c:pt>
                <c:pt idx="103">
                  <c:v>468.92</c:v>
                </c:pt>
                <c:pt idx="104">
                  <c:v>478.41</c:v>
                </c:pt>
                <c:pt idx="105">
                  <c:v>488.85</c:v>
                </c:pt>
                <c:pt idx="106">
                  <c:v>499.05</c:v>
                </c:pt>
                <c:pt idx="107">
                  <c:v>503.17</c:v>
                </c:pt>
              </c:numCache>
            </c:numRef>
          </c:xVal>
          <c:yVal>
            <c:numRef>
              <c:f>Plot!$I$3:$I$110</c:f>
              <c:numCache>
                <c:formatCode>General</c:formatCode>
                <c:ptCount val="108"/>
                <c:pt idx="0">
                  <c:v>0.12534000000000001</c:v>
                </c:pt>
                <c:pt idx="1">
                  <c:v>0.11834</c:v>
                </c:pt>
                <c:pt idx="2">
                  <c:v>0.1181</c:v>
                </c:pt>
                <c:pt idx="3">
                  <c:v>0.11377</c:v>
                </c:pt>
                <c:pt idx="4">
                  <c:v>0.10990999999999999</c:v>
                </c:pt>
                <c:pt idx="5">
                  <c:v>0.11029</c:v>
                </c:pt>
                <c:pt idx="6">
                  <c:v>0.1077</c:v>
                </c:pt>
                <c:pt idx="7">
                  <c:v>0.10099</c:v>
                </c:pt>
                <c:pt idx="8">
                  <c:v>0.10077999999999999</c:v>
                </c:pt>
                <c:pt idx="9">
                  <c:v>9.9806000000000006E-2</c:v>
                </c:pt>
                <c:pt idx="10">
                  <c:v>0.10221</c:v>
                </c:pt>
                <c:pt idx="11">
                  <c:v>9.8530999999999994E-2</c:v>
                </c:pt>
                <c:pt idx="12">
                  <c:v>9.5971000000000001E-2</c:v>
                </c:pt>
                <c:pt idx="13">
                  <c:v>9.5901E-2</c:v>
                </c:pt>
                <c:pt idx="14">
                  <c:v>9.4641000000000003E-2</c:v>
                </c:pt>
                <c:pt idx="15">
                  <c:v>9.5116000000000006E-2</c:v>
                </c:pt>
                <c:pt idx="16">
                  <c:v>9.0722999999999998E-2</c:v>
                </c:pt>
                <c:pt idx="17">
                  <c:v>8.9324000000000001E-2</c:v>
                </c:pt>
                <c:pt idx="18">
                  <c:v>8.7811E-2</c:v>
                </c:pt>
                <c:pt idx="19">
                  <c:v>9.1254000000000002E-2</c:v>
                </c:pt>
                <c:pt idx="20">
                  <c:v>9.1692999999999997E-2</c:v>
                </c:pt>
                <c:pt idx="21">
                  <c:v>8.8053000000000006E-2</c:v>
                </c:pt>
                <c:pt idx="22">
                  <c:v>9.1411000000000006E-2</c:v>
                </c:pt>
                <c:pt idx="23">
                  <c:v>8.6704000000000003E-2</c:v>
                </c:pt>
                <c:pt idx="24">
                  <c:v>9.0010000000000007E-2</c:v>
                </c:pt>
                <c:pt idx="25">
                  <c:v>8.5250999999999993E-2</c:v>
                </c:pt>
                <c:pt idx="26">
                  <c:v>8.8416999999999996E-2</c:v>
                </c:pt>
                <c:pt idx="27">
                  <c:v>8.5627999999999996E-2</c:v>
                </c:pt>
                <c:pt idx="28">
                  <c:v>8.7819999999999995E-2</c:v>
                </c:pt>
                <c:pt idx="29">
                  <c:v>8.7105000000000002E-2</c:v>
                </c:pt>
                <c:pt idx="30">
                  <c:v>8.4262000000000004E-2</c:v>
                </c:pt>
                <c:pt idx="31">
                  <c:v>8.6427000000000004E-2</c:v>
                </c:pt>
                <c:pt idx="32">
                  <c:v>8.5524000000000003E-2</c:v>
                </c:pt>
                <c:pt idx="33">
                  <c:v>8.6653999999999995E-2</c:v>
                </c:pt>
                <c:pt idx="34">
                  <c:v>8.4797999999999998E-2</c:v>
                </c:pt>
                <c:pt idx="35">
                  <c:v>8.5906999999999997E-2</c:v>
                </c:pt>
                <c:pt idx="36">
                  <c:v>8.4028000000000005E-2</c:v>
                </c:pt>
                <c:pt idx="37">
                  <c:v>8.6124999999999993E-2</c:v>
                </c:pt>
                <c:pt idx="38">
                  <c:v>8.4221000000000004E-2</c:v>
                </c:pt>
                <c:pt idx="39">
                  <c:v>8.4305000000000005E-2</c:v>
                </c:pt>
                <c:pt idx="40">
                  <c:v>8.6397000000000002E-2</c:v>
                </c:pt>
                <c:pt idx="41">
                  <c:v>8.6465E-2</c:v>
                </c:pt>
                <c:pt idx="42">
                  <c:v>8.5544999999999996E-2</c:v>
                </c:pt>
                <c:pt idx="43">
                  <c:v>8.3578E-2</c:v>
                </c:pt>
                <c:pt idx="44">
                  <c:v>8.2643999999999995E-2</c:v>
                </c:pt>
                <c:pt idx="45">
                  <c:v>8.2705000000000001E-2</c:v>
                </c:pt>
                <c:pt idx="46">
                  <c:v>8.7787000000000004E-2</c:v>
                </c:pt>
                <c:pt idx="47">
                  <c:v>8.6843000000000004E-2</c:v>
                </c:pt>
                <c:pt idx="48">
                  <c:v>8.5892999999999997E-2</c:v>
                </c:pt>
                <c:pt idx="49">
                  <c:v>8.3929000000000004E-2</c:v>
                </c:pt>
                <c:pt idx="50">
                  <c:v>8.2973000000000005E-2</c:v>
                </c:pt>
                <c:pt idx="51">
                  <c:v>8.4016999999999994E-2</c:v>
                </c:pt>
                <c:pt idx="52">
                  <c:v>8.8054999999999994E-2</c:v>
                </c:pt>
                <c:pt idx="53">
                  <c:v>8.3096000000000003E-2</c:v>
                </c:pt>
                <c:pt idx="54">
                  <c:v>8.813E-2</c:v>
                </c:pt>
                <c:pt idx="55">
                  <c:v>8.4167000000000006E-2</c:v>
                </c:pt>
                <c:pt idx="56">
                  <c:v>8.4198999999999996E-2</c:v>
                </c:pt>
                <c:pt idx="57">
                  <c:v>8.5258E-2</c:v>
                </c:pt>
                <c:pt idx="58">
                  <c:v>8.4305000000000005E-2</c:v>
                </c:pt>
                <c:pt idx="59">
                  <c:v>8.4436999999999998E-2</c:v>
                </c:pt>
                <c:pt idx="60">
                  <c:v>8.7473999999999996E-2</c:v>
                </c:pt>
                <c:pt idx="61">
                  <c:v>8.4508E-2</c:v>
                </c:pt>
                <c:pt idx="62">
                  <c:v>8.2538E-2</c:v>
                </c:pt>
                <c:pt idx="63">
                  <c:v>8.3567000000000002E-2</c:v>
                </c:pt>
                <c:pt idx="64">
                  <c:v>8.4598999999999994E-2</c:v>
                </c:pt>
                <c:pt idx="65">
                  <c:v>8.4639000000000006E-2</c:v>
                </c:pt>
                <c:pt idx="66">
                  <c:v>8.6663000000000004E-2</c:v>
                </c:pt>
                <c:pt idx="67">
                  <c:v>8.3692000000000003E-2</c:v>
                </c:pt>
                <c:pt idx="68">
                  <c:v>8.6717000000000002E-2</c:v>
                </c:pt>
                <c:pt idx="69">
                  <c:v>8.5737999999999995E-2</c:v>
                </c:pt>
                <c:pt idx="70">
                  <c:v>8.2752999999999993E-2</c:v>
                </c:pt>
                <c:pt idx="71">
                  <c:v>8.5775000000000004E-2</c:v>
                </c:pt>
                <c:pt idx="72">
                  <c:v>8.5787000000000002E-2</c:v>
                </c:pt>
                <c:pt idx="73">
                  <c:v>8.0800999999999998E-2</c:v>
                </c:pt>
                <c:pt idx="74">
                  <c:v>8.4815000000000002E-2</c:v>
                </c:pt>
                <c:pt idx="75">
                  <c:v>8.1826999999999997E-2</c:v>
                </c:pt>
                <c:pt idx="76">
                  <c:v>8.1836000000000006E-2</c:v>
                </c:pt>
                <c:pt idx="77">
                  <c:v>8.0846000000000001E-2</c:v>
                </c:pt>
                <c:pt idx="78">
                  <c:v>8.1855999999999998E-2</c:v>
                </c:pt>
                <c:pt idx="79">
                  <c:v>8.3864999999999995E-2</c:v>
                </c:pt>
                <c:pt idx="80">
                  <c:v>8.4872000000000003E-2</c:v>
                </c:pt>
                <c:pt idx="81">
                  <c:v>8.4880999999999998E-2</c:v>
                </c:pt>
                <c:pt idx="82">
                  <c:v>8.5888999999999993E-2</c:v>
                </c:pt>
                <c:pt idx="83">
                  <c:v>8.5898000000000002E-2</c:v>
                </c:pt>
                <c:pt idx="84">
                  <c:v>8.1905000000000006E-2</c:v>
                </c:pt>
                <c:pt idx="85">
                  <c:v>8.3909999999999998E-2</c:v>
                </c:pt>
                <c:pt idx="86">
                  <c:v>8.4916000000000005E-2</c:v>
                </c:pt>
                <c:pt idx="87">
                  <c:v>8.1921999999999995E-2</c:v>
                </c:pt>
                <c:pt idx="88">
                  <c:v>8.4928000000000003E-2</c:v>
                </c:pt>
                <c:pt idx="89">
                  <c:v>8.2932000000000006E-2</c:v>
                </c:pt>
                <c:pt idx="90">
                  <c:v>8.4936999999999999E-2</c:v>
                </c:pt>
                <c:pt idx="91">
                  <c:v>8.4940000000000002E-2</c:v>
                </c:pt>
                <c:pt idx="92">
                  <c:v>8.2943000000000003E-2</c:v>
                </c:pt>
                <c:pt idx="93">
                  <c:v>8.2947999999999994E-2</c:v>
                </c:pt>
                <c:pt idx="94">
                  <c:v>7.9950999999999994E-2</c:v>
                </c:pt>
                <c:pt idx="95">
                  <c:v>8.3954000000000001E-2</c:v>
                </c:pt>
                <c:pt idx="96">
                  <c:v>8.6957000000000007E-2</c:v>
                </c:pt>
                <c:pt idx="97">
                  <c:v>8.6959999999999996E-2</c:v>
                </c:pt>
                <c:pt idx="98">
                  <c:v>8.1961999999999993E-2</c:v>
                </c:pt>
                <c:pt idx="99">
                  <c:v>8.4964999999999999E-2</c:v>
                </c:pt>
                <c:pt idx="100">
                  <c:v>8.2968E-2</c:v>
                </c:pt>
                <c:pt idx="101">
                  <c:v>8.0968999999999999E-2</c:v>
                </c:pt>
                <c:pt idx="102">
                  <c:v>8.2971000000000003E-2</c:v>
                </c:pt>
                <c:pt idx="103">
                  <c:v>8.1974000000000005E-2</c:v>
                </c:pt>
                <c:pt idx="104">
                  <c:v>8.4974999999999995E-2</c:v>
                </c:pt>
                <c:pt idx="105">
                  <c:v>8.5975999999999997E-2</c:v>
                </c:pt>
                <c:pt idx="106">
                  <c:v>8.3977999999999997E-2</c:v>
                </c:pt>
                <c:pt idx="107">
                  <c:v>8.2976999999999995E-2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3A-436D-A165-9A477CEF6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3408"/>
        <c:axId val="51433984"/>
      </c:scatterChart>
      <c:valAx>
        <c:axId val="51433408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3984"/>
        <c:crosses val="autoZero"/>
        <c:crossBetween val="midCat"/>
        <c:majorUnit val="50"/>
        <c:minorUnit val="10"/>
      </c:valAx>
      <c:valAx>
        <c:axId val="51433984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3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1"/>
  <sheetViews>
    <sheetView zoomScale="80" zoomScaleNormal="80" workbookViewId="0">
      <selection activeCell="K18" sqref="K18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57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91</v>
      </c>
      <c r="B4">
        <v>3</v>
      </c>
      <c r="C4" s="1">
        <v>51.667000000000002</v>
      </c>
      <c r="D4" s="1">
        <v>0.2</v>
      </c>
      <c r="E4" s="1">
        <v>4.4640000000000004</v>
      </c>
      <c r="F4" s="1">
        <v>0.53400000000000003</v>
      </c>
      <c r="G4" s="1">
        <v>3.4079999999999999</v>
      </c>
      <c r="H4" s="1">
        <v>16.907</v>
      </c>
      <c r="I4" s="1">
        <v>21.552</v>
      </c>
      <c r="J4" s="1">
        <v>9.7000000000000003E-2</v>
      </c>
      <c r="K4" s="1">
        <v>4.9000000000000002E-2</v>
      </c>
      <c r="L4" s="1">
        <v>0.377</v>
      </c>
      <c r="N4">
        <f t="shared" ref="N4:N47" si="0">SUM(C4:M4)</f>
        <v>99.254999999999995</v>
      </c>
      <c r="P4" s="1">
        <v>14.452999999999999</v>
      </c>
      <c r="Q4" s="1">
        <v>72.581999999999994</v>
      </c>
      <c r="R4" s="1">
        <v>10.991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 t="shared" ref="AA4:AA48" si="1">IFERROR(BE4*$BR4,"NA")</f>
        <v>1.8926888180806598</v>
      </c>
      <c r="AB4" s="11">
        <f t="shared" ref="AB4:AB48" si="2">IFERROR(BF4*$BR4,"NA")</f>
        <v>5.5114256976117942E-3</v>
      </c>
      <c r="AC4" s="11">
        <f t="shared" ref="AC4:AC48" si="3">IFERROR(BG4*$BR4,"NA")</f>
        <v>0.19271709911269419</v>
      </c>
      <c r="AD4" s="11">
        <f t="shared" ref="AD4:AD48" si="4">IFERROR(BH4*$BR4,"NA")</f>
        <v>1.5465078638381312E-2</v>
      </c>
      <c r="AE4" s="11">
        <f t="shared" ref="AE4:AE48" si="5">IFERROR(IF(OR($Y4="spinel", $Y4="Spinel", $Y4="SPINEL"),((BI4+BJ4)*BR4-AF4),BJ4*$BR4),"NA")</f>
        <v>0</v>
      </c>
      <c r="AF4" s="11">
        <f t="shared" ref="AF4:AF48" si="6">IFERROR(IF(OR($Y4="spinel", $Y4="Spinel", $Y4="SPINEL"),(1-AG4-AH4-AI4-AJ4),BI4*$BR4),"NA")</f>
        <v>0.10440107652696816</v>
      </c>
      <c r="AG4" s="11">
        <f t="shared" ref="AG4:AG48" si="7">IFERROR(BK4*$BR4,"NA")</f>
        <v>0.92323016807218228</v>
      </c>
      <c r="AH4" s="11">
        <f t="shared" ref="AH4:AH48" si="8">IFERROR(BL4*$BR4,"NA")</f>
        <v>0.84585438249145561</v>
      </c>
      <c r="AI4" s="11">
        <f t="shared" ref="AI4:AI48" si="9">IFERROR(BM4*$BR4,"NA")</f>
        <v>3.0094862443682722E-3</v>
      </c>
      <c r="AJ4" s="11">
        <f t="shared" ref="AJ4:AJ48" si="10">IFERROR(BN4*$BR4,"NA")</f>
        <v>1.4438206034254784E-3</v>
      </c>
      <c r="AK4" s="11">
        <f t="shared" ref="AK4:AK48" si="11">IFERROR(BO4*$BR4,"NA")</f>
        <v>2.6774623756888192E-2</v>
      </c>
      <c r="AL4" s="11">
        <f t="shared" ref="AL4:AL48" si="12">IFERROR(BP4*$BR4,"NA")</f>
        <v>0</v>
      </c>
      <c r="AM4" s="11">
        <f t="shared" ref="AM4:AM48" si="13">IFERROR(SUM(AA4:AL4),"NA")</f>
        <v>4.0110959792246348</v>
      </c>
      <c r="AN4" s="11">
        <f t="shared" ref="AN4:AN48" si="14">IFERROR(AG4/(AG4+AF4),"NA")</f>
        <v>0.89840608965943614</v>
      </c>
      <c r="AO4" s="8">
        <f t="shared" ref="AO4:AO48" si="15">IFERROR(AE4/(AE4+AF4),"NA")</f>
        <v>0</v>
      </c>
      <c r="AQ4">
        <f t="shared" ref="AQ4:AQ47" si="16">C4</f>
        <v>51.667000000000002</v>
      </c>
      <c r="AR4">
        <f>D4</f>
        <v>0.2</v>
      </c>
      <c r="AS4">
        <f>E4</f>
        <v>4.4640000000000004</v>
      </c>
      <c r="AT4">
        <f t="shared" ref="AT4:AT48" si="17">F4</f>
        <v>0.53400000000000003</v>
      </c>
      <c r="AU4">
        <f t="shared" ref="AU4:AU48" si="18">BJ4*AU$1/2</f>
        <v>0</v>
      </c>
      <c r="AV4">
        <f t="shared" ref="AV4:AV48" si="19">BI4*AV$1</f>
        <v>3.4079999999999999</v>
      </c>
      <c r="AW4">
        <f>H4</f>
        <v>16.907</v>
      </c>
      <c r="AX4">
        <f t="shared" ref="AX4:AX47" si="20">I4</f>
        <v>21.552</v>
      </c>
      <c r="AY4">
        <f>J4</f>
        <v>9.7000000000000003E-2</v>
      </c>
      <c r="AZ4">
        <f t="shared" ref="AZ4:AZ47" si="21">K4</f>
        <v>4.9000000000000002E-2</v>
      </c>
      <c r="BA4">
        <f t="shared" ref="BA4:BA47" si="22">L4</f>
        <v>0.377</v>
      </c>
      <c r="BB4">
        <f t="shared" ref="BB4:BB47" si="23">M4</f>
        <v>0</v>
      </c>
      <c r="BC4">
        <f t="shared" ref="BC4:BC47" si="24">SUM(AQ4:BB4)</f>
        <v>99.254999999999995</v>
      </c>
      <c r="BE4">
        <f t="shared" ref="BE4:BE48" si="25">C4/AQ$1</f>
        <v>0.85997003994673771</v>
      </c>
      <c r="BF4">
        <f t="shared" ref="BF4:BF48" si="26">D4/AR$1</f>
        <v>2.5041945258307665E-3</v>
      </c>
      <c r="BG4">
        <f t="shared" ref="BG4:BG48" si="27">E4/AS$1*2</f>
        <v>8.7563750490388406E-2</v>
      </c>
      <c r="BH4">
        <f t="shared" ref="BH4:BH48" si="28">F4/AT$1*2</f>
        <v>7.0267780775050987E-3</v>
      </c>
      <c r="BI4">
        <f t="shared" ref="BI4:BI48" si="29">IF(OR($Y4="spinel", $Y4="Spinel", $Y4="SPINEL"),G4/AV$1,G4/AV$1*(1-$Y4))</f>
        <v>4.7436111575079341E-2</v>
      </c>
      <c r="BJ4">
        <f t="shared" ref="BJ4:BJ48" si="30">IF(OR($Y4="spinel", $Y4="Spinel", $Y4="SPINEL"),0,G4/AV$1*$Y4)</f>
        <v>0</v>
      </c>
      <c r="BK4">
        <f t="shared" ref="BK4:BK48" si="31">H4/AW$1</f>
        <v>0.41948273637617728</v>
      </c>
      <c r="BL4">
        <f t="shared" ref="BL4:BL48" si="32">I4/AX$1</f>
        <v>0.38432594949123888</v>
      </c>
      <c r="BM4">
        <f t="shared" ref="BM4:BM48" si="33">J4/AY$1</f>
        <v>1.367402808673563E-3</v>
      </c>
      <c r="BN4">
        <f t="shared" ref="BN4:BN48" si="34">K4/AZ$1</f>
        <v>6.5602039286249806E-4</v>
      </c>
      <c r="BO4">
        <f t="shared" ref="BO4:BO48" si="35">L4/BA$1*2</f>
        <v>1.2165430493280777E-2</v>
      </c>
      <c r="BP4">
        <f t="shared" ref="BP4:BP48" si="36">M4/BB$1*2</f>
        <v>0</v>
      </c>
      <c r="BQ4">
        <f t="shared" ref="BQ4:BQ47" si="37">SUM(BE4:BP4)</f>
        <v>1.8224984141777743</v>
      </c>
      <c r="BR4">
        <f>IFERROR(IF(OR($V4="Total",$V4="total", $V4="TOTAL"),$X4/$BQ4,W4/(BE4*4+BF4*4+BG4*3+BH4*3+BI4*2+BJ4*3+BK4*2+BL4*2+BM4*2+BN4*2+BO4+BP4)),"NA")</f>
        <v>2.200877623827318</v>
      </c>
    </row>
    <row r="5" spans="1:70">
      <c r="A5" t="s">
        <v>92</v>
      </c>
      <c r="B5">
        <v>4</v>
      </c>
      <c r="C5" s="1">
        <v>51.581000000000003</v>
      </c>
      <c r="D5" s="1">
        <v>0.19800000000000001</v>
      </c>
      <c r="E5" s="1">
        <v>4.4610000000000003</v>
      </c>
      <c r="F5" s="1">
        <v>0.54</v>
      </c>
      <c r="G5" s="1">
        <v>3.4289999999999998</v>
      </c>
      <c r="H5" s="1">
        <v>16.863</v>
      </c>
      <c r="I5" s="1">
        <v>21.513999999999999</v>
      </c>
      <c r="J5" s="1">
        <v>0.1</v>
      </c>
      <c r="K5" s="1">
        <v>4.9000000000000002E-2</v>
      </c>
      <c r="L5" s="1">
        <v>0.374</v>
      </c>
      <c r="N5">
        <f t="shared" si="0"/>
        <v>99.108999999999995</v>
      </c>
      <c r="P5" s="1">
        <v>14.45</v>
      </c>
      <c r="Q5" s="1">
        <v>72.581000000000003</v>
      </c>
      <c r="R5" s="1">
        <v>10.991</v>
      </c>
      <c r="S5" s="19">
        <f t="shared" ref="S5:S67" si="38">SQRT((P4-P5)^2+(Q4-Q5)^2)*1000</f>
        <v>3.1622776601655036</v>
      </c>
      <c r="T5" s="19">
        <f>SUM(S$4:S5)</f>
        <v>3.1622776601655036</v>
      </c>
      <c r="W5" s="4">
        <v>12</v>
      </c>
      <c r="X5" s="4">
        <v>4</v>
      </c>
      <c r="Y5" s="12">
        <v>0</v>
      </c>
      <c r="AA5" s="11">
        <f t="shared" si="1"/>
        <v>1.8925693276466082</v>
      </c>
      <c r="AB5" s="11">
        <f t="shared" si="2"/>
        <v>5.4650635971277431E-3</v>
      </c>
      <c r="AC5" s="11">
        <f t="shared" si="3"/>
        <v>0.19289650364138042</v>
      </c>
      <c r="AD5" s="11">
        <f t="shared" si="4"/>
        <v>1.5663928939638527E-2</v>
      </c>
      <c r="AE5" s="11">
        <f t="shared" si="5"/>
        <v>0</v>
      </c>
      <c r="AF5" s="11">
        <f t="shared" si="6"/>
        <v>0.10521288871061912</v>
      </c>
      <c r="AG5" s="11">
        <f t="shared" si="7"/>
        <v>0.92230453368959053</v>
      </c>
      <c r="AH5" s="11">
        <f t="shared" si="8"/>
        <v>0.84571738541944785</v>
      </c>
      <c r="AI5" s="11">
        <f t="shared" si="9"/>
        <v>3.1075397822530595E-3</v>
      </c>
      <c r="AJ5" s="11">
        <f t="shared" si="10"/>
        <v>1.4461365533130781E-3</v>
      </c>
      <c r="AK5" s="11">
        <f t="shared" si="11"/>
        <v>2.6604168971553124E-2</v>
      </c>
      <c r="AL5" s="11">
        <f t="shared" si="12"/>
        <v>0</v>
      </c>
      <c r="AM5" s="11">
        <f>IFERROR(SUM(AA5:AL5),"NA")</f>
        <v>4.0109874769515326</v>
      </c>
      <c r="AN5" s="11">
        <f t="shared" si="14"/>
        <v>0.89760476424346247</v>
      </c>
      <c r="AO5" s="8">
        <f>IFERROR(AE5/(AE5+AF5),"NA")</f>
        <v>0</v>
      </c>
      <c r="AQ5">
        <f t="shared" si="16"/>
        <v>51.581000000000003</v>
      </c>
      <c r="AR5">
        <f t="shared" ref="AR5:AR48" si="39">D5</f>
        <v>0.19800000000000001</v>
      </c>
      <c r="AS5">
        <f t="shared" ref="AS5:AS48" si="40">E5</f>
        <v>4.4610000000000003</v>
      </c>
      <c r="AT5">
        <f t="shared" si="17"/>
        <v>0.54</v>
      </c>
      <c r="AU5">
        <f t="shared" si="18"/>
        <v>0</v>
      </c>
      <c r="AV5">
        <f t="shared" si="19"/>
        <v>3.4289999999999998</v>
      </c>
      <c r="AW5">
        <f t="shared" ref="AW5:AW47" si="41">H5</f>
        <v>16.863</v>
      </c>
      <c r="AX5">
        <f t="shared" si="20"/>
        <v>21.513999999999999</v>
      </c>
      <c r="AY5">
        <f t="shared" ref="AY5:AY47" si="42">J5</f>
        <v>0.1</v>
      </c>
      <c r="AZ5">
        <f t="shared" si="21"/>
        <v>4.9000000000000002E-2</v>
      </c>
      <c r="BA5">
        <f t="shared" si="22"/>
        <v>0.374</v>
      </c>
      <c r="BB5">
        <f t="shared" si="23"/>
        <v>0</v>
      </c>
      <c r="BC5">
        <f t="shared" si="24"/>
        <v>99.108999999999995</v>
      </c>
      <c r="BE5">
        <f t="shared" si="25"/>
        <v>0.85853861517976038</v>
      </c>
      <c r="BF5">
        <f t="shared" si="26"/>
        <v>2.4791525805724591E-3</v>
      </c>
      <c r="BG5">
        <f t="shared" si="27"/>
        <v>8.7504903883876037E-2</v>
      </c>
      <c r="BH5">
        <f t="shared" si="28"/>
        <v>7.1057306401736955E-3</v>
      </c>
      <c r="BI5">
        <f t="shared" si="29"/>
        <v>4.7728411558376482E-2</v>
      </c>
      <c r="BJ5">
        <f t="shared" si="30"/>
        <v>0</v>
      </c>
      <c r="BK5">
        <f t="shared" si="31"/>
        <v>0.41839104415398815</v>
      </c>
      <c r="BL5">
        <f t="shared" si="32"/>
        <v>0.38364831465082189</v>
      </c>
      <c r="BM5">
        <f t="shared" si="33"/>
        <v>1.4096936171892403E-3</v>
      </c>
      <c r="BN5">
        <f t="shared" si="34"/>
        <v>6.5602039286249806E-4</v>
      </c>
      <c r="BO5">
        <f t="shared" si="35"/>
        <v>1.2068623354076951E-2</v>
      </c>
      <c r="BP5">
        <f t="shared" si="36"/>
        <v>0</v>
      </c>
      <c r="BQ5">
        <f t="shared" si="37"/>
        <v>1.8195305100116979</v>
      </c>
      <c r="BR5">
        <f t="shared" ref="BR5:BR48" si="43">IFERROR(IF(OR($V5="Total",$V5="total", $V5="TOTAL"),$X5/$BQ5,W5/(BE5*4+BF5*4+BG5*3+BH5*3+BI5*2+BJ5*3+BK5*2+BL5*2+BM5*2+BN5*2+BO5+BP5)),"NA")</f>
        <v>2.2044079254959814</v>
      </c>
    </row>
    <row r="6" spans="1:70">
      <c r="A6" t="s">
        <v>93</v>
      </c>
      <c r="B6">
        <v>5</v>
      </c>
      <c r="C6" s="1">
        <v>51.417000000000002</v>
      </c>
      <c r="D6" s="1">
        <v>0.19800000000000001</v>
      </c>
      <c r="E6" s="1">
        <v>4.4800000000000004</v>
      </c>
      <c r="F6" s="1">
        <v>0.54</v>
      </c>
      <c r="G6" s="1">
        <v>3.4329999999999998</v>
      </c>
      <c r="H6" s="1">
        <v>16.843</v>
      </c>
      <c r="I6" s="1">
        <v>21.530999999999999</v>
      </c>
      <c r="J6" s="1">
        <v>9.9000000000000005E-2</v>
      </c>
      <c r="K6" s="1">
        <v>4.8000000000000001E-2</v>
      </c>
      <c r="L6" s="1">
        <v>0.35899999999999999</v>
      </c>
      <c r="N6">
        <f t="shared" si="0"/>
        <v>98.948000000000008</v>
      </c>
      <c r="P6" s="1">
        <v>14.448</v>
      </c>
      <c r="Q6" s="1">
        <v>72.581000000000003</v>
      </c>
      <c r="R6" s="1">
        <v>10.991</v>
      </c>
      <c r="S6" s="19">
        <f t="shared" si="38"/>
        <v>1.9999999999988916</v>
      </c>
      <c r="T6" s="19">
        <f>SUM(S$4:S6)</f>
        <v>5.1622776601643956</v>
      </c>
      <c r="W6" s="4">
        <v>12</v>
      </c>
      <c r="X6" s="4">
        <v>4</v>
      </c>
      <c r="Y6" s="12">
        <v>0</v>
      </c>
      <c r="AA6" s="11">
        <f t="shared" si="1"/>
        <v>1.8902377210051289</v>
      </c>
      <c r="AB6" s="11">
        <f t="shared" si="2"/>
        <v>5.4757406782470815E-3</v>
      </c>
      <c r="AC6" s="11">
        <f t="shared" si="3"/>
        <v>0.19409654235962892</v>
      </c>
      <c r="AD6" s="11">
        <f t="shared" si="4"/>
        <v>1.5694531518540621E-2</v>
      </c>
      <c r="AE6" s="11">
        <f t="shared" si="5"/>
        <v>0</v>
      </c>
      <c r="AF6" s="11">
        <f t="shared" si="6"/>
        <v>0.10554141568062801</v>
      </c>
      <c r="AG6" s="11">
        <f t="shared" si="7"/>
        <v>0.92301042110756693</v>
      </c>
      <c r="AH6" s="11">
        <f t="shared" si="8"/>
        <v>0.84803923858289088</v>
      </c>
      <c r="AI6" s="11">
        <f t="shared" si="9"/>
        <v>3.0824748652254056E-3</v>
      </c>
      <c r="AJ6" s="11">
        <f t="shared" si="10"/>
        <v>1.4193912163498661E-3</v>
      </c>
      <c r="AK6" s="11">
        <f t="shared" si="11"/>
        <v>2.5587048726665611E-2</v>
      </c>
      <c r="AL6" s="11">
        <f t="shared" si="12"/>
        <v>0</v>
      </c>
      <c r="AM6" s="11">
        <f t="shared" si="13"/>
        <v>4.0121845257408717</v>
      </c>
      <c r="AN6" s="11">
        <f t="shared" si="14"/>
        <v>0.89738833580794852</v>
      </c>
      <c r="AO6" s="8">
        <f t="shared" si="15"/>
        <v>0</v>
      </c>
      <c r="AQ6">
        <f t="shared" si="16"/>
        <v>51.417000000000002</v>
      </c>
      <c r="AR6">
        <f t="shared" si="39"/>
        <v>0.19800000000000001</v>
      </c>
      <c r="AS6">
        <f t="shared" si="40"/>
        <v>4.4800000000000004</v>
      </c>
      <c r="AT6">
        <f t="shared" si="17"/>
        <v>0.54</v>
      </c>
      <c r="AU6">
        <f t="shared" si="18"/>
        <v>0</v>
      </c>
      <c r="AV6">
        <f t="shared" si="19"/>
        <v>3.4329999999999998</v>
      </c>
      <c r="AW6">
        <f t="shared" si="41"/>
        <v>16.843</v>
      </c>
      <c r="AX6">
        <f t="shared" si="20"/>
        <v>21.530999999999999</v>
      </c>
      <c r="AY6">
        <f t="shared" si="42"/>
        <v>9.9000000000000005E-2</v>
      </c>
      <c r="AZ6">
        <f t="shared" si="21"/>
        <v>4.8000000000000001E-2</v>
      </c>
      <c r="BA6">
        <f t="shared" si="22"/>
        <v>0.35899999999999999</v>
      </c>
      <c r="BB6">
        <f t="shared" si="23"/>
        <v>0</v>
      </c>
      <c r="BC6">
        <f t="shared" si="24"/>
        <v>98.948000000000008</v>
      </c>
      <c r="BE6">
        <f t="shared" si="25"/>
        <v>0.85580892143808263</v>
      </c>
      <c r="BF6">
        <f t="shared" si="26"/>
        <v>2.4791525805724591E-3</v>
      </c>
      <c r="BG6">
        <f t="shared" si="27"/>
        <v>8.7877599058454312E-2</v>
      </c>
      <c r="BH6">
        <f t="shared" si="28"/>
        <v>7.1057306401736955E-3</v>
      </c>
      <c r="BI6">
        <f t="shared" si="29"/>
        <v>4.778408774567118E-2</v>
      </c>
      <c r="BJ6">
        <f t="shared" si="30"/>
        <v>0</v>
      </c>
      <c r="BK6">
        <f t="shared" si="31"/>
        <v>0.41789482041662945</v>
      </c>
      <c r="BL6">
        <f t="shared" si="32"/>
        <v>0.38395146707942951</v>
      </c>
      <c r="BM6">
        <f t="shared" si="33"/>
        <v>1.3955966810173478E-3</v>
      </c>
      <c r="BN6">
        <f t="shared" si="34"/>
        <v>6.4263222157958993E-4</v>
      </c>
      <c r="BO6">
        <f t="shared" si="35"/>
        <v>1.1584587658057822E-2</v>
      </c>
      <c r="BP6">
        <f t="shared" si="36"/>
        <v>0</v>
      </c>
      <c r="BQ6">
        <f t="shared" si="37"/>
        <v>1.8165245955196678</v>
      </c>
      <c r="BR6">
        <f t="shared" si="43"/>
        <v>2.208714671762027</v>
      </c>
    </row>
    <row r="7" spans="1:70">
      <c r="A7" t="s">
        <v>94</v>
      </c>
      <c r="B7">
        <v>6</v>
      </c>
      <c r="C7" s="1">
        <v>51.524000000000001</v>
      </c>
      <c r="D7" s="1">
        <v>0.19700000000000001</v>
      </c>
      <c r="E7" s="1">
        <v>4.4800000000000004</v>
      </c>
      <c r="F7" s="1">
        <v>0.53900000000000003</v>
      </c>
      <c r="G7" s="1">
        <v>3.45</v>
      </c>
      <c r="H7" s="1">
        <v>16.858000000000001</v>
      </c>
      <c r="I7" s="1">
        <v>21.571000000000002</v>
      </c>
      <c r="J7" s="1">
        <v>0.10199999999999999</v>
      </c>
      <c r="K7" s="1">
        <v>4.8000000000000001E-2</v>
      </c>
      <c r="L7" s="1">
        <v>0.36</v>
      </c>
      <c r="N7">
        <f t="shared" si="0"/>
        <v>99.129000000000019</v>
      </c>
      <c r="P7" s="1">
        <v>14.446</v>
      </c>
      <c r="Q7" s="1">
        <v>72.58</v>
      </c>
      <c r="R7" s="1">
        <v>10.991</v>
      </c>
      <c r="S7" s="19">
        <f t="shared" si="38"/>
        <v>2.2360679775025223</v>
      </c>
      <c r="T7" s="19">
        <f>SUM(S$4:S7)</f>
        <v>7.3983456376669174</v>
      </c>
      <c r="W7" s="4">
        <v>12</v>
      </c>
      <c r="X7" s="4">
        <v>4</v>
      </c>
      <c r="Y7" s="12">
        <v>0</v>
      </c>
      <c r="AA7" s="11">
        <f t="shared" si="1"/>
        <v>1.8907624570529593</v>
      </c>
      <c r="AB7" s="11">
        <f t="shared" si="2"/>
        <v>5.4382806369058468E-3</v>
      </c>
      <c r="AC7" s="11">
        <f t="shared" si="3"/>
        <v>0.19374723158430882</v>
      </c>
      <c r="AD7" s="11">
        <f t="shared" si="4"/>
        <v>1.5637274814439699E-2</v>
      </c>
      <c r="AE7" s="11">
        <f t="shared" si="5"/>
        <v>0</v>
      </c>
      <c r="AF7" s="11">
        <f t="shared" si="6"/>
        <v>0.10587316926716658</v>
      </c>
      <c r="AG7" s="11">
        <f t="shared" si="7"/>
        <v>0.92216983507661376</v>
      </c>
      <c r="AH7" s="11">
        <f t="shared" si="8"/>
        <v>0.84808568367397152</v>
      </c>
      <c r="AI7" s="11">
        <f t="shared" si="9"/>
        <v>3.1701676355703054E-3</v>
      </c>
      <c r="AJ7" s="11">
        <f t="shared" si="10"/>
        <v>1.4168367728742731E-3</v>
      </c>
      <c r="AK7" s="11">
        <f t="shared" si="11"/>
        <v>2.5612145191898413E-2</v>
      </c>
      <c r="AL7" s="11">
        <f t="shared" si="12"/>
        <v>0</v>
      </c>
      <c r="AM7" s="11">
        <f t="shared" si="13"/>
        <v>4.0119130817067079</v>
      </c>
      <c r="AN7" s="11">
        <f t="shared" si="14"/>
        <v>0.89701484391234454</v>
      </c>
      <c r="AO7" s="8">
        <f t="shared" si="15"/>
        <v>0</v>
      </c>
      <c r="AP7" s="13"/>
      <c r="AQ7">
        <f t="shared" si="16"/>
        <v>51.524000000000001</v>
      </c>
      <c r="AR7">
        <f t="shared" si="39"/>
        <v>0.19700000000000001</v>
      </c>
      <c r="AS7">
        <f t="shared" si="40"/>
        <v>4.4800000000000004</v>
      </c>
      <c r="AT7">
        <f t="shared" si="17"/>
        <v>0.53900000000000003</v>
      </c>
      <c r="AU7">
        <f t="shared" si="18"/>
        <v>0</v>
      </c>
      <c r="AV7">
        <f t="shared" si="19"/>
        <v>3.45</v>
      </c>
      <c r="AW7">
        <f t="shared" si="41"/>
        <v>16.858000000000001</v>
      </c>
      <c r="AX7">
        <f t="shared" si="20"/>
        <v>21.571000000000002</v>
      </c>
      <c r="AY7">
        <f t="shared" si="42"/>
        <v>0.10199999999999999</v>
      </c>
      <c r="AZ7">
        <f t="shared" si="21"/>
        <v>4.8000000000000001E-2</v>
      </c>
      <c r="BA7">
        <f t="shared" si="22"/>
        <v>0.36</v>
      </c>
      <c r="BB7">
        <f t="shared" si="23"/>
        <v>0</v>
      </c>
      <c r="BC7">
        <f t="shared" si="24"/>
        <v>99.129000000000019</v>
      </c>
      <c r="BE7">
        <f t="shared" si="25"/>
        <v>0.85758988015978699</v>
      </c>
      <c r="BF7">
        <f t="shared" si="26"/>
        <v>2.466631607943305E-3</v>
      </c>
      <c r="BG7">
        <f t="shared" si="27"/>
        <v>8.7877599058454312E-2</v>
      </c>
      <c r="BH7">
        <f t="shared" si="28"/>
        <v>7.0925718797289292E-3</v>
      </c>
      <c r="BI7">
        <f t="shared" si="29"/>
        <v>4.802071154167363E-2</v>
      </c>
      <c r="BJ7">
        <f t="shared" si="30"/>
        <v>0</v>
      </c>
      <c r="BK7">
        <f t="shared" si="31"/>
        <v>0.41826698821964847</v>
      </c>
      <c r="BL7">
        <f t="shared" si="32"/>
        <v>0.38466476691144746</v>
      </c>
      <c r="BM7">
        <f t="shared" si="33"/>
        <v>1.4378874895330249E-3</v>
      </c>
      <c r="BN7">
        <f t="shared" si="34"/>
        <v>6.4263222157958993E-4</v>
      </c>
      <c r="BO7">
        <f t="shared" si="35"/>
        <v>1.1616856704459097E-2</v>
      </c>
      <c r="BP7">
        <f t="shared" si="36"/>
        <v>0</v>
      </c>
      <c r="BQ7">
        <f t="shared" si="37"/>
        <v>1.8196765257942547</v>
      </c>
      <c r="BR7">
        <f t="shared" si="43"/>
        <v>2.2047397022696567</v>
      </c>
    </row>
    <row r="8" spans="1:70">
      <c r="A8" t="s">
        <v>95</v>
      </c>
      <c r="B8">
        <v>7</v>
      </c>
      <c r="C8" s="1">
        <v>51.597000000000001</v>
      </c>
      <c r="D8" s="1">
        <v>0.19700000000000001</v>
      </c>
      <c r="E8" s="1">
        <v>4.5190000000000001</v>
      </c>
      <c r="F8" s="1">
        <v>0.54</v>
      </c>
      <c r="G8" s="1">
        <v>3.44</v>
      </c>
      <c r="H8" s="1">
        <v>16.827000000000002</v>
      </c>
      <c r="I8" s="1">
        <v>21.524999999999999</v>
      </c>
      <c r="J8" s="1">
        <v>0.107</v>
      </c>
      <c r="K8" s="1">
        <v>4.7E-2</v>
      </c>
      <c r="L8" s="1">
        <v>0.36599999999999999</v>
      </c>
      <c r="N8">
        <f t="shared" si="0"/>
        <v>99.165000000000006</v>
      </c>
      <c r="P8" s="1">
        <v>14.444000000000001</v>
      </c>
      <c r="Q8" s="1">
        <v>72.58</v>
      </c>
      <c r="R8" s="1">
        <v>10.991</v>
      </c>
      <c r="S8" s="19">
        <f t="shared" si="38"/>
        <v>1.9999999999988916</v>
      </c>
      <c r="T8" s="19">
        <f>SUM(S$4:S8)</f>
        <v>9.398345637665809</v>
      </c>
      <c r="W8" s="4">
        <v>12</v>
      </c>
      <c r="X8" s="4">
        <v>4</v>
      </c>
      <c r="Y8" s="12">
        <v>0</v>
      </c>
      <c r="AA8" s="11">
        <f t="shared" si="1"/>
        <v>1.8920351162788349</v>
      </c>
      <c r="AB8" s="11">
        <f t="shared" si="2"/>
        <v>5.4342417884531225E-3</v>
      </c>
      <c r="AC8" s="11">
        <f t="shared" si="3"/>
        <v>0.19528872753757745</v>
      </c>
      <c r="AD8" s="11">
        <f t="shared" si="4"/>
        <v>1.5654651573414523E-2</v>
      </c>
      <c r="AE8" s="11">
        <f t="shared" si="5"/>
        <v>0</v>
      </c>
      <c r="AF8" s="11">
        <f t="shared" si="6"/>
        <v>0.10548788958758458</v>
      </c>
      <c r="AG8" s="11">
        <f t="shared" si="7"/>
        <v>0.91979045803353987</v>
      </c>
      <c r="AH8" s="11">
        <f t="shared" si="8"/>
        <v>0.84564864240790838</v>
      </c>
      <c r="AI8" s="11">
        <f t="shared" si="9"/>
        <v>3.3230982099192292E-3</v>
      </c>
      <c r="AJ8" s="11">
        <f t="shared" si="10"/>
        <v>1.386289019505795E-3</v>
      </c>
      <c r="AK8" s="11">
        <f t="shared" si="11"/>
        <v>2.6019675880956564E-2</v>
      </c>
      <c r="AL8" s="11">
        <f t="shared" si="12"/>
        <v>0</v>
      </c>
      <c r="AM8" s="11">
        <f t="shared" si="13"/>
        <v>4.0100687903176944</v>
      </c>
      <c r="AN8" s="11">
        <f t="shared" si="14"/>
        <v>0.89711292564371403</v>
      </c>
      <c r="AO8" s="8">
        <f t="shared" si="15"/>
        <v>0</v>
      </c>
      <c r="AQ8">
        <f t="shared" si="16"/>
        <v>51.597000000000001</v>
      </c>
      <c r="AR8">
        <f>D8</f>
        <v>0.19700000000000001</v>
      </c>
      <c r="AS8">
        <f t="shared" si="40"/>
        <v>4.5190000000000001</v>
      </c>
      <c r="AT8">
        <f t="shared" si="17"/>
        <v>0.54</v>
      </c>
      <c r="AU8">
        <f t="shared" si="18"/>
        <v>0</v>
      </c>
      <c r="AV8">
        <f t="shared" si="19"/>
        <v>3.44</v>
      </c>
      <c r="AW8">
        <f t="shared" si="41"/>
        <v>16.827000000000002</v>
      </c>
      <c r="AX8">
        <f t="shared" si="20"/>
        <v>21.524999999999999</v>
      </c>
      <c r="AY8">
        <f t="shared" si="42"/>
        <v>0.107</v>
      </c>
      <c r="AZ8">
        <f t="shared" si="21"/>
        <v>4.7E-2</v>
      </c>
      <c r="BA8">
        <f t="shared" si="22"/>
        <v>0.36599999999999999</v>
      </c>
      <c r="BB8">
        <f t="shared" si="23"/>
        <v>0</v>
      </c>
      <c r="BC8">
        <f t="shared" si="24"/>
        <v>99.165000000000006</v>
      </c>
      <c r="BE8">
        <f t="shared" si="25"/>
        <v>0.8588049267643143</v>
      </c>
      <c r="BF8">
        <f t="shared" si="26"/>
        <v>2.466631607943305E-3</v>
      </c>
      <c r="BG8">
        <f t="shared" si="27"/>
        <v>8.8642604943114961E-2</v>
      </c>
      <c r="BH8">
        <f t="shared" si="28"/>
        <v>7.1057306401736955E-3</v>
      </c>
      <c r="BI8">
        <f t="shared" si="29"/>
        <v>4.7881521073436892E-2</v>
      </c>
      <c r="BJ8">
        <f t="shared" si="30"/>
        <v>0</v>
      </c>
      <c r="BK8">
        <f t="shared" si="31"/>
        <v>0.41749784142674251</v>
      </c>
      <c r="BL8">
        <f t="shared" si="32"/>
        <v>0.3838444721046268</v>
      </c>
      <c r="BM8">
        <f t="shared" si="33"/>
        <v>1.508372170392487E-3</v>
      </c>
      <c r="BN8">
        <f t="shared" si="34"/>
        <v>6.292440502966818E-4</v>
      </c>
      <c r="BO8">
        <f t="shared" si="35"/>
        <v>1.181047098286675E-2</v>
      </c>
      <c r="BP8">
        <f t="shared" si="36"/>
        <v>0</v>
      </c>
      <c r="BQ8">
        <f t="shared" si="37"/>
        <v>1.8201918157639085</v>
      </c>
      <c r="BR8">
        <f t="shared" si="43"/>
        <v>2.203102308003031</v>
      </c>
    </row>
    <row r="9" spans="1:70">
      <c r="A9" t="s">
        <v>96</v>
      </c>
      <c r="B9">
        <v>8</v>
      </c>
      <c r="C9" s="1">
        <v>50.506999999999998</v>
      </c>
      <c r="D9" s="1">
        <v>0.20100000000000001</v>
      </c>
      <c r="E9" s="1">
        <v>4.3609999999999998</v>
      </c>
      <c r="F9" s="1">
        <v>0.54200000000000004</v>
      </c>
      <c r="G9" s="1">
        <v>3.44</v>
      </c>
      <c r="H9" s="1">
        <v>16.358000000000001</v>
      </c>
      <c r="I9" s="1">
        <v>21.498000000000001</v>
      </c>
      <c r="J9" s="1">
        <v>9.6000000000000002E-2</v>
      </c>
      <c r="K9" s="1">
        <v>5.8000000000000003E-2</v>
      </c>
      <c r="L9" s="1">
        <v>0.33500000000000002</v>
      </c>
      <c r="N9">
        <f t="shared" si="0"/>
        <v>97.396000000000001</v>
      </c>
      <c r="P9" s="1">
        <v>14.443</v>
      </c>
      <c r="Q9" s="1">
        <v>72.578999999999994</v>
      </c>
      <c r="R9" s="1">
        <v>10.991</v>
      </c>
      <c r="S9" s="19">
        <f t="shared" si="38"/>
        <v>1.4142135623773355</v>
      </c>
      <c r="T9" s="19">
        <f>SUM(S$4:S9)</f>
        <v>10.812559200043145</v>
      </c>
      <c r="W9" s="4">
        <v>12</v>
      </c>
      <c r="X9" s="4">
        <v>4</v>
      </c>
      <c r="Y9" s="12">
        <v>0</v>
      </c>
      <c r="AA9" s="11">
        <f t="shared" si="1"/>
        <v>1.8891204519825373</v>
      </c>
      <c r="AB9" s="11">
        <f t="shared" si="2"/>
        <v>5.6555145523456288E-3</v>
      </c>
      <c r="AC9" s="11">
        <f t="shared" si="3"/>
        <v>0.19223136781386618</v>
      </c>
      <c r="AD9" s="11">
        <f t="shared" si="4"/>
        <v>1.6027001140019929E-2</v>
      </c>
      <c r="AE9" s="11">
        <f t="shared" si="5"/>
        <v>0</v>
      </c>
      <c r="AF9" s="11">
        <f t="shared" si="6"/>
        <v>0.10759843112381053</v>
      </c>
      <c r="AG9" s="11">
        <f t="shared" si="7"/>
        <v>0.91204390239990696</v>
      </c>
      <c r="AH9" s="11">
        <f t="shared" si="8"/>
        <v>0.86148593147906061</v>
      </c>
      <c r="AI9" s="11">
        <f t="shared" si="9"/>
        <v>3.041122868433705E-3</v>
      </c>
      <c r="AJ9" s="11">
        <f t="shared" si="10"/>
        <v>1.7449671442142695E-3</v>
      </c>
      <c r="AK9" s="11">
        <f t="shared" si="11"/>
        <v>2.4292316967959308E-2</v>
      </c>
      <c r="AL9" s="11">
        <f t="shared" si="12"/>
        <v>0</v>
      </c>
      <c r="AM9" s="11">
        <f t="shared" si="13"/>
        <v>4.0132410074721543</v>
      </c>
      <c r="AN9" s="11">
        <f t="shared" si="14"/>
        <v>0.89447433910284213</v>
      </c>
      <c r="AO9" s="8">
        <f t="shared" si="15"/>
        <v>0</v>
      </c>
      <c r="AQ9">
        <f t="shared" si="16"/>
        <v>50.506999999999998</v>
      </c>
      <c r="AR9">
        <f>D9</f>
        <v>0.20100000000000001</v>
      </c>
      <c r="AS9">
        <f t="shared" si="40"/>
        <v>4.3609999999999998</v>
      </c>
      <c r="AT9">
        <f t="shared" si="17"/>
        <v>0.54200000000000004</v>
      </c>
      <c r="AU9">
        <f t="shared" si="18"/>
        <v>0</v>
      </c>
      <c r="AV9">
        <f t="shared" si="19"/>
        <v>3.44</v>
      </c>
      <c r="AW9">
        <f t="shared" si="41"/>
        <v>16.358000000000001</v>
      </c>
      <c r="AX9">
        <f t="shared" si="20"/>
        <v>21.498000000000001</v>
      </c>
      <c r="AY9">
        <f t="shared" si="42"/>
        <v>9.6000000000000002E-2</v>
      </c>
      <c r="AZ9">
        <f t="shared" si="21"/>
        <v>5.8000000000000003E-2</v>
      </c>
      <c r="BA9">
        <f t="shared" si="22"/>
        <v>0.33500000000000002</v>
      </c>
      <c r="BB9">
        <f t="shared" si="23"/>
        <v>0</v>
      </c>
      <c r="BC9">
        <f t="shared" si="24"/>
        <v>97.396000000000001</v>
      </c>
      <c r="BE9">
        <f t="shared" si="25"/>
        <v>0.84066245006657792</v>
      </c>
      <c r="BF9">
        <f t="shared" si="26"/>
        <v>2.5167154984599206E-3</v>
      </c>
      <c r="BG9">
        <f t="shared" si="27"/>
        <v>8.5543350333464108E-2</v>
      </c>
      <c r="BH9">
        <f t="shared" si="28"/>
        <v>7.1320481610632281E-3</v>
      </c>
      <c r="BI9">
        <f t="shared" si="29"/>
        <v>4.7881521073436892E-2</v>
      </c>
      <c r="BJ9">
        <f t="shared" si="30"/>
        <v>0</v>
      </c>
      <c r="BK9">
        <f t="shared" si="31"/>
        <v>0.40586139478568095</v>
      </c>
      <c r="BL9">
        <f t="shared" si="32"/>
        <v>0.38336299471801477</v>
      </c>
      <c r="BM9">
        <f t="shared" si="33"/>
        <v>1.3533058725016705E-3</v>
      </c>
      <c r="BN9">
        <f t="shared" si="34"/>
        <v>7.7651393440867126E-4</v>
      </c>
      <c r="BO9">
        <f t="shared" si="35"/>
        <v>1.0810130544427216E-2</v>
      </c>
      <c r="BP9">
        <f t="shared" si="36"/>
        <v>0</v>
      </c>
      <c r="BQ9">
        <f t="shared" si="37"/>
        <v>1.7859004249880357</v>
      </c>
      <c r="BR9">
        <f t="shared" si="43"/>
        <v>2.2471807225753033</v>
      </c>
    </row>
    <row r="10" spans="1:70">
      <c r="A10" t="s">
        <v>97</v>
      </c>
      <c r="B10">
        <v>9</v>
      </c>
      <c r="C10" s="1">
        <v>51.503</v>
      </c>
      <c r="D10" s="1">
        <v>0.2</v>
      </c>
      <c r="E10" s="1">
        <v>4.4909999999999997</v>
      </c>
      <c r="F10" s="1">
        <v>0.54200000000000004</v>
      </c>
      <c r="G10" s="1">
        <v>3.44</v>
      </c>
      <c r="H10" s="1">
        <v>16.986999999999998</v>
      </c>
      <c r="I10" s="1">
        <v>21.518999999999998</v>
      </c>
      <c r="J10" s="1">
        <v>9.6000000000000002E-2</v>
      </c>
      <c r="K10" s="1">
        <v>4.4999999999999998E-2</v>
      </c>
      <c r="L10" s="1">
        <v>0.37</v>
      </c>
      <c r="N10">
        <f t="shared" si="0"/>
        <v>99.192999999999998</v>
      </c>
      <c r="P10" s="1">
        <v>14.441000000000001</v>
      </c>
      <c r="Q10" s="1">
        <v>72.578999999999994</v>
      </c>
      <c r="R10" s="1">
        <v>10.991</v>
      </c>
      <c r="S10" s="19">
        <f t="shared" si="38"/>
        <v>1.9999999999988916</v>
      </c>
      <c r="T10" s="19">
        <f>SUM(S$4:S10)</f>
        <v>12.812559200042037</v>
      </c>
      <c r="W10" s="4">
        <v>12</v>
      </c>
      <c r="X10" s="4">
        <v>4</v>
      </c>
      <c r="Y10" s="12">
        <v>0</v>
      </c>
      <c r="AA10" s="11">
        <f t="shared" si="1"/>
        <v>1.8886526244049382</v>
      </c>
      <c r="AB10" s="11">
        <f t="shared" si="2"/>
        <v>5.5171849810477808E-3</v>
      </c>
      <c r="AC10" s="11">
        <f t="shared" si="3"/>
        <v>0.19408532867520223</v>
      </c>
      <c r="AD10" s="11">
        <f t="shared" si="4"/>
        <v>1.5713167883902115E-2</v>
      </c>
      <c r="AE10" s="11">
        <f t="shared" si="5"/>
        <v>0</v>
      </c>
      <c r="AF10" s="11">
        <f t="shared" si="6"/>
        <v>0.10549148886444835</v>
      </c>
      <c r="AG10" s="11">
        <f t="shared" si="7"/>
        <v>0.92856799324566319</v>
      </c>
      <c r="AH10" s="11">
        <f t="shared" si="8"/>
        <v>0.84544176726185727</v>
      </c>
      <c r="AI10" s="11">
        <f t="shared" si="9"/>
        <v>2.9815730197928565E-3</v>
      </c>
      <c r="AJ10" s="11">
        <f t="shared" si="10"/>
        <v>1.3273432851852046E-3</v>
      </c>
      <c r="AK10" s="11">
        <f t="shared" si="11"/>
        <v>2.6304941424848446E-2</v>
      </c>
      <c r="AL10" s="11">
        <f t="shared" si="12"/>
        <v>0</v>
      </c>
      <c r="AM10" s="11">
        <f t="shared" si="13"/>
        <v>4.0140834130468859</v>
      </c>
      <c r="AN10" s="11">
        <f t="shared" si="14"/>
        <v>0.89798315214016378</v>
      </c>
      <c r="AO10" s="8">
        <f t="shared" si="15"/>
        <v>0</v>
      </c>
      <c r="AQ10">
        <f t="shared" si="16"/>
        <v>51.503</v>
      </c>
      <c r="AR10">
        <f>D10</f>
        <v>0.2</v>
      </c>
      <c r="AS10">
        <f t="shared" si="40"/>
        <v>4.4909999999999997</v>
      </c>
      <c r="AT10">
        <f t="shared" si="17"/>
        <v>0.54200000000000004</v>
      </c>
      <c r="AU10">
        <f t="shared" si="18"/>
        <v>0</v>
      </c>
      <c r="AV10">
        <f t="shared" si="19"/>
        <v>3.44</v>
      </c>
      <c r="AW10">
        <f t="shared" si="41"/>
        <v>16.986999999999998</v>
      </c>
      <c r="AX10">
        <f t="shared" si="20"/>
        <v>21.518999999999998</v>
      </c>
      <c r="AY10">
        <f t="shared" si="42"/>
        <v>9.6000000000000002E-2</v>
      </c>
      <c r="AZ10">
        <f t="shared" si="21"/>
        <v>4.4999999999999998E-2</v>
      </c>
      <c r="BA10">
        <f t="shared" si="22"/>
        <v>0.37</v>
      </c>
      <c r="BB10">
        <f t="shared" si="23"/>
        <v>0</v>
      </c>
      <c r="BC10">
        <f t="shared" si="24"/>
        <v>99.192999999999998</v>
      </c>
      <c r="BE10">
        <f t="shared" si="25"/>
        <v>0.85724034620505996</v>
      </c>
      <c r="BF10">
        <f t="shared" si="26"/>
        <v>2.5041945258307665E-3</v>
      </c>
      <c r="BG10">
        <f t="shared" si="27"/>
        <v>8.8093369948999606E-2</v>
      </c>
      <c r="BH10">
        <f t="shared" si="28"/>
        <v>7.1320481610632281E-3</v>
      </c>
      <c r="BI10">
        <f t="shared" si="29"/>
        <v>4.7881521073436892E-2</v>
      </c>
      <c r="BJ10">
        <f t="shared" si="30"/>
        <v>0</v>
      </c>
      <c r="BK10">
        <f t="shared" si="31"/>
        <v>0.42146763132561205</v>
      </c>
      <c r="BL10">
        <f t="shared" si="32"/>
        <v>0.38373747712982414</v>
      </c>
      <c r="BM10">
        <f t="shared" si="33"/>
        <v>1.3533058725016705E-3</v>
      </c>
      <c r="BN10">
        <f t="shared" si="34"/>
        <v>6.0246770773086553E-4</v>
      </c>
      <c r="BO10">
        <f t="shared" si="35"/>
        <v>1.1939547168471849E-2</v>
      </c>
      <c r="BP10">
        <f t="shared" si="36"/>
        <v>0</v>
      </c>
      <c r="BQ10">
        <f t="shared" si="37"/>
        <v>1.8219519091185308</v>
      </c>
      <c r="BR10">
        <f t="shared" si="43"/>
        <v>2.2031774784818103</v>
      </c>
    </row>
    <row r="11" spans="1:70">
      <c r="A11" t="s">
        <v>98</v>
      </c>
      <c r="B11">
        <v>10</v>
      </c>
      <c r="C11" s="1">
        <v>51.244999999999997</v>
      </c>
      <c r="D11" s="1">
        <v>0.20799999999999999</v>
      </c>
      <c r="E11" s="1">
        <v>4.5209999999999999</v>
      </c>
      <c r="F11" s="1">
        <v>0.54300000000000004</v>
      </c>
      <c r="G11" s="1">
        <v>3.4529999999999998</v>
      </c>
      <c r="H11" s="1">
        <v>16.87</v>
      </c>
      <c r="I11" s="1">
        <v>21.501999999999999</v>
      </c>
      <c r="J11" s="1">
        <v>0.104</v>
      </c>
      <c r="K11" s="1">
        <v>0.05</v>
      </c>
      <c r="L11" s="1">
        <v>0.36199999999999999</v>
      </c>
      <c r="N11">
        <f t="shared" si="0"/>
        <v>98.85799999999999</v>
      </c>
      <c r="P11" s="1">
        <v>14.439</v>
      </c>
      <c r="Q11" s="1">
        <v>72.578000000000003</v>
      </c>
      <c r="R11" s="1">
        <v>10.991</v>
      </c>
      <c r="S11" s="19">
        <f t="shared" si="38"/>
        <v>2.2360679774961669</v>
      </c>
      <c r="T11" s="19">
        <f>SUM(S$4:S11)</f>
        <v>15.048627177538204</v>
      </c>
      <c r="W11" s="4">
        <v>12</v>
      </c>
      <c r="X11" s="4">
        <v>4</v>
      </c>
      <c r="Y11" s="12">
        <v>0</v>
      </c>
      <c r="AA11" s="11">
        <f t="shared" si="1"/>
        <v>1.8864373143357169</v>
      </c>
      <c r="AB11" s="11">
        <f t="shared" si="2"/>
        <v>5.7599963204589492E-3</v>
      </c>
      <c r="AC11" s="11">
        <f t="shared" si="3"/>
        <v>0.19613517204830613</v>
      </c>
      <c r="AD11" s="11">
        <f t="shared" si="4"/>
        <v>1.5802857178639509E-2</v>
      </c>
      <c r="AE11" s="11">
        <f t="shared" si="5"/>
        <v>0</v>
      </c>
      <c r="AF11" s="11">
        <f t="shared" si="6"/>
        <v>0.10629843706142364</v>
      </c>
      <c r="AG11" s="11">
        <f t="shared" si="7"/>
        <v>0.92572805822800219</v>
      </c>
      <c r="AH11" s="11">
        <f t="shared" si="8"/>
        <v>0.84803112592890251</v>
      </c>
      <c r="AI11" s="11">
        <f t="shared" si="9"/>
        <v>3.2424917330616462E-3</v>
      </c>
      <c r="AJ11" s="11">
        <f t="shared" si="10"/>
        <v>1.4805124679461898E-3</v>
      </c>
      <c r="AK11" s="11">
        <f t="shared" si="11"/>
        <v>2.5835418855787141E-2</v>
      </c>
      <c r="AL11" s="11">
        <f t="shared" si="12"/>
        <v>0</v>
      </c>
      <c r="AM11" s="11">
        <f t="shared" si="13"/>
        <v>4.0147513841582452</v>
      </c>
      <c r="AN11" s="11">
        <f t="shared" si="14"/>
        <v>0.89700028289330613</v>
      </c>
      <c r="AO11" s="8">
        <f t="shared" si="15"/>
        <v>0</v>
      </c>
      <c r="AQ11">
        <f t="shared" si="16"/>
        <v>51.244999999999997</v>
      </c>
      <c r="AR11">
        <f>D11</f>
        <v>0.20799999999999999</v>
      </c>
      <c r="AS11">
        <f t="shared" si="40"/>
        <v>4.5209999999999999</v>
      </c>
      <c r="AT11">
        <f t="shared" si="17"/>
        <v>0.54300000000000004</v>
      </c>
      <c r="AU11">
        <f t="shared" si="18"/>
        <v>0</v>
      </c>
      <c r="AV11">
        <f t="shared" si="19"/>
        <v>3.4529999999999998</v>
      </c>
      <c r="AW11">
        <f t="shared" si="41"/>
        <v>16.87</v>
      </c>
      <c r="AX11">
        <f t="shared" si="20"/>
        <v>21.501999999999999</v>
      </c>
      <c r="AY11">
        <f t="shared" si="42"/>
        <v>0.104</v>
      </c>
      <c r="AZ11">
        <f t="shared" si="21"/>
        <v>0.05</v>
      </c>
      <c r="BA11">
        <f t="shared" si="22"/>
        <v>0.36199999999999999</v>
      </c>
      <c r="BB11">
        <f t="shared" si="23"/>
        <v>0</v>
      </c>
      <c r="BC11">
        <f t="shared" si="24"/>
        <v>98.85799999999999</v>
      </c>
      <c r="BE11">
        <f t="shared" si="25"/>
        <v>0.85294607190412786</v>
      </c>
      <c r="BF11">
        <f t="shared" si="26"/>
        <v>2.6043623068639971E-3</v>
      </c>
      <c r="BG11">
        <f t="shared" si="27"/>
        <v>8.8681836014123189E-2</v>
      </c>
      <c r="BH11">
        <f t="shared" si="28"/>
        <v>7.1452069215079943E-3</v>
      </c>
      <c r="BI11">
        <f t="shared" si="29"/>
        <v>4.806246868214465E-2</v>
      </c>
      <c r="BJ11">
        <f t="shared" si="30"/>
        <v>0</v>
      </c>
      <c r="BK11">
        <f t="shared" si="31"/>
        <v>0.41856472246206372</v>
      </c>
      <c r="BL11">
        <f t="shared" si="32"/>
        <v>0.38343432470121652</v>
      </c>
      <c r="BM11">
        <f t="shared" si="33"/>
        <v>1.4660813618768097E-3</v>
      </c>
      <c r="BN11">
        <f t="shared" si="34"/>
        <v>6.694085641454062E-4</v>
      </c>
      <c r="BO11">
        <f t="shared" si="35"/>
        <v>1.1681394797261649E-2</v>
      </c>
      <c r="BP11">
        <f t="shared" si="36"/>
        <v>0</v>
      </c>
      <c r="BQ11">
        <f t="shared" si="37"/>
        <v>1.8152558777153316</v>
      </c>
      <c r="BR11">
        <f t="shared" si="43"/>
        <v>2.2116724333162234</v>
      </c>
    </row>
    <row r="12" spans="1:70">
      <c r="A12" t="s">
        <v>99</v>
      </c>
      <c r="B12">
        <v>11</v>
      </c>
      <c r="C12" s="1">
        <v>51.250999999999998</v>
      </c>
      <c r="D12" s="1">
        <v>0.19700000000000001</v>
      </c>
      <c r="E12" s="1">
        <v>4.5170000000000003</v>
      </c>
      <c r="F12" s="1">
        <v>0.54800000000000004</v>
      </c>
      <c r="G12" s="1">
        <v>3.452</v>
      </c>
      <c r="H12" s="1">
        <v>16.890999999999998</v>
      </c>
      <c r="I12" s="1">
        <v>21.532</v>
      </c>
      <c r="J12" s="1">
        <v>0.108</v>
      </c>
      <c r="K12" s="1">
        <v>5.3999999999999999E-2</v>
      </c>
      <c r="L12" s="1">
        <v>0.371</v>
      </c>
      <c r="N12">
        <f t="shared" si="0"/>
        <v>98.920999999999992</v>
      </c>
      <c r="P12" s="1">
        <v>14.436999999999999</v>
      </c>
      <c r="Q12" s="1">
        <v>72.578000000000003</v>
      </c>
      <c r="R12" s="1">
        <v>10.991</v>
      </c>
      <c r="S12" s="19">
        <f t="shared" si="38"/>
        <v>2.0000000000006679</v>
      </c>
      <c r="T12" s="19">
        <f>SUM(S$4:S12)</f>
        <v>17.048627177538872</v>
      </c>
      <c r="W12" s="4">
        <v>12</v>
      </c>
      <c r="X12" s="4">
        <v>4</v>
      </c>
      <c r="Y12" s="12">
        <v>0</v>
      </c>
      <c r="AA12" s="11">
        <f t="shared" si="1"/>
        <v>1.8858222768982289</v>
      </c>
      <c r="AB12" s="11">
        <f t="shared" si="2"/>
        <v>5.4529640478519405E-3</v>
      </c>
      <c r="AC12" s="11">
        <f t="shared" si="3"/>
        <v>0.19587481595836548</v>
      </c>
      <c r="AD12" s="11">
        <f t="shared" si="4"/>
        <v>1.5941305369199566E-2</v>
      </c>
      <c r="AE12" s="11">
        <f t="shared" si="5"/>
        <v>0</v>
      </c>
      <c r="AF12" s="11">
        <f t="shared" si="6"/>
        <v>0.10622056932583382</v>
      </c>
      <c r="AG12" s="11">
        <f t="shared" si="7"/>
        <v>0.92646974953009198</v>
      </c>
      <c r="AH12" s="11">
        <f t="shared" si="8"/>
        <v>0.84883805888161046</v>
      </c>
      <c r="AI12" s="11">
        <f t="shared" si="9"/>
        <v>3.3657110674029946E-3</v>
      </c>
      <c r="AJ12" s="11">
        <f t="shared" si="10"/>
        <v>1.5982450267816521E-3</v>
      </c>
      <c r="AK12" s="11">
        <f t="shared" si="11"/>
        <v>2.6466004569537873E-2</v>
      </c>
      <c r="AL12" s="11">
        <f t="shared" si="12"/>
        <v>0</v>
      </c>
      <c r="AM12" s="11">
        <f t="shared" si="13"/>
        <v>4.0160497006749045</v>
      </c>
      <c r="AN12" s="11">
        <f t="shared" si="14"/>
        <v>0.89714189492595309</v>
      </c>
      <c r="AO12" s="8">
        <f t="shared" si="15"/>
        <v>0</v>
      </c>
      <c r="AQ12">
        <f t="shared" si="16"/>
        <v>51.250999999999998</v>
      </c>
      <c r="AR12">
        <f>D12</f>
        <v>0.19700000000000001</v>
      </c>
      <c r="AS12">
        <f t="shared" si="40"/>
        <v>4.5170000000000003</v>
      </c>
      <c r="AT12">
        <f t="shared" si="17"/>
        <v>0.54800000000000004</v>
      </c>
      <c r="AU12">
        <f t="shared" si="18"/>
        <v>0</v>
      </c>
      <c r="AV12">
        <f t="shared" si="19"/>
        <v>3.452</v>
      </c>
      <c r="AW12">
        <f t="shared" si="41"/>
        <v>16.890999999999998</v>
      </c>
      <c r="AX12">
        <f t="shared" si="20"/>
        <v>21.532</v>
      </c>
      <c r="AY12">
        <f t="shared" si="42"/>
        <v>0.108</v>
      </c>
      <c r="AZ12">
        <f t="shared" si="21"/>
        <v>5.3999999999999999E-2</v>
      </c>
      <c r="BA12">
        <f t="shared" si="22"/>
        <v>0.371</v>
      </c>
      <c r="BB12">
        <f t="shared" si="23"/>
        <v>0</v>
      </c>
      <c r="BC12">
        <f t="shared" si="24"/>
        <v>98.920999999999992</v>
      </c>
      <c r="BE12">
        <f t="shared" si="25"/>
        <v>0.85304593874833556</v>
      </c>
      <c r="BF12">
        <f t="shared" si="26"/>
        <v>2.466631607943305E-3</v>
      </c>
      <c r="BG12">
        <f t="shared" si="27"/>
        <v>8.8603373872106719E-2</v>
      </c>
      <c r="BH12">
        <f t="shared" si="28"/>
        <v>7.2110007237318249E-3</v>
      </c>
      <c r="BI12">
        <f t="shared" si="29"/>
        <v>4.8048549635320979E-2</v>
      </c>
      <c r="BJ12">
        <f t="shared" si="30"/>
        <v>0</v>
      </c>
      <c r="BK12">
        <f t="shared" si="31"/>
        <v>0.41908575738629028</v>
      </c>
      <c r="BL12">
        <f t="shared" si="32"/>
        <v>0.38396929957522996</v>
      </c>
      <c r="BM12">
        <f t="shared" si="33"/>
        <v>1.5224691065643793E-3</v>
      </c>
      <c r="BN12">
        <f t="shared" si="34"/>
        <v>7.2296124927703873E-4</v>
      </c>
      <c r="BO12">
        <f t="shared" si="35"/>
        <v>1.1971816214873126E-2</v>
      </c>
      <c r="BP12">
        <f t="shared" si="36"/>
        <v>0</v>
      </c>
      <c r="BQ12">
        <f t="shared" si="37"/>
        <v>1.8166477981196731</v>
      </c>
      <c r="BR12">
        <f t="shared" si="43"/>
        <v>2.2106925210443813</v>
      </c>
    </row>
    <row r="13" spans="1:70">
      <c r="A13" t="s">
        <v>100</v>
      </c>
      <c r="B13">
        <v>12</v>
      </c>
      <c r="C13" s="1">
        <v>51.250999999999998</v>
      </c>
      <c r="D13" s="1">
        <v>0.20799999999999999</v>
      </c>
      <c r="E13" s="1">
        <v>4.5229999999999997</v>
      </c>
      <c r="F13" s="1">
        <v>0.56100000000000005</v>
      </c>
      <c r="G13" s="1">
        <v>3.47</v>
      </c>
      <c r="H13" s="1">
        <v>16.84</v>
      </c>
      <c r="I13" s="1">
        <v>21.529</v>
      </c>
      <c r="J13" s="1">
        <v>9.9000000000000005E-2</v>
      </c>
      <c r="K13" s="1">
        <v>4.9000000000000002E-2</v>
      </c>
      <c r="L13" s="1">
        <v>0.36399999999999999</v>
      </c>
      <c r="N13">
        <f t="shared" si="0"/>
        <v>98.894000000000005</v>
      </c>
      <c r="P13" s="1">
        <v>14.435</v>
      </c>
      <c r="Q13" s="1">
        <v>72.576999999999998</v>
      </c>
      <c r="R13" s="1">
        <v>10.991</v>
      </c>
      <c r="S13" s="19">
        <f t="shared" si="38"/>
        <v>2.2360679775009333</v>
      </c>
      <c r="T13" s="19">
        <f>SUM(S$4:S13)</f>
        <v>19.284695155039806</v>
      </c>
      <c r="W13" s="4">
        <v>12</v>
      </c>
      <c r="X13" s="4">
        <v>4</v>
      </c>
      <c r="Y13" s="12">
        <v>0</v>
      </c>
      <c r="AA13" s="11">
        <f t="shared" si="1"/>
        <v>1.8862854823239712</v>
      </c>
      <c r="AB13" s="11">
        <f t="shared" si="2"/>
        <v>5.7588584471282792E-3</v>
      </c>
      <c r="AC13" s="11">
        <f t="shared" si="3"/>
        <v>0.19618317515763573</v>
      </c>
      <c r="AD13" s="11">
        <f t="shared" si="4"/>
        <v>1.6323483496017751E-2</v>
      </c>
      <c r="AE13" s="11">
        <f t="shared" si="5"/>
        <v>0</v>
      </c>
      <c r="AF13" s="11">
        <f t="shared" si="6"/>
        <v>0.10680066900574005</v>
      </c>
      <c r="AG13" s="11">
        <f t="shared" si="7"/>
        <v>0.92389928155794088</v>
      </c>
      <c r="AH13" s="11">
        <f t="shared" si="8"/>
        <v>0.84892825933338045</v>
      </c>
      <c r="AI13" s="11">
        <f t="shared" si="9"/>
        <v>3.0859929565401471E-3</v>
      </c>
      <c r="AJ13" s="11">
        <f t="shared" si="10"/>
        <v>1.4506155963659847E-3</v>
      </c>
      <c r="AK13" s="11">
        <f t="shared" si="11"/>
        <v>2.5973024054705956E-2</v>
      </c>
      <c r="AL13" s="11">
        <f t="shared" si="12"/>
        <v>0</v>
      </c>
      <c r="AM13" s="11">
        <f t="shared" si="13"/>
        <v>4.0146888419294262</v>
      </c>
      <c r="AN13" s="11">
        <f t="shared" si="14"/>
        <v>0.89638044617414436</v>
      </c>
      <c r="AO13" s="8">
        <f t="shared" si="15"/>
        <v>0</v>
      </c>
      <c r="AQ13">
        <f t="shared" si="16"/>
        <v>51.250999999999998</v>
      </c>
      <c r="AR13">
        <f t="shared" si="39"/>
        <v>0.20799999999999999</v>
      </c>
      <c r="AS13">
        <f t="shared" si="40"/>
        <v>4.5229999999999997</v>
      </c>
      <c r="AT13">
        <f t="shared" si="17"/>
        <v>0.56100000000000005</v>
      </c>
      <c r="AU13">
        <f t="shared" si="18"/>
        <v>0</v>
      </c>
      <c r="AV13">
        <f t="shared" si="19"/>
        <v>3.47</v>
      </c>
      <c r="AW13">
        <f t="shared" si="41"/>
        <v>16.84</v>
      </c>
      <c r="AX13">
        <f t="shared" si="20"/>
        <v>21.529</v>
      </c>
      <c r="AY13">
        <f t="shared" si="42"/>
        <v>9.9000000000000005E-2</v>
      </c>
      <c r="AZ13">
        <f t="shared" si="21"/>
        <v>4.9000000000000002E-2</v>
      </c>
      <c r="BA13">
        <f t="shared" si="22"/>
        <v>0.36399999999999999</v>
      </c>
      <c r="BB13">
        <f t="shared" si="23"/>
        <v>0</v>
      </c>
      <c r="BC13">
        <f t="shared" si="24"/>
        <v>98.894000000000005</v>
      </c>
      <c r="BE13">
        <f t="shared" si="25"/>
        <v>0.85304593874833556</v>
      </c>
      <c r="BF13">
        <f t="shared" si="26"/>
        <v>2.6043623068639971E-3</v>
      </c>
      <c r="BG13">
        <f t="shared" si="27"/>
        <v>8.8721067085131416E-2</v>
      </c>
      <c r="BH13">
        <f t="shared" si="28"/>
        <v>7.3820646095137839E-3</v>
      </c>
      <c r="BI13">
        <f t="shared" si="29"/>
        <v>4.82990924781471E-2</v>
      </c>
      <c r="BJ13">
        <f t="shared" si="30"/>
        <v>0</v>
      </c>
      <c r="BK13">
        <f t="shared" si="31"/>
        <v>0.41782038685602563</v>
      </c>
      <c r="BL13">
        <f t="shared" si="32"/>
        <v>0.38391580208782861</v>
      </c>
      <c r="BM13">
        <f t="shared" si="33"/>
        <v>1.3955966810173478E-3</v>
      </c>
      <c r="BN13">
        <f t="shared" si="34"/>
        <v>6.5602039286249806E-4</v>
      </c>
      <c r="BO13">
        <f t="shared" si="35"/>
        <v>1.1745932890064198E-2</v>
      </c>
      <c r="BP13">
        <f t="shared" si="36"/>
        <v>0</v>
      </c>
      <c r="BQ13">
        <f t="shared" si="37"/>
        <v>1.8155862641357898</v>
      </c>
      <c r="BR13">
        <f t="shared" si="43"/>
        <v>2.2112355227805152</v>
      </c>
    </row>
    <row r="14" spans="1:70">
      <c r="A14" t="s">
        <v>101</v>
      </c>
      <c r="B14">
        <v>13</v>
      </c>
      <c r="C14" s="1">
        <v>51.308</v>
      </c>
      <c r="D14" s="1">
        <v>0.20200000000000001</v>
      </c>
      <c r="E14" s="1">
        <v>4.5449999999999999</v>
      </c>
      <c r="F14" s="1">
        <v>0.56299999999999994</v>
      </c>
      <c r="G14" s="1">
        <v>3.48</v>
      </c>
      <c r="H14" s="1">
        <v>16.866</v>
      </c>
      <c r="I14" s="1">
        <v>21.491</v>
      </c>
      <c r="J14" s="1">
        <v>0.10299999999999999</v>
      </c>
      <c r="K14" s="1">
        <v>5.2999999999999999E-2</v>
      </c>
      <c r="L14" s="1">
        <v>0.371</v>
      </c>
      <c r="N14">
        <f t="shared" si="0"/>
        <v>98.981999999999985</v>
      </c>
      <c r="P14" s="1">
        <v>14.433</v>
      </c>
      <c r="Q14" s="1">
        <v>72.576999999999998</v>
      </c>
      <c r="R14" s="1">
        <v>10.991</v>
      </c>
      <c r="S14" s="19">
        <f t="shared" si="38"/>
        <v>2.0000000000006679</v>
      </c>
      <c r="T14" s="19">
        <f>SUM(S$4:S14)</f>
        <v>21.284695155040474</v>
      </c>
      <c r="W14" s="4">
        <v>12</v>
      </c>
      <c r="X14" s="4">
        <v>4</v>
      </c>
      <c r="Y14" s="12">
        <v>0</v>
      </c>
      <c r="AA14" s="11">
        <f t="shared" si="1"/>
        <v>1.886462051145362</v>
      </c>
      <c r="AB14" s="11">
        <f t="shared" si="2"/>
        <v>5.5870472821904519E-3</v>
      </c>
      <c r="AC14" s="11">
        <f t="shared" si="3"/>
        <v>0.1969368411217538</v>
      </c>
      <c r="AD14" s="11">
        <f t="shared" si="4"/>
        <v>1.6365010437033371E-2</v>
      </c>
      <c r="AE14" s="11">
        <f t="shared" si="5"/>
        <v>0</v>
      </c>
      <c r="AF14" s="11">
        <f t="shared" si="6"/>
        <v>0.10699947600116472</v>
      </c>
      <c r="AG14" s="11">
        <f t="shared" si="7"/>
        <v>0.92438427038382731</v>
      </c>
      <c r="AH14" s="11">
        <f t="shared" si="8"/>
        <v>0.84656764411962082</v>
      </c>
      <c r="AI14" s="11">
        <f t="shared" si="9"/>
        <v>3.2074128821669295E-3</v>
      </c>
      <c r="AJ14" s="11">
        <f t="shared" si="10"/>
        <v>1.5674368064191189E-3</v>
      </c>
      <c r="AK14" s="11">
        <f t="shared" si="11"/>
        <v>2.6445571227030937E-2</v>
      </c>
      <c r="AL14" s="11">
        <f t="shared" si="12"/>
        <v>0</v>
      </c>
      <c r="AM14" s="11">
        <f t="shared" si="13"/>
        <v>4.0145227614065693</v>
      </c>
      <c r="AN14" s="11">
        <f t="shared" si="14"/>
        <v>0.89625638723103918</v>
      </c>
      <c r="AO14" s="8">
        <f t="shared" si="15"/>
        <v>0</v>
      </c>
      <c r="AQ14">
        <f t="shared" si="16"/>
        <v>51.308</v>
      </c>
      <c r="AR14">
        <f t="shared" si="39"/>
        <v>0.20200000000000001</v>
      </c>
      <c r="AS14">
        <f t="shared" si="40"/>
        <v>4.5449999999999999</v>
      </c>
      <c r="AT14">
        <f t="shared" si="17"/>
        <v>0.56299999999999994</v>
      </c>
      <c r="AU14">
        <f t="shared" si="18"/>
        <v>0</v>
      </c>
      <c r="AV14">
        <f t="shared" si="19"/>
        <v>3.4800000000000004</v>
      </c>
      <c r="AW14">
        <f t="shared" si="41"/>
        <v>16.866</v>
      </c>
      <c r="AX14">
        <f t="shared" si="20"/>
        <v>21.491</v>
      </c>
      <c r="AY14">
        <f t="shared" si="42"/>
        <v>0.10299999999999999</v>
      </c>
      <c r="AZ14">
        <f t="shared" si="21"/>
        <v>5.2999999999999999E-2</v>
      </c>
      <c r="BA14">
        <f t="shared" si="22"/>
        <v>0.371</v>
      </c>
      <c r="BB14">
        <f t="shared" si="23"/>
        <v>0</v>
      </c>
      <c r="BC14">
        <f t="shared" si="24"/>
        <v>98.981999999999985</v>
      </c>
      <c r="BE14">
        <f t="shared" si="25"/>
        <v>0.85399467376830895</v>
      </c>
      <c r="BF14">
        <f t="shared" si="26"/>
        <v>2.5292364710890742E-3</v>
      </c>
      <c r="BG14">
        <f t="shared" si="27"/>
        <v>8.9152608866222047E-2</v>
      </c>
      <c r="BH14">
        <f t="shared" si="28"/>
        <v>7.4083821304033147E-3</v>
      </c>
      <c r="BI14">
        <f t="shared" si="29"/>
        <v>4.8438282946383839E-2</v>
      </c>
      <c r="BJ14">
        <f t="shared" si="30"/>
        <v>0</v>
      </c>
      <c r="BK14">
        <f t="shared" si="31"/>
        <v>0.41846547771459192</v>
      </c>
      <c r="BL14">
        <f t="shared" si="32"/>
        <v>0.38323816724741161</v>
      </c>
      <c r="BM14">
        <f t="shared" si="33"/>
        <v>1.4519844257049172E-3</v>
      </c>
      <c r="BN14">
        <f t="shared" si="34"/>
        <v>7.0957307799413059E-4</v>
      </c>
      <c r="BO14">
        <f t="shared" si="35"/>
        <v>1.1971816214873126E-2</v>
      </c>
      <c r="BP14">
        <f t="shared" si="36"/>
        <v>0</v>
      </c>
      <c r="BQ14">
        <f t="shared" si="37"/>
        <v>1.8173602028629829</v>
      </c>
      <c r="BR14">
        <f t="shared" si="43"/>
        <v>2.2089857338585279</v>
      </c>
    </row>
    <row r="15" spans="1:70">
      <c r="A15" t="s">
        <v>102</v>
      </c>
      <c r="B15">
        <v>14</v>
      </c>
      <c r="C15" s="1">
        <v>51.411000000000001</v>
      </c>
      <c r="D15" s="1">
        <v>0.19500000000000001</v>
      </c>
      <c r="E15" s="1">
        <v>4.53</v>
      </c>
      <c r="F15" s="1">
        <v>0.56599999999999995</v>
      </c>
      <c r="G15" s="1">
        <v>3.488</v>
      </c>
      <c r="H15" s="1">
        <v>16.867999999999999</v>
      </c>
      <c r="I15" s="1">
        <v>21.501000000000001</v>
      </c>
      <c r="J15" s="1">
        <v>9.4E-2</v>
      </c>
      <c r="K15" s="1">
        <v>5.3999999999999999E-2</v>
      </c>
      <c r="L15" s="1">
        <v>0.37</v>
      </c>
      <c r="N15">
        <f t="shared" si="0"/>
        <v>99.077000000000012</v>
      </c>
      <c r="P15" s="1">
        <v>14.430999999999999</v>
      </c>
      <c r="Q15" s="1">
        <v>72.575999999999993</v>
      </c>
      <c r="R15" s="1">
        <v>10.991</v>
      </c>
      <c r="S15" s="19">
        <f t="shared" si="38"/>
        <v>2.2360679775025223</v>
      </c>
      <c r="T15" s="19">
        <f>SUM(S$4:S15)</f>
        <v>23.520763132542996</v>
      </c>
      <c r="W15" s="4">
        <v>12</v>
      </c>
      <c r="X15" s="4">
        <v>4</v>
      </c>
      <c r="Y15" s="12">
        <v>0</v>
      </c>
      <c r="AA15" s="11">
        <f t="shared" si="1"/>
        <v>1.8881073773525261</v>
      </c>
      <c r="AB15" s="11">
        <f t="shared" si="2"/>
        <v>5.3873257853642061E-3</v>
      </c>
      <c r="AC15" s="11">
        <f t="shared" si="3"/>
        <v>0.1960644848274091</v>
      </c>
      <c r="AD15" s="11">
        <f t="shared" si="4"/>
        <v>1.6433572061888418E-2</v>
      </c>
      <c r="AE15" s="11">
        <f t="shared" si="5"/>
        <v>0</v>
      </c>
      <c r="AF15" s="11">
        <f t="shared" si="6"/>
        <v>0.10712393905988296</v>
      </c>
      <c r="AG15" s="11">
        <f t="shared" si="7"/>
        <v>0.92344640245186749</v>
      </c>
      <c r="AH15" s="11">
        <f t="shared" si="8"/>
        <v>0.84600192512308536</v>
      </c>
      <c r="AI15" s="11">
        <f t="shared" si="9"/>
        <v>2.9238369395353766E-3</v>
      </c>
      <c r="AJ15" s="11">
        <f t="shared" si="10"/>
        <v>1.5952016178534265E-3</v>
      </c>
      <c r="AK15" s="11">
        <f t="shared" si="11"/>
        <v>2.6344406396096025E-2</v>
      </c>
      <c r="AL15" s="11">
        <f t="shared" si="12"/>
        <v>0</v>
      </c>
      <c r="AM15" s="11">
        <f t="shared" si="13"/>
        <v>4.0134284716155086</v>
      </c>
      <c r="AN15" s="11">
        <f t="shared" si="14"/>
        <v>0.89605373379681963</v>
      </c>
      <c r="AO15" s="8">
        <f t="shared" si="15"/>
        <v>0</v>
      </c>
      <c r="AQ15">
        <f t="shared" si="16"/>
        <v>51.411000000000001</v>
      </c>
      <c r="AR15">
        <f t="shared" si="39"/>
        <v>0.19500000000000001</v>
      </c>
      <c r="AS15">
        <f t="shared" si="40"/>
        <v>4.53</v>
      </c>
      <c r="AT15">
        <f t="shared" si="17"/>
        <v>0.56599999999999995</v>
      </c>
      <c r="AU15">
        <f t="shared" si="18"/>
        <v>0</v>
      </c>
      <c r="AV15">
        <f t="shared" si="19"/>
        <v>3.488</v>
      </c>
      <c r="AW15">
        <f t="shared" si="41"/>
        <v>16.867999999999999</v>
      </c>
      <c r="AX15">
        <f t="shared" si="20"/>
        <v>21.501000000000001</v>
      </c>
      <c r="AY15">
        <f t="shared" si="42"/>
        <v>9.4E-2</v>
      </c>
      <c r="AZ15">
        <f t="shared" si="21"/>
        <v>5.3999999999999999E-2</v>
      </c>
      <c r="BA15">
        <f t="shared" si="22"/>
        <v>0.37</v>
      </c>
      <c r="BB15">
        <f t="shared" si="23"/>
        <v>0</v>
      </c>
      <c r="BC15">
        <f t="shared" si="24"/>
        <v>99.077000000000012</v>
      </c>
      <c r="BE15">
        <f t="shared" si="25"/>
        <v>0.85570905459387492</v>
      </c>
      <c r="BF15">
        <f t="shared" si="26"/>
        <v>2.4415896626849977E-3</v>
      </c>
      <c r="BG15">
        <f t="shared" si="27"/>
        <v>8.8858375833660269E-2</v>
      </c>
      <c r="BH15">
        <f t="shared" si="28"/>
        <v>7.4478584117376135E-3</v>
      </c>
      <c r="BI15">
        <f t="shared" si="29"/>
        <v>4.8549635320973221E-2</v>
      </c>
      <c r="BJ15">
        <f t="shared" si="30"/>
        <v>0</v>
      </c>
      <c r="BK15">
        <f t="shared" si="31"/>
        <v>0.41851510008832776</v>
      </c>
      <c r="BL15">
        <f t="shared" si="32"/>
        <v>0.38341649220541613</v>
      </c>
      <c r="BM15">
        <f t="shared" si="33"/>
        <v>1.3251120001578857E-3</v>
      </c>
      <c r="BN15">
        <f t="shared" si="34"/>
        <v>7.2296124927703873E-4</v>
      </c>
      <c r="BO15">
        <f t="shared" si="35"/>
        <v>1.1939547168471849E-2</v>
      </c>
      <c r="BP15">
        <f t="shared" si="36"/>
        <v>0</v>
      </c>
      <c r="BQ15">
        <f t="shared" si="37"/>
        <v>1.8189257265345815</v>
      </c>
      <c r="BR15">
        <f t="shared" si="43"/>
        <v>2.2064828778148597</v>
      </c>
    </row>
    <row r="16" spans="1:70">
      <c r="A16" t="s">
        <v>103</v>
      </c>
      <c r="B16">
        <v>15</v>
      </c>
      <c r="C16" s="1">
        <v>51.304000000000002</v>
      </c>
      <c r="D16" s="1">
        <v>0.20899999999999999</v>
      </c>
      <c r="E16" s="1">
        <v>4.5609999999999999</v>
      </c>
      <c r="F16" s="1">
        <v>0.57399999999999995</v>
      </c>
      <c r="G16" s="1">
        <v>3.4969999999999999</v>
      </c>
      <c r="H16" s="1">
        <v>16.856000000000002</v>
      </c>
      <c r="I16" s="1">
        <v>21.492999999999999</v>
      </c>
      <c r="J16" s="1">
        <v>9.7000000000000003E-2</v>
      </c>
      <c r="K16" s="1">
        <v>5.2999999999999999E-2</v>
      </c>
      <c r="L16" s="1">
        <v>0.36199999999999999</v>
      </c>
      <c r="N16">
        <f t="shared" si="0"/>
        <v>99.005999999999986</v>
      </c>
      <c r="P16" s="1">
        <v>14.429</v>
      </c>
      <c r="Q16" s="1">
        <v>72.575999999999993</v>
      </c>
      <c r="R16" s="1">
        <v>10.991</v>
      </c>
      <c r="S16" s="19">
        <f t="shared" si="38"/>
        <v>1.9999999999988916</v>
      </c>
      <c r="T16" s="19">
        <f>SUM(S$4:S16)</f>
        <v>25.520763132541887</v>
      </c>
      <c r="W16" s="4">
        <v>12</v>
      </c>
      <c r="X16" s="4">
        <v>4</v>
      </c>
      <c r="Y16" s="12">
        <v>0</v>
      </c>
      <c r="AA16" s="11">
        <f t="shared" si="1"/>
        <v>1.885950859465845</v>
      </c>
      <c r="AB16" s="11">
        <f t="shared" si="2"/>
        <v>5.7795419707336844E-3</v>
      </c>
      <c r="AC16" s="11">
        <f t="shared" si="3"/>
        <v>0.19759197888813571</v>
      </c>
      <c r="AD16" s="11">
        <f t="shared" si="4"/>
        <v>1.6681532375170102E-2</v>
      </c>
      <c r="AE16" s="11">
        <f t="shared" si="5"/>
        <v>0</v>
      </c>
      <c r="AF16" s="11">
        <f t="shared" si="6"/>
        <v>0.10750141920493166</v>
      </c>
      <c r="AG16" s="11">
        <f t="shared" si="7"/>
        <v>0.9236578634352739</v>
      </c>
      <c r="AH16" s="11">
        <f t="shared" si="8"/>
        <v>0.84648299642097646</v>
      </c>
      <c r="AI16" s="11">
        <f t="shared" si="9"/>
        <v>3.0199902248443651E-3</v>
      </c>
      <c r="AJ16" s="11">
        <f t="shared" si="10"/>
        <v>1.567134238545047E-3</v>
      </c>
      <c r="AK16" s="11">
        <f t="shared" si="11"/>
        <v>2.5799053414625368E-2</v>
      </c>
      <c r="AL16" s="11">
        <f t="shared" si="12"/>
        <v>0</v>
      </c>
      <c r="AM16" s="11">
        <f t="shared" si="13"/>
        <v>4.0140323696390814</v>
      </c>
      <c r="AN16" s="11">
        <f t="shared" si="14"/>
        <v>0.89574702859709276</v>
      </c>
      <c r="AO16" s="8">
        <f t="shared" si="15"/>
        <v>0</v>
      </c>
      <c r="AQ16">
        <f t="shared" si="16"/>
        <v>51.304000000000002</v>
      </c>
      <c r="AR16">
        <f t="shared" si="39"/>
        <v>0.20899999999999999</v>
      </c>
      <c r="AS16">
        <f t="shared" si="40"/>
        <v>4.5609999999999999</v>
      </c>
      <c r="AT16">
        <f t="shared" si="17"/>
        <v>0.57399999999999995</v>
      </c>
      <c r="AU16">
        <f t="shared" si="18"/>
        <v>0</v>
      </c>
      <c r="AV16">
        <f t="shared" si="19"/>
        <v>3.4969999999999999</v>
      </c>
      <c r="AW16">
        <f t="shared" si="41"/>
        <v>16.856000000000002</v>
      </c>
      <c r="AX16">
        <f t="shared" si="20"/>
        <v>21.492999999999999</v>
      </c>
      <c r="AY16">
        <f t="shared" si="42"/>
        <v>9.7000000000000003E-2</v>
      </c>
      <c r="AZ16">
        <f t="shared" si="21"/>
        <v>5.2999999999999999E-2</v>
      </c>
      <c r="BA16">
        <f t="shared" si="22"/>
        <v>0.36199999999999999</v>
      </c>
      <c r="BB16">
        <f t="shared" si="23"/>
        <v>0</v>
      </c>
      <c r="BC16">
        <f t="shared" si="24"/>
        <v>99.005999999999986</v>
      </c>
      <c r="BE16">
        <f t="shared" si="25"/>
        <v>0.85392809587217045</v>
      </c>
      <c r="BF16">
        <f t="shared" si="26"/>
        <v>2.6168832794931508E-3</v>
      </c>
      <c r="BG16">
        <f t="shared" si="27"/>
        <v>8.9466457434287966E-2</v>
      </c>
      <c r="BH16">
        <f t="shared" si="28"/>
        <v>7.553128495295742E-3</v>
      </c>
      <c r="BI16">
        <f t="shared" si="29"/>
        <v>4.8674906742386281E-2</v>
      </c>
      <c r="BJ16">
        <f t="shared" si="30"/>
        <v>0</v>
      </c>
      <c r="BK16">
        <f t="shared" si="31"/>
        <v>0.41821736584591263</v>
      </c>
      <c r="BL16">
        <f t="shared" si="32"/>
        <v>0.38327383223901251</v>
      </c>
      <c r="BM16">
        <f t="shared" si="33"/>
        <v>1.367402808673563E-3</v>
      </c>
      <c r="BN16">
        <f t="shared" si="34"/>
        <v>7.0957307799413059E-4</v>
      </c>
      <c r="BO16">
        <f t="shared" si="35"/>
        <v>1.1681394797261649E-2</v>
      </c>
      <c r="BP16">
        <f t="shared" si="36"/>
        <v>0</v>
      </c>
      <c r="BQ16">
        <f t="shared" si="37"/>
        <v>1.8174890405924884</v>
      </c>
      <c r="BR16">
        <f t="shared" si="43"/>
        <v>2.2085593255244809</v>
      </c>
    </row>
    <row r="17" spans="1:70">
      <c r="A17" t="s">
        <v>104</v>
      </c>
      <c r="B17">
        <v>16</v>
      </c>
      <c r="C17" s="1">
        <v>51.271999999999998</v>
      </c>
      <c r="D17" s="1">
        <v>0.21099999999999999</v>
      </c>
      <c r="E17" s="1">
        <v>4.5789999999999997</v>
      </c>
      <c r="F17" s="1">
        <v>0.57799999999999996</v>
      </c>
      <c r="G17" s="1">
        <v>3.5270000000000001</v>
      </c>
      <c r="H17" s="1">
        <v>16.866</v>
      </c>
      <c r="I17" s="1">
        <v>21.47</v>
      </c>
      <c r="J17" s="1">
        <v>9.8000000000000004E-2</v>
      </c>
      <c r="K17" s="1">
        <v>4.9000000000000002E-2</v>
      </c>
      <c r="L17" s="1">
        <v>0.371</v>
      </c>
      <c r="N17">
        <f t="shared" si="0"/>
        <v>99.021000000000001</v>
      </c>
      <c r="P17" s="1">
        <v>14.427</v>
      </c>
      <c r="Q17" s="1">
        <v>72.575999999999993</v>
      </c>
      <c r="R17" s="1">
        <v>10.991</v>
      </c>
      <c r="S17" s="19">
        <f t="shared" si="38"/>
        <v>2.0000000000006679</v>
      </c>
      <c r="T17" s="19">
        <f>SUM(S$4:S17)</f>
        <v>27.520763132542555</v>
      </c>
      <c r="W17" s="4">
        <v>12</v>
      </c>
      <c r="X17" s="4">
        <v>4</v>
      </c>
      <c r="Y17" s="12">
        <v>0</v>
      </c>
      <c r="AA17" s="11">
        <f t="shared" si="1"/>
        <v>1.8848059577474443</v>
      </c>
      <c r="AB17" s="11">
        <f t="shared" si="2"/>
        <v>5.834945887119111E-3</v>
      </c>
      <c r="AC17" s="11">
        <f t="shared" si="3"/>
        <v>0.19837508401792905</v>
      </c>
      <c r="AD17" s="11">
        <f t="shared" si="4"/>
        <v>1.6798060086363784E-2</v>
      </c>
      <c r="AE17" s="11">
        <f t="shared" si="5"/>
        <v>0</v>
      </c>
      <c r="AF17" s="11">
        <f t="shared" si="6"/>
        <v>0.10842545836240831</v>
      </c>
      <c r="AG17" s="11">
        <f t="shared" si="7"/>
        <v>0.9242212441201092</v>
      </c>
      <c r="AH17" s="11">
        <f t="shared" si="8"/>
        <v>0.84559126133818929</v>
      </c>
      <c r="AI17" s="11">
        <f t="shared" si="9"/>
        <v>3.0511750214279572E-3</v>
      </c>
      <c r="AJ17" s="11">
        <f t="shared" si="10"/>
        <v>1.448884115771825E-3</v>
      </c>
      <c r="AK17" s="11">
        <f t="shared" si="11"/>
        <v>2.6440907233054447E-2</v>
      </c>
      <c r="AL17" s="11">
        <f t="shared" si="12"/>
        <v>0</v>
      </c>
      <c r="AM17" s="11">
        <f t="shared" si="13"/>
        <v>4.0149929779298175</v>
      </c>
      <c r="AN17" s="11">
        <f t="shared" si="14"/>
        <v>0.89500236808799194</v>
      </c>
      <c r="AO17" s="8">
        <f t="shared" si="15"/>
        <v>0</v>
      </c>
      <c r="AQ17">
        <f t="shared" si="16"/>
        <v>51.271999999999998</v>
      </c>
      <c r="AR17">
        <f t="shared" si="39"/>
        <v>0.21099999999999999</v>
      </c>
      <c r="AS17">
        <f t="shared" si="40"/>
        <v>4.5789999999999997</v>
      </c>
      <c r="AT17">
        <f t="shared" si="17"/>
        <v>0.57799999999999996</v>
      </c>
      <c r="AU17">
        <f t="shared" si="18"/>
        <v>0</v>
      </c>
      <c r="AV17">
        <f t="shared" si="19"/>
        <v>3.5270000000000001</v>
      </c>
      <c r="AW17">
        <f t="shared" si="41"/>
        <v>16.866</v>
      </c>
      <c r="AX17">
        <f t="shared" si="20"/>
        <v>21.47</v>
      </c>
      <c r="AY17">
        <f t="shared" si="42"/>
        <v>9.8000000000000004E-2</v>
      </c>
      <c r="AZ17">
        <f t="shared" si="21"/>
        <v>4.9000000000000002E-2</v>
      </c>
      <c r="BA17">
        <f t="shared" si="22"/>
        <v>0.371</v>
      </c>
      <c r="BB17">
        <f t="shared" si="23"/>
        <v>0</v>
      </c>
      <c r="BC17">
        <f t="shared" si="24"/>
        <v>99.021000000000001</v>
      </c>
      <c r="BE17">
        <f t="shared" si="25"/>
        <v>0.8533954727030626</v>
      </c>
      <c r="BF17">
        <f t="shared" si="26"/>
        <v>2.6419252247514586E-3</v>
      </c>
      <c r="BG17">
        <f t="shared" si="27"/>
        <v>8.9819537073362099E-2</v>
      </c>
      <c r="BH17">
        <f t="shared" si="28"/>
        <v>7.6057635370748063E-3</v>
      </c>
      <c r="BI17">
        <f t="shared" si="29"/>
        <v>4.909247814709649E-2</v>
      </c>
      <c r="BJ17">
        <f t="shared" si="30"/>
        <v>0</v>
      </c>
      <c r="BK17">
        <f t="shared" si="31"/>
        <v>0.41846547771459192</v>
      </c>
      <c r="BL17">
        <f t="shared" si="32"/>
        <v>0.38286368483560224</v>
      </c>
      <c r="BM17">
        <f t="shared" si="33"/>
        <v>1.3814997448454555E-3</v>
      </c>
      <c r="BN17">
        <f t="shared" si="34"/>
        <v>6.5602039286249806E-4</v>
      </c>
      <c r="BO17">
        <f t="shared" si="35"/>
        <v>1.1971816214873126E-2</v>
      </c>
      <c r="BP17">
        <f t="shared" si="36"/>
        <v>0</v>
      </c>
      <c r="BQ17">
        <f t="shared" si="37"/>
        <v>1.8178936755881225</v>
      </c>
      <c r="BR17">
        <f t="shared" si="43"/>
        <v>2.2085961527045259</v>
      </c>
    </row>
    <row r="18" spans="1:70">
      <c r="A18" t="s">
        <v>105</v>
      </c>
      <c r="B18">
        <v>17</v>
      </c>
      <c r="C18" s="1">
        <v>51.372999999999998</v>
      </c>
      <c r="D18" s="1">
        <v>0.21099999999999999</v>
      </c>
      <c r="E18" s="1">
        <v>4.601</v>
      </c>
      <c r="F18" s="1">
        <v>0.58699999999999997</v>
      </c>
      <c r="G18" s="1">
        <v>3.536</v>
      </c>
      <c r="H18" s="1">
        <v>16.867999999999999</v>
      </c>
      <c r="I18" s="1">
        <v>21.497</v>
      </c>
      <c r="J18" s="1">
        <v>0.107</v>
      </c>
      <c r="K18" s="1">
        <v>5.8000000000000003E-2</v>
      </c>
      <c r="L18" s="1">
        <v>0.377</v>
      </c>
      <c r="N18">
        <f t="shared" si="0"/>
        <v>99.215000000000003</v>
      </c>
      <c r="P18" s="1">
        <v>14.425000000000001</v>
      </c>
      <c r="Q18" s="1">
        <v>72.575000000000003</v>
      </c>
      <c r="R18" s="1">
        <v>10.991</v>
      </c>
      <c r="S18" s="19">
        <f t="shared" si="38"/>
        <v>2.2360679774945784</v>
      </c>
      <c r="T18" s="19">
        <f>SUM(S$4:S18)</f>
        <v>29.756831110037133</v>
      </c>
      <c r="W18" s="4">
        <v>12</v>
      </c>
      <c r="X18" s="4">
        <v>4</v>
      </c>
      <c r="Y18" s="12">
        <v>0</v>
      </c>
      <c r="AA18" s="11">
        <f t="shared" si="1"/>
        <v>1.8849194004800671</v>
      </c>
      <c r="AB18" s="11">
        <f t="shared" si="2"/>
        <v>5.8238248094127512E-3</v>
      </c>
      <c r="AC18" s="11">
        <f t="shared" si="3"/>
        <v>0.19894827725802697</v>
      </c>
      <c r="AD18" s="11">
        <f t="shared" si="4"/>
        <v>1.7027106899223165E-2</v>
      </c>
      <c r="AE18" s="11">
        <f t="shared" si="5"/>
        <v>0</v>
      </c>
      <c r="AF18" s="11">
        <f t="shared" si="6"/>
        <v>0.1084949522095256</v>
      </c>
      <c r="AG18" s="11">
        <f t="shared" si="7"/>
        <v>0.92256911746529868</v>
      </c>
      <c r="AH18" s="11">
        <f t="shared" si="8"/>
        <v>0.84504097443867487</v>
      </c>
      <c r="AI18" s="11">
        <f t="shared" si="9"/>
        <v>3.3250355405444651E-3</v>
      </c>
      <c r="AJ18" s="11">
        <f t="shared" si="10"/>
        <v>1.7117369839600072E-3</v>
      </c>
      <c r="AK18" s="11">
        <f t="shared" si="11"/>
        <v>2.6817313094325071E-2</v>
      </c>
      <c r="AL18" s="11">
        <f t="shared" si="12"/>
        <v>0</v>
      </c>
      <c r="AM18" s="11">
        <f t="shared" si="13"/>
        <v>4.0146777391790591</v>
      </c>
      <c r="AN18" s="11">
        <f t="shared" si="14"/>
        <v>0.89477380174469401</v>
      </c>
      <c r="AO18" s="8">
        <f t="shared" si="15"/>
        <v>0</v>
      </c>
      <c r="AQ18">
        <f t="shared" si="16"/>
        <v>51.372999999999998</v>
      </c>
      <c r="AR18">
        <f t="shared" si="39"/>
        <v>0.21099999999999999</v>
      </c>
      <c r="AS18">
        <f t="shared" si="40"/>
        <v>4.601</v>
      </c>
      <c r="AT18">
        <f t="shared" si="17"/>
        <v>0.58699999999999997</v>
      </c>
      <c r="AU18">
        <f t="shared" si="18"/>
        <v>0</v>
      </c>
      <c r="AV18">
        <f t="shared" si="19"/>
        <v>3.536</v>
      </c>
      <c r="AW18">
        <f t="shared" si="41"/>
        <v>16.867999999999999</v>
      </c>
      <c r="AX18">
        <f t="shared" si="20"/>
        <v>21.497</v>
      </c>
      <c r="AY18">
        <f t="shared" si="42"/>
        <v>0.107</v>
      </c>
      <c r="AZ18">
        <f t="shared" si="21"/>
        <v>5.8000000000000003E-2</v>
      </c>
      <c r="BA18">
        <f t="shared" si="22"/>
        <v>0.377</v>
      </c>
      <c r="BB18">
        <f t="shared" si="23"/>
        <v>0</v>
      </c>
      <c r="BC18">
        <f t="shared" si="24"/>
        <v>99.215000000000003</v>
      </c>
      <c r="BE18">
        <f t="shared" si="25"/>
        <v>0.85507656458055925</v>
      </c>
      <c r="BF18">
        <f t="shared" si="26"/>
        <v>2.6419252247514586E-3</v>
      </c>
      <c r="BG18">
        <f t="shared" si="27"/>
        <v>9.0251078854452729E-2</v>
      </c>
      <c r="BH18">
        <f t="shared" si="28"/>
        <v>7.7241923810777019E-3</v>
      </c>
      <c r="BI18">
        <f t="shared" si="29"/>
        <v>4.921774956850955E-2</v>
      </c>
      <c r="BJ18">
        <f t="shared" si="30"/>
        <v>0</v>
      </c>
      <c r="BK18">
        <f t="shared" si="31"/>
        <v>0.41851510008832776</v>
      </c>
      <c r="BL18">
        <f t="shared" si="32"/>
        <v>0.38334516222221432</v>
      </c>
      <c r="BM18">
        <f t="shared" si="33"/>
        <v>1.508372170392487E-3</v>
      </c>
      <c r="BN18">
        <f t="shared" si="34"/>
        <v>7.7651393440867126E-4</v>
      </c>
      <c r="BO18">
        <f t="shared" si="35"/>
        <v>1.2165430493280777E-2</v>
      </c>
      <c r="BP18">
        <f t="shared" si="36"/>
        <v>0</v>
      </c>
      <c r="BQ18">
        <f t="shared" si="37"/>
        <v>1.8212220895179749</v>
      </c>
      <c r="BR18">
        <f t="shared" si="43"/>
        <v>2.2043866930263452</v>
      </c>
    </row>
    <row r="19" spans="1:70">
      <c r="A19" t="s">
        <v>106</v>
      </c>
      <c r="B19">
        <v>18</v>
      </c>
      <c r="C19" s="1">
        <v>51.313000000000002</v>
      </c>
      <c r="D19" s="1">
        <v>0.20799999999999999</v>
      </c>
      <c r="E19" s="1">
        <v>4.6289999999999996</v>
      </c>
      <c r="F19" s="1">
        <v>0.59099999999999997</v>
      </c>
      <c r="G19" s="1">
        <v>3.5329999999999999</v>
      </c>
      <c r="H19" s="1">
        <v>16.867000000000001</v>
      </c>
      <c r="I19" s="1">
        <v>21.501999999999999</v>
      </c>
      <c r="J19" s="1">
        <v>0.107</v>
      </c>
      <c r="K19" s="1">
        <v>5.3999999999999999E-2</v>
      </c>
      <c r="L19" s="1">
        <v>0.36499999999999999</v>
      </c>
      <c r="N19">
        <f t="shared" si="0"/>
        <v>99.168999999999997</v>
      </c>
      <c r="P19" s="1">
        <v>14.423999999999999</v>
      </c>
      <c r="Q19" s="1">
        <v>72.575000000000003</v>
      </c>
      <c r="R19" s="1">
        <v>10.991</v>
      </c>
      <c r="S19" s="19">
        <f t="shared" si="38"/>
        <v>1.0000000000012221</v>
      </c>
      <c r="T19" s="19">
        <f>SUM(S$4:S19)</f>
        <v>30.756831110038355</v>
      </c>
      <c r="W19" s="4">
        <v>12</v>
      </c>
      <c r="X19" s="4">
        <v>4</v>
      </c>
      <c r="Y19" s="12">
        <v>0</v>
      </c>
      <c r="AA19" s="11">
        <f t="shared" si="1"/>
        <v>1.8836828414525719</v>
      </c>
      <c r="AB19" s="11">
        <f t="shared" si="2"/>
        <v>5.7439638849640868E-3</v>
      </c>
      <c r="AC19" s="11">
        <f t="shared" si="3"/>
        <v>0.20026158500105165</v>
      </c>
      <c r="AD19" s="11">
        <f t="shared" si="4"/>
        <v>1.7151920736510763E-2</v>
      </c>
      <c r="AE19" s="11">
        <f t="shared" si="5"/>
        <v>0</v>
      </c>
      <c r="AF19" s="11">
        <f t="shared" si="6"/>
        <v>0.10845845978090765</v>
      </c>
      <c r="AG19" s="11">
        <f t="shared" si="7"/>
        <v>0.92298721238699821</v>
      </c>
      <c r="AH19" s="11">
        <f t="shared" si="8"/>
        <v>0.8456707070036682</v>
      </c>
      <c r="AI19" s="11">
        <f t="shared" si="9"/>
        <v>3.3267396202842476E-3</v>
      </c>
      <c r="AJ19" s="11">
        <f t="shared" si="10"/>
        <v>1.59450292116852E-3</v>
      </c>
      <c r="AK19" s="11">
        <f t="shared" si="11"/>
        <v>2.5977018011113726E-2</v>
      </c>
      <c r="AL19" s="11">
        <f t="shared" si="12"/>
        <v>0</v>
      </c>
      <c r="AM19" s="11">
        <f t="shared" si="13"/>
        <v>4.014854950799239</v>
      </c>
      <c r="AN19" s="11">
        <f t="shared" si="14"/>
        <v>0.89484811201645909</v>
      </c>
      <c r="AO19" s="8">
        <f t="shared" si="15"/>
        <v>0</v>
      </c>
      <c r="AQ19">
        <f t="shared" si="16"/>
        <v>51.313000000000002</v>
      </c>
      <c r="AR19">
        <f t="shared" si="39"/>
        <v>0.20799999999999999</v>
      </c>
      <c r="AS19">
        <f t="shared" si="40"/>
        <v>4.6289999999999996</v>
      </c>
      <c r="AT19">
        <f t="shared" si="17"/>
        <v>0.59099999999999997</v>
      </c>
      <c r="AU19">
        <f t="shared" si="18"/>
        <v>0</v>
      </c>
      <c r="AV19">
        <f t="shared" si="19"/>
        <v>3.5329999999999999</v>
      </c>
      <c r="AW19">
        <f t="shared" si="41"/>
        <v>16.867000000000001</v>
      </c>
      <c r="AX19">
        <f t="shared" si="20"/>
        <v>21.501999999999999</v>
      </c>
      <c r="AY19">
        <f t="shared" si="42"/>
        <v>0.107</v>
      </c>
      <c r="AZ19">
        <f t="shared" si="21"/>
        <v>5.3999999999999999E-2</v>
      </c>
      <c r="BA19">
        <f t="shared" si="22"/>
        <v>0.36499999999999999</v>
      </c>
      <c r="BB19">
        <f t="shared" si="23"/>
        <v>0</v>
      </c>
      <c r="BC19">
        <f t="shared" si="24"/>
        <v>99.168999999999997</v>
      </c>
      <c r="BE19">
        <f t="shared" si="25"/>
        <v>0.85407789613848206</v>
      </c>
      <c r="BF19">
        <f t="shared" si="26"/>
        <v>2.6043623068639971E-3</v>
      </c>
      <c r="BG19">
        <f t="shared" si="27"/>
        <v>9.0800313848568057E-2</v>
      </c>
      <c r="BH19">
        <f t="shared" si="28"/>
        <v>7.7768274228567661E-3</v>
      </c>
      <c r="BI19">
        <f t="shared" si="29"/>
        <v>4.917599242803853E-2</v>
      </c>
      <c r="BJ19">
        <f t="shared" si="30"/>
        <v>0</v>
      </c>
      <c r="BK19">
        <f t="shared" si="31"/>
        <v>0.41849028890145989</v>
      </c>
      <c r="BL19">
        <f t="shared" si="32"/>
        <v>0.38343432470121652</v>
      </c>
      <c r="BM19">
        <f t="shared" si="33"/>
        <v>1.508372170392487E-3</v>
      </c>
      <c r="BN19">
        <f t="shared" si="34"/>
        <v>7.2296124927703873E-4</v>
      </c>
      <c r="BO19">
        <f t="shared" si="35"/>
        <v>1.1778201936465473E-2</v>
      </c>
      <c r="BP19">
        <f t="shared" si="36"/>
        <v>0</v>
      </c>
      <c r="BQ19">
        <f t="shared" si="37"/>
        <v>1.8203695411036207</v>
      </c>
      <c r="BR19">
        <f t="shared" si="43"/>
        <v>2.2055164405602969</v>
      </c>
    </row>
    <row r="20" spans="1:70">
      <c r="A20" t="s">
        <v>107</v>
      </c>
      <c r="B20">
        <v>19</v>
      </c>
      <c r="C20" s="1">
        <v>51.155999999999999</v>
      </c>
      <c r="D20" s="1">
        <v>0.20899999999999999</v>
      </c>
      <c r="E20" s="1">
        <v>4.6660000000000004</v>
      </c>
      <c r="F20" s="1">
        <v>0.61699999999999999</v>
      </c>
      <c r="G20" s="1">
        <v>3.5329999999999999</v>
      </c>
      <c r="H20" s="1">
        <v>16.826000000000001</v>
      </c>
      <c r="I20" s="1">
        <v>21.504000000000001</v>
      </c>
      <c r="J20" s="1">
        <v>9.2999999999999999E-2</v>
      </c>
      <c r="K20" s="1">
        <v>5.2999999999999999E-2</v>
      </c>
      <c r="L20" s="1">
        <v>0.37</v>
      </c>
      <c r="N20">
        <f t="shared" si="0"/>
        <v>99.027000000000015</v>
      </c>
      <c r="P20" s="1">
        <v>14.422000000000001</v>
      </c>
      <c r="Q20" s="1">
        <v>72.573999999999998</v>
      </c>
      <c r="R20" s="1">
        <v>10.991</v>
      </c>
      <c r="S20" s="19">
        <f t="shared" si="38"/>
        <v>2.2360679775009333</v>
      </c>
      <c r="T20" s="19">
        <f>SUM(S$4:S20)</f>
        <v>32.992899087539286</v>
      </c>
      <c r="W20" s="4">
        <v>12</v>
      </c>
      <c r="X20" s="4">
        <v>4</v>
      </c>
      <c r="Y20" s="12">
        <v>0</v>
      </c>
      <c r="AA20" s="11">
        <f t="shared" si="1"/>
        <v>1.8811771489443201</v>
      </c>
      <c r="AB20" s="11">
        <f t="shared" si="2"/>
        <v>5.7815913537486554E-3</v>
      </c>
      <c r="AC20" s="11">
        <f t="shared" si="3"/>
        <v>0.2022124742813971</v>
      </c>
      <c r="AD20" s="11">
        <f t="shared" si="4"/>
        <v>1.7937552477551463E-2</v>
      </c>
      <c r="AE20" s="11">
        <f t="shared" si="5"/>
        <v>0</v>
      </c>
      <c r="AF20" s="11">
        <f t="shared" si="6"/>
        <v>0.10864660830001725</v>
      </c>
      <c r="AG20" s="11">
        <f t="shared" si="7"/>
        <v>0.92234089344848325</v>
      </c>
      <c r="AH20" s="11">
        <f t="shared" si="8"/>
        <v>0.84721653204933567</v>
      </c>
      <c r="AI20" s="11">
        <f t="shared" si="9"/>
        <v>2.8964812523253765E-3</v>
      </c>
      <c r="AJ20" s="11">
        <f t="shared" si="10"/>
        <v>1.567689932803678E-3</v>
      </c>
      <c r="AK20" s="11">
        <f t="shared" si="11"/>
        <v>2.6378548564948236E-2</v>
      </c>
      <c r="AL20" s="11">
        <f t="shared" si="12"/>
        <v>0</v>
      </c>
      <c r="AM20" s="11">
        <f t="shared" si="13"/>
        <v>4.0161555206049311</v>
      </c>
      <c r="AN20" s="11">
        <f t="shared" si="14"/>
        <v>0.89461888905951015</v>
      </c>
      <c r="AO20" s="8">
        <f t="shared" si="15"/>
        <v>0</v>
      </c>
      <c r="AQ20">
        <f t="shared" si="16"/>
        <v>51.155999999999999</v>
      </c>
      <c r="AR20">
        <f t="shared" si="39"/>
        <v>0.20899999999999999</v>
      </c>
      <c r="AS20">
        <f t="shared" si="40"/>
        <v>4.6660000000000004</v>
      </c>
      <c r="AT20">
        <f t="shared" si="17"/>
        <v>0.61699999999999999</v>
      </c>
      <c r="AU20">
        <f t="shared" si="18"/>
        <v>0</v>
      </c>
      <c r="AV20">
        <f t="shared" si="19"/>
        <v>3.5329999999999999</v>
      </c>
      <c r="AW20">
        <f t="shared" si="41"/>
        <v>16.826000000000001</v>
      </c>
      <c r="AX20">
        <f t="shared" si="20"/>
        <v>21.504000000000001</v>
      </c>
      <c r="AY20">
        <f t="shared" si="42"/>
        <v>9.2999999999999999E-2</v>
      </c>
      <c r="AZ20">
        <f t="shared" si="21"/>
        <v>5.2999999999999999E-2</v>
      </c>
      <c r="BA20">
        <f t="shared" si="22"/>
        <v>0.37</v>
      </c>
      <c r="BB20">
        <f t="shared" si="23"/>
        <v>0</v>
      </c>
      <c r="BC20">
        <f t="shared" si="24"/>
        <v>99.027000000000015</v>
      </c>
      <c r="BE20">
        <f t="shared" si="25"/>
        <v>0.85146471371504662</v>
      </c>
      <c r="BF20">
        <f t="shared" si="26"/>
        <v>2.6168832794931508E-3</v>
      </c>
      <c r="BG20">
        <f t="shared" si="27"/>
        <v>9.1526088662220492E-2</v>
      </c>
      <c r="BH20">
        <f t="shared" si="28"/>
        <v>8.118955194420685E-3</v>
      </c>
      <c r="BI20">
        <f t="shared" si="29"/>
        <v>4.917599242803853E-2</v>
      </c>
      <c r="BJ20">
        <f t="shared" si="30"/>
        <v>0</v>
      </c>
      <c r="BK20">
        <f t="shared" si="31"/>
        <v>0.41747303023987453</v>
      </c>
      <c r="BL20">
        <f t="shared" si="32"/>
        <v>0.38346998969281748</v>
      </c>
      <c r="BM20">
        <f t="shared" si="33"/>
        <v>1.3110150639859934E-3</v>
      </c>
      <c r="BN20">
        <f t="shared" si="34"/>
        <v>7.0957307799413059E-4</v>
      </c>
      <c r="BO20">
        <f t="shared" si="35"/>
        <v>1.1939547168471849E-2</v>
      </c>
      <c r="BP20">
        <f t="shared" si="36"/>
        <v>0</v>
      </c>
      <c r="BQ20">
        <f t="shared" si="37"/>
        <v>1.8178057885223635</v>
      </c>
      <c r="BR20">
        <f t="shared" si="43"/>
        <v>2.2093424643946897</v>
      </c>
    </row>
    <row r="21" spans="1:70">
      <c r="A21" t="s">
        <v>108</v>
      </c>
      <c r="B21">
        <v>20</v>
      </c>
      <c r="C21" s="1">
        <v>50.756</v>
      </c>
      <c r="D21" s="1">
        <v>0.224</v>
      </c>
      <c r="E21" s="1">
        <v>4.7590000000000003</v>
      </c>
      <c r="F21" s="1">
        <v>0.63700000000000001</v>
      </c>
      <c r="G21" s="1">
        <v>3.5579999999999998</v>
      </c>
      <c r="H21" s="1">
        <v>16.632000000000001</v>
      </c>
      <c r="I21" s="1">
        <v>21.396999999999998</v>
      </c>
      <c r="J21" s="1">
        <v>9.8000000000000004E-2</v>
      </c>
      <c r="K21" s="1">
        <v>5.6000000000000001E-2</v>
      </c>
      <c r="L21" s="1">
        <v>0.38800000000000001</v>
      </c>
      <c r="N21">
        <f t="shared" si="0"/>
        <v>98.504999999999995</v>
      </c>
      <c r="P21" s="1">
        <v>14.42</v>
      </c>
      <c r="Q21" s="1">
        <v>72.573999999999998</v>
      </c>
      <c r="R21" s="1">
        <v>10.991</v>
      </c>
      <c r="S21" s="19">
        <f t="shared" si="38"/>
        <v>2.0000000000006679</v>
      </c>
      <c r="T21" s="19">
        <f>SUM(S$4:S21)</f>
        <v>34.992899087539953</v>
      </c>
      <c r="W21" s="4">
        <v>12</v>
      </c>
      <c r="X21" s="4">
        <v>4</v>
      </c>
      <c r="Y21" s="12">
        <v>0</v>
      </c>
      <c r="AA21" s="11">
        <f t="shared" si="1"/>
        <v>1.8773772888256355</v>
      </c>
      <c r="AB21" s="11">
        <f t="shared" si="2"/>
        <v>6.2327567766442176E-3</v>
      </c>
      <c r="AC21" s="11">
        <f t="shared" si="3"/>
        <v>0.20744834227804498</v>
      </c>
      <c r="AD21" s="11">
        <f t="shared" si="4"/>
        <v>1.8627239907985517E-2</v>
      </c>
      <c r="AE21" s="11">
        <f t="shared" si="5"/>
        <v>0</v>
      </c>
      <c r="AF21" s="11">
        <f t="shared" si="6"/>
        <v>0.11005493829078182</v>
      </c>
      <c r="AG21" s="11">
        <f t="shared" si="7"/>
        <v>0.91703542143580941</v>
      </c>
      <c r="AH21" s="11">
        <f t="shared" si="8"/>
        <v>0.84792826460010318</v>
      </c>
      <c r="AI21" s="11">
        <f t="shared" si="9"/>
        <v>3.0700461507824771E-3</v>
      </c>
      <c r="AJ21" s="11">
        <f t="shared" si="10"/>
        <v>1.6661088910961536E-3</v>
      </c>
      <c r="AK21" s="11">
        <f t="shared" si="11"/>
        <v>2.7823512295645492E-2</v>
      </c>
      <c r="AL21" s="11">
        <f t="shared" si="12"/>
        <v>0</v>
      </c>
      <c r="AM21" s="11">
        <f t="shared" si="13"/>
        <v>4.0172639194525281</v>
      </c>
      <c r="AN21" s="11">
        <f t="shared" si="14"/>
        <v>0.89284785194549177</v>
      </c>
      <c r="AO21" s="8">
        <f t="shared" si="15"/>
        <v>0</v>
      </c>
      <c r="AQ21">
        <f t="shared" si="16"/>
        <v>50.756</v>
      </c>
      <c r="AR21">
        <f t="shared" si="39"/>
        <v>0.224</v>
      </c>
      <c r="AS21">
        <f t="shared" si="40"/>
        <v>4.7590000000000003</v>
      </c>
      <c r="AT21">
        <f t="shared" si="17"/>
        <v>0.63700000000000001</v>
      </c>
      <c r="AU21">
        <f t="shared" si="18"/>
        <v>0</v>
      </c>
      <c r="AV21">
        <f t="shared" si="19"/>
        <v>3.5579999999999998</v>
      </c>
      <c r="AW21">
        <f t="shared" si="41"/>
        <v>16.632000000000001</v>
      </c>
      <c r="AX21">
        <f t="shared" si="20"/>
        <v>21.396999999999998</v>
      </c>
      <c r="AY21">
        <f t="shared" si="42"/>
        <v>9.8000000000000004E-2</v>
      </c>
      <c r="AZ21">
        <f t="shared" si="21"/>
        <v>5.6000000000000001E-2</v>
      </c>
      <c r="BA21">
        <f t="shared" si="22"/>
        <v>0.38800000000000001</v>
      </c>
      <c r="BB21">
        <f t="shared" si="23"/>
        <v>0</v>
      </c>
      <c r="BC21">
        <f t="shared" si="24"/>
        <v>98.504999999999995</v>
      </c>
      <c r="BE21">
        <f t="shared" si="25"/>
        <v>0.8448069241011984</v>
      </c>
      <c r="BF21">
        <f t="shared" si="26"/>
        <v>2.8046978689304585E-3</v>
      </c>
      <c r="BG21">
        <f t="shared" si="27"/>
        <v>9.3350333464103583E-2</v>
      </c>
      <c r="BH21">
        <f t="shared" si="28"/>
        <v>8.3821304033160071E-3</v>
      </c>
      <c r="BI21">
        <f t="shared" si="29"/>
        <v>4.9523968598630369E-2</v>
      </c>
      <c r="BJ21">
        <f t="shared" si="30"/>
        <v>0</v>
      </c>
      <c r="BK21">
        <f t="shared" si="31"/>
        <v>0.41265965998749521</v>
      </c>
      <c r="BL21">
        <f t="shared" si="32"/>
        <v>0.38156191264216954</v>
      </c>
      <c r="BM21">
        <f t="shared" si="33"/>
        <v>1.3814997448454555E-3</v>
      </c>
      <c r="BN21">
        <f t="shared" si="34"/>
        <v>7.4973759184285499E-4</v>
      </c>
      <c r="BO21">
        <f t="shared" si="35"/>
        <v>1.2520390003694806E-2</v>
      </c>
      <c r="BP21">
        <f t="shared" si="36"/>
        <v>0</v>
      </c>
      <c r="BQ21">
        <f t="shared" si="37"/>
        <v>1.8077412544062263</v>
      </c>
      <c r="BR21">
        <f t="shared" si="43"/>
        <v>2.2222560389440495</v>
      </c>
    </row>
    <row r="22" spans="1:70">
      <c r="A22" t="s">
        <v>109</v>
      </c>
      <c r="B22">
        <v>21</v>
      </c>
      <c r="C22" s="1">
        <v>49.165999999999997</v>
      </c>
      <c r="D22" s="1">
        <v>0.28100000000000003</v>
      </c>
      <c r="E22" s="1">
        <v>5.5679999999999996</v>
      </c>
      <c r="F22" s="1">
        <v>0.63500000000000001</v>
      </c>
      <c r="G22" s="1">
        <v>3.601</v>
      </c>
      <c r="H22" s="1">
        <v>16.004000000000001</v>
      </c>
      <c r="I22" s="1">
        <v>20.469000000000001</v>
      </c>
      <c r="J22" s="1">
        <v>9.8000000000000004E-2</v>
      </c>
      <c r="K22" s="1">
        <v>5.8000000000000003E-2</v>
      </c>
      <c r="L22" s="1">
        <v>0.504</v>
      </c>
      <c r="N22">
        <f t="shared" si="0"/>
        <v>96.384</v>
      </c>
      <c r="P22" s="1">
        <v>14.417</v>
      </c>
      <c r="Q22" s="1">
        <v>72.573999999999998</v>
      </c>
      <c r="R22" s="1">
        <v>10.991</v>
      </c>
      <c r="S22" s="19">
        <f t="shared" si="38"/>
        <v>3.0000000000001137</v>
      </c>
      <c r="T22" s="19">
        <f>SUM(S$4:S22)</f>
        <v>37.992899087540067</v>
      </c>
      <c r="W22" s="4">
        <v>12</v>
      </c>
      <c r="X22" s="4">
        <v>4</v>
      </c>
      <c r="Y22" s="12">
        <v>0</v>
      </c>
      <c r="AA22" s="11">
        <f t="shared" si="1"/>
        <v>1.8580473713884114</v>
      </c>
      <c r="AB22" s="11">
        <f t="shared" si="2"/>
        <v>7.9885179524433834E-3</v>
      </c>
      <c r="AC22" s="11">
        <f t="shared" si="3"/>
        <v>0.24798260902187913</v>
      </c>
      <c r="AD22" s="11">
        <f t="shared" si="4"/>
        <v>1.8971887267894821E-2</v>
      </c>
      <c r="AE22" s="11">
        <f t="shared" si="5"/>
        <v>0</v>
      </c>
      <c r="AF22" s="11">
        <f t="shared" si="6"/>
        <v>0.11380319281229465</v>
      </c>
      <c r="AG22" s="11">
        <f t="shared" si="7"/>
        <v>0.9015668026581638</v>
      </c>
      <c r="AH22" s="11">
        <f t="shared" si="8"/>
        <v>0.82876344276507541</v>
      </c>
      <c r="AI22" s="11">
        <f t="shared" si="9"/>
        <v>3.1366975049137678E-3</v>
      </c>
      <c r="AJ22" s="11">
        <f t="shared" si="10"/>
        <v>1.7630762001066645E-3</v>
      </c>
      <c r="AK22" s="11">
        <f t="shared" si="11"/>
        <v>3.6926529886150264E-2</v>
      </c>
      <c r="AL22" s="11">
        <f t="shared" si="12"/>
        <v>0</v>
      </c>
      <c r="AM22" s="11">
        <f t="shared" si="13"/>
        <v>4.0189501274573329</v>
      </c>
      <c r="AN22" s="11">
        <f t="shared" si="14"/>
        <v>0.88791948420775868</v>
      </c>
      <c r="AO22" s="8">
        <f t="shared" si="15"/>
        <v>0</v>
      </c>
      <c r="AQ22">
        <f t="shared" si="16"/>
        <v>49.165999999999997</v>
      </c>
      <c r="AR22">
        <f t="shared" si="39"/>
        <v>0.28100000000000003</v>
      </c>
      <c r="AS22">
        <f t="shared" si="40"/>
        <v>5.5679999999999996</v>
      </c>
      <c r="AT22">
        <f t="shared" si="17"/>
        <v>0.63500000000000001</v>
      </c>
      <c r="AU22">
        <f t="shared" si="18"/>
        <v>0</v>
      </c>
      <c r="AV22">
        <f t="shared" si="19"/>
        <v>3.601</v>
      </c>
      <c r="AW22">
        <f t="shared" si="41"/>
        <v>16.004000000000001</v>
      </c>
      <c r="AX22">
        <f t="shared" si="20"/>
        <v>20.469000000000001</v>
      </c>
      <c r="AY22">
        <f t="shared" si="42"/>
        <v>9.8000000000000004E-2</v>
      </c>
      <c r="AZ22">
        <f t="shared" si="21"/>
        <v>5.8000000000000003E-2</v>
      </c>
      <c r="BA22">
        <f t="shared" si="22"/>
        <v>0.504</v>
      </c>
      <c r="BB22">
        <f t="shared" si="23"/>
        <v>0</v>
      </c>
      <c r="BC22">
        <f t="shared" si="24"/>
        <v>96.384</v>
      </c>
      <c r="BE22">
        <f t="shared" si="25"/>
        <v>0.81834221038615174</v>
      </c>
      <c r="BF22">
        <f t="shared" si="26"/>
        <v>3.5183933087922273E-3</v>
      </c>
      <c r="BG22">
        <f t="shared" si="27"/>
        <v>0.10921930168693605</v>
      </c>
      <c r="BH22">
        <f t="shared" si="28"/>
        <v>8.3558128824264746E-3</v>
      </c>
      <c r="BI22">
        <f t="shared" si="29"/>
        <v>5.0122487612048329E-2</v>
      </c>
      <c r="BJ22">
        <f t="shared" si="30"/>
        <v>0</v>
      </c>
      <c r="BK22">
        <f t="shared" si="31"/>
        <v>0.39707823463443198</v>
      </c>
      <c r="BL22">
        <f t="shared" si="32"/>
        <v>0.36501335653935457</v>
      </c>
      <c r="BM22">
        <f t="shared" si="33"/>
        <v>1.3814997448454555E-3</v>
      </c>
      <c r="BN22">
        <f t="shared" si="34"/>
        <v>7.7651393440867126E-4</v>
      </c>
      <c r="BO22">
        <f t="shared" si="35"/>
        <v>1.6263599386242736E-2</v>
      </c>
      <c r="BP22">
        <f t="shared" si="36"/>
        <v>0</v>
      </c>
      <c r="BQ22">
        <f t="shared" si="37"/>
        <v>1.7700714101156381</v>
      </c>
      <c r="BR22">
        <f t="shared" si="43"/>
        <v>2.2705016896435701</v>
      </c>
    </row>
    <row r="23" spans="1:70" s="2" customFormat="1">
      <c r="A23" s="2" t="s">
        <v>110</v>
      </c>
      <c r="B23" s="2">
        <v>22</v>
      </c>
      <c r="C23" s="3">
        <v>39.648000000000003</v>
      </c>
      <c r="D23" s="3">
        <v>0.441</v>
      </c>
      <c r="E23" s="3">
        <v>13.792999999999999</v>
      </c>
      <c r="F23" s="3">
        <v>0.23400000000000001</v>
      </c>
      <c r="G23" s="3">
        <v>5.3159999999999998</v>
      </c>
      <c r="H23" s="3">
        <v>15.625999999999999</v>
      </c>
      <c r="I23" s="3">
        <v>11.417</v>
      </c>
      <c r="J23" s="3">
        <v>0.115</v>
      </c>
      <c r="K23" s="3">
        <v>8.3000000000000004E-2</v>
      </c>
      <c r="L23" s="3">
        <v>1.92</v>
      </c>
      <c r="M23" s="3"/>
      <c r="N23" s="2">
        <f t="shared" si="0"/>
        <v>88.593000000000004</v>
      </c>
      <c r="P23" s="3">
        <v>14.414999999999999</v>
      </c>
      <c r="Q23" s="3">
        <v>72.572999999999993</v>
      </c>
      <c r="R23" s="3">
        <v>10.991</v>
      </c>
      <c r="S23" s="20">
        <f t="shared" si="38"/>
        <v>2.2360679775025223</v>
      </c>
      <c r="T23" s="20">
        <f>SUM(S$4:S23)</f>
        <v>40.228967065042589</v>
      </c>
      <c r="V23" s="3"/>
      <c r="W23" s="21">
        <v>12</v>
      </c>
      <c r="X23" s="21">
        <v>4</v>
      </c>
      <c r="Y23" s="22">
        <v>0</v>
      </c>
      <c r="AA23" s="23">
        <f t="shared" si="1"/>
        <v>1.6225312147023796</v>
      </c>
      <c r="AB23" s="23">
        <f t="shared" si="2"/>
        <v>1.3576204011990863E-2</v>
      </c>
      <c r="AC23" s="23">
        <f t="shared" si="3"/>
        <v>0.66521281179189862</v>
      </c>
      <c r="AD23" s="23">
        <f t="shared" si="4"/>
        <v>7.5706390055637974E-3</v>
      </c>
      <c r="AE23" s="23">
        <f t="shared" si="5"/>
        <v>0</v>
      </c>
      <c r="AF23" s="23">
        <f t="shared" si="6"/>
        <v>0.18192658528944095</v>
      </c>
      <c r="AG23" s="23">
        <f t="shared" si="7"/>
        <v>0.95322859000759841</v>
      </c>
      <c r="AH23" s="23">
        <f t="shared" si="8"/>
        <v>0.50057116798854462</v>
      </c>
      <c r="AI23" s="23">
        <f t="shared" si="9"/>
        <v>3.9858804961513915E-3</v>
      </c>
      <c r="AJ23" s="23">
        <f t="shared" si="10"/>
        <v>2.7321280633228187E-3</v>
      </c>
      <c r="AK23" s="23">
        <f t="shared" si="11"/>
        <v>0.15233126906001437</v>
      </c>
      <c r="AL23" s="23">
        <f t="shared" si="12"/>
        <v>0</v>
      </c>
      <c r="AM23" s="23">
        <f t="shared" si="13"/>
        <v>4.1036664904169058</v>
      </c>
      <c r="AN23" s="23">
        <f t="shared" si="14"/>
        <v>0.83973417093232594</v>
      </c>
      <c r="AO23" s="24">
        <f t="shared" si="15"/>
        <v>0</v>
      </c>
      <c r="AQ23" s="2">
        <f t="shared" si="16"/>
        <v>39.648000000000003</v>
      </c>
      <c r="AR23" s="2">
        <f t="shared" si="39"/>
        <v>0.441</v>
      </c>
      <c r="AS23" s="2">
        <f t="shared" si="40"/>
        <v>13.792999999999999</v>
      </c>
      <c r="AT23" s="2">
        <f t="shared" si="17"/>
        <v>0.23400000000000001</v>
      </c>
      <c r="AU23" s="2">
        <f t="shared" si="18"/>
        <v>0</v>
      </c>
      <c r="AV23" s="2">
        <f t="shared" si="19"/>
        <v>5.3159999999999998</v>
      </c>
      <c r="AW23" s="2">
        <f t="shared" si="41"/>
        <v>15.625999999999999</v>
      </c>
      <c r="AX23" s="2">
        <f t="shared" si="20"/>
        <v>11.417</v>
      </c>
      <c r="AY23" s="2">
        <f t="shared" si="42"/>
        <v>0.115</v>
      </c>
      <c r="AZ23" s="2">
        <f t="shared" si="21"/>
        <v>8.3000000000000004E-2</v>
      </c>
      <c r="BA23" s="2">
        <f t="shared" si="22"/>
        <v>1.92</v>
      </c>
      <c r="BB23" s="2">
        <f t="shared" si="23"/>
        <v>0</v>
      </c>
      <c r="BC23" s="2">
        <f t="shared" si="24"/>
        <v>88.593000000000004</v>
      </c>
      <c r="BE23" s="2">
        <f t="shared" si="25"/>
        <v>0.65992010652463384</v>
      </c>
      <c r="BF23" s="2">
        <f t="shared" si="26"/>
        <v>5.5217489294568404E-3</v>
      </c>
      <c r="BG23" s="2">
        <f t="shared" si="27"/>
        <v>0.27055708120831701</v>
      </c>
      <c r="BH23" s="2">
        <f t="shared" si="28"/>
        <v>3.0791499440752683E-3</v>
      </c>
      <c r="BI23" s="2">
        <f t="shared" si="29"/>
        <v>7.3993652914648406E-2</v>
      </c>
      <c r="BJ23" s="2">
        <f t="shared" si="30"/>
        <v>0</v>
      </c>
      <c r="BK23" s="2">
        <f t="shared" si="31"/>
        <v>0.38769960599835251</v>
      </c>
      <c r="BL23" s="2">
        <f t="shared" si="32"/>
        <v>0.20359360455370615</v>
      </c>
      <c r="BM23" s="2">
        <f t="shared" si="33"/>
        <v>1.6211476597676262E-3</v>
      </c>
      <c r="BN23" s="2">
        <f t="shared" si="34"/>
        <v>1.1112182164813742E-3</v>
      </c>
      <c r="BO23" s="2">
        <f t="shared" si="35"/>
        <v>6.195656909044852E-2</v>
      </c>
      <c r="BP23" s="2">
        <f t="shared" si="36"/>
        <v>0</v>
      </c>
      <c r="BQ23" s="2">
        <f t="shared" si="37"/>
        <v>1.6690538850398875</v>
      </c>
      <c r="BR23" s="2">
        <f t="shared" si="43"/>
        <v>2.458678253110345</v>
      </c>
    </row>
    <row r="24" spans="1:70">
      <c r="A24" t="s">
        <v>111</v>
      </c>
      <c r="B24">
        <v>23</v>
      </c>
      <c r="C24" s="1">
        <v>11.343</v>
      </c>
      <c r="D24" s="1">
        <v>0.13</v>
      </c>
      <c r="E24" s="1">
        <v>1.2649999999999999</v>
      </c>
      <c r="F24" s="1">
        <v>3.5000000000000003E-2</v>
      </c>
      <c r="G24" s="1">
        <v>3.698</v>
      </c>
      <c r="H24" s="1">
        <v>3.7290000000000001</v>
      </c>
      <c r="I24" s="1">
        <v>2.202</v>
      </c>
      <c r="J24" s="1">
        <v>5.8000000000000003E-2</v>
      </c>
      <c r="K24" s="1">
        <v>0.10299999999999999</v>
      </c>
      <c r="L24" s="1">
        <v>0.157</v>
      </c>
      <c r="N24">
        <f t="shared" si="0"/>
        <v>22.720000000000002</v>
      </c>
      <c r="P24" s="1">
        <v>14.413</v>
      </c>
      <c r="Q24" s="1">
        <v>72.572999999999993</v>
      </c>
      <c r="R24" s="1">
        <v>10.991</v>
      </c>
      <c r="S24" s="19">
        <f t="shared" si="38"/>
        <v>1.9999999999988916</v>
      </c>
      <c r="T24" s="19">
        <f>SUM(S$4:S24)</f>
        <v>42.228967065041481</v>
      </c>
      <c r="W24" s="4">
        <v>8</v>
      </c>
      <c r="X24" s="4">
        <v>3</v>
      </c>
      <c r="Y24" s="12">
        <v>0</v>
      </c>
      <c r="AA24" s="11">
        <f t="shared" si="1"/>
        <v>1.2446451205710565</v>
      </c>
      <c r="AB24" s="11">
        <f t="shared" si="2"/>
        <v>1.0730722185116497E-2</v>
      </c>
      <c r="AC24" s="11">
        <f t="shared" si="3"/>
        <v>0.16358302206237596</v>
      </c>
      <c r="AD24" s="11">
        <f t="shared" si="4"/>
        <v>3.0362012714680617E-3</v>
      </c>
      <c r="AE24" s="11">
        <f t="shared" si="5"/>
        <v>0</v>
      </c>
      <c r="AF24" s="11">
        <f t="shared" si="6"/>
        <v>0.33933131132614569</v>
      </c>
      <c r="AG24" s="11">
        <f t="shared" si="7"/>
        <v>0.60994047808068308</v>
      </c>
      <c r="AH24" s="11">
        <f t="shared" si="8"/>
        <v>0.25886717114290714</v>
      </c>
      <c r="AI24" s="11">
        <f t="shared" si="9"/>
        <v>5.3901426594887046E-3</v>
      </c>
      <c r="AJ24" s="11">
        <f t="shared" si="10"/>
        <v>9.0908819321644987E-3</v>
      </c>
      <c r="AK24" s="11">
        <f t="shared" si="11"/>
        <v>3.3398988690998117E-2</v>
      </c>
      <c r="AL24" s="11">
        <f t="shared" si="12"/>
        <v>0</v>
      </c>
      <c r="AM24" s="11">
        <f t="shared" si="13"/>
        <v>2.6780140399224042</v>
      </c>
      <c r="AN24" s="11">
        <f t="shared" si="14"/>
        <v>0.64253513576108312</v>
      </c>
      <c r="AO24" s="8">
        <f t="shared" si="15"/>
        <v>0</v>
      </c>
      <c r="AQ24">
        <f t="shared" si="16"/>
        <v>11.343</v>
      </c>
      <c r="AR24">
        <f t="shared" si="39"/>
        <v>0.13</v>
      </c>
      <c r="AS24">
        <f t="shared" si="40"/>
        <v>1.2649999999999999</v>
      </c>
      <c r="AT24">
        <f t="shared" si="17"/>
        <v>3.5000000000000003E-2</v>
      </c>
      <c r="AU24">
        <f t="shared" si="18"/>
        <v>0</v>
      </c>
      <c r="AV24">
        <f t="shared" si="19"/>
        <v>3.6979999999999995</v>
      </c>
      <c r="AW24">
        <f t="shared" si="41"/>
        <v>3.7290000000000001</v>
      </c>
      <c r="AX24">
        <f t="shared" si="20"/>
        <v>2.202</v>
      </c>
      <c r="AY24">
        <f t="shared" si="42"/>
        <v>5.8000000000000003E-2</v>
      </c>
      <c r="AZ24">
        <f t="shared" si="21"/>
        <v>0.10299999999999999</v>
      </c>
      <c r="BA24">
        <f t="shared" si="22"/>
        <v>0.157</v>
      </c>
      <c r="BB24">
        <f t="shared" si="23"/>
        <v>0</v>
      </c>
      <c r="BC24">
        <f t="shared" si="24"/>
        <v>22.720000000000002</v>
      </c>
      <c r="BE24">
        <f t="shared" si="25"/>
        <v>0.1887982689747004</v>
      </c>
      <c r="BF24">
        <f t="shared" si="26"/>
        <v>1.6277264417899984E-3</v>
      </c>
      <c r="BG24">
        <f t="shared" si="27"/>
        <v>2.4813652412710867E-2</v>
      </c>
      <c r="BH24">
        <f t="shared" si="28"/>
        <v>4.605566155668136E-4</v>
      </c>
      <c r="BI24">
        <f t="shared" si="29"/>
        <v>5.1472635153944658E-2</v>
      </c>
      <c r="BJ24">
        <f t="shared" si="30"/>
        <v>0</v>
      </c>
      <c r="BK24">
        <f t="shared" si="31"/>
        <v>9.2520915830529668E-2</v>
      </c>
      <c r="BL24">
        <f t="shared" si="32"/>
        <v>3.9267155752584819E-2</v>
      </c>
      <c r="BM24">
        <f t="shared" si="33"/>
        <v>8.1762229796975938E-4</v>
      </c>
      <c r="BN24">
        <f t="shared" si="34"/>
        <v>1.3789816421395367E-3</v>
      </c>
      <c r="BO24">
        <f t="shared" si="35"/>
        <v>5.0662402850002175E-3</v>
      </c>
      <c r="BP24">
        <f t="shared" si="36"/>
        <v>0</v>
      </c>
      <c r="BQ24">
        <f t="shared" si="37"/>
        <v>0.40622375540693678</v>
      </c>
      <c r="BR24">
        <f t="shared" si="43"/>
        <v>6.5924604464347238</v>
      </c>
    </row>
    <row r="25" spans="1:70">
      <c r="A25" t="s">
        <v>112</v>
      </c>
      <c r="B25">
        <v>24</v>
      </c>
      <c r="C25" s="1">
        <v>29.010999999999999</v>
      </c>
      <c r="D25" s="1">
        <v>0.13300000000000001</v>
      </c>
      <c r="E25" s="1">
        <v>1.917</v>
      </c>
      <c r="F25" s="1">
        <v>2.8000000000000001E-2</v>
      </c>
      <c r="G25" s="1">
        <v>6.36</v>
      </c>
      <c r="H25" s="1">
        <v>25.140999999999998</v>
      </c>
      <c r="I25" s="1">
        <v>1.974</v>
      </c>
      <c r="J25" s="1">
        <v>0.108</v>
      </c>
      <c r="K25" s="1">
        <v>0.16600000000000001</v>
      </c>
      <c r="L25" s="1">
        <v>0.17699999999999999</v>
      </c>
      <c r="N25">
        <f t="shared" si="0"/>
        <v>65.015000000000001</v>
      </c>
      <c r="P25" s="1">
        <v>14.412000000000001</v>
      </c>
      <c r="Q25" s="1">
        <v>72.572000000000003</v>
      </c>
      <c r="R25" s="1">
        <v>10.991</v>
      </c>
      <c r="S25" s="19">
        <f t="shared" si="38"/>
        <v>1.414213562366031</v>
      </c>
      <c r="T25" s="19">
        <f>SUM(S$4:S25)</f>
        <v>43.64318062740751</v>
      </c>
      <c r="W25" s="4">
        <v>8</v>
      </c>
      <c r="X25" s="4">
        <v>3</v>
      </c>
      <c r="Y25" s="12">
        <v>0</v>
      </c>
      <c r="AA25" s="11">
        <f t="shared" si="1"/>
        <v>1.0850229865458101</v>
      </c>
      <c r="AB25" s="11">
        <f t="shared" si="2"/>
        <v>3.7419318275403071E-3</v>
      </c>
      <c r="AC25" s="11">
        <f t="shared" si="3"/>
        <v>8.4494501029090965E-2</v>
      </c>
      <c r="AD25" s="11">
        <f t="shared" si="4"/>
        <v>8.2790246543459336E-4</v>
      </c>
      <c r="AE25" s="11">
        <f t="shared" si="5"/>
        <v>0</v>
      </c>
      <c r="AF25" s="11">
        <f t="shared" si="6"/>
        <v>0.19891740059517063</v>
      </c>
      <c r="AG25" s="11">
        <f t="shared" si="7"/>
        <v>1.4016392535535884</v>
      </c>
      <c r="AH25" s="11">
        <f t="shared" si="8"/>
        <v>7.9097989103979235E-2</v>
      </c>
      <c r="AI25" s="11">
        <f t="shared" si="9"/>
        <v>3.4210124343816862E-3</v>
      </c>
      <c r="AJ25" s="11">
        <f t="shared" si="10"/>
        <v>4.993850212793755E-3</v>
      </c>
      <c r="AK25" s="11">
        <f t="shared" si="11"/>
        <v>1.2834104223193286E-2</v>
      </c>
      <c r="AL25" s="11">
        <f t="shared" si="12"/>
        <v>0</v>
      </c>
      <c r="AM25" s="11">
        <f t="shared" si="13"/>
        <v>2.874990931990983</v>
      </c>
      <c r="AN25" s="11">
        <f t="shared" si="14"/>
        <v>0.87571986278676095</v>
      </c>
      <c r="AO25" s="8">
        <f t="shared" si="15"/>
        <v>0</v>
      </c>
      <c r="AQ25">
        <f t="shared" si="16"/>
        <v>29.010999999999999</v>
      </c>
      <c r="AR25">
        <f t="shared" si="39"/>
        <v>0.13300000000000001</v>
      </c>
      <c r="AS25">
        <f t="shared" si="40"/>
        <v>1.917</v>
      </c>
      <c r="AT25">
        <f t="shared" si="17"/>
        <v>2.8000000000000001E-2</v>
      </c>
      <c r="AU25">
        <f t="shared" si="18"/>
        <v>0</v>
      </c>
      <c r="AV25">
        <f t="shared" si="19"/>
        <v>6.36</v>
      </c>
      <c r="AW25">
        <f t="shared" si="41"/>
        <v>25.140999999999998</v>
      </c>
      <c r="AX25">
        <f t="shared" si="20"/>
        <v>1.974</v>
      </c>
      <c r="AY25">
        <f t="shared" si="42"/>
        <v>0.108</v>
      </c>
      <c r="AZ25">
        <f t="shared" si="21"/>
        <v>0.16600000000000001</v>
      </c>
      <c r="BA25">
        <f t="shared" si="22"/>
        <v>0.17699999999999999</v>
      </c>
      <c r="BB25">
        <f t="shared" si="23"/>
        <v>0</v>
      </c>
      <c r="BC25">
        <f t="shared" si="24"/>
        <v>65.015000000000001</v>
      </c>
      <c r="BE25">
        <f t="shared" si="25"/>
        <v>0.48287283621837551</v>
      </c>
      <c r="BF25">
        <f t="shared" si="26"/>
        <v>1.6652893596774598E-3</v>
      </c>
      <c r="BG25">
        <f t="shared" si="27"/>
        <v>3.7602981561396631E-2</v>
      </c>
      <c r="BH25">
        <f t="shared" si="28"/>
        <v>3.6844529245345085E-4</v>
      </c>
      <c r="BI25">
        <f t="shared" si="29"/>
        <v>8.8525137798563566E-2</v>
      </c>
      <c r="BJ25">
        <f t="shared" si="30"/>
        <v>0</v>
      </c>
      <c r="BK25">
        <f t="shared" si="31"/>
        <v>0.62377804904675416</v>
      </c>
      <c r="BL25">
        <f t="shared" si="32"/>
        <v>3.5201346710082848E-2</v>
      </c>
      <c r="BM25">
        <f t="shared" si="33"/>
        <v>1.5224691065643793E-3</v>
      </c>
      <c r="BN25">
        <f t="shared" si="34"/>
        <v>2.2224364329627485E-3</v>
      </c>
      <c r="BO25">
        <f t="shared" si="35"/>
        <v>5.711621213025723E-3</v>
      </c>
      <c r="BP25">
        <f t="shared" si="36"/>
        <v>0</v>
      </c>
      <c r="BQ25">
        <f t="shared" si="37"/>
        <v>1.2794706127398565</v>
      </c>
      <c r="BR25">
        <f t="shared" si="43"/>
        <v>2.2470159950250688</v>
      </c>
    </row>
    <row r="26" spans="1:70" s="2" customFormat="1">
      <c r="A26" s="2" t="s">
        <v>113</v>
      </c>
      <c r="B26" s="2">
        <v>25</v>
      </c>
      <c r="C26" s="3">
        <v>44.027000000000001</v>
      </c>
      <c r="D26" s="3">
        <v>7.0000000000000001E-3</v>
      </c>
      <c r="E26" s="3">
        <v>0.253</v>
      </c>
      <c r="F26" s="3">
        <v>2.1000000000000001E-2</v>
      </c>
      <c r="G26" s="3">
        <v>10.459</v>
      </c>
      <c r="H26" s="3">
        <v>54.341000000000001</v>
      </c>
      <c r="I26" s="3">
        <v>0.25600000000000001</v>
      </c>
      <c r="J26" s="3">
        <v>0.16300000000000001</v>
      </c>
      <c r="K26" s="3">
        <v>0.31900000000000001</v>
      </c>
      <c r="L26" s="3">
        <v>2.5000000000000001E-2</v>
      </c>
      <c r="M26" s="3"/>
      <c r="N26" s="2">
        <f t="shared" si="0"/>
        <v>109.87100000000001</v>
      </c>
      <c r="P26" s="3">
        <v>14.41</v>
      </c>
      <c r="Q26" s="3">
        <v>72.572000000000003</v>
      </c>
      <c r="R26" s="3">
        <v>10.991</v>
      </c>
      <c r="S26" s="20">
        <f t="shared" si="38"/>
        <v>2.0000000000006679</v>
      </c>
      <c r="T26" s="20">
        <f>SUM(S$4:S26)</f>
        <v>45.643180627408178</v>
      </c>
      <c r="V26" s="3"/>
      <c r="W26" s="21">
        <v>8</v>
      </c>
      <c r="X26" s="21">
        <v>3</v>
      </c>
      <c r="Y26" s="22">
        <v>0</v>
      </c>
      <c r="AA26" s="23">
        <f t="shared" si="1"/>
        <v>0.98395365645730737</v>
      </c>
      <c r="AB26" s="23">
        <f t="shared" si="2"/>
        <v>1.1768512703951546E-4</v>
      </c>
      <c r="AC26" s="23">
        <f t="shared" si="3"/>
        <v>6.6635577260071169E-3</v>
      </c>
      <c r="AD26" s="23">
        <f t="shared" si="4"/>
        <v>3.7103916137132476E-4</v>
      </c>
      <c r="AE26" s="23">
        <f t="shared" si="5"/>
        <v>0</v>
      </c>
      <c r="AF26" s="23">
        <f t="shared" si="6"/>
        <v>0.19547225950839264</v>
      </c>
      <c r="AG26" s="23">
        <f t="shared" si="7"/>
        <v>1.8103420540858777</v>
      </c>
      <c r="AH26" s="23">
        <f t="shared" si="8"/>
        <v>6.1296767151200549E-3</v>
      </c>
      <c r="AI26" s="23">
        <f t="shared" si="9"/>
        <v>3.0853029331907623E-3</v>
      </c>
      <c r="AJ26" s="23">
        <f t="shared" si="10"/>
        <v>5.7345245623368615E-3</v>
      </c>
      <c r="AK26" s="23">
        <f t="shared" si="11"/>
        <v>1.0832073906416933E-3</v>
      </c>
      <c r="AL26" s="23">
        <f t="shared" si="12"/>
        <v>0</v>
      </c>
      <c r="AM26" s="23">
        <f t="shared" si="13"/>
        <v>3.0129529636672854</v>
      </c>
      <c r="AN26" s="23">
        <f t="shared" si="14"/>
        <v>0.90254718087133345</v>
      </c>
      <c r="AO26" s="24">
        <f t="shared" si="15"/>
        <v>0</v>
      </c>
      <c r="AQ26" s="2">
        <f t="shared" si="16"/>
        <v>44.027000000000001</v>
      </c>
      <c r="AR26" s="2">
        <f t="shared" si="39"/>
        <v>7.0000000000000001E-3</v>
      </c>
      <c r="AS26" s="2">
        <f t="shared" si="40"/>
        <v>0.253</v>
      </c>
      <c r="AT26" s="2">
        <f t="shared" si="17"/>
        <v>2.1000000000000001E-2</v>
      </c>
      <c r="AU26" s="2">
        <f t="shared" si="18"/>
        <v>0</v>
      </c>
      <c r="AV26" s="2">
        <f t="shared" si="19"/>
        <v>10.459</v>
      </c>
      <c r="AW26" s="2">
        <f t="shared" si="41"/>
        <v>54.341000000000001</v>
      </c>
      <c r="AX26" s="2">
        <f t="shared" si="20"/>
        <v>0.25600000000000001</v>
      </c>
      <c r="AY26" s="2">
        <f t="shared" si="42"/>
        <v>0.16300000000000001</v>
      </c>
      <c r="AZ26" s="2">
        <f t="shared" si="21"/>
        <v>0.31900000000000001</v>
      </c>
      <c r="BA26" s="2">
        <f t="shared" si="22"/>
        <v>2.5000000000000001E-2</v>
      </c>
      <c r="BB26" s="2">
        <f t="shared" si="23"/>
        <v>0</v>
      </c>
      <c r="BC26" s="2">
        <f t="shared" si="24"/>
        <v>109.87100000000001</v>
      </c>
      <c r="BE26" s="2">
        <f t="shared" si="25"/>
        <v>0.732806258322237</v>
      </c>
      <c r="BF26" s="2">
        <f t="shared" si="26"/>
        <v>8.7646808404076828E-5</v>
      </c>
      <c r="BG26" s="2">
        <f t="shared" si="27"/>
        <v>4.962730482542174E-3</v>
      </c>
      <c r="BH26" s="2">
        <f t="shared" si="28"/>
        <v>2.7633396934008815E-4</v>
      </c>
      <c r="BI26" s="2">
        <f t="shared" si="29"/>
        <v>0.14557931072880129</v>
      </c>
      <c r="BJ26" s="2">
        <f t="shared" si="30"/>
        <v>0</v>
      </c>
      <c r="BK26" s="2">
        <f t="shared" si="31"/>
        <v>1.3482647055904566</v>
      </c>
      <c r="BL26" s="2">
        <f t="shared" si="32"/>
        <v>4.5651189249144939E-3</v>
      </c>
      <c r="BM26" s="2">
        <f t="shared" si="33"/>
        <v>2.2978005960184616E-3</v>
      </c>
      <c r="BN26" s="2">
        <f t="shared" si="34"/>
        <v>4.2708266392476914E-3</v>
      </c>
      <c r="BO26" s="2">
        <f t="shared" si="35"/>
        <v>8.0672616003188186E-4</v>
      </c>
      <c r="BP26" s="2">
        <f t="shared" si="36"/>
        <v>0</v>
      </c>
      <c r="BQ26" s="2">
        <f t="shared" si="37"/>
        <v>2.2439174582219934</v>
      </c>
      <c r="BR26" s="2">
        <f t="shared" si="43"/>
        <v>1.3427200508768489</v>
      </c>
    </row>
    <row r="27" spans="1:70">
      <c r="A27" t="s">
        <v>114</v>
      </c>
      <c r="B27">
        <v>26</v>
      </c>
      <c r="C27" s="1">
        <v>40.508000000000003</v>
      </c>
      <c r="D27" s="1">
        <v>4.0000000000000001E-3</v>
      </c>
      <c r="E27" s="1">
        <v>1.9E-2</v>
      </c>
      <c r="F27" s="1">
        <v>0.02</v>
      </c>
      <c r="G27" s="1">
        <v>10.273999999999999</v>
      </c>
      <c r="H27" s="1">
        <v>50.554000000000002</v>
      </c>
      <c r="I27" s="1">
        <v>0.17399999999999999</v>
      </c>
      <c r="J27" s="1">
        <v>0.16500000000000001</v>
      </c>
      <c r="K27" s="1">
        <v>0.33200000000000002</v>
      </c>
      <c r="L27" s="1">
        <v>5.0000000000000001E-3</v>
      </c>
      <c r="N27">
        <f t="shared" si="0"/>
        <v>102.05500000000001</v>
      </c>
      <c r="P27" s="1">
        <v>14.407999999999999</v>
      </c>
      <c r="Q27" s="1">
        <v>72.570999999999998</v>
      </c>
      <c r="R27" s="1">
        <v>10.991</v>
      </c>
      <c r="S27" s="19">
        <f t="shared" si="38"/>
        <v>2.2360679775025223</v>
      </c>
      <c r="T27" s="19">
        <f>SUM(S$4:S27)</f>
        <v>47.8792486049107</v>
      </c>
      <c r="W27" s="4">
        <v>8</v>
      </c>
      <c r="X27" s="4">
        <v>3</v>
      </c>
      <c r="Y27" s="12">
        <v>0</v>
      </c>
      <c r="AA27" s="11">
        <f t="shared" si="1"/>
        <v>0.97829041321370713</v>
      </c>
      <c r="AB27" s="11">
        <f t="shared" si="2"/>
        <v>7.2669969490641079E-5</v>
      </c>
      <c r="AC27" s="11">
        <f t="shared" si="3"/>
        <v>5.4076763379487676E-4</v>
      </c>
      <c r="AD27" s="11">
        <f t="shared" si="4"/>
        <v>3.8185800271988546E-4</v>
      </c>
      <c r="AE27" s="11">
        <f t="shared" si="5"/>
        <v>0</v>
      </c>
      <c r="AF27" s="11">
        <f t="shared" si="6"/>
        <v>0.20749420763748688</v>
      </c>
      <c r="AG27" s="11">
        <f t="shared" si="7"/>
        <v>1.8199522104717296</v>
      </c>
      <c r="AH27" s="11">
        <f t="shared" si="8"/>
        <v>4.502132776756233E-3</v>
      </c>
      <c r="AI27" s="11">
        <f t="shared" si="9"/>
        <v>3.3749364377994688E-3</v>
      </c>
      <c r="AJ27" s="11">
        <f t="shared" si="10"/>
        <v>6.4493547171505386E-3</v>
      </c>
      <c r="AK27" s="11">
        <f t="shared" si="11"/>
        <v>2.3410627581884884E-4</v>
      </c>
      <c r="AL27" s="11">
        <f t="shared" si="12"/>
        <v>0</v>
      </c>
      <c r="AM27" s="11">
        <f t="shared" si="13"/>
        <v>3.021292657136454</v>
      </c>
      <c r="AN27" s="11">
        <f t="shared" si="14"/>
        <v>0.89765736554902664</v>
      </c>
      <c r="AO27" s="8">
        <f t="shared" si="15"/>
        <v>0</v>
      </c>
      <c r="AQ27">
        <f t="shared" si="16"/>
        <v>40.508000000000003</v>
      </c>
      <c r="AR27">
        <f t="shared" si="39"/>
        <v>4.0000000000000001E-3</v>
      </c>
      <c r="AS27">
        <f t="shared" si="40"/>
        <v>1.9E-2</v>
      </c>
      <c r="AT27">
        <f t="shared" si="17"/>
        <v>0.02</v>
      </c>
      <c r="AU27">
        <f t="shared" si="18"/>
        <v>0</v>
      </c>
      <c r="AV27">
        <f t="shared" si="19"/>
        <v>10.273999999999999</v>
      </c>
      <c r="AW27">
        <f t="shared" si="41"/>
        <v>50.554000000000002</v>
      </c>
      <c r="AX27">
        <f t="shared" si="20"/>
        <v>0.17399999999999999</v>
      </c>
      <c r="AY27">
        <f t="shared" si="42"/>
        <v>0.16500000000000001</v>
      </c>
      <c r="AZ27">
        <f t="shared" si="21"/>
        <v>0.33200000000000002</v>
      </c>
      <c r="BA27">
        <f t="shared" si="22"/>
        <v>5.0000000000000001E-3</v>
      </c>
      <c r="BB27">
        <f t="shared" si="23"/>
        <v>0</v>
      </c>
      <c r="BC27">
        <f t="shared" si="24"/>
        <v>102.05500000000001</v>
      </c>
      <c r="BE27">
        <f t="shared" si="25"/>
        <v>0.67423435419440747</v>
      </c>
      <c r="BF27">
        <f t="shared" si="26"/>
        <v>5.0083890516615331E-5</v>
      </c>
      <c r="BG27">
        <f t="shared" si="27"/>
        <v>3.72695174578266E-4</v>
      </c>
      <c r="BH27">
        <f t="shared" si="28"/>
        <v>2.6317520889532203E-4</v>
      </c>
      <c r="BI27">
        <f t="shared" si="29"/>
        <v>0.14300428706642168</v>
      </c>
      <c r="BJ27">
        <f t="shared" si="30"/>
        <v>0</v>
      </c>
      <c r="BK27">
        <f t="shared" si="31"/>
        <v>1.2543047409215868</v>
      </c>
      <c r="BL27">
        <f t="shared" si="32"/>
        <v>3.1028542692778196E-3</v>
      </c>
      <c r="BM27">
        <f t="shared" si="33"/>
        <v>2.3259944683622462E-3</v>
      </c>
      <c r="BN27">
        <f t="shared" si="34"/>
        <v>4.444872865925497E-3</v>
      </c>
      <c r="BO27">
        <f t="shared" si="35"/>
        <v>1.6134523200637637E-4</v>
      </c>
      <c r="BP27">
        <f t="shared" si="36"/>
        <v>0</v>
      </c>
      <c r="BQ27">
        <f t="shared" si="37"/>
        <v>2.0822644032919779</v>
      </c>
      <c r="BR27">
        <f t="shared" si="43"/>
        <v>1.450964945834885</v>
      </c>
    </row>
    <row r="28" spans="1:70">
      <c r="A28" t="s">
        <v>115</v>
      </c>
      <c r="B28">
        <v>27</v>
      </c>
      <c r="C28" s="1">
        <v>40.125999999999998</v>
      </c>
      <c r="D28" s="1">
        <v>3.0000000000000001E-3</v>
      </c>
      <c r="E28" s="1">
        <v>1.4999999999999999E-2</v>
      </c>
      <c r="F28" s="1">
        <v>2.1999999999999999E-2</v>
      </c>
      <c r="G28" s="1">
        <v>10.243</v>
      </c>
      <c r="H28" s="1">
        <v>50.37</v>
      </c>
      <c r="I28" s="1">
        <v>0.159</v>
      </c>
      <c r="J28" s="1">
        <v>0.151</v>
      </c>
      <c r="K28" s="1">
        <v>0.33100000000000002</v>
      </c>
      <c r="L28" s="1">
        <v>1E-3</v>
      </c>
      <c r="N28">
        <f t="shared" si="0"/>
        <v>101.42100000000001</v>
      </c>
      <c r="P28" s="1">
        <v>14.406000000000001</v>
      </c>
      <c r="Q28" s="1">
        <v>72.570999999999998</v>
      </c>
      <c r="R28" s="1">
        <v>10.991</v>
      </c>
      <c r="S28" s="19">
        <f t="shared" si="38"/>
        <v>1.9999999999988916</v>
      </c>
      <c r="T28" s="19">
        <f>SUM(S$4:S28)</f>
        <v>49.879248604909591</v>
      </c>
      <c r="W28" s="4">
        <v>8</v>
      </c>
      <c r="X28" s="4">
        <v>3</v>
      </c>
      <c r="Y28" s="12">
        <v>0</v>
      </c>
      <c r="AA28" s="11">
        <f t="shared" si="1"/>
        <v>0.97556177758019869</v>
      </c>
      <c r="AB28" s="11">
        <f t="shared" si="2"/>
        <v>5.4867876500999109E-5</v>
      </c>
      <c r="AC28" s="11">
        <f t="shared" si="3"/>
        <v>4.297840157540992E-4</v>
      </c>
      <c r="AD28" s="11">
        <f t="shared" si="4"/>
        <v>4.2285989052715515E-4</v>
      </c>
      <c r="AE28" s="11">
        <f t="shared" si="5"/>
        <v>0</v>
      </c>
      <c r="AF28" s="11">
        <f t="shared" si="6"/>
        <v>0.20825503014713712</v>
      </c>
      <c r="AG28" s="11">
        <f t="shared" si="7"/>
        <v>1.8254852243307795</v>
      </c>
      <c r="AH28" s="11">
        <f t="shared" si="8"/>
        <v>4.1415993734610764E-3</v>
      </c>
      <c r="AI28" s="11">
        <f t="shared" si="9"/>
        <v>3.1092848601675474E-3</v>
      </c>
      <c r="AJ28" s="11">
        <f t="shared" si="10"/>
        <v>6.4730369368583996E-3</v>
      </c>
      <c r="AK28" s="11">
        <f t="shared" si="11"/>
        <v>4.7135157552315326E-5</v>
      </c>
      <c r="AL28" s="11">
        <f t="shared" si="12"/>
        <v>0</v>
      </c>
      <c r="AM28" s="11">
        <f t="shared" si="13"/>
        <v>3.0239806001689367</v>
      </c>
      <c r="AN28" s="11">
        <f t="shared" si="14"/>
        <v>0.89759998618869907</v>
      </c>
      <c r="AO28" s="8">
        <f t="shared" si="15"/>
        <v>0</v>
      </c>
      <c r="AQ28">
        <f t="shared" si="16"/>
        <v>40.125999999999998</v>
      </c>
      <c r="AR28">
        <f t="shared" si="39"/>
        <v>3.0000000000000001E-3</v>
      </c>
      <c r="AS28">
        <f t="shared" si="40"/>
        <v>1.4999999999999999E-2</v>
      </c>
      <c r="AT28">
        <f t="shared" si="17"/>
        <v>2.1999999999999999E-2</v>
      </c>
      <c r="AU28">
        <f t="shared" si="18"/>
        <v>0</v>
      </c>
      <c r="AV28">
        <f t="shared" si="19"/>
        <v>10.243</v>
      </c>
      <c r="AW28">
        <f t="shared" si="41"/>
        <v>50.37</v>
      </c>
      <c r="AX28">
        <f t="shared" si="20"/>
        <v>0.159</v>
      </c>
      <c r="AY28">
        <f t="shared" si="42"/>
        <v>0.151</v>
      </c>
      <c r="AZ28">
        <f t="shared" si="21"/>
        <v>0.33100000000000002</v>
      </c>
      <c r="BA28">
        <f t="shared" si="22"/>
        <v>1E-3</v>
      </c>
      <c r="BB28">
        <f t="shared" si="23"/>
        <v>0</v>
      </c>
      <c r="BC28">
        <f t="shared" si="24"/>
        <v>101.42100000000001</v>
      </c>
      <c r="BE28">
        <f t="shared" si="25"/>
        <v>0.66787616511318237</v>
      </c>
      <c r="BF28">
        <f t="shared" si="26"/>
        <v>3.7562917887461497E-5</v>
      </c>
      <c r="BG28">
        <f t="shared" si="27"/>
        <v>2.9423303256178896E-4</v>
      </c>
      <c r="BH28">
        <f t="shared" si="28"/>
        <v>2.8949272978485421E-4</v>
      </c>
      <c r="BI28">
        <f t="shared" si="29"/>
        <v>0.14257279661488784</v>
      </c>
      <c r="BJ28">
        <f t="shared" si="30"/>
        <v>0</v>
      </c>
      <c r="BK28">
        <f t="shared" si="31"/>
        <v>1.2497394825378867</v>
      </c>
      <c r="BL28">
        <f t="shared" si="32"/>
        <v>2.8353668322711112E-3</v>
      </c>
      <c r="BM28">
        <f t="shared" si="33"/>
        <v>2.1286373619557528E-3</v>
      </c>
      <c r="BN28">
        <f t="shared" si="34"/>
        <v>4.4314846946425894E-3</v>
      </c>
      <c r="BO28">
        <f t="shared" si="35"/>
        <v>3.226904640127527E-5</v>
      </c>
      <c r="BP28">
        <f t="shared" si="36"/>
        <v>0</v>
      </c>
      <c r="BQ28">
        <f t="shared" si="37"/>
        <v>2.0702374908814614</v>
      </c>
      <c r="BR28">
        <f t="shared" si="43"/>
        <v>1.4606926082095983</v>
      </c>
    </row>
    <row r="29" spans="1:70">
      <c r="A29" t="s">
        <v>116</v>
      </c>
      <c r="B29">
        <v>28</v>
      </c>
      <c r="C29" s="1">
        <v>40.74</v>
      </c>
      <c r="D29" s="1">
        <v>6.0000000000000001E-3</v>
      </c>
      <c r="E29" s="1">
        <v>1.2999999999999999E-2</v>
      </c>
      <c r="F29" s="1">
        <v>1.7999999999999999E-2</v>
      </c>
      <c r="G29" s="1">
        <v>10.097</v>
      </c>
      <c r="H29" s="1">
        <v>50.107999999999997</v>
      </c>
      <c r="I29" s="1">
        <v>0.152</v>
      </c>
      <c r="J29" s="1">
        <v>0.16300000000000001</v>
      </c>
      <c r="K29" s="1">
        <v>0.313</v>
      </c>
      <c r="L29" s="1">
        <v>0</v>
      </c>
      <c r="N29">
        <f t="shared" si="0"/>
        <v>101.61</v>
      </c>
      <c r="P29" s="1">
        <v>14.404</v>
      </c>
      <c r="Q29" s="1">
        <v>72.569999999999993</v>
      </c>
      <c r="R29" s="1">
        <v>10.991</v>
      </c>
      <c r="S29" s="19">
        <f t="shared" si="38"/>
        <v>2.2360679775025223</v>
      </c>
      <c r="T29" s="19">
        <f>SUM(S$4:S29)</f>
        <v>52.115316582412113</v>
      </c>
      <c r="W29" s="4">
        <v>8</v>
      </c>
      <c r="X29" s="4">
        <v>3</v>
      </c>
      <c r="Y29" s="12">
        <v>0</v>
      </c>
      <c r="AA29" s="11">
        <f t="shared" si="1"/>
        <v>0.98630039834695071</v>
      </c>
      <c r="AB29" s="11">
        <f t="shared" si="2"/>
        <v>1.0927163074122056E-4</v>
      </c>
      <c r="AC29" s="11">
        <f t="shared" si="3"/>
        <v>3.7090409569150704E-4</v>
      </c>
      <c r="AD29" s="11">
        <f t="shared" si="4"/>
        <v>3.4451298351648082E-4</v>
      </c>
      <c r="AE29" s="11">
        <f t="shared" si="5"/>
        <v>0</v>
      </c>
      <c r="AF29" s="11">
        <f t="shared" si="6"/>
        <v>0.20441838833602133</v>
      </c>
      <c r="AG29" s="11">
        <f t="shared" si="7"/>
        <v>1.8083093018358627</v>
      </c>
      <c r="AH29" s="11">
        <f t="shared" si="8"/>
        <v>3.9425192835803868E-3</v>
      </c>
      <c r="AI29" s="11">
        <f t="shared" si="9"/>
        <v>3.3421846912603378E-3</v>
      </c>
      <c r="AJ29" s="11">
        <f t="shared" si="10"/>
        <v>6.0951402790800331E-3</v>
      </c>
      <c r="AK29" s="11">
        <f t="shared" si="11"/>
        <v>0</v>
      </c>
      <c r="AL29" s="11">
        <f t="shared" si="12"/>
        <v>0</v>
      </c>
      <c r="AM29" s="11">
        <f t="shared" si="13"/>
        <v>3.0132326214827052</v>
      </c>
      <c r="AN29" s="11">
        <f t="shared" si="14"/>
        <v>0.89843713616392673</v>
      </c>
      <c r="AO29" s="8">
        <f t="shared" si="15"/>
        <v>0</v>
      </c>
      <c r="AQ29">
        <f t="shared" si="16"/>
        <v>40.74</v>
      </c>
      <c r="AR29">
        <f t="shared" si="39"/>
        <v>6.0000000000000001E-3</v>
      </c>
      <c r="AS29">
        <f t="shared" si="40"/>
        <v>1.2999999999999999E-2</v>
      </c>
      <c r="AT29">
        <f t="shared" si="17"/>
        <v>1.7999999999999999E-2</v>
      </c>
      <c r="AU29">
        <f t="shared" si="18"/>
        <v>0</v>
      </c>
      <c r="AV29">
        <f t="shared" si="19"/>
        <v>10.097</v>
      </c>
      <c r="AW29">
        <f t="shared" si="41"/>
        <v>50.107999999999997</v>
      </c>
      <c r="AX29">
        <f t="shared" si="20"/>
        <v>0.152</v>
      </c>
      <c r="AY29">
        <f t="shared" si="42"/>
        <v>0.16300000000000001</v>
      </c>
      <c r="AZ29">
        <f t="shared" si="21"/>
        <v>0.313</v>
      </c>
      <c r="BA29">
        <f t="shared" si="22"/>
        <v>0</v>
      </c>
      <c r="BB29">
        <f t="shared" si="23"/>
        <v>0</v>
      </c>
      <c r="BC29">
        <f t="shared" si="24"/>
        <v>101.61</v>
      </c>
      <c r="BE29">
        <f t="shared" si="25"/>
        <v>0.67809587217043943</v>
      </c>
      <c r="BF29">
        <f t="shared" si="26"/>
        <v>7.5125835774922993E-5</v>
      </c>
      <c r="BG29">
        <f t="shared" si="27"/>
        <v>2.5500196155355041E-4</v>
      </c>
      <c r="BH29">
        <f t="shared" si="28"/>
        <v>2.3685768800578983E-4</v>
      </c>
      <c r="BI29">
        <f t="shared" si="29"/>
        <v>0.14054061577863147</v>
      </c>
      <c r="BJ29">
        <f t="shared" si="30"/>
        <v>0</v>
      </c>
      <c r="BK29">
        <f t="shared" si="31"/>
        <v>1.2432389515784876</v>
      </c>
      <c r="BL29">
        <f t="shared" si="32"/>
        <v>2.7105393616679804E-3</v>
      </c>
      <c r="BM29">
        <f t="shared" si="33"/>
        <v>2.2978005960184616E-3</v>
      </c>
      <c r="BN29">
        <f t="shared" si="34"/>
        <v>4.1904976115502432E-3</v>
      </c>
      <c r="BO29">
        <f t="shared" si="35"/>
        <v>0</v>
      </c>
      <c r="BP29">
        <f t="shared" si="36"/>
        <v>0</v>
      </c>
      <c r="BQ29">
        <f t="shared" si="37"/>
        <v>2.071641262582129</v>
      </c>
      <c r="BR29">
        <f t="shared" si="43"/>
        <v>1.4545146767963868</v>
      </c>
    </row>
    <row r="30" spans="1:70">
      <c r="A30" t="s">
        <v>117</v>
      </c>
      <c r="B30">
        <v>29</v>
      </c>
      <c r="C30" s="1">
        <v>40.701999999999998</v>
      </c>
      <c r="D30" s="1">
        <v>6.0000000000000001E-3</v>
      </c>
      <c r="E30" s="1">
        <v>1.7999999999999999E-2</v>
      </c>
      <c r="F30" s="1">
        <v>1.7999999999999999E-2</v>
      </c>
      <c r="G30" s="1">
        <v>10.061</v>
      </c>
      <c r="H30" s="1">
        <v>49.887999999999998</v>
      </c>
      <c r="I30" s="1">
        <v>0.14299999999999999</v>
      </c>
      <c r="J30" s="1">
        <v>0.153</v>
      </c>
      <c r="K30" s="1">
        <v>0.312</v>
      </c>
      <c r="L30" s="1">
        <v>2E-3</v>
      </c>
      <c r="N30">
        <f t="shared" si="0"/>
        <v>101.303</v>
      </c>
      <c r="P30" s="1">
        <v>14.401999999999999</v>
      </c>
      <c r="Q30" s="1">
        <v>72.569999999999993</v>
      </c>
      <c r="R30" s="1">
        <v>10.991</v>
      </c>
      <c r="S30" s="19">
        <f t="shared" si="38"/>
        <v>2.0000000000006679</v>
      </c>
      <c r="T30" s="19">
        <f>SUM(S$4:S30)</f>
        <v>54.115316582412781</v>
      </c>
      <c r="W30" s="4">
        <v>8</v>
      </c>
      <c r="X30" s="4">
        <v>3</v>
      </c>
      <c r="Y30" s="12">
        <v>0</v>
      </c>
      <c r="AA30" s="11">
        <f t="shared" si="1"/>
        <v>0.98802468658820486</v>
      </c>
      <c r="AB30" s="11">
        <f t="shared" si="2"/>
        <v>1.0956485959410864E-4</v>
      </c>
      <c r="AC30" s="11">
        <f t="shared" si="3"/>
        <v>5.1493764670516363E-4</v>
      </c>
      <c r="AD30" s="11">
        <f t="shared" si="4"/>
        <v>3.4543747916348762E-4</v>
      </c>
      <c r="AE30" s="11">
        <f t="shared" si="5"/>
        <v>0</v>
      </c>
      <c r="AF30" s="11">
        <f t="shared" si="6"/>
        <v>0.20423614984106242</v>
      </c>
      <c r="AG30" s="11">
        <f t="shared" si="7"/>
        <v>1.8052011567992727</v>
      </c>
      <c r="AH30" s="11">
        <f t="shared" si="8"/>
        <v>3.7190339064610118E-3</v>
      </c>
      <c r="AI30" s="11">
        <f t="shared" si="9"/>
        <v>3.1455611630359804E-3</v>
      </c>
      <c r="AJ30" s="11">
        <f t="shared" si="10"/>
        <v>6.0919709526198003E-3</v>
      </c>
      <c r="AK30" s="11">
        <f t="shared" si="11"/>
        <v>9.4123506293734157E-5</v>
      </c>
      <c r="AL30" s="11">
        <f t="shared" si="12"/>
        <v>0</v>
      </c>
      <c r="AM30" s="11">
        <f t="shared" si="13"/>
        <v>3.0114826227424136</v>
      </c>
      <c r="AN30" s="11">
        <f t="shared" si="14"/>
        <v>0.89836152182198037</v>
      </c>
      <c r="AO30" s="8">
        <f t="shared" si="15"/>
        <v>0</v>
      </c>
      <c r="AQ30">
        <f t="shared" si="16"/>
        <v>40.701999999999998</v>
      </c>
      <c r="AR30">
        <f t="shared" si="39"/>
        <v>6.0000000000000001E-3</v>
      </c>
      <c r="AS30">
        <f t="shared" si="40"/>
        <v>1.7999999999999999E-2</v>
      </c>
      <c r="AT30">
        <f t="shared" si="17"/>
        <v>1.7999999999999999E-2</v>
      </c>
      <c r="AU30">
        <f t="shared" si="18"/>
        <v>0</v>
      </c>
      <c r="AV30">
        <f t="shared" si="19"/>
        <v>10.060999999999998</v>
      </c>
      <c r="AW30">
        <f t="shared" si="41"/>
        <v>49.887999999999998</v>
      </c>
      <c r="AX30">
        <f t="shared" si="20"/>
        <v>0.14299999999999999</v>
      </c>
      <c r="AY30">
        <f t="shared" si="42"/>
        <v>0.153</v>
      </c>
      <c r="AZ30">
        <f t="shared" si="21"/>
        <v>0.312</v>
      </c>
      <c r="BA30">
        <f t="shared" si="22"/>
        <v>2E-3</v>
      </c>
      <c r="BB30">
        <f t="shared" si="23"/>
        <v>0</v>
      </c>
      <c r="BC30">
        <f t="shared" si="24"/>
        <v>101.303</v>
      </c>
      <c r="BE30">
        <f t="shared" si="25"/>
        <v>0.67746338215712387</v>
      </c>
      <c r="BF30">
        <f t="shared" si="26"/>
        <v>7.5125835774922993E-5</v>
      </c>
      <c r="BG30">
        <f t="shared" si="27"/>
        <v>3.530796390741467E-4</v>
      </c>
      <c r="BH30">
        <f t="shared" si="28"/>
        <v>2.3685768800578983E-4</v>
      </c>
      <c r="BI30">
        <f t="shared" si="29"/>
        <v>0.14003953009297923</v>
      </c>
      <c r="BJ30">
        <f t="shared" si="30"/>
        <v>0</v>
      </c>
      <c r="BK30">
        <f t="shared" si="31"/>
        <v>1.237780490467542</v>
      </c>
      <c r="BL30">
        <f t="shared" si="32"/>
        <v>2.550046899463955E-3</v>
      </c>
      <c r="BM30">
        <f t="shared" si="33"/>
        <v>2.1568312342995373E-3</v>
      </c>
      <c r="BN30">
        <f t="shared" si="34"/>
        <v>4.1771094402673348E-3</v>
      </c>
      <c r="BO30">
        <f t="shared" si="35"/>
        <v>6.453809280255054E-5</v>
      </c>
      <c r="BP30">
        <f t="shared" si="36"/>
        <v>0</v>
      </c>
      <c r="BQ30">
        <f t="shared" si="37"/>
        <v>2.0648969915473332</v>
      </c>
      <c r="BR30">
        <f t="shared" si="43"/>
        <v>1.4584178460571802</v>
      </c>
    </row>
    <row r="31" spans="1:70">
      <c r="A31" t="s">
        <v>118</v>
      </c>
      <c r="B31">
        <v>30</v>
      </c>
      <c r="C31" s="1">
        <v>40.631999999999998</v>
      </c>
      <c r="D31" s="1">
        <v>4.0000000000000001E-3</v>
      </c>
      <c r="E31" s="1">
        <v>1.2999999999999999E-2</v>
      </c>
      <c r="F31" s="1">
        <v>1.7000000000000001E-2</v>
      </c>
      <c r="G31" s="1">
        <v>10.092000000000001</v>
      </c>
      <c r="H31" s="1">
        <v>49.756999999999998</v>
      </c>
      <c r="I31" s="1">
        <v>0.13500000000000001</v>
      </c>
      <c r="J31" s="1">
        <v>0.153</v>
      </c>
      <c r="K31" s="1">
        <v>0.315</v>
      </c>
      <c r="L31" s="1">
        <v>1E-3</v>
      </c>
      <c r="N31">
        <f t="shared" si="0"/>
        <v>101.119</v>
      </c>
      <c r="P31" s="1">
        <v>14.4</v>
      </c>
      <c r="Q31" s="1">
        <v>72.569000000000003</v>
      </c>
      <c r="R31" s="1">
        <v>10.991</v>
      </c>
      <c r="S31" s="19">
        <f t="shared" si="38"/>
        <v>2.2360679774945784</v>
      </c>
      <c r="T31" s="19">
        <f>SUM(S$4:S31)</f>
        <v>56.351384559907359</v>
      </c>
      <c r="W31" s="4">
        <v>8</v>
      </c>
      <c r="X31" s="4">
        <v>3</v>
      </c>
      <c r="Y31" s="12">
        <v>0</v>
      </c>
      <c r="AA31" s="11">
        <f t="shared" si="1"/>
        <v>0.98830177045727541</v>
      </c>
      <c r="AB31" s="11">
        <f t="shared" si="2"/>
        <v>7.3189596868258357E-5</v>
      </c>
      <c r="AC31" s="11">
        <f t="shared" si="3"/>
        <v>3.726445883937043E-4</v>
      </c>
      <c r="AD31" s="11">
        <f t="shared" si="4"/>
        <v>3.2690021001107134E-4</v>
      </c>
      <c r="AE31" s="11">
        <f t="shared" si="5"/>
        <v>0</v>
      </c>
      <c r="AF31" s="11">
        <f t="shared" si="6"/>
        <v>0.20527593322477666</v>
      </c>
      <c r="AG31" s="11">
        <f t="shared" si="7"/>
        <v>1.8040685049929435</v>
      </c>
      <c r="AH31" s="11">
        <f t="shared" si="8"/>
        <v>3.5180110274809621E-3</v>
      </c>
      <c r="AI31" s="11">
        <f t="shared" si="9"/>
        <v>3.1518639411385577E-3</v>
      </c>
      <c r="AJ31" s="11">
        <f t="shared" si="10"/>
        <v>6.1628714822456162E-3</v>
      </c>
      <c r="AK31" s="11">
        <f t="shared" si="11"/>
        <v>4.7156051038985213E-5</v>
      </c>
      <c r="AL31" s="11">
        <f t="shared" si="12"/>
        <v>0</v>
      </c>
      <c r="AM31" s="11">
        <f t="shared" si="13"/>
        <v>3.0112988455721728</v>
      </c>
      <c r="AN31" s="11">
        <f t="shared" si="14"/>
        <v>0.89783935032718643</v>
      </c>
      <c r="AO31" s="8">
        <f t="shared" si="15"/>
        <v>0</v>
      </c>
      <c r="AQ31">
        <f t="shared" si="16"/>
        <v>40.631999999999998</v>
      </c>
      <c r="AR31">
        <f t="shared" si="39"/>
        <v>4.0000000000000001E-3</v>
      </c>
      <c r="AS31">
        <f t="shared" si="40"/>
        <v>1.2999999999999999E-2</v>
      </c>
      <c r="AT31">
        <f t="shared" si="17"/>
        <v>1.7000000000000001E-2</v>
      </c>
      <c r="AU31">
        <f t="shared" si="18"/>
        <v>0</v>
      </c>
      <c r="AV31">
        <f t="shared" si="19"/>
        <v>10.092000000000001</v>
      </c>
      <c r="AW31">
        <f t="shared" si="41"/>
        <v>49.756999999999998</v>
      </c>
      <c r="AX31">
        <f t="shared" si="20"/>
        <v>0.13500000000000001</v>
      </c>
      <c r="AY31">
        <f t="shared" si="42"/>
        <v>0.153</v>
      </c>
      <c r="AZ31">
        <f t="shared" si="21"/>
        <v>0.315</v>
      </c>
      <c r="BA31">
        <f t="shared" si="22"/>
        <v>1E-3</v>
      </c>
      <c r="BB31">
        <f t="shared" si="23"/>
        <v>0</v>
      </c>
      <c r="BC31">
        <f t="shared" si="24"/>
        <v>101.119</v>
      </c>
      <c r="BE31">
        <f t="shared" si="25"/>
        <v>0.67629826897470036</v>
      </c>
      <c r="BF31">
        <f t="shared" si="26"/>
        <v>5.0083890516615331E-5</v>
      </c>
      <c r="BG31">
        <f t="shared" si="27"/>
        <v>2.5500196155355041E-4</v>
      </c>
      <c r="BH31">
        <f t="shared" si="28"/>
        <v>2.2369892756102374E-4</v>
      </c>
      <c r="BI31">
        <f t="shared" si="29"/>
        <v>0.14047102054451313</v>
      </c>
      <c r="BJ31">
        <f t="shared" si="30"/>
        <v>0</v>
      </c>
      <c r="BK31">
        <f t="shared" si="31"/>
        <v>1.2345302249878425</v>
      </c>
      <c r="BL31">
        <f t="shared" si="32"/>
        <v>2.4073869330603777E-3</v>
      </c>
      <c r="BM31">
        <f t="shared" si="33"/>
        <v>2.1568312342995373E-3</v>
      </c>
      <c r="BN31">
        <f t="shared" si="34"/>
        <v>4.2172739541160593E-3</v>
      </c>
      <c r="BO31">
        <f t="shared" si="35"/>
        <v>3.226904640127527E-5</v>
      </c>
      <c r="BP31">
        <f t="shared" si="36"/>
        <v>0</v>
      </c>
      <c r="BQ31">
        <f t="shared" si="37"/>
        <v>2.0606420604545646</v>
      </c>
      <c r="BR31">
        <f t="shared" si="43"/>
        <v>1.4613400858700805</v>
      </c>
    </row>
    <row r="32" spans="1:70">
      <c r="A32" t="s">
        <v>119</v>
      </c>
      <c r="B32">
        <v>31</v>
      </c>
      <c r="C32" s="1">
        <v>40.573999999999998</v>
      </c>
      <c r="D32" s="1">
        <v>0</v>
      </c>
      <c r="E32" s="1">
        <v>1.4999999999999999E-2</v>
      </c>
      <c r="F32" s="1">
        <v>1.6E-2</v>
      </c>
      <c r="G32" s="1">
        <v>10.055</v>
      </c>
      <c r="H32" s="1">
        <v>49.612000000000002</v>
      </c>
      <c r="I32" s="1">
        <v>0.13200000000000001</v>
      </c>
      <c r="J32" s="1">
        <v>0.155</v>
      </c>
      <c r="K32" s="1">
        <v>0.307</v>
      </c>
      <c r="L32" s="1">
        <v>2E-3</v>
      </c>
      <c r="N32">
        <f t="shared" si="0"/>
        <v>100.86799999999999</v>
      </c>
      <c r="P32" s="1">
        <v>14.398</v>
      </c>
      <c r="Q32" s="1">
        <v>72.567999999999998</v>
      </c>
      <c r="R32" s="1">
        <v>10.991</v>
      </c>
      <c r="S32" s="19">
        <f t="shared" si="38"/>
        <v>2.2360679775025223</v>
      </c>
      <c r="T32" s="19">
        <f>SUM(S$4:S32)</f>
        <v>58.587452537409881</v>
      </c>
      <c r="W32" s="4">
        <v>8</v>
      </c>
      <c r="X32" s="4">
        <v>3</v>
      </c>
      <c r="Y32" s="12">
        <v>0</v>
      </c>
      <c r="AA32" s="11">
        <f t="shared" si="1"/>
        <v>0.9891389861833999</v>
      </c>
      <c r="AB32" s="11">
        <f t="shared" si="2"/>
        <v>0</v>
      </c>
      <c r="AC32" s="11">
        <f t="shared" si="3"/>
        <v>4.3095393111037861E-4</v>
      </c>
      <c r="AD32" s="11">
        <f t="shared" si="4"/>
        <v>3.0837160561274956E-4</v>
      </c>
      <c r="AE32" s="11">
        <f t="shared" si="5"/>
        <v>0</v>
      </c>
      <c r="AF32" s="11">
        <f t="shared" si="6"/>
        <v>0.20498920420866637</v>
      </c>
      <c r="AG32" s="11">
        <f t="shared" si="7"/>
        <v>1.8029085297784664</v>
      </c>
      <c r="AH32" s="11">
        <f t="shared" si="8"/>
        <v>3.4476683368070294E-3</v>
      </c>
      <c r="AI32" s="11">
        <f t="shared" si="9"/>
        <v>3.2003380146825239E-3</v>
      </c>
      <c r="AJ32" s="11">
        <f t="shared" si="10"/>
        <v>6.0200355252966638E-3</v>
      </c>
      <c r="AK32" s="11">
        <f t="shared" si="11"/>
        <v>9.4526928392327488E-5</v>
      </c>
      <c r="AL32" s="11">
        <f t="shared" si="12"/>
        <v>0</v>
      </c>
      <c r="AM32" s="11">
        <f t="shared" si="13"/>
        <v>3.0105386145124347</v>
      </c>
      <c r="AN32" s="11">
        <f t="shared" si="14"/>
        <v>0.89790854347864912</v>
      </c>
      <c r="AO32" s="8">
        <f t="shared" si="15"/>
        <v>0</v>
      </c>
      <c r="AQ32">
        <f t="shared" si="16"/>
        <v>40.573999999999998</v>
      </c>
      <c r="AR32">
        <f t="shared" si="39"/>
        <v>0</v>
      </c>
      <c r="AS32">
        <f t="shared" si="40"/>
        <v>1.4999999999999999E-2</v>
      </c>
      <c r="AT32">
        <f t="shared" si="17"/>
        <v>1.6E-2</v>
      </c>
      <c r="AU32">
        <f t="shared" si="18"/>
        <v>0</v>
      </c>
      <c r="AV32">
        <f t="shared" si="19"/>
        <v>10.055</v>
      </c>
      <c r="AW32">
        <f t="shared" si="41"/>
        <v>49.612000000000002</v>
      </c>
      <c r="AX32">
        <f t="shared" si="20"/>
        <v>0.13200000000000001</v>
      </c>
      <c r="AY32">
        <f t="shared" si="42"/>
        <v>0.155</v>
      </c>
      <c r="AZ32">
        <f t="shared" si="21"/>
        <v>0.307</v>
      </c>
      <c r="BA32">
        <f t="shared" si="22"/>
        <v>2E-3</v>
      </c>
      <c r="BB32">
        <f t="shared" si="23"/>
        <v>0</v>
      </c>
      <c r="BC32">
        <f t="shared" si="24"/>
        <v>100.86799999999999</v>
      </c>
      <c r="BE32">
        <f t="shared" si="25"/>
        <v>0.67533288948069237</v>
      </c>
      <c r="BF32">
        <f t="shared" si="26"/>
        <v>0</v>
      </c>
      <c r="BG32">
        <f t="shared" si="27"/>
        <v>2.9423303256178896E-4</v>
      </c>
      <c r="BH32">
        <f t="shared" si="28"/>
        <v>2.1054016711625763E-4</v>
      </c>
      <c r="BI32">
        <f t="shared" si="29"/>
        <v>0.1399560158120372</v>
      </c>
      <c r="BJ32">
        <f t="shared" si="30"/>
        <v>0</v>
      </c>
      <c r="BK32">
        <f t="shared" si="31"/>
        <v>1.230932602891992</v>
      </c>
      <c r="BL32">
        <f t="shared" si="32"/>
        <v>2.3538894456590358E-3</v>
      </c>
      <c r="BM32">
        <f t="shared" si="33"/>
        <v>2.1850251066433224E-3</v>
      </c>
      <c r="BN32">
        <f t="shared" si="34"/>
        <v>4.1101685838527942E-3</v>
      </c>
      <c r="BO32">
        <f t="shared" si="35"/>
        <v>6.453809280255054E-5</v>
      </c>
      <c r="BP32">
        <f t="shared" si="36"/>
        <v>0</v>
      </c>
      <c r="BQ32">
        <f t="shared" si="37"/>
        <v>2.0554399026133576</v>
      </c>
      <c r="BR32">
        <f t="shared" si="43"/>
        <v>1.4646687605338067</v>
      </c>
    </row>
    <row r="33" spans="1:70">
      <c r="A33" t="s">
        <v>120</v>
      </c>
      <c r="B33">
        <v>32</v>
      </c>
      <c r="C33" s="1">
        <v>40.524999999999999</v>
      </c>
      <c r="D33" s="1">
        <v>4.0000000000000001E-3</v>
      </c>
      <c r="E33" s="1">
        <v>0.02</v>
      </c>
      <c r="F33" s="1">
        <v>1.4999999999999999E-2</v>
      </c>
      <c r="G33" s="1">
        <v>10.138999999999999</v>
      </c>
      <c r="H33" s="1">
        <v>49.692</v>
      </c>
      <c r="I33" s="1">
        <v>0.127</v>
      </c>
      <c r="J33" s="1">
        <v>0.153</v>
      </c>
      <c r="K33" s="1">
        <v>0.315</v>
      </c>
      <c r="L33" s="1">
        <v>0</v>
      </c>
      <c r="N33">
        <f t="shared" si="0"/>
        <v>100.99000000000001</v>
      </c>
      <c r="P33" s="1">
        <v>14.396000000000001</v>
      </c>
      <c r="Q33" s="1">
        <v>72.567999999999998</v>
      </c>
      <c r="R33" s="1">
        <v>10.991</v>
      </c>
      <c r="S33" s="19">
        <f t="shared" si="38"/>
        <v>1.9999999999988916</v>
      </c>
      <c r="T33" s="19">
        <f>SUM(S$4:S33)</f>
        <v>60.587452537408772</v>
      </c>
      <c r="W33" s="4">
        <v>8</v>
      </c>
      <c r="X33" s="4">
        <v>3</v>
      </c>
      <c r="Y33" s="12">
        <v>0</v>
      </c>
      <c r="AA33" s="11">
        <f t="shared" si="1"/>
        <v>0.98732695863489539</v>
      </c>
      <c r="AB33" s="11">
        <f t="shared" si="2"/>
        <v>7.3310461494050671E-5</v>
      </c>
      <c r="AC33" s="11">
        <f t="shared" si="3"/>
        <v>5.7424610805059358E-4</v>
      </c>
      <c r="AD33" s="11">
        <f t="shared" si="4"/>
        <v>2.8891769118118881E-4</v>
      </c>
      <c r="AE33" s="11">
        <f t="shared" si="5"/>
        <v>0</v>
      </c>
      <c r="AF33" s="11">
        <f t="shared" si="6"/>
        <v>0.20657250441232591</v>
      </c>
      <c r="AG33" s="11">
        <f t="shared" si="7"/>
        <v>1.8046870923667513</v>
      </c>
      <c r="AH33" s="11">
        <f t="shared" si="8"/>
        <v>3.3150016376733283E-3</v>
      </c>
      <c r="AI33" s="11">
        <f t="shared" si="9"/>
        <v>3.1570689002050727E-3</v>
      </c>
      <c r="AJ33" s="11">
        <f t="shared" si="10"/>
        <v>6.1730487914176905E-3</v>
      </c>
      <c r="AK33" s="11">
        <f t="shared" si="11"/>
        <v>0</v>
      </c>
      <c r="AL33" s="11">
        <f t="shared" si="12"/>
        <v>0</v>
      </c>
      <c r="AM33" s="11">
        <f t="shared" si="13"/>
        <v>3.012168149003994</v>
      </c>
      <c r="AN33" s="11">
        <f t="shared" si="14"/>
        <v>0.89729197327727339</v>
      </c>
      <c r="AO33" s="8">
        <f t="shared" si="15"/>
        <v>0</v>
      </c>
      <c r="AQ33">
        <f t="shared" si="16"/>
        <v>40.524999999999999</v>
      </c>
      <c r="AR33">
        <f t="shared" si="39"/>
        <v>4.0000000000000001E-3</v>
      </c>
      <c r="AS33">
        <f t="shared" si="40"/>
        <v>0.02</v>
      </c>
      <c r="AT33">
        <f t="shared" si="17"/>
        <v>1.4999999999999999E-2</v>
      </c>
      <c r="AU33">
        <f t="shared" si="18"/>
        <v>0</v>
      </c>
      <c r="AV33">
        <f t="shared" si="19"/>
        <v>10.138999999999999</v>
      </c>
      <c r="AW33">
        <f t="shared" si="41"/>
        <v>49.692</v>
      </c>
      <c r="AX33">
        <f t="shared" si="20"/>
        <v>0.127</v>
      </c>
      <c r="AY33">
        <f t="shared" si="42"/>
        <v>0.153</v>
      </c>
      <c r="AZ33">
        <f t="shared" si="21"/>
        <v>0.315</v>
      </c>
      <c r="BA33">
        <f t="shared" si="22"/>
        <v>0</v>
      </c>
      <c r="BB33">
        <f t="shared" si="23"/>
        <v>0</v>
      </c>
      <c r="BC33">
        <f t="shared" si="24"/>
        <v>100.99000000000001</v>
      </c>
      <c r="BE33">
        <f t="shared" si="25"/>
        <v>0.67451731025299599</v>
      </c>
      <c r="BF33">
        <f t="shared" si="26"/>
        <v>5.0083890516615331E-5</v>
      </c>
      <c r="BG33">
        <f t="shared" si="27"/>
        <v>3.923107100823853E-4</v>
      </c>
      <c r="BH33">
        <f t="shared" si="28"/>
        <v>1.9738140667149154E-4</v>
      </c>
      <c r="BI33">
        <f t="shared" si="29"/>
        <v>0.14112521574522577</v>
      </c>
      <c r="BJ33">
        <f t="shared" si="30"/>
        <v>0</v>
      </c>
      <c r="BK33">
        <f t="shared" si="31"/>
        <v>1.2329174978414268</v>
      </c>
      <c r="BL33">
        <f t="shared" si="32"/>
        <v>2.2647269666567996E-3</v>
      </c>
      <c r="BM33">
        <f t="shared" si="33"/>
        <v>2.1568312342995373E-3</v>
      </c>
      <c r="BN33">
        <f t="shared" si="34"/>
        <v>4.2172739541160593E-3</v>
      </c>
      <c r="BO33">
        <f t="shared" si="35"/>
        <v>0</v>
      </c>
      <c r="BP33">
        <f t="shared" si="36"/>
        <v>0</v>
      </c>
      <c r="BQ33">
        <f t="shared" si="37"/>
        <v>2.0578386320019915</v>
      </c>
      <c r="BR33">
        <f t="shared" si="43"/>
        <v>1.4637533294209628</v>
      </c>
    </row>
    <row r="34" spans="1:70">
      <c r="A34" t="s">
        <v>121</v>
      </c>
      <c r="B34">
        <v>33</v>
      </c>
      <c r="C34" s="1">
        <v>40.484999999999999</v>
      </c>
      <c r="D34" s="1">
        <v>1E-3</v>
      </c>
      <c r="E34" s="1">
        <v>1.7999999999999999E-2</v>
      </c>
      <c r="F34" s="1">
        <v>1.6E-2</v>
      </c>
      <c r="G34" s="1">
        <v>10.138999999999999</v>
      </c>
      <c r="H34" s="1">
        <v>49.646999999999998</v>
      </c>
      <c r="I34" s="1">
        <v>0.11799999999999999</v>
      </c>
      <c r="J34" s="1">
        <v>0.159</v>
      </c>
      <c r="K34" s="1">
        <v>0.313</v>
      </c>
      <c r="L34" s="1">
        <v>4.0000000000000001E-3</v>
      </c>
      <c r="N34">
        <f t="shared" si="0"/>
        <v>100.89999999999999</v>
      </c>
      <c r="P34" s="1">
        <v>14.394</v>
      </c>
      <c r="Q34" s="1">
        <v>72.566999999999993</v>
      </c>
      <c r="R34" s="1">
        <v>10.991</v>
      </c>
      <c r="S34" s="19">
        <f t="shared" si="38"/>
        <v>2.2360679775025223</v>
      </c>
      <c r="T34" s="19">
        <f>SUM(S$4:S34)</f>
        <v>62.823520514911294</v>
      </c>
      <c r="W34" s="4">
        <v>8</v>
      </c>
      <c r="X34" s="4">
        <v>3</v>
      </c>
      <c r="Y34" s="12">
        <v>0</v>
      </c>
      <c r="AA34" s="11">
        <f t="shared" si="1"/>
        <v>0.98729193184254593</v>
      </c>
      <c r="AB34" s="11">
        <f t="shared" si="2"/>
        <v>1.8345072588749967E-5</v>
      </c>
      <c r="AC34" s="11">
        <f t="shared" si="3"/>
        <v>5.1731377427845996E-4</v>
      </c>
      <c r="AD34" s="11">
        <f t="shared" si="4"/>
        <v>3.0847241368471182E-4</v>
      </c>
      <c r="AE34" s="11">
        <f t="shared" si="5"/>
        <v>0</v>
      </c>
      <c r="AF34" s="11">
        <f t="shared" si="6"/>
        <v>0.20676926654412214</v>
      </c>
      <c r="AG34" s="11">
        <f t="shared" si="7"/>
        <v>1.8047702304803579</v>
      </c>
      <c r="AH34" s="11">
        <f t="shared" si="8"/>
        <v>3.0830140653815329E-3</v>
      </c>
      <c r="AI34" s="11">
        <f t="shared" si="9"/>
        <v>3.2840005866062714E-3</v>
      </c>
      <c r="AJ34" s="11">
        <f t="shared" si="10"/>
        <v>6.1396973816456452E-3</v>
      </c>
      <c r="AK34" s="11">
        <f t="shared" si="11"/>
        <v>1.8911565934511324E-4</v>
      </c>
      <c r="AL34" s="11">
        <f t="shared" si="12"/>
        <v>0</v>
      </c>
      <c r="AM34" s="11">
        <f t="shared" si="13"/>
        <v>3.012371387820556</v>
      </c>
      <c r="AN34" s="11">
        <f t="shared" si="14"/>
        <v>0.89720844813140355</v>
      </c>
      <c r="AO34" s="8">
        <f t="shared" si="15"/>
        <v>0</v>
      </c>
      <c r="AQ34">
        <f t="shared" si="16"/>
        <v>40.484999999999999</v>
      </c>
      <c r="AR34">
        <f t="shared" si="39"/>
        <v>1E-3</v>
      </c>
      <c r="AS34">
        <f t="shared" si="40"/>
        <v>1.7999999999999999E-2</v>
      </c>
      <c r="AT34">
        <f t="shared" si="17"/>
        <v>1.6E-2</v>
      </c>
      <c r="AU34">
        <f t="shared" si="18"/>
        <v>0</v>
      </c>
      <c r="AV34">
        <f t="shared" si="19"/>
        <v>10.138999999999999</v>
      </c>
      <c r="AW34">
        <f t="shared" si="41"/>
        <v>49.646999999999998</v>
      </c>
      <c r="AX34">
        <f t="shared" si="20"/>
        <v>0.11799999999999999</v>
      </c>
      <c r="AY34">
        <f t="shared" si="42"/>
        <v>0.159</v>
      </c>
      <c r="AZ34">
        <f t="shared" si="21"/>
        <v>0.313</v>
      </c>
      <c r="BA34">
        <f t="shared" si="22"/>
        <v>4.0000000000000001E-3</v>
      </c>
      <c r="BB34">
        <f t="shared" si="23"/>
        <v>0</v>
      </c>
      <c r="BC34">
        <f t="shared" si="24"/>
        <v>100.89999999999999</v>
      </c>
      <c r="BE34">
        <f t="shared" si="25"/>
        <v>0.67385153129161124</v>
      </c>
      <c r="BF34">
        <f t="shared" si="26"/>
        <v>1.2520972629153833E-5</v>
      </c>
      <c r="BG34">
        <f t="shared" si="27"/>
        <v>3.530796390741467E-4</v>
      </c>
      <c r="BH34">
        <f t="shared" si="28"/>
        <v>2.1054016711625763E-4</v>
      </c>
      <c r="BI34">
        <f t="shared" si="29"/>
        <v>0.14112521574522577</v>
      </c>
      <c r="BJ34">
        <f t="shared" si="30"/>
        <v>0</v>
      </c>
      <c r="BK34">
        <f t="shared" si="31"/>
        <v>1.2318009944323696</v>
      </c>
      <c r="BL34">
        <f t="shared" si="32"/>
        <v>2.1042345044527742E-3</v>
      </c>
      <c r="BM34">
        <f t="shared" si="33"/>
        <v>2.241412851330892E-3</v>
      </c>
      <c r="BN34">
        <f t="shared" si="34"/>
        <v>4.1904976115502432E-3</v>
      </c>
      <c r="BO34">
        <f t="shared" si="35"/>
        <v>1.2907618560510108E-4</v>
      </c>
      <c r="BP34">
        <f t="shared" si="36"/>
        <v>0</v>
      </c>
      <c r="BQ34">
        <f t="shared" si="37"/>
        <v>2.0560191034009652</v>
      </c>
      <c r="BR34">
        <f t="shared" si="43"/>
        <v>1.4651475673731049</v>
      </c>
    </row>
    <row r="35" spans="1:70">
      <c r="A35" t="s">
        <v>122</v>
      </c>
      <c r="B35">
        <v>34</v>
      </c>
      <c r="C35" s="1">
        <v>40.441000000000003</v>
      </c>
      <c r="D35" s="1">
        <v>6.0000000000000001E-3</v>
      </c>
      <c r="E35" s="1">
        <v>1.6E-2</v>
      </c>
      <c r="F35" s="1">
        <v>1.4999999999999999E-2</v>
      </c>
      <c r="G35" s="1">
        <v>10.138999999999999</v>
      </c>
      <c r="H35" s="1">
        <v>49.603000000000002</v>
      </c>
      <c r="I35" s="1">
        <v>0.11600000000000001</v>
      </c>
      <c r="J35" s="1">
        <v>0.16</v>
      </c>
      <c r="K35" s="1">
        <v>0.31900000000000001</v>
      </c>
      <c r="L35" s="1">
        <v>8.0000000000000002E-3</v>
      </c>
      <c r="N35">
        <f t="shared" si="0"/>
        <v>100.82299999999999</v>
      </c>
      <c r="P35" s="1">
        <v>14.391999999999999</v>
      </c>
      <c r="Q35" s="1">
        <v>72.566999999999993</v>
      </c>
      <c r="R35" s="1">
        <v>10.991</v>
      </c>
      <c r="S35" s="19">
        <f t="shared" si="38"/>
        <v>2.0000000000006679</v>
      </c>
      <c r="T35" s="19">
        <f>SUM(S$4:S35)</f>
        <v>64.823520514911962</v>
      </c>
      <c r="W35" s="4">
        <v>8</v>
      </c>
      <c r="X35" s="4">
        <v>3</v>
      </c>
      <c r="Y35" s="12">
        <v>0</v>
      </c>
      <c r="AA35" s="11">
        <f t="shared" si="1"/>
        <v>0.98708176570231621</v>
      </c>
      <c r="AB35" s="11">
        <f t="shared" si="2"/>
        <v>1.1016673635677947E-4</v>
      </c>
      <c r="AC35" s="11">
        <f t="shared" si="3"/>
        <v>4.6023677603612131E-4</v>
      </c>
      <c r="AD35" s="11">
        <f t="shared" si="4"/>
        <v>2.8944590321305837E-4</v>
      </c>
      <c r="AE35" s="11">
        <f t="shared" si="5"/>
        <v>0</v>
      </c>
      <c r="AF35" s="11">
        <f t="shared" si="6"/>
        <v>0.20695016935156149</v>
      </c>
      <c r="AG35" s="11">
        <f t="shared" si="7"/>
        <v>1.804748337637565</v>
      </c>
      <c r="AH35" s="11">
        <f t="shared" si="8"/>
        <v>3.0334112067754685E-3</v>
      </c>
      <c r="AI35" s="11">
        <f t="shared" si="9"/>
        <v>3.3075459267356104E-3</v>
      </c>
      <c r="AJ35" s="11">
        <f t="shared" si="10"/>
        <v>6.2628658641634017E-3</v>
      </c>
      <c r="AK35" s="11">
        <f t="shared" si="11"/>
        <v>3.7856223395899994E-4</v>
      </c>
      <c r="AL35" s="11">
        <f t="shared" si="12"/>
        <v>0</v>
      </c>
      <c r="AM35" s="11">
        <f t="shared" si="13"/>
        <v>3.0126225073386821</v>
      </c>
      <c r="AN35" s="11">
        <f t="shared" si="14"/>
        <v>0.89712664764000827</v>
      </c>
      <c r="AO35" s="8">
        <f t="shared" si="15"/>
        <v>0</v>
      </c>
      <c r="AQ35">
        <f t="shared" si="16"/>
        <v>40.441000000000003</v>
      </c>
      <c r="AR35">
        <f t="shared" si="39"/>
        <v>6.0000000000000001E-3</v>
      </c>
      <c r="AS35">
        <f t="shared" si="40"/>
        <v>1.6E-2</v>
      </c>
      <c r="AT35">
        <f t="shared" si="17"/>
        <v>1.4999999999999999E-2</v>
      </c>
      <c r="AU35">
        <f t="shared" si="18"/>
        <v>0</v>
      </c>
      <c r="AV35">
        <f t="shared" si="19"/>
        <v>10.138999999999999</v>
      </c>
      <c r="AW35">
        <f t="shared" si="41"/>
        <v>49.603000000000002</v>
      </c>
      <c r="AX35">
        <f t="shared" si="20"/>
        <v>0.11600000000000001</v>
      </c>
      <c r="AY35">
        <f t="shared" si="42"/>
        <v>0.16</v>
      </c>
      <c r="AZ35">
        <f t="shared" si="21"/>
        <v>0.31900000000000001</v>
      </c>
      <c r="BA35">
        <f t="shared" si="22"/>
        <v>8.0000000000000002E-3</v>
      </c>
      <c r="BB35">
        <f t="shared" si="23"/>
        <v>0</v>
      </c>
      <c r="BC35">
        <f t="shared" si="24"/>
        <v>100.82299999999999</v>
      </c>
      <c r="BE35">
        <f t="shared" si="25"/>
        <v>0.67311917443408797</v>
      </c>
      <c r="BF35">
        <f t="shared" si="26"/>
        <v>7.5125835774922993E-5</v>
      </c>
      <c r="BG35">
        <f t="shared" si="27"/>
        <v>3.138485680659082E-4</v>
      </c>
      <c r="BH35">
        <f t="shared" si="28"/>
        <v>1.9738140667149154E-4</v>
      </c>
      <c r="BI35">
        <f t="shared" si="29"/>
        <v>0.14112521574522577</v>
      </c>
      <c r="BJ35">
        <f t="shared" si="30"/>
        <v>0</v>
      </c>
      <c r="BK35">
        <f t="shared" si="31"/>
        <v>1.2307093022101805</v>
      </c>
      <c r="BL35">
        <f t="shared" si="32"/>
        <v>2.06856951285188E-3</v>
      </c>
      <c r="BM35">
        <f t="shared" si="33"/>
        <v>2.2555097875027845E-3</v>
      </c>
      <c r="BN35">
        <f t="shared" si="34"/>
        <v>4.2708266392476914E-3</v>
      </c>
      <c r="BO35">
        <f t="shared" si="35"/>
        <v>2.5815237121020216E-4</v>
      </c>
      <c r="BP35">
        <f t="shared" si="36"/>
        <v>0</v>
      </c>
      <c r="BQ35">
        <f t="shared" si="37"/>
        <v>2.0543931065108194</v>
      </c>
      <c r="BR35">
        <f t="shared" si="43"/>
        <v>1.4664294276450915</v>
      </c>
    </row>
    <row r="36" spans="1:70">
      <c r="A36" t="s">
        <v>123</v>
      </c>
      <c r="B36">
        <v>35</v>
      </c>
      <c r="C36" s="1">
        <v>40.326999999999998</v>
      </c>
      <c r="D36" s="1">
        <v>5.0000000000000001E-3</v>
      </c>
      <c r="E36" s="1">
        <v>1.7000000000000001E-2</v>
      </c>
      <c r="F36" s="1">
        <v>1.7000000000000001E-2</v>
      </c>
      <c r="G36" s="1">
        <v>10.113</v>
      </c>
      <c r="H36" s="1">
        <v>49.457999999999998</v>
      </c>
      <c r="I36" s="1">
        <v>0.114</v>
      </c>
      <c r="J36" s="1">
        <v>0.16200000000000001</v>
      </c>
      <c r="K36" s="1">
        <v>0.31</v>
      </c>
      <c r="L36" s="1">
        <v>5.0000000000000001E-3</v>
      </c>
      <c r="N36">
        <f t="shared" si="0"/>
        <v>100.52800000000002</v>
      </c>
      <c r="P36" s="1">
        <v>14.391</v>
      </c>
      <c r="Q36" s="1">
        <v>72.566000000000003</v>
      </c>
      <c r="R36" s="1">
        <v>10.991</v>
      </c>
      <c r="S36" s="19">
        <f t="shared" si="38"/>
        <v>1.414213562366031</v>
      </c>
      <c r="T36" s="19">
        <f>SUM(S$4:S36)</f>
        <v>66.237734077277992</v>
      </c>
      <c r="W36" s="4">
        <v>8</v>
      </c>
      <c r="X36" s="4">
        <v>3</v>
      </c>
      <c r="Y36" s="12">
        <v>0</v>
      </c>
      <c r="AA36" s="11">
        <f t="shared" si="1"/>
        <v>0.98715353575450482</v>
      </c>
      <c r="AB36" s="11">
        <f t="shared" si="2"/>
        <v>9.2071832011980979E-5</v>
      </c>
      <c r="AC36" s="11">
        <f t="shared" si="3"/>
        <v>4.9041958376999162E-4</v>
      </c>
      <c r="AD36" s="11">
        <f t="shared" si="4"/>
        <v>3.2898993855640725E-4</v>
      </c>
      <c r="AE36" s="11">
        <f t="shared" si="5"/>
        <v>0</v>
      </c>
      <c r="AF36" s="11">
        <f t="shared" si="6"/>
        <v>0.20701805179109384</v>
      </c>
      <c r="AG36" s="11">
        <f t="shared" si="7"/>
        <v>1.8046907986741869</v>
      </c>
      <c r="AH36" s="11">
        <f t="shared" si="8"/>
        <v>2.9897556543044138E-3</v>
      </c>
      <c r="AI36" s="11">
        <f t="shared" si="9"/>
        <v>3.3586013796557462E-3</v>
      </c>
      <c r="AJ36" s="11">
        <f t="shared" si="10"/>
        <v>6.1038192971621117E-3</v>
      </c>
      <c r="AK36" s="11">
        <f t="shared" si="11"/>
        <v>2.372874941461973E-4</v>
      </c>
      <c r="AL36" s="11">
        <f t="shared" si="12"/>
        <v>0</v>
      </c>
      <c r="AM36" s="11">
        <f t="shared" si="13"/>
        <v>3.0124633313993923</v>
      </c>
      <c r="AN36" s="11">
        <f t="shared" si="14"/>
        <v>0.89709343290744403</v>
      </c>
      <c r="AO36" s="8">
        <f t="shared" si="15"/>
        <v>0</v>
      </c>
      <c r="AQ36">
        <f t="shared" si="16"/>
        <v>40.326999999999998</v>
      </c>
      <c r="AR36">
        <f t="shared" si="39"/>
        <v>5.0000000000000001E-3</v>
      </c>
      <c r="AS36">
        <f t="shared" si="40"/>
        <v>1.7000000000000001E-2</v>
      </c>
      <c r="AT36">
        <f t="shared" si="17"/>
        <v>1.7000000000000001E-2</v>
      </c>
      <c r="AU36">
        <f t="shared" si="18"/>
        <v>0</v>
      </c>
      <c r="AV36">
        <f t="shared" si="19"/>
        <v>10.113</v>
      </c>
      <c r="AW36">
        <f t="shared" si="41"/>
        <v>49.457999999999998</v>
      </c>
      <c r="AX36">
        <f t="shared" si="20"/>
        <v>0.114</v>
      </c>
      <c r="AY36">
        <f t="shared" si="42"/>
        <v>0.16200000000000001</v>
      </c>
      <c r="AZ36">
        <f t="shared" si="21"/>
        <v>0.31</v>
      </c>
      <c r="BA36">
        <f t="shared" si="22"/>
        <v>5.0000000000000001E-3</v>
      </c>
      <c r="BB36">
        <f t="shared" si="23"/>
        <v>0</v>
      </c>
      <c r="BC36">
        <f t="shared" si="24"/>
        <v>100.52800000000002</v>
      </c>
      <c r="BE36">
        <f t="shared" si="25"/>
        <v>0.67122170439414108</v>
      </c>
      <c r="BF36">
        <f t="shared" si="26"/>
        <v>6.2604863145769159E-5</v>
      </c>
      <c r="BG36">
        <f t="shared" si="27"/>
        <v>3.334641035700275E-4</v>
      </c>
      <c r="BH36">
        <f t="shared" si="28"/>
        <v>2.2369892756102374E-4</v>
      </c>
      <c r="BI36">
        <f t="shared" si="29"/>
        <v>0.14076332052781027</v>
      </c>
      <c r="BJ36">
        <f t="shared" si="30"/>
        <v>0</v>
      </c>
      <c r="BK36">
        <f t="shared" si="31"/>
        <v>1.2271116801143298</v>
      </c>
      <c r="BL36">
        <f t="shared" si="32"/>
        <v>2.0329045212509854E-3</v>
      </c>
      <c r="BM36">
        <f t="shared" si="33"/>
        <v>2.2837036598465691E-3</v>
      </c>
      <c r="BN36">
        <f t="shared" si="34"/>
        <v>4.1503330977015187E-3</v>
      </c>
      <c r="BO36">
        <f t="shared" si="35"/>
        <v>1.6134523200637637E-4</v>
      </c>
      <c r="BP36">
        <f t="shared" si="36"/>
        <v>0</v>
      </c>
      <c r="BQ36">
        <f t="shared" si="37"/>
        <v>2.0483447594413637</v>
      </c>
      <c r="BR36">
        <f t="shared" si="43"/>
        <v>1.4706817870937747</v>
      </c>
    </row>
    <row r="37" spans="1:70">
      <c r="A37" t="s">
        <v>124</v>
      </c>
      <c r="B37">
        <v>36</v>
      </c>
      <c r="C37" s="1">
        <v>40.356000000000002</v>
      </c>
      <c r="D37" s="1">
        <v>4.0000000000000001E-3</v>
      </c>
      <c r="E37" s="1">
        <v>1.6E-2</v>
      </c>
      <c r="F37" s="1">
        <v>1.4999999999999999E-2</v>
      </c>
      <c r="G37" s="1">
        <v>10.119999999999999</v>
      </c>
      <c r="H37" s="1">
        <v>49.374000000000002</v>
      </c>
      <c r="I37" s="1">
        <v>0.115</v>
      </c>
      <c r="J37" s="1">
        <v>0.156</v>
      </c>
      <c r="K37" s="1">
        <v>0.316</v>
      </c>
      <c r="L37" s="1">
        <v>0</v>
      </c>
      <c r="N37">
        <f t="shared" si="0"/>
        <v>100.47199999999999</v>
      </c>
      <c r="P37" s="1">
        <v>14.388999999999999</v>
      </c>
      <c r="Q37" s="1">
        <v>72.566000000000003</v>
      </c>
      <c r="R37" s="1">
        <v>10.991</v>
      </c>
      <c r="S37" s="19">
        <f t="shared" si="38"/>
        <v>2.0000000000006679</v>
      </c>
      <c r="T37" s="19">
        <f>SUM(S$4:S37)</f>
        <v>68.23773407727866</v>
      </c>
      <c r="W37" s="4">
        <v>8</v>
      </c>
      <c r="X37" s="4">
        <v>3</v>
      </c>
      <c r="Y37" s="12">
        <v>0</v>
      </c>
      <c r="AA37" s="11">
        <f t="shared" si="1"/>
        <v>0.98829304877653368</v>
      </c>
      <c r="AB37" s="11">
        <f t="shared" si="2"/>
        <v>7.3689499852899542E-5</v>
      </c>
      <c r="AC37" s="11">
        <f t="shared" si="3"/>
        <v>4.6177211418216356E-4</v>
      </c>
      <c r="AD37" s="11">
        <f t="shared" si="4"/>
        <v>2.9041148736356045E-4</v>
      </c>
      <c r="AE37" s="11">
        <f t="shared" si="5"/>
        <v>0</v>
      </c>
      <c r="AF37" s="11">
        <f t="shared" si="6"/>
        <v>0.20725144140062826</v>
      </c>
      <c r="AG37" s="11">
        <f t="shared" si="7"/>
        <v>1.8024092343513125</v>
      </c>
      <c r="AH37" s="11">
        <f t="shared" si="8"/>
        <v>3.0172932565255459E-3</v>
      </c>
      <c r="AI37" s="11">
        <f t="shared" si="9"/>
        <v>3.2356153201952044E-3</v>
      </c>
      <c r="AJ37" s="11">
        <f t="shared" si="10"/>
        <v>6.2246637162468432E-3</v>
      </c>
      <c r="AK37" s="11">
        <f t="shared" si="11"/>
        <v>0</v>
      </c>
      <c r="AL37" s="11">
        <f t="shared" si="12"/>
        <v>0</v>
      </c>
      <c r="AM37" s="11">
        <f t="shared" si="13"/>
        <v>3.0112571699228408</v>
      </c>
      <c r="AN37" s="11">
        <f t="shared" si="14"/>
        <v>0.89687242035370851</v>
      </c>
      <c r="AO37" s="8">
        <f t="shared" si="15"/>
        <v>0</v>
      </c>
      <c r="AQ37">
        <f t="shared" si="16"/>
        <v>40.356000000000002</v>
      </c>
      <c r="AR37">
        <f t="shared" si="39"/>
        <v>4.0000000000000001E-3</v>
      </c>
      <c r="AS37">
        <f t="shared" si="40"/>
        <v>1.6E-2</v>
      </c>
      <c r="AT37">
        <f t="shared" si="17"/>
        <v>1.4999999999999999E-2</v>
      </c>
      <c r="AU37">
        <f t="shared" si="18"/>
        <v>0</v>
      </c>
      <c r="AV37">
        <f t="shared" si="19"/>
        <v>10.119999999999999</v>
      </c>
      <c r="AW37">
        <f t="shared" si="41"/>
        <v>49.374000000000002</v>
      </c>
      <c r="AX37">
        <f t="shared" si="20"/>
        <v>0.115</v>
      </c>
      <c r="AY37">
        <f t="shared" si="42"/>
        <v>0.156</v>
      </c>
      <c r="AZ37">
        <f t="shared" si="21"/>
        <v>0.316</v>
      </c>
      <c r="BA37">
        <f t="shared" si="22"/>
        <v>0</v>
      </c>
      <c r="BB37">
        <f t="shared" si="23"/>
        <v>0</v>
      </c>
      <c r="BC37">
        <f t="shared" si="24"/>
        <v>100.47199999999999</v>
      </c>
      <c r="BE37">
        <f t="shared" si="25"/>
        <v>0.67170439414114513</v>
      </c>
      <c r="BF37">
        <f t="shared" si="26"/>
        <v>5.0083890516615331E-5</v>
      </c>
      <c r="BG37">
        <f t="shared" si="27"/>
        <v>3.138485680659082E-4</v>
      </c>
      <c r="BH37">
        <f t="shared" si="28"/>
        <v>1.9738140667149154E-4</v>
      </c>
      <c r="BI37">
        <f t="shared" si="29"/>
        <v>0.14086075385557598</v>
      </c>
      <c r="BJ37">
        <f t="shared" si="30"/>
        <v>0</v>
      </c>
      <c r="BK37">
        <f t="shared" si="31"/>
        <v>1.2250275404174233</v>
      </c>
      <c r="BL37">
        <f t="shared" si="32"/>
        <v>2.0507370170514327E-3</v>
      </c>
      <c r="BM37">
        <f t="shared" si="33"/>
        <v>2.1991220428152145E-3</v>
      </c>
      <c r="BN37">
        <f t="shared" si="34"/>
        <v>4.2306621253989669E-3</v>
      </c>
      <c r="BO37">
        <f t="shared" si="35"/>
        <v>0</v>
      </c>
      <c r="BP37">
        <f t="shared" si="36"/>
        <v>0</v>
      </c>
      <c r="BQ37">
        <f t="shared" si="37"/>
        <v>2.0466345234646641</v>
      </c>
      <c r="BR37">
        <f t="shared" si="43"/>
        <v>1.4713213988129186</v>
      </c>
    </row>
    <row r="38" spans="1:70">
      <c r="A38" t="s">
        <v>125</v>
      </c>
      <c r="B38">
        <v>37</v>
      </c>
      <c r="C38" s="1">
        <v>40.329000000000001</v>
      </c>
      <c r="D38" s="1">
        <v>1.0999999999999999E-2</v>
      </c>
      <c r="E38" s="1">
        <v>1.7000000000000001E-2</v>
      </c>
      <c r="F38" s="1">
        <v>1.4E-2</v>
      </c>
      <c r="G38" s="1">
        <v>10.147</v>
      </c>
      <c r="H38" s="1">
        <v>49.438000000000002</v>
      </c>
      <c r="I38" s="1">
        <v>0.11</v>
      </c>
      <c r="J38" s="1">
        <v>0.158</v>
      </c>
      <c r="K38" s="1">
        <v>0.32100000000000001</v>
      </c>
      <c r="L38" s="1">
        <v>8.9999999999999993E-3</v>
      </c>
      <c r="N38">
        <f t="shared" si="0"/>
        <v>100.55400000000002</v>
      </c>
      <c r="P38" s="1">
        <v>14.387</v>
      </c>
      <c r="Q38" s="1">
        <v>72.564999999999998</v>
      </c>
      <c r="R38" s="1">
        <v>10.991</v>
      </c>
      <c r="S38" s="19">
        <f t="shared" si="38"/>
        <v>2.2360679775009333</v>
      </c>
      <c r="T38" s="19">
        <f>SUM(S$4:S38)</f>
        <v>70.473802054779597</v>
      </c>
      <c r="W38" s="4">
        <v>8</v>
      </c>
      <c r="X38" s="4">
        <v>3</v>
      </c>
      <c r="Y38" s="12">
        <v>0</v>
      </c>
      <c r="AA38" s="11">
        <f t="shared" si="1"/>
        <v>0.98712310848653984</v>
      </c>
      <c r="AB38" s="11">
        <f t="shared" si="2"/>
        <v>2.0254174196258895E-4</v>
      </c>
      <c r="AC38" s="11">
        <f t="shared" si="3"/>
        <v>4.9038014726083363E-4</v>
      </c>
      <c r="AD38" s="11">
        <f t="shared" si="4"/>
        <v>2.7091110382881386E-4</v>
      </c>
      <c r="AE38" s="11">
        <f t="shared" si="5"/>
        <v>0</v>
      </c>
      <c r="AF38" s="11">
        <f t="shared" si="6"/>
        <v>0.20769734532660181</v>
      </c>
      <c r="AG38" s="11">
        <f t="shared" si="7"/>
        <v>1.8038159480762135</v>
      </c>
      <c r="AH38" s="11">
        <f t="shared" si="8"/>
        <v>2.8846199651881388E-3</v>
      </c>
      <c r="AI38" s="11">
        <f t="shared" si="9"/>
        <v>3.2754095411732967E-3</v>
      </c>
      <c r="AJ38" s="11">
        <f t="shared" si="10"/>
        <v>6.319898185526104E-3</v>
      </c>
      <c r="AK38" s="11">
        <f t="shared" si="11"/>
        <v>4.2708314331683017E-4</v>
      </c>
      <c r="AL38" s="11">
        <f t="shared" si="12"/>
        <v>0</v>
      </c>
      <c r="AM38" s="11">
        <f t="shared" si="13"/>
        <v>3.0125072457176114</v>
      </c>
      <c r="AN38" s="11">
        <f t="shared" si="14"/>
        <v>0.89674572571417288</v>
      </c>
      <c r="AO38" s="8">
        <f t="shared" si="15"/>
        <v>0</v>
      </c>
      <c r="AQ38">
        <f t="shared" si="16"/>
        <v>40.329000000000001</v>
      </c>
      <c r="AR38">
        <f t="shared" si="39"/>
        <v>1.0999999999999999E-2</v>
      </c>
      <c r="AS38">
        <f t="shared" si="40"/>
        <v>1.7000000000000001E-2</v>
      </c>
      <c r="AT38">
        <f t="shared" si="17"/>
        <v>1.4E-2</v>
      </c>
      <c r="AU38">
        <f t="shared" si="18"/>
        <v>0</v>
      </c>
      <c r="AV38">
        <f t="shared" si="19"/>
        <v>10.147</v>
      </c>
      <c r="AW38">
        <f t="shared" si="41"/>
        <v>49.438000000000002</v>
      </c>
      <c r="AX38">
        <f t="shared" si="20"/>
        <v>0.11</v>
      </c>
      <c r="AY38">
        <f t="shared" si="42"/>
        <v>0.158</v>
      </c>
      <c r="AZ38">
        <f t="shared" si="21"/>
        <v>0.32100000000000001</v>
      </c>
      <c r="BA38">
        <f t="shared" si="22"/>
        <v>8.9999999999999993E-3</v>
      </c>
      <c r="BB38">
        <f t="shared" si="23"/>
        <v>0</v>
      </c>
      <c r="BC38">
        <f t="shared" si="24"/>
        <v>100.55400000000002</v>
      </c>
      <c r="BE38">
        <f t="shared" si="25"/>
        <v>0.67125499334221039</v>
      </c>
      <c r="BF38">
        <f t="shared" si="26"/>
        <v>1.3773069892069215E-4</v>
      </c>
      <c r="BG38">
        <f t="shared" si="27"/>
        <v>3.334641035700275E-4</v>
      </c>
      <c r="BH38">
        <f t="shared" si="28"/>
        <v>1.8422264622672542E-4</v>
      </c>
      <c r="BI38">
        <f t="shared" si="29"/>
        <v>0.14123656811981516</v>
      </c>
      <c r="BJ38">
        <f t="shared" si="30"/>
        <v>0</v>
      </c>
      <c r="BK38">
        <f t="shared" si="31"/>
        <v>1.2266154563769713</v>
      </c>
      <c r="BL38">
        <f t="shared" si="32"/>
        <v>1.9615745380491966E-3</v>
      </c>
      <c r="BM38">
        <f t="shared" si="33"/>
        <v>2.2273159151589995E-3</v>
      </c>
      <c r="BN38">
        <f t="shared" si="34"/>
        <v>4.2976029818135083E-3</v>
      </c>
      <c r="BO38">
        <f t="shared" si="35"/>
        <v>2.9042141761147743E-4</v>
      </c>
      <c r="BP38">
        <f t="shared" si="36"/>
        <v>0</v>
      </c>
      <c r="BQ38">
        <f t="shared" si="37"/>
        <v>2.0485393501403477</v>
      </c>
      <c r="BR38">
        <f t="shared" si="43"/>
        <v>1.4705635239621937</v>
      </c>
    </row>
    <row r="39" spans="1:70">
      <c r="A39" t="s">
        <v>126</v>
      </c>
      <c r="B39">
        <v>38</v>
      </c>
      <c r="C39" s="1">
        <v>40.262999999999998</v>
      </c>
      <c r="D39" s="1">
        <v>5.0000000000000001E-3</v>
      </c>
      <c r="E39" s="1">
        <v>1.2E-2</v>
      </c>
      <c r="F39" s="1">
        <v>1.4E-2</v>
      </c>
      <c r="G39" s="1">
        <v>10.108000000000001</v>
      </c>
      <c r="H39" s="1">
        <v>49.387999999999998</v>
      </c>
      <c r="I39" s="1">
        <v>0.106</v>
      </c>
      <c r="J39" s="1">
        <v>0.153</v>
      </c>
      <c r="K39" s="1">
        <v>0.308</v>
      </c>
      <c r="L39" s="1">
        <v>1E-3</v>
      </c>
      <c r="N39">
        <f t="shared" si="0"/>
        <v>100.358</v>
      </c>
      <c r="P39" s="1">
        <v>14.384</v>
      </c>
      <c r="Q39" s="1">
        <v>72.564999999999998</v>
      </c>
      <c r="R39" s="1">
        <v>10.991</v>
      </c>
      <c r="S39" s="19">
        <f t="shared" si="38"/>
        <v>3.0000000000001137</v>
      </c>
      <c r="T39" s="19">
        <f>SUM(S$4:S39)</f>
        <v>73.473802054779711</v>
      </c>
      <c r="W39" s="4">
        <v>8</v>
      </c>
      <c r="X39" s="4">
        <v>3</v>
      </c>
      <c r="Y39" s="12">
        <v>0</v>
      </c>
      <c r="AA39" s="11">
        <f t="shared" si="1"/>
        <v>0.98722174211801372</v>
      </c>
      <c r="AB39" s="11">
        <f t="shared" si="2"/>
        <v>9.2224556395557967E-5</v>
      </c>
      <c r="AC39" s="11">
        <f t="shared" si="3"/>
        <v>3.467527542293119E-4</v>
      </c>
      <c r="AD39" s="11">
        <f t="shared" si="4"/>
        <v>2.7138230119146481E-4</v>
      </c>
      <c r="AE39" s="11">
        <f t="shared" si="5"/>
        <v>0</v>
      </c>
      <c r="AF39" s="11">
        <f t="shared" si="6"/>
        <v>0.2072589212859913</v>
      </c>
      <c r="AG39" s="11">
        <f t="shared" si="7"/>
        <v>1.8051258419660186</v>
      </c>
      <c r="AH39" s="11">
        <f t="shared" si="8"/>
        <v>2.7845594861219992E-3</v>
      </c>
      <c r="AI39" s="11">
        <f t="shared" si="9"/>
        <v>3.1772739977118073E-3</v>
      </c>
      <c r="AJ39" s="11">
        <f t="shared" si="10"/>
        <v>6.0744992226693618E-3</v>
      </c>
      <c r="AK39" s="11">
        <f t="shared" si="11"/>
        <v>4.7536219075121576E-5</v>
      </c>
      <c r="AL39" s="11">
        <f t="shared" si="12"/>
        <v>0</v>
      </c>
      <c r="AM39" s="11">
        <f t="shared" si="13"/>
        <v>3.0124007339074179</v>
      </c>
      <c r="AN39" s="11">
        <f t="shared" si="14"/>
        <v>0.89700830324760494</v>
      </c>
      <c r="AO39" s="8">
        <f t="shared" si="15"/>
        <v>0</v>
      </c>
      <c r="AQ39">
        <f t="shared" si="16"/>
        <v>40.262999999999998</v>
      </c>
      <c r="AR39">
        <f t="shared" si="39"/>
        <v>5.0000000000000001E-3</v>
      </c>
      <c r="AS39">
        <f t="shared" si="40"/>
        <v>1.2E-2</v>
      </c>
      <c r="AT39">
        <f t="shared" si="17"/>
        <v>1.4E-2</v>
      </c>
      <c r="AU39">
        <f t="shared" si="18"/>
        <v>0</v>
      </c>
      <c r="AV39">
        <f t="shared" si="19"/>
        <v>10.108000000000001</v>
      </c>
      <c r="AW39">
        <f t="shared" si="41"/>
        <v>49.387999999999998</v>
      </c>
      <c r="AX39">
        <f t="shared" si="20"/>
        <v>0.106</v>
      </c>
      <c r="AY39">
        <f t="shared" si="42"/>
        <v>0.153</v>
      </c>
      <c r="AZ39">
        <f t="shared" si="21"/>
        <v>0.308</v>
      </c>
      <c r="BA39">
        <f t="shared" si="22"/>
        <v>1E-3</v>
      </c>
      <c r="BB39">
        <f t="shared" si="23"/>
        <v>0</v>
      </c>
      <c r="BC39">
        <f t="shared" si="24"/>
        <v>100.358</v>
      </c>
      <c r="BE39">
        <f t="shared" si="25"/>
        <v>0.67015645805592539</v>
      </c>
      <c r="BF39">
        <f t="shared" si="26"/>
        <v>6.2604863145769159E-5</v>
      </c>
      <c r="BG39">
        <f t="shared" si="27"/>
        <v>2.3538642604943117E-4</v>
      </c>
      <c r="BH39">
        <f t="shared" si="28"/>
        <v>1.8422264622672542E-4</v>
      </c>
      <c r="BI39">
        <f t="shared" si="29"/>
        <v>0.1406937252936919</v>
      </c>
      <c r="BJ39">
        <f t="shared" si="30"/>
        <v>0</v>
      </c>
      <c r="BK39">
        <f t="shared" si="31"/>
        <v>1.2253748970335745</v>
      </c>
      <c r="BL39">
        <f t="shared" si="32"/>
        <v>1.8902445548474073E-3</v>
      </c>
      <c r="BM39">
        <f t="shared" si="33"/>
        <v>2.1568312342995373E-3</v>
      </c>
      <c r="BN39">
        <f t="shared" si="34"/>
        <v>4.1235567551357018E-3</v>
      </c>
      <c r="BO39">
        <f t="shared" si="35"/>
        <v>3.226904640127527E-5</v>
      </c>
      <c r="BP39">
        <f t="shared" si="36"/>
        <v>0</v>
      </c>
      <c r="BQ39">
        <f t="shared" si="37"/>
        <v>2.0449101959092975</v>
      </c>
      <c r="BR39">
        <f t="shared" si="43"/>
        <v>1.4731212842175265</v>
      </c>
    </row>
    <row r="40" spans="1:70">
      <c r="A40" t="s">
        <v>127</v>
      </c>
      <c r="B40">
        <v>39</v>
      </c>
      <c r="C40" s="1">
        <v>40.276000000000003</v>
      </c>
      <c r="D40" s="1">
        <v>3.0000000000000001E-3</v>
      </c>
      <c r="E40" s="1">
        <v>1.7999999999999999E-2</v>
      </c>
      <c r="F40" s="1">
        <v>1.0999999999999999E-2</v>
      </c>
      <c r="G40" s="1">
        <v>10.138999999999999</v>
      </c>
      <c r="H40" s="1">
        <v>49.418999999999997</v>
      </c>
      <c r="I40" s="1">
        <v>0.105</v>
      </c>
      <c r="J40" s="1">
        <v>0.157</v>
      </c>
      <c r="K40" s="1">
        <v>0.314</v>
      </c>
      <c r="L40" s="1">
        <v>2E-3</v>
      </c>
      <c r="N40">
        <f t="shared" si="0"/>
        <v>100.44399999999999</v>
      </c>
      <c r="P40" s="1">
        <v>14.382</v>
      </c>
      <c r="Q40" s="1">
        <v>72.563999999999993</v>
      </c>
      <c r="R40" s="1">
        <v>10.991</v>
      </c>
      <c r="S40" s="19">
        <f t="shared" si="38"/>
        <v>2.2360679775025223</v>
      </c>
      <c r="T40" s="19">
        <f>SUM(S$4:S40)</f>
        <v>75.70987003228224</v>
      </c>
      <c r="W40" s="4">
        <v>8</v>
      </c>
      <c r="X40" s="4">
        <v>3</v>
      </c>
      <c r="Y40" s="12">
        <v>0</v>
      </c>
      <c r="AA40" s="11">
        <f t="shared" si="1"/>
        <v>0.98687333228512664</v>
      </c>
      <c r="AB40" s="11">
        <f t="shared" si="2"/>
        <v>5.5297350881735494E-5</v>
      </c>
      <c r="AC40" s="11">
        <f t="shared" si="3"/>
        <v>5.1977774329392155E-4</v>
      </c>
      <c r="AD40" s="11">
        <f t="shared" si="4"/>
        <v>2.1308489804472902E-4</v>
      </c>
      <c r="AE40" s="11">
        <f t="shared" si="5"/>
        <v>0</v>
      </c>
      <c r="AF40" s="11">
        <f t="shared" si="6"/>
        <v>0.20775410996304142</v>
      </c>
      <c r="AG40" s="11">
        <f t="shared" si="7"/>
        <v>1.8050386188357168</v>
      </c>
      <c r="AH40" s="11">
        <f t="shared" si="8"/>
        <v>2.75642661559245E-3</v>
      </c>
      <c r="AI40" s="11">
        <f t="shared" si="9"/>
        <v>3.2581373690359285E-3</v>
      </c>
      <c r="AJ40" s="11">
        <f t="shared" si="10"/>
        <v>6.1886498779601049E-3</v>
      </c>
      <c r="AK40" s="11">
        <f t="shared" si="11"/>
        <v>9.5008209256605854E-5</v>
      </c>
      <c r="AL40" s="11">
        <f t="shared" si="12"/>
        <v>0</v>
      </c>
      <c r="AM40" s="11">
        <f t="shared" si="13"/>
        <v>3.0127524431479507</v>
      </c>
      <c r="AN40" s="11">
        <f t="shared" si="14"/>
        <v>0.89678315755491134</v>
      </c>
      <c r="AO40" s="8">
        <f t="shared" si="15"/>
        <v>0</v>
      </c>
      <c r="AQ40">
        <f t="shared" si="16"/>
        <v>40.276000000000003</v>
      </c>
      <c r="AR40">
        <f t="shared" si="39"/>
        <v>3.0000000000000001E-3</v>
      </c>
      <c r="AS40">
        <f t="shared" si="40"/>
        <v>1.7999999999999999E-2</v>
      </c>
      <c r="AT40">
        <f t="shared" si="17"/>
        <v>1.0999999999999999E-2</v>
      </c>
      <c r="AU40">
        <f t="shared" si="18"/>
        <v>0</v>
      </c>
      <c r="AV40">
        <f t="shared" si="19"/>
        <v>10.138999999999999</v>
      </c>
      <c r="AW40">
        <f t="shared" si="41"/>
        <v>49.418999999999997</v>
      </c>
      <c r="AX40">
        <f t="shared" si="20"/>
        <v>0.105</v>
      </c>
      <c r="AY40">
        <f t="shared" si="42"/>
        <v>0.157</v>
      </c>
      <c r="AZ40">
        <f t="shared" si="21"/>
        <v>0.314</v>
      </c>
      <c r="BA40">
        <f t="shared" si="22"/>
        <v>2E-3</v>
      </c>
      <c r="BB40">
        <f t="shared" si="23"/>
        <v>0</v>
      </c>
      <c r="BC40">
        <f t="shared" si="24"/>
        <v>100.44399999999999</v>
      </c>
      <c r="BE40">
        <f t="shared" si="25"/>
        <v>0.67037283621837562</v>
      </c>
      <c r="BF40">
        <f t="shared" si="26"/>
        <v>3.7562917887461497E-5</v>
      </c>
      <c r="BG40">
        <f t="shared" si="27"/>
        <v>3.530796390741467E-4</v>
      </c>
      <c r="BH40">
        <f t="shared" si="28"/>
        <v>1.4474636489242711E-4</v>
      </c>
      <c r="BI40">
        <f t="shared" si="29"/>
        <v>0.14112521574522577</v>
      </c>
      <c r="BJ40">
        <f t="shared" si="30"/>
        <v>0</v>
      </c>
      <c r="BK40">
        <f t="shared" si="31"/>
        <v>1.2261440438264803</v>
      </c>
      <c r="BL40">
        <f t="shared" si="32"/>
        <v>1.8724120590469602E-3</v>
      </c>
      <c r="BM40">
        <f t="shared" si="33"/>
        <v>2.213218978987107E-3</v>
      </c>
      <c r="BN40">
        <f t="shared" si="34"/>
        <v>4.2038857828331508E-3</v>
      </c>
      <c r="BO40">
        <f t="shared" si="35"/>
        <v>6.453809280255054E-5</v>
      </c>
      <c r="BP40">
        <f t="shared" si="36"/>
        <v>0</v>
      </c>
      <c r="BQ40">
        <f t="shared" si="37"/>
        <v>2.0465315396256054</v>
      </c>
      <c r="BR40">
        <f t="shared" si="43"/>
        <v>1.4721260751735623</v>
      </c>
    </row>
    <row r="41" spans="1:70">
      <c r="A41" t="s">
        <v>128</v>
      </c>
      <c r="B41">
        <v>40</v>
      </c>
      <c r="C41" s="1">
        <v>40.204000000000001</v>
      </c>
      <c r="D41" s="1">
        <v>1E-3</v>
      </c>
      <c r="E41" s="1">
        <v>1.6E-2</v>
      </c>
      <c r="F41" s="1">
        <v>1.2999999999999999E-2</v>
      </c>
      <c r="G41" s="1">
        <v>10.125</v>
      </c>
      <c r="H41" s="1">
        <v>49.311999999999998</v>
      </c>
      <c r="I41" s="1">
        <v>0.10299999999999999</v>
      </c>
      <c r="J41" s="1">
        <v>0.14599999999999999</v>
      </c>
      <c r="K41" s="1">
        <v>0.312</v>
      </c>
      <c r="L41" s="1">
        <v>0</v>
      </c>
      <c r="N41">
        <f t="shared" si="0"/>
        <v>100.23199999999999</v>
      </c>
      <c r="P41" s="1">
        <v>14.38</v>
      </c>
      <c r="Q41" s="1">
        <v>72.563999999999993</v>
      </c>
      <c r="R41" s="1">
        <v>10.991</v>
      </c>
      <c r="S41" s="19">
        <f t="shared" si="38"/>
        <v>1.9999999999988916</v>
      </c>
      <c r="T41" s="19">
        <f>SUM(S$4:S41)</f>
        <v>77.709870032281131</v>
      </c>
      <c r="W41" s="4">
        <v>8</v>
      </c>
      <c r="X41" s="4">
        <v>3</v>
      </c>
      <c r="Y41" s="12">
        <v>0</v>
      </c>
      <c r="AA41" s="11">
        <f t="shared" si="1"/>
        <v>0.98713112585321516</v>
      </c>
      <c r="AB41" s="11">
        <f t="shared" si="2"/>
        <v>1.847028394777361E-5</v>
      </c>
      <c r="AC41" s="11">
        <f t="shared" si="3"/>
        <v>4.629729926317418E-4</v>
      </c>
      <c r="AD41" s="11">
        <f t="shared" si="4"/>
        <v>2.523444972833414E-4</v>
      </c>
      <c r="AE41" s="11">
        <f t="shared" si="5"/>
        <v>0</v>
      </c>
      <c r="AF41" s="11">
        <f t="shared" si="6"/>
        <v>0.20789308000599194</v>
      </c>
      <c r="AG41" s="11">
        <f t="shared" si="7"/>
        <v>1.8048273457135353</v>
      </c>
      <c r="AH41" s="11">
        <f t="shared" si="8"/>
        <v>2.7094732079341655E-3</v>
      </c>
      <c r="AI41" s="11">
        <f t="shared" si="9"/>
        <v>3.0360791891842886E-3</v>
      </c>
      <c r="AJ41" s="11">
        <f t="shared" si="10"/>
        <v>6.1618533741557525E-3</v>
      </c>
      <c r="AK41" s="11">
        <f t="shared" si="11"/>
        <v>0</v>
      </c>
      <c r="AL41" s="11">
        <f t="shared" si="12"/>
        <v>0</v>
      </c>
      <c r="AM41" s="11">
        <f t="shared" si="13"/>
        <v>3.0124927451178793</v>
      </c>
      <c r="AN41" s="11">
        <f t="shared" si="14"/>
        <v>0.89671040381494016</v>
      </c>
      <c r="AO41" s="8">
        <f t="shared" si="15"/>
        <v>0</v>
      </c>
      <c r="AQ41">
        <f t="shared" si="16"/>
        <v>40.204000000000001</v>
      </c>
      <c r="AR41">
        <f t="shared" si="39"/>
        <v>1E-3</v>
      </c>
      <c r="AS41">
        <f t="shared" si="40"/>
        <v>1.6E-2</v>
      </c>
      <c r="AT41">
        <f t="shared" si="17"/>
        <v>1.2999999999999999E-2</v>
      </c>
      <c r="AU41">
        <f t="shared" si="18"/>
        <v>0</v>
      </c>
      <c r="AV41">
        <f t="shared" si="19"/>
        <v>10.125</v>
      </c>
      <c r="AW41">
        <f t="shared" si="41"/>
        <v>49.311999999999998</v>
      </c>
      <c r="AX41">
        <f t="shared" si="20"/>
        <v>0.10299999999999999</v>
      </c>
      <c r="AY41">
        <f t="shared" si="42"/>
        <v>0.14599999999999999</v>
      </c>
      <c r="AZ41">
        <f t="shared" si="21"/>
        <v>0.312</v>
      </c>
      <c r="BA41">
        <f t="shared" si="22"/>
        <v>0</v>
      </c>
      <c r="BB41">
        <f t="shared" si="23"/>
        <v>0</v>
      </c>
      <c r="BC41">
        <f t="shared" si="24"/>
        <v>100.23199999999999</v>
      </c>
      <c r="BE41">
        <f t="shared" si="25"/>
        <v>0.66917443408788291</v>
      </c>
      <c r="BF41">
        <f t="shared" si="26"/>
        <v>1.2520972629153833E-5</v>
      </c>
      <c r="BG41">
        <f t="shared" si="27"/>
        <v>3.138485680659082E-4</v>
      </c>
      <c r="BH41">
        <f t="shared" si="28"/>
        <v>1.7106388578195931E-4</v>
      </c>
      <c r="BI41">
        <f t="shared" si="29"/>
        <v>0.14093034908969435</v>
      </c>
      <c r="BJ41">
        <f t="shared" si="30"/>
        <v>0</v>
      </c>
      <c r="BK41">
        <f t="shared" si="31"/>
        <v>1.2234892468316114</v>
      </c>
      <c r="BL41">
        <f t="shared" si="32"/>
        <v>1.8367470674460656E-3</v>
      </c>
      <c r="BM41">
        <f t="shared" si="33"/>
        <v>2.0581526810962906E-3</v>
      </c>
      <c r="BN41">
        <f t="shared" si="34"/>
        <v>4.1771094402673348E-3</v>
      </c>
      <c r="BO41">
        <f t="shared" si="35"/>
        <v>0</v>
      </c>
      <c r="BP41">
        <f t="shared" si="36"/>
        <v>0</v>
      </c>
      <c r="BQ41">
        <f t="shared" si="37"/>
        <v>2.0421634726244755</v>
      </c>
      <c r="BR41">
        <f t="shared" si="43"/>
        <v>1.4751476977728872</v>
      </c>
    </row>
    <row r="42" spans="1:70">
      <c r="A42" t="s">
        <v>129</v>
      </c>
      <c r="B42">
        <v>41</v>
      </c>
      <c r="C42" s="1">
        <v>40.155999999999999</v>
      </c>
      <c r="D42" s="1">
        <v>0</v>
      </c>
      <c r="E42" s="1">
        <v>1.6E-2</v>
      </c>
      <c r="F42" s="1">
        <v>1.4E-2</v>
      </c>
      <c r="G42" s="1">
        <v>10.151999999999999</v>
      </c>
      <c r="H42" s="1">
        <v>49.286999999999999</v>
      </c>
      <c r="I42" s="1">
        <v>0.10299999999999999</v>
      </c>
      <c r="J42" s="1">
        <v>0.156</v>
      </c>
      <c r="K42" s="1">
        <v>0.312</v>
      </c>
      <c r="L42" s="1">
        <v>5.0000000000000001E-3</v>
      </c>
      <c r="N42">
        <f t="shared" si="0"/>
        <v>100.20099999999999</v>
      </c>
      <c r="P42" s="1">
        <v>14.379</v>
      </c>
      <c r="Q42" s="1">
        <v>72.563000000000002</v>
      </c>
      <c r="R42" s="1">
        <v>10.991</v>
      </c>
      <c r="S42" s="19">
        <f t="shared" si="38"/>
        <v>1.4142135623672869</v>
      </c>
      <c r="T42" s="19">
        <f>SUM(S$4:S42)</f>
        <v>79.124083594648411</v>
      </c>
      <c r="W42" s="4">
        <v>8</v>
      </c>
      <c r="X42" s="4">
        <v>3</v>
      </c>
      <c r="Y42" s="12">
        <v>0</v>
      </c>
      <c r="AA42" s="11">
        <f t="shared" si="1"/>
        <v>0.98654415668102435</v>
      </c>
      <c r="AB42" s="11">
        <f t="shared" si="2"/>
        <v>0</v>
      </c>
      <c r="AC42" s="11">
        <f t="shared" si="3"/>
        <v>4.6325077926487595E-4</v>
      </c>
      <c r="AD42" s="11">
        <f t="shared" si="4"/>
        <v>2.7191866749204488E-4</v>
      </c>
      <c r="AE42" s="11">
        <f t="shared" si="5"/>
        <v>0</v>
      </c>
      <c r="AF42" s="11">
        <f t="shared" si="6"/>
        <v>0.20857253130717782</v>
      </c>
      <c r="AG42" s="11">
        <f t="shared" si="7"/>
        <v>1.8049947000449587</v>
      </c>
      <c r="AH42" s="11">
        <f t="shared" si="8"/>
        <v>2.7110989084652504E-3</v>
      </c>
      <c r="AI42" s="11">
        <f t="shared" si="9"/>
        <v>3.245976256354235E-3</v>
      </c>
      <c r="AJ42" s="11">
        <f t="shared" si="10"/>
        <v>6.1655505239461613E-3</v>
      </c>
      <c r="AK42" s="11">
        <f t="shared" si="11"/>
        <v>2.3815085382811104E-4</v>
      </c>
      <c r="AL42" s="11">
        <f t="shared" si="12"/>
        <v>0</v>
      </c>
      <c r="AM42" s="11">
        <f t="shared" si="13"/>
        <v>3.0132073340225114</v>
      </c>
      <c r="AN42" s="11">
        <f t="shared" si="14"/>
        <v>0.89641640564088898</v>
      </c>
      <c r="AO42" s="8">
        <f t="shared" si="15"/>
        <v>0</v>
      </c>
      <c r="AQ42">
        <f t="shared" si="16"/>
        <v>40.155999999999999</v>
      </c>
      <c r="AR42">
        <f t="shared" si="39"/>
        <v>0</v>
      </c>
      <c r="AS42">
        <f t="shared" si="40"/>
        <v>1.6E-2</v>
      </c>
      <c r="AT42">
        <f t="shared" si="17"/>
        <v>1.4E-2</v>
      </c>
      <c r="AU42">
        <f t="shared" si="18"/>
        <v>0</v>
      </c>
      <c r="AV42">
        <f t="shared" si="19"/>
        <v>10.151999999999999</v>
      </c>
      <c r="AW42">
        <f t="shared" si="41"/>
        <v>49.286999999999999</v>
      </c>
      <c r="AX42">
        <f t="shared" si="20"/>
        <v>0.10299999999999999</v>
      </c>
      <c r="AY42">
        <f t="shared" si="42"/>
        <v>0.156</v>
      </c>
      <c r="AZ42">
        <f t="shared" si="21"/>
        <v>0.312</v>
      </c>
      <c r="BA42">
        <f t="shared" si="22"/>
        <v>5.0000000000000001E-3</v>
      </c>
      <c r="BB42">
        <f t="shared" si="23"/>
        <v>0</v>
      </c>
      <c r="BC42">
        <f t="shared" si="24"/>
        <v>100.20099999999999</v>
      </c>
      <c r="BE42">
        <f t="shared" si="25"/>
        <v>0.66837549933422102</v>
      </c>
      <c r="BF42">
        <f t="shared" si="26"/>
        <v>0</v>
      </c>
      <c r="BG42">
        <f t="shared" si="27"/>
        <v>3.138485680659082E-4</v>
      </c>
      <c r="BH42">
        <f t="shared" si="28"/>
        <v>1.8422264622672542E-4</v>
      </c>
      <c r="BI42">
        <f t="shared" si="29"/>
        <v>0.14130616335393353</v>
      </c>
      <c r="BJ42">
        <f t="shared" si="30"/>
        <v>0</v>
      </c>
      <c r="BK42">
        <f t="shared" si="31"/>
        <v>1.2228689671599131</v>
      </c>
      <c r="BL42">
        <f t="shared" si="32"/>
        <v>1.8367470674460656E-3</v>
      </c>
      <c r="BM42">
        <f t="shared" si="33"/>
        <v>2.1991220428152145E-3</v>
      </c>
      <c r="BN42">
        <f t="shared" si="34"/>
        <v>4.1771094402673348E-3</v>
      </c>
      <c r="BO42">
        <f t="shared" si="35"/>
        <v>1.6134523200637637E-4</v>
      </c>
      <c r="BP42">
        <f t="shared" si="36"/>
        <v>0</v>
      </c>
      <c r="BQ42">
        <f t="shared" si="37"/>
        <v>2.041423024844895</v>
      </c>
      <c r="BR42">
        <f t="shared" si="43"/>
        <v>1.476032795432711</v>
      </c>
    </row>
    <row r="43" spans="1:70">
      <c r="A43" t="s">
        <v>130</v>
      </c>
      <c r="B43">
        <v>42</v>
      </c>
      <c r="C43" s="1">
        <v>40.201999999999998</v>
      </c>
      <c r="D43" s="1">
        <v>7.0000000000000001E-3</v>
      </c>
      <c r="E43" s="1">
        <v>1.4E-2</v>
      </c>
      <c r="F43" s="1">
        <v>1.2999999999999999E-2</v>
      </c>
      <c r="G43" s="1">
        <v>10.175000000000001</v>
      </c>
      <c r="H43" s="1">
        <v>49.258000000000003</v>
      </c>
      <c r="I43" s="1">
        <v>9.8000000000000004E-2</v>
      </c>
      <c r="J43" s="1">
        <v>0.161</v>
      </c>
      <c r="K43" s="1">
        <v>0.316</v>
      </c>
      <c r="L43" s="1">
        <v>1E-3</v>
      </c>
      <c r="N43">
        <f t="shared" si="0"/>
        <v>100.24500000000002</v>
      </c>
      <c r="P43" s="1">
        <v>14.377000000000001</v>
      </c>
      <c r="Q43" s="1">
        <v>72.563000000000002</v>
      </c>
      <c r="R43" s="1">
        <v>10.991</v>
      </c>
      <c r="S43" s="19">
        <f t="shared" si="38"/>
        <v>1.9999999999988916</v>
      </c>
      <c r="T43" s="19">
        <f>SUM(S$4:S43)</f>
        <v>81.124083594647303</v>
      </c>
      <c r="W43" s="4">
        <v>8</v>
      </c>
      <c r="X43" s="4">
        <v>3</v>
      </c>
      <c r="Y43" s="12">
        <v>0</v>
      </c>
      <c r="AA43" s="11">
        <f t="shared" si="1"/>
        <v>0.98723749869613675</v>
      </c>
      <c r="AB43" s="11">
        <f t="shared" si="2"/>
        <v>1.2931235289598088E-4</v>
      </c>
      <c r="AC43" s="11">
        <f t="shared" si="3"/>
        <v>4.0516517757514364E-4</v>
      </c>
      <c r="AD43" s="11">
        <f t="shared" si="4"/>
        <v>2.5238424500310225E-4</v>
      </c>
      <c r="AE43" s="11">
        <f t="shared" si="5"/>
        <v>0</v>
      </c>
      <c r="AF43" s="11">
        <f t="shared" si="6"/>
        <v>0.20895262022034336</v>
      </c>
      <c r="AG43" s="11">
        <f t="shared" si="7"/>
        <v>1.8031349105458843</v>
      </c>
      <c r="AH43" s="11">
        <f t="shared" si="8"/>
        <v>2.5783514440659832E-3</v>
      </c>
      <c r="AI43" s="11">
        <f t="shared" si="9"/>
        <v>3.3485324900120309E-3</v>
      </c>
      <c r="AJ43" s="11">
        <f t="shared" si="10"/>
        <v>6.2418345140540779E-3</v>
      </c>
      <c r="AK43" s="11">
        <f t="shared" si="11"/>
        <v>4.7609107414622022E-5</v>
      </c>
      <c r="AL43" s="11">
        <f t="shared" si="12"/>
        <v>0</v>
      </c>
      <c r="AM43" s="11">
        <f t="shared" si="13"/>
        <v>3.0123282187933853</v>
      </c>
      <c r="AN43" s="11">
        <f t="shared" si="14"/>
        <v>0.89615132690536004</v>
      </c>
      <c r="AO43" s="8">
        <f t="shared" si="15"/>
        <v>0</v>
      </c>
      <c r="AQ43">
        <f t="shared" si="16"/>
        <v>40.201999999999998</v>
      </c>
      <c r="AR43">
        <f t="shared" si="39"/>
        <v>7.0000000000000001E-3</v>
      </c>
      <c r="AS43">
        <f t="shared" si="40"/>
        <v>1.4E-2</v>
      </c>
      <c r="AT43">
        <f t="shared" si="17"/>
        <v>1.2999999999999999E-2</v>
      </c>
      <c r="AU43">
        <f t="shared" si="18"/>
        <v>0</v>
      </c>
      <c r="AV43">
        <f t="shared" si="19"/>
        <v>10.175000000000001</v>
      </c>
      <c r="AW43">
        <f t="shared" si="41"/>
        <v>49.258000000000003</v>
      </c>
      <c r="AX43">
        <f t="shared" si="20"/>
        <v>9.8000000000000004E-2</v>
      </c>
      <c r="AY43">
        <f t="shared" si="42"/>
        <v>0.161</v>
      </c>
      <c r="AZ43">
        <f t="shared" si="21"/>
        <v>0.316</v>
      </c>
      <c r="BA43">
        <f t="shared" si="22"/>
        <v>1E-3</v>
      </c>
      <c r="BB43">
        <f t="shared" si="23"/>
        <v>0</v>
      </c>
      <c r="BC43">
        <f t="shared" si="24"/>
        <v>100.24500000000002</v>
      </c>
      <c r="BE43">
        <f t="shared" si="25"/>
        <v>0.6691411451398136</v>
      </c>
      <c r="BF43">
        <f t="shared" si="26"/>
        <v>8.7646808404076828E-5</v>
      </c>
      <c r="BG43">
        <f t="shared" si="27"/>
        <v>2.7461749705766971E-4</v>
      </c>
      <c r="BH43">
        <f t="shared" si="28"/>
        <v>1.7106388578195931E-4</v>
      </c>
      <c r="BI43">
        <f t="shared" si="29"/>
        <v>0.14162630143087804</v>
      </c>
      <c r="BJ43">
        <f t="shared" si="30"/>
        <v>0</v>
      </c>
      <c r="BK43">
        <f t="shared" si="31"/>
        <v>1.2221494427407429</v>
      </c>
      <c r="BL43">
        <f t="shared" si="32"/>
        <v>1.7475845884438296E-3</v>
      </c>
      <c r="BM43">
        <f t="shared" si="33"/>
        <v>2.2696067236746766E-3</v>
      </c>
      <c r="BN43">
        <f t="shared" si="34"/>
        <v>4.2306621253989669E-3</v>
      </c>
      <c r="BO43">
        <f t="shared" si="35"/>
        <v>3.226904640127527E-5</v>
      </c>
      <c r="BP43">
        <f t="shared" si="36"/>
        <v>0</v>
      </c>
      <c r="BQ43">
        <f t="shared" si="37"/>
        <v>2.0417303399865969</v>
      </c>
      <c r="BR43">
        <f t="shared" si="43"/>
        <v>1.4753800537700585</v>
      </c>
    </row>
    <row r="44" spans="1:70">
      <c r="A44" t="s">
        <v>131</v>
      </c>
      <c r="B44">
        <v>43</v>
      </c>
      <c r="C44" s="1">
        <v>40.256999999999998</v>
      </c>
      <c r="D44" s="1">
        <v>5.0000000000000001E-3</v>
      </c>
      <c r="E44" s="1">
        <v>1.2E-2</v>
      </c>
      <c r="F44" s="1">
        <v>1.2999999999999999E-2</v>
      </c>
      <c r="G44" s="1">
        <v>10.131</v>
      </c>
      <c r="H44" s="1">
        <v>49.311999999999998</v>
      </c>
      <c r="I44" s="1">
        <v>9.6000000000000002E-2</v>
      </c>
      <c r="J44" s="1">
        <v>0.16500000000000001</v>
      </c>
      <c r="K44" s="1">
        <v>0.307</v>
      </c>
      <c r="L44" s="1">
        <v>0</v>
      </c>
      <c r="N44">
        <f t="shared" si="0"/>
        <v>100.298</v>
      </c>
      <c r="P44" s="1">
        <v>14.375</v>
      </c>
      <c r="Q44" s="1">
        <v>72.561999999999998</v>
      </c>
      <c r="R44" s="1">
        <v>10.991</v>
      </c>
      <c r="S44" s="19">
        <f t="shared" si="38"/>
        <v>2.2360679775025223</v>
      </c>
      <c r="T44" s="19">
        <f>SUM(S$4:S44)</f>
        <v>83.360151572149832</v>
      </c>
      <c r="W44" s="4">
        <v>8</v>
      </c>
      <c r="X44" s="4">
        <v>3</v>
      </c>
      <c r="Y44" s="12">
        <v>0</v>
      </c>
      <c r="AA44" s="11">
        <f t="shared" si="1"/>
        <v>0.98773801190711907</v>
      </c>
      <c r="AB44" s="11">
        <f t="shared" si="2"/>
        <v>9.2286537988521344E-5</v>
      </c>
      <c r="AC44" s="11">
        <f t="shared" si="3"/>
        <v>3.4698579723772051E-4</v>
      </c>
      <c r="AD44" s="11">
        <f t="shared" si="4"/>
        <v>2.5216721194522317E-4</v>
      </c>
      <c r="AE44" s="11">
        <f t="shared" si="5"/>
        <v>0</v>
      </c>
      <c r="AF44" s="11">
        <f t="shared" si="6"/>
        <v>0.2078701334840608</v>
      </c>
      <c r="AG44" s="11">
        <f t="shared" si="7"/>
        <v>1.803559359172618</v>
      </c>
      <c r="AH44" s="11">
        <f t="shared" si="8"/>
        <v>2.5235600713555181E-3</v>
      </c>
      <c r="AI44" s="11">
        <f t="shared" si="9"/>
        <v>3.4287747960696489E-3</v>
      </c>
      <c r="AJ44" s="11">
        <f t="shared" si="10"/>
        <v>6.0588460719060268E-3</v>
      </c>
      <c r="AK44" s="11">
        <f t="shared" si="11"/>
        <v>0</v>
      </c>
      <c r="AL44" s="11">
        <f t="shared" si="12"/>
        <v>0</v>
      </c>
      <c r="AM44" s="11">
        <f t="shared" si="13"/>
        <v>3.0118701250503008</v>
      </c>
      <c r="AN44" s="11">
        <f t="shared" si="14"/>
        <v>0.89665552074136712</v>
      </c>
      <c r="AO44" s="8">
        <f t="shared" si="15"/>
        <v>0</v>
      </c>
      <c r="AQ44">
        <f t="shared" si="16"/>
        <v>40.256999999999998</v>
      </c>
      <c r="AR44">
        <f t="shared" si="39"/>
        <v>5.0000000000000001E-3</v>
      </c>
      <c r="AS44">
        <f t="shared" si="40"/>
        <v>1.2E-2</v>
      </c>
      <c r="AT44">
        <f t="shared" si="17"/>
        <v>1.2999999999999999E-2</v>
      </c>
      <c r="AU44">
        <f t="shared" si="18"/>
        <v>0</v>
      </c>
      <c r="AV44">
        <f t="shared" si="19"/>
        <v>10.131</v>
      </c>
      <c r="AW44">
        <f t="shared" si="41"/>
        <v>49.311999999999998</v>
      </c>
      <c r="AX44">
        <f t="shared" si="20"/>
        <v>9.6000000000000002E-2</v>
      </c>
      <c r="AY44">
        <f t="shared" si="42"/>
        <v>0.16500000000000001</v>
      </c>
      <c r="AZ44">
        <f t="shared" si="21"/>
        <v>0.307</v>
      </c>
      <c r="BA44">
        <f t="shared" si="22"/>
        <v>0</v>
      </c>
      <c r="BB44">
        <f t="shared" si="23"/>
        <v>0</v>
      </c>
      <c r="BC44">
        <f t="shared" si="24"/>
        <v>100.298</v>
      </c>
      <c r="BE44">
        <f t="shared" si="25"/>
        <v>0.67005659121171768</v>
      </c>
      <c r="BF44">
        <f t="shared" si="26"/>
        <v>6.2604863145769159E-5</v>
      </c>
      <c r="BG44">
        <f t="shared" si="27"/>
        <v>2.3538642604943117E-4</v>
      </c>
      <c r="BH44">
        <f t="shared" si="28"/>
        <v>1.7106388578195931E-4</v>
      </c>
      <c r="BI44">
        <f t="shared" si="29"/>
        <v>0.1410138633706364</v>
      </c>
      <c r="BJ44">
        <f t="shared" si="30"/>
        <v>0</v>
      </c>
      <c r="BK44">
        <f t="shared" si="31"/>
        <v>1.2234892468316114</v>
      </c>
      <c r="BL44">
        <f t="shared" si="32"/>
        <v>1.711919596842935E-3</v>
      </c>
      <c r="BM44">
        <f t="shared" si="33"/>
        <v>2.3259944683622462E-3</v>
      </c>
      <c r="BN44">
        <f t="shared" si="34"/>
        <v>4.1101685838527942E-3</v>
      </c>
      <c r="BO44">
        <f t="shared" si="35"/>
        <v>0</v>
      </c>
      <c r="BP44">
        <f t="shared" si="36"/>
        <v>0</v>
      </c>
      <c r="BQ44">
        <f t="shared" si="37"/>
        <v>2.0431768392380008</v>
      </c>
      <c r="BR44">
        <f t="shared" si="43"/>
        <v>1.4741113285982492</v>
      </c>
    </row>
    <row r="45" spans="1:70">
      <c r="A45" t="s">
        <v>132</v>
      </c>
      <c r="B45">
        <v>44</v>
      </c>
      <c r="C45" s="1">
        <v>40.216999999999999</v>
      </c>
      <c r="D45" s="1">
        <v>0</v>
      </c>
      <c r="E45" s="1">
        <v>1.9E-2</v>
      </c>
      <c r="F45" s="1">
        <v>1.2999999999999999E-2</v>
      </c>
      <c r="G45" s="1">
        <v>10.145</v>
      </c>
      <c r="H45" s="1">
        <v>49.323999999999998</v>
      </c>
      <c r="I45" s="1">
        <v>9.4E-2</v>
      </c>
      <c r="J45" s="1">
        <v>0.151</v>
      </c>
      <c r="K45" s="1">
        <v>0.312</v>
      </c>
      <c r="L45" s="1">
        <v>0</v>
      </c>
      <c r="N45">
        <f t="shared" si="0"/>
        <v>100.27499999999998</v>
      </c>
      <c r="P45" s="1">
        <v>14.372999999999999</v>
      </c>
      <c r="Q45" s="1">
        <v>72.561999999999998</v>
      </c>
      <c r="R45" s="1">
        <v>10.991</v>
      </c>
      <c r="S45" s="19">
        <f t="shared" si="38"/>
        <v>2.0000000000006679</v>
      </c>
      <c r="T45" s="19">
        <f>SUM(S$4:S45)</f>
        <v>85.3601515721505</v>
      </c>
      <c r="W45" s="4">
        <v>8</v>
      </c>
      <c r="X45" s="4">
        <v>3</v>
      </c>
      <c r="Y45" s="12">
        <v>0</v>
      </c>
      <c r="AA45" s="11">
        <f t="shared" si="1"/>
        <v>0.98709280778873065</v>
      </c>
      <c r="AB45" s="11">
        <f t="shared" si="2"/>
        <v>0</v>
      </c>
      <c r="AC45" s="11">
        <f t="shared" si="3"/>
        <v>5.4958137995206519E-4</v>
      </c>
      <c r="AD45" s="11">
        <f t="shared" si="4"/>
        <v>2.5225313559370708E-4</v>
      </c>
      <c r="AE45" s="11">
        <f t="shared" si="5"/>
        <v>0</v>
      </c>
      <c r="AF45" s="11">
        <f t="shared" si="6"/>
        <v>0.20822831633620398</v>
      </c>
      <c r="AG45" s="11">
        <f t="shared" si="7"/>
        <v>1.8046129483353306</v>
      </c>
      <c r="AH45" s="11">
        <f t="shared" si="8"/>
        <v>2.4718278688270617E-3</v>
      </c>
      <c r="AI45" s="11">
        <f t="shared" si="9"/>
        <v>3.1389176426149185E-3</v>
      </c>
      <c r="AJ45" s="11">
        <f t="shared" si="10"/>
        <v>6.1596224662437415E-3</v>
      </c>
      <c r="AK45" s="11">
        <f t="shared" si="11"/>
        <v>0</v>
      </c>
      <c r="AL45" s="11">
        <f t="shared" si="12"/>
        <v>0</v>
      </c>
      <c r="AM45" s="11">
        <f t="shared" si="13"/>
        <v>3.012506274953497</v>
      </c>
      <c r="AN45" s="11">
        <f t="shared" si="14"/>
        <v>0.8965500558881957</v>
      </c>
      <c r="AO45" s="8">
        <f t="shared" si="15"/>
        <v>0</v>
      </c>
      <c r="AQ45">
        <f t="shared" si="16"/>
        <v>40.216999999999999</v>
      </c>
      <c r="AR45">
        <f t="shared" si="39"/>
        <v>0</v>
      </c>
      <c r="AS45">
        <f t="shared" si="40"/>
        <v>1.9E-2</v>
      </c>
      <c r="AT45">
        <f t="shared" si="17"/>
        <v>1.2999999999999999E-2</v>
      </c>
      <c r="AU45">
        <f t="shared" si="18"/>
        <v>0</v>
      </c>
      <c r="AV45">
        <f t="shared" si="19"/>
        <v>10.145</v>
      </c>
      <c r="AW45">
        <f t="shared" si="41"/>
        <v>49.323999999999998</v>
      </c>
      <c r="AX45">
        <f t="shared" si="20"/>
        <v>9.4E-2</v>
      </c>
      <c r="AY45">
        <f t="shared" si="42"/>
        <v>0.151</v>
      </c>
      <c r="AZ45">
        <f t="shared" si="21"/>
        <v>0.312</v>
      </c>
      <c r="BA45">
        <f t="shared" si="22"/>
        <v>0</v>
      </c>
      <c r="BB45">
        <f t="shared" si="23"/>
        <v>0</v>
      </c>
      <c r="BC45">
        <f t="shared" si="24"/>
        <v>100.27499999999998</v>
      </c>
      <c r="BE45">
        <f t="shared" si="25"/>
        <v>0.66939081225033292</v>
      </c>
      <c r="BF45">
        <f t="shared" si="26"/>
        <v>0</v>
      </c>
      <c r="BG45">
        <f t="shared" si="27"/>
        <v>3.72695174578266E-4</v>
      </c>
      <c r="BH45">
        <f t="shared" si="28"/>
        <v>1.7106388578195931E-4</v>
      </c>
      <c r="BI45">
        <f t="shared" si="29"/>
        <v>0.14120873002616782</v>
      </c>
      <c r="BJ45">
        <f t="shared" si="30"/>
        <v>0</v>
      </c>
      <c r="BK45">
        <f t="shared" si="31"/>
        <v>1.2237869810740265</v>
      </c>
      <c r="BL45">
        <f t="shared" si="32"/>
        <v>1.6762546052420406E-3</v>
      </c>
      <c r="BM45">
        <f t="shared" si="33"/>
        <v>2.1286373619557528E-3</v>
      </c>
      <c r="BN45">
        <f t="shared" si="34"/>
        <v>4.1771094402673348E-3</v>
      </c>
      <c r="BO45">
        <f t="shared" si="35"/>
        <v>0</v>
      </c>
      <c r="BP45">
        <f t="shared" si="36"/>
        <v>0</v>
      </c>
      <c r="BQ45">
        <f t="shared" si="37"/>
        <v>2.0429122838183527</v>
      </c>
      <c r="BR45">
        <f t="shared" si="43"/>
        <v>1.4746136184187517</v>
      </c>
    </row>
    <row r="46" spans="1:70">
      <c r="A46" t="s">
        <v>133</v>
      </c>
      <c r="B46">
        <v>45</v>
      </c>
      <c r="C46" s="1">
        <v>40.198</v>
      </c>
      <c r="D46" s="1">
        <v>3.0000000000000001E-3</v>
      </c>
      <c r="E46" s="1">
        <v>1.7000000000000001E-2</v>
      </c>
      <c r="F46" s="1">
        <v>0.01</v>
      </c>
      <c r="G46" s="1">
        <v>10.117000000000001</v>
      </c>
      <c r="H46" s="1">
        <v>49.369</v>
      </c>
      <c r="I46" s="1">
        <v>9.7000000000000003E-2</v>
      </c>
      <c r="J46" s="1">
        <v>0.158</v>
      </c>
      <c r="K46" s="1">
        <v>0.318</v>
      </c>
      <c r="L46" s="1">
        <v>1E-3</v>
      </c>
      <c r="N46">
        <f t="shared" si="0"/>
        <v>100.288</v>
      </c>
      <c r="P46" s="1">
        <v>14.371</v>
      </c>
      <c r="Q46" s="1">
        <v>72.561999999999998</v>
      </c>
      <c r="R46" s="1">
        <v>10.991</v>
      </c>
      <c r="S46" s="19">
        <f t="shared" si="38"/>
        <v>1.9999999999988916</v>
      </c>
      <c r="T46" s="19">
        <f>SUM(S$4:S46)</f>
        <v>87.360151572149391</v>
      </c>
      <c r="W46" s="4">
        <v>8</v>
      </c>
      <c r="X46" s="4">
        <v>3</v>
      </c>
      <c r="Y46" s="12">
        <v>0</v>
      </c>
      <c r="AA46" s="11">
        <f t="shared" si="1"/>
        <v>0.98651736934219103</v>
      </c>
      <c r="AB46" s="11">
        <f t="shared" si="2"/>
        <v>5.5384665257586131E-5</v>
      </c>
      <c r="AC46" s="11">
        <f t="shared" si="3"/>
        <v>4.9167633374434664E-4</v>
      </c>
      <c r="AD46" s="11">
        <f t="shared" si="4"/>
        <v>1.9401941686788052E-4</v>
      </c>
      <c r="AE46" s="11">
        <f t="shared" si="5"/>
        <v>0</v>
      </c>
      <c r="AF46" s="11">
        <f t="shared" si="6"/>
        <v>0.20763064835223005</v>
      </c>
      <c r="AG46" s="11">
        <f t="shared" si="7"/>
        <v>1.8060596267893163</v>
      </c>
      <c r="AH46" s="11">
        <f t="shared" si="8"/>
        <v>2.5504339390428842E-3</v>
      </c>
      <c r="AI46" s="11">
        <f t="shared" si="9"/>
        <v>3.2840671950341905E-3</v>
      </c>
      <c r="AJ46" s="11">
        <f t="shared" si="10"/>
        <v>6.2773825268166638E-3</v>
      </c>
      <c r="AK46" s="11">
        <f t="shared" si="11"/>
        <v>4.7579113488218023E-5</v>
      </c>
      <c r="AL46" s="11">
        <f t="shared" si="12"/>
        <v>0</v>
      </c>
      <c r="AM46" s="11">
        <f t="shared" si="13"/>
        <v>3.0131081876739891</v>
      </c>
      <c r="AN46" s="11">
        <f t="shared" si="14"/>
        <v>0.89689047470935657</v>
      </c>
      <c r="AO46" s="8">
        <f t="shared" si="15"/>
        <v>0</v>
      </c>
      <c r="AQ46">
        <f t="shared" si="16"/>
        <v>40.198</v>
      </c>
      <c r="AR46">
        <f t="shared" si="39"/>
        <v>3.0000000000000001E-3</v>
      </c>
      <c r="AS46">
        <f t="shared" si="40"/>
        <v>1.7000000000000001E-2</v>
      </c>
      <c r="AT46">
        <f t="shared" si="17"/>
        <v>0.01</v>
      </c>
      <c r="AU46">
        <f t="shared" si="18"/>
        <v>0</v>
      </c>
      <c r="AV46">
        <f t="shared" si="19"/>
        <v>10.117000000000001</v>
      </c>
      <c r="AW46">
        <f t="shared" si="41"/>
        <v>49.369</v>
      </c>
      <c r="AX46">
        <f t="shared" si="20"/>
        <v>9.7000000000000003E-2</v>
      </c>
      <c r="AY46">
        <f t="shared" si="42"/>
        <v>0.158</v>
      </c>
      <c r="AZ46">
        <f t="shared" si="21"/>
        <v>0.318</v>
      </c>
      <c r="BA46">
        <f t="shared" si="22"/>
        <v>1E-3</v>
      </c>
      <c r="BB46">
        <f t="shared" si="23"/>
        <v>0</v>
      </c>
      <c r="BC46">
        <f t="shared" si="24"/>
        <v>100.288</v>
      </c>
      <c r="BE46">
        <f t="shared" si="25"/>
        <v>0.66907456724367509</v>
      </c>
      <c r="BF46">
        <f t="shared" si="26"/>
        <v>3.7562917887461497E-5</v>
      </c>
      <c r="BG46">
        <f t="shared" si="27"/>
        <v>3.334641035700275E-4</v>
      </c>
      <c r="BH46">
        <f t="shared" si="28"/>
        <v>1.3158760444766102E-4</v>
      </c>
      <c r="BI46">
        <f t="shared" si="29"/>
        <v>0.14081899671510498</v>
      </c>
      <c r="BJ46">
        <f t="shared" si="30"/>
        <v>0</v>
      </c>
      <c r="BK46">
        <f t="shared" si="31"/>
        <v>1.2249034844830837</v>
      </c>
      <c r="BL46">
        <f t="shared" si="32"/>
        <v>1.7297520926433823E-3</v>
      </c>
      <c r="BM46">
        <f t="shared" si="33"/>
        <v>2.2273159151589995E-3</v>
      </c>
      <c r="BN46">
        <f t="shared" si="34"/>
        <v>4.2574384679647838E-3</v>
      </c>
      <c r="BO46">
        <f t="shared" si="35"/>
        <v>3.226904640127527E-5</v>
      </c>
      <c r="BP46">
        <f t="shared" si="36"/>
        <v>0</v>
      </c>
      <c r="BQ46">
        <f t="shared" si="37"/>
        <v>2.0435464385899373</v>
      </c>
      <c r="BR46">
        <f t="shared" si="43"/>
        <v>1.4744505584874581</v>
      </c>
    </row>
    <row r="47" spans="1:70">
      <c r="A47" t="s">
        <v>134</v>
      </c>
      <c r="B47">
        <v>46</v>
      </c>
      <c r="C47" s="1">
        <v>40.237000000000002</v>
      </c>
      <c r="D47" s="1">
        <v>7.0000000000000001E-3</v>
      </c>
      <c r="E47" s="1">
        <v>1.6E-2</v>
      </c>
      <c r="F47" s="1">
        <v>1.2E-2</v>
      </c>
      <c r="G47" s="1">
        <v>10.180999999999999</v>
      </c>
      <c r="H47" s="1">
        <v>49.436</v>
      </c>
      <c r="I47" s="1">
        <v>9.7000000000000003E-2</v>
      </c>
      <c r="J47" s="1">
        <v>0.152</v>
      </c>
      <c r="K47" s="1">
        <v>0.317</v>
      </c>
      <c r="L47" s="1">
        <v>3.0000000000000001E-3</v>
      </c>
      <c r="N47">
        <f t="shared" si="0"/>
        <v>100.45799999999998</v>
      </c>
      <c r="P47" s="1">
        <v>14.369</v>
      </c>
      <c r="Q47" s="1">
        <v>72.561000000000007</v>
      </c>
      <c r="R47" s="1">
        <v>10.991</v>
      </c>
      <c r="S47" s="19">
        <f t="shared" si="38"/>
        <v>2.2360679774961669</v>
      </c>
      <c r="T47" s="19">
        <f>SUM(S$4:S47)</f>
        <v>89.596219549645554</v>
      </c>
      <c r="W47" s="4">
        <v>8</v>
      </c>
      <c r="X47" s="4">
        <v>3</v>
      </c>
      <c r="Y47" s="12">
        <v>0</v>
      </c>
      <c r="AA47" s="11">
        <f t="shared" si="1"/>
        <v>0.98605840837675174</v>
      </c>
      <c r="AB47" s="11">
        <f t="shared" si="2"/>
        <v>1.2904556337314173E-4</v>
      </c>
      <c r="AC47" s="11">
        <f t="shared" si="3"/>
        <v>4.6209058854942948E-4</v>
      </c>
      <c r="AD47" s="11">
        <f t="shared" si="4"/>
        <v>2.3248942237235915E-4</v>
      </c>
      <c r="AE47" s="11">
        <f t="shared" si="5"/>
        <v>0</v>
      </c>
      <c r="AF47" s="11">
        <f t="shared" si="6"/>
        <v>0.20864448274861888</v>
      </c>
      <c r="AG47" s="11">
        <f t="shared" si="7"/>
        <v>1.8059172027515895</v>
      </c>
      <c r="AH47" s="11">
        <f t="shared" si="8"/>
        <v>2.5467765153745557E-3</v>
      </c>
      <c r="AI47" s="11">
        <f t="shared" si="9"/>
        <v>3.1548251407631824E-3</v>
      </c>
      <c r="AJ47" s="11">
        <f t="shared" si="10"/>
        <v>6.2486686222996248E-3</v>
      </c>
      <c r="AK47" s="11">
        <f t="shared" si="11"/>
        <v>1.4253264944349961E-4</v>
      </c>
      <c r="AL47" s="11">
        <f t="shared" si="12"/>
        <v>0</v>
      </c>
      <c r="AM47" s="11">
        <f t="shared" si="13"/>
        <v>3.0135365223791357</v>
      </c>
      <c r="AN47" s="11">
        <f t="shared" si="14"/>
        <v>0.89643182224186246</v>
      </c>
      <c r="AO47" s="8">
        <f t="shared" si="15"/>
        <v>0</v>
      </c>
      <c r="AQ47">
        <f t="shared" si="16"/>
        <v>40.237000000000002</v>
      </c>
      <c r="AR47">
        <f t="shared" si="39"/>
        <v>7.0000000000000001E-3</v>
      </c>
      <c r="AS47">
        <f t="shared" si="40"/>
        <v>1.6E-2</v>
      </c>
      <c r="AT47">
        <f t="shared" si="17"/>
        <v>1.2E-2</v>
      </c>
      <c r="AU47">
        <f t="shared" si="18"/>
        <v>0</v>
      </c>
      <c r="AV47">
        <f t="shared" si="19"/>
        <v>10.180999999999999</v>
      </c>
      <c r="AW47">
        <f t="shared" si="41"/>
        <v>49.436</v>
      </c>
      <c r="AX47">
        <f t="shared" si="20"/>
        <v>9.7000000000000003E-2</v>
      </c>
      <c r="AY47">
        <f t="shared" si="42"/>
        <v>0.152</v>
      </c>
      <c r="AZ47">
        <f t="shared" si="21"/>
        <v>0.317</v>
      </c>
      <c r="BA47">
        <f t="shared" si="22"/>
        <v>3.0000000000000001E-3</v>
      </c>
      <c r="BB47">
        <f t="shared" si="23"/>
        <v>0</v>
      </c>
      <c r="BC47">
        <f t="shared" si="24"/>
        <v>100.45799999999998</v>
      </c>
      <c r="BE47">
        <f t="shared" si="25"/>
        <v>0.66972370173102536</v>
      </c>
      <c r="BF47">
        <f t="shared" si="26"/>
        <v>8.7646808404076828E-5</v>
      </c>
      <c r="BG47">
        <f t="shared" si="27"/>
        <v>3.138485680659082E-4</v>
      </c>
      <c r="BH47">
        <f t="shared" si="28"/>
        <v>1.5790512533719322E-4</v>
      </c>
      <c r="BI47">
        <f t="shared" si="29"/>
        <v>0.14170981571182006</v>
      </c>
      <c r="BJ47">
        <f t="shared" si="30"/>
        <v>0</v>
      </c>
      <c r="BK47">
        <f t="shared" si="31"/>
        <v>1.2265658340032353</v>
      </c>
      <c r="BL47">
        <f t="shared" si="32"/>
        <v>1.7297520926433823E-3</v>
      </c>
      <c r="BM47">
        <f t="shared" si="33"/>
        <v>2.1427342981276448E-3</v>
      </c>
      <c r="BN47">
        <f t="shared" si="34"/>
        <v>4.2440502966818753E-3</v>
      </c>
      <c r="BO47">
        <f t="shared" si="35"/>
        <v>9.6807139203825818E-5</v>
      </c>
      <c r="BP47">
        <f t="shared" si="36"/>
        <v>0</v>
      </c>
      <c r="BQ47">
        <f t="shared" si="37"/>
        <v>2.046772095774545</v>
      </c>
      <c r="BR47">
        <f t="shared" si="43"/>
        <v>1.4723361377656197</v>
      </c>
    </row>
    <row r="48" spans="1:70">
      <c r="A48" t="s">
        <v>135</v>
      </c>
      <c r="B48">
        <v>47</v>
      </c>
      <c r="C48" s="1">
        <v>40.259</v>
      </c>
      <c r="D48" s="1">
        <v>0</v>
      </c>
      <c r="E48" s="1">
        <v>1.6E-2</v>
      </c>
      <c r="F48" s="1">
        <v>8.0000000000000002E-3</v>
      </c>
      <c r="G48" s="1">
        <v>10.199999999999999</v>
      </c>
      <c r="H48" s="1">
        <v>49.402000000000001</v>
      </c>
      <c r="I48" s="1">
        <v>9.2999999999999999E-2</v>
      </c>
      <c r="J48" s="1">
        <v>0.155</v>
      </c>
      <c r="K48" s="1">
        <v>0.314</v>
      </c>
      <c r="L48" s="1">
        <v>0</v>
      </c>
      <c r="N48">
        <f>SUM(C48:M48)</f>
        <v>100.447</v>
      </c>
      <c r="P48" s="1">
        <v>14.367000000000001</v>
      </c>
      <c r="Q48" s="1">
        <v>72.561000000000007</v>
      </c>
      <c r="R48" s="1">
        <v>10.991</v>
      </c>
      <c r="S48" s="19">
        <f t="shared" si="38"/>
        <v>1.9999999999988916</v>
      </c>
      <c r="T48" s="19">
        <f>SUM(S$4:S48)</f>
        <v>91.596219549644445</v>
      </c>
      <c r="W48" s="4">
        <v>8</v>
      </c>
      <c r="X48" s="4">
        <v>3</v>
      </c>
      <c r="Y48" s="12">
        <v>0</v>
      </c>
      <c r="AA48" s="11">
        <f t="shared" si="1"/>
        <v>0.98667694272845752</v>
      </c>
      <c r="AB48" s="11">
        <f t="shared" si="2"/>
        <v>0</v>
      </c>
      <c r="AC48" s="11">
        <f t="shared" si="3"/>
        <v>4.6212777537415209E-4</v>
      </c>
      <c r="AD48" s="11">
        <f t="shared" si="4"/>
        <v>1.5500542133412901E-4</v>
      </c>
      <c r="AE48" s="11">
        <f t="shared" si="5"/>
        <v>0</v>
      </c>
      <c r="AF48" s="11">
        <f t="shared" si="6"/>
        <v>0.20905068158393322</v>
      </c>
      <c r="AG48" s="11">
        <f t="shared" si="7"/>
        <v>1.8048204004766637</v>
      </c>
      <c r="AH48" s="11">
        <f t="shared" si="8"/>
        <v>2.4419513040652378E-3</v>
      </c>
      <c r="AI48" s="11">
        <f t="shared" si="9"/>
        <v>3.2173503224577345E-3</v>
      </c>
      <c r="AJ48" s="11">
        <f t="shared" si="10"/>
        <v>6.1900310609023903E-3</v>
      </c>
      <c r="AK48" s="11">
        <f t="shared" si="11"/>
        <v>0</v>
      </c>
      <c r="AL48" s="11">
        <f t="shared" si="12"/>
        <v>0</v>
      </c>
      <c r="AM48" s="11">
        <f t="shared" si="13"/>
        <v>3.0130144906731879</v>
      </c>
      <c r="AN48" s="11">
        <f t="shared" si="14"/>
        <v>0.89619460577882071</v>
      </c>
      <c r="AO48" s="8">
        <f t="shared" si="15"/>
        <v>0</v>
      </c>
      <c r="AQ48">
        <f>C48</f>
        <v>40.259</v>
      </c>
      <c r="AR48">
        <f t="shared" si="39"/>
        <v>0</v>
      </c>
      <c r="AS48">
        <f t="shared" si="40"/>
        <v>1.6E-2</v>
      </c>
      <c r="AT48">
        <f t="shared" si="17"/>
        <v>8.0000000000000002E-3</v>
      </c>
      <c r="AU48">
        <f t="shared" si="18"/>
        <v>0</v>
      </c>
      <c r="AV48">
        <f t="shared" si="19"/>
        <v>10.199999999999999</v>
      </c>
      <c r="AW48">
        <f t="shared" ref="AW48:BB48" si="44">H48</f>
        <v>49.402000000000001</v>
      </c>
      <c r="AX48">
        <f t="shared" si="44"/>
        <v>9.2999999999999999E-2</v>
      </c>
      <c r="AY48">
        <f t="shared" si="44"/>
        <v>0.155</v>
      </c>
      <c r="AZ48">
        <f t="shared" si="44"/>
        <v>0.314</v>
      </c>
      <c r="BA48">
        <f t="shared" si="44"/>
        <v>0</v>
      </c>
      <c r="BB48">
        <f t="shared" si="44"/>
        <v>0</v>
      </c>
      <c r="BC48">
        <f>SUM(AQ48:BB48)</f>
        <v>100.447</v>
      </c>
      <c r="BE48">
        <f t="shared" si="25"/>
        <v>0.67008988015978699</v>
      </c>
      <c r="BF48">
        <f t="shared" si="26"/>
        <v>0</v>
      </c>
      <c r="BG48">
        <f t="shared" si="27"/>
        <v>3.138485680659082E-4</v>
      </c>
      <c r="BH48">
        <f t="shared" si="28"/>
        <v>1.0527008355812881E-4</v>
      </c>
      <c r="BI48">
        <f t="shared" si="29"/>
        <v>0.14197427760146986</v>
      </c>
      <c r="BJ48">
        <f t="shared" si="30"/>
        <v>0</v>
      </c>
      <c r="BK48">
        <f t="shared" si="31"/>
        <v>1.2257222536497256</v>
      </c>
      <c r="BL48">
        <f t="shared" si="32"/>
        <v>1.6584221094415933E-3</v>
      </c>
      <c r="BM48">
        <f t="shared" si="33"/>
        <v>2.1850251066433224E-3</v>
      </c>
      <c r="BN48">
        <f t="shared" si="34"/>
        <v>4.2038857828331508E-3</v>
      </c>
      <c r="BO48">
        <f t="shared" si="35"/>
        <v>0</v>
      </c>
      <c r="BP48">
        <f t="shared" si="36"/>
        <v>0</v>
      </c>
      <c r="BQ48">
        <f>SUM(BE48:BP48)</f>
        <v>2.0462528630615249</v>
      </c>
      <c r="BR48">
        <f t="shared" si="43"/>
        <v>1.472454624285892</v>
      </c>
    </row>
    <row r="49" spans="1:70">
      <c r="A49" t="s">
        <v>136</v>
      </c>
      <c r="B49">
        <v>48</v>
      </c>
      <c r="C49" s="1">
        <v>40.277000000000001</v>
      </c>
      <c r="D49" s="1">
        <v>6.0000000000000001E-3</v>
      </c>
      <c r="E49" s="1">
        <v>1.4E-2</v>
      </c>
      <c r="F49" s="1">
        <v>1.4999999999999999E-2</v>
      </c>
      <c r="G49" s="1">
        <v>10.215999999999999</v>
      </c>
      <c r="H49" s="1">
        <v>49.359000000000002</v>
      </c>
      <c r="I49" s="1">
        <v>9.6000000000000002E-2</v>
      </c>
      <c r="J49" s="1">
        <v>0.14699999999999999</v>
      </c>
      <c r="K49" s="1">
        <v>0.315</v>
      </c>
      <c r="L49" s="1">
        <v>3.0000000000000001E-3</v>
      </c>
      <c r="N49">
        <f t="shared" ref="N49:N112" si="45">SUM(C49:M49)</f>
        <v>100.44800000000001</v>
      </c>
      <c r="P49" s="1">
        <v>14.365</v>
      </c>
      <c r="Q49" s="1">
        <v>72.56</v>
      </c>
      <c r="R49" s="1">
        <v>10.991</v>
      </c>
      <c r="S49" s="19">
        <f t="shared" si="38"/>
        <v>2.2360679775025223</v>
      </c>
      <c r="T49" s="19">
        <f>SUM(S$4:S49)</f>
        <v>93.832287527146974</v>
      </c>
      <c r="W49" s="4">
        <v>8</v>
      </c>
      <c r="X49" s="4">
        <v>3</v>
      </c>
      <c r="Y49" s="12">
        <v>0</v>
      </c>
      <c r="AA49" s="11">
        <f t="shared" ref="AA49:AA112" si="46">IFERROR(BE49*$BR49,"NA")</f>
        <v>0.98712277459464692</v>
      </c>
      <c r="AB49" s="11">
        <f t="shared" ref="AB49:AB112" si="47">IFERROR(BF49*$BR49,"NA")</f>
        <v>1.1061990915682244E-4</v>
      </c>
      <c r="AC49" s="11">
        <f t="shared" ref="AC49:AC112" si="48">IFERROR(BG49*$BR49,"NA")</f>
        <v>4.0436372206768324E-4</v>
      </c>
      <c r="AD49" s="11">
        <f t="shared" ref="AD49:AD112" si="49">IFERROR(BH49*$BR49,"NA")</f>
        <v>2.9063654400680243E-4</v>
      </c>
      <c r="AE49" s="11">
        <f t="shared" ref="AE49:AE112" si="50">IFERROR(IF(OR($Y49="spinel", $Y49="Spinel", $Y49="SPINEL"),((BI49+BJ49)*BR49-AF49),BJ49*$BR49),"NA")</f>
        <v>0</v>
      </c>
      <c r="AF49" s="11">
        <f t="shared" ref="AF49:AF112" si="51">IFERROR(IF(OR($Y49="spinel", $Y49="Spinel", $Y49="SPINEL"),(1-AG49-AH49-AI49-AJ49),BI49*$BR49),"NA")</f>
        <v>0.20937959768101039</v>
      </c>
      <c r="AG49" s="11">
        <f t="shared" ref="AG49:AG112" si="52">IFERROR(BK49*$BR49,"NA")</f>
        <v>1.8032580226181025</v>
      </c>
      <c r="AH49" s="11">
        <f t="shared" ref="AH49:AH112" si="53">IFERROR(BL49*$BR49,"NA")</f>
        <v>2.5207358871042612E-3</v>
      </c>
      <c r="AI49" s="11">
        <f t="shared" ref="AI49:AI112" si="54">IFERROR(BM49*$BR49,"NA")</f>
        <v>3.0513080093943407E-3</v>
      </c>
      <c r="AJ49" s="11">
        <f t="shared" ref="AJ49:AJ112" si="55">IFERROR(BN49*$BR49,"NA")</f>
        <v>6.2097739996055303E-3</v>
      </c>
      <c r="AK49" s="11">
        <f t="shared" ref="AK49:AK112" si="56">IFERROR(BO49*$BR49,"NA")</f>
        <v>1.4254479612769476E-4</v>
      </c>
      <c r="AL49" s="11">
        <f t="shared" ref="AL49:AL112" si="57">IFERROR(BP49*$BR49,"NA")</f>
        <v>0</v>
      </c>
      <c r="AM49" s="11">
        <f t="shared" ref="AM49:AM112" si="58">IFERROR(SUM(AA49:AL49),"NA")</f>
        <v>3.0124903777612229</v>
      </c>
      <c r="AN49" s="11">
        <f t="shared" ref="AN49:AN112" si="59">IFERROR(AG49/(AG49+AF49),"NA")</f>
        <v>0.89596756238219732</v>
      </c>
      <c r="AO49" s="8">
        <f t="shared" ref="AO49:AO112" si="60">IFERROR(AE49/(AE49+AF49),"NA")</f>
        <v>0</v>
      </c>
      <c r="AQ49">
        <f t="shared" ref="AQ49:AQ112" si="61">C49</f>
        <v>40.277000000000001</v>
      </c>
      <c r="AR49">
        <f t="shared" ref="AR49:AR112" si="62">D49</f>
        <v>6.0000000000000001E-3</v>
      </c>
      <c r="AS49">
        <f t="shared" ref="AS49:AS112" si="63">E49</f>
        <v>1.4E-2</v>
      </c>
      <c r="AT49">
        <f t="shared" ref="AT49:AT112" si="64">F49</f>
        <v>1.4999999999999999E-2</v>
      </c>
      <c r="AU49">
        <f t="shared" ref="AU49:AU112" si="65">BJ49*AU$1/2</f>
        <v>0</v>
      </c>
      <c r="AV49">
        <f t="shared" ref="AV49:AV112" si="66">BI49*AV$1</f>
        <v>10.215999999999999</v>
      </c>
      <c r="AW49">
        <f t="shared" ref="AW49:AW112" si="67">H49</f>
        <v>49.359000000000002</v>
      </c>
      <c r="AX49">
        <f t="shared" ref="AX49:AX112" si="68">I49</f>
        <v>9.6000000000000002E-2</v>
      </c>
      <c r="AY49">
        <f t="shared" ref="AY49:AY112" si="69">J49</f>
        <v>0.14699999999999999</v>
      </c>
      <c r="AZ49">
        <f t="shared" ref="AZ49:AZ112" si="70">K49</f>
        <v>0.315</v>
      </c>
      <c r="BA49">
        <f t="shared" ref="BA49:BA112" si="71">L49</f>
        <v>3.0000000000000001E-3</v>
      </c>
      <c r="BB49">
        <f t="shared" ref="BB49:BB112" si="72">M49</f>
        <v>0</v>
      </c>
      <c r="BC49">
        <f t="shared" ref="BC49:BC112" si="73">SUM(AQ49:BB49)</f>
        <v>100.44800000000001</v>
      </c>
      <c r="BE49">
        <f t="shared" ref="BE49:BE112" si="74">C49/AQ$1</f>
        <v>0.67038948069241011</v>
      </c>
      <c r="BF49">
        <f t="shared" ref="BF49:BF112" si="75">D49/AR$1</f>
        <v>7.5125835774922993E-5</v>
      </c>
      <c r="BG49">
        <f t="shared" ref="BG49:BG112" si="76">E49/AS$1*2</f>
        <v>2.7461749705766971E-4</v>
      </c>
      <c r="BH49">
        <f t="shared" ref="BH49:BH112" si="77">F49/AT$1*2</f>
        <v>1.9738140667149154E-4</v>
      </c>
      <c r="BI49">
        <f t="shared" ref="BI49:BI112" si="78">IF(OR($Y49="spinel", $Y49="Spinel", $Y49="SPINEL"),G49/AV$1,G49/AV$1*(1-$Y49))</f>
        <v>0.14219698235064862</v>
      </c>
      <c r="BJ49">
        <f t="shared" ref="BJ49:BJ112" si="79">IF(OR($Y49="spinel", $Y49="Spinel", $Y49="SPINEL"),0,G49/AV$1*$Y49)</f>
        <v>0</v>
      </c>
      <c r="BK49">
        <f t="shared" ref="BK49:BK112" si="80">H49/AW$1</f>
        <v>1.2246553726144045</v>
      </c>
      <c r="BL49">
        <f t="shared" ref="BL49:BL112" si="81">I49/AX$1</f>
        <v>1.711919596842935E-3</v>
      </c>
      <c r="BM49">
        <f t="shared" ref="BM49:BM112" si="82">J49/AY$1</f>
        <v>2.0722496172681827E-3</v>
      </c>
      <c r="BN49">
        <f t="shared" ref="BN49:BN112" si="83">K49/AZ$1</f>
        <v>4.2172739541160593E-3</v>
      </c>
      <c r="BO49">
        <f t="shared" ref="BO49:BO112" si="84">L49/BA$1*2</f>
        <v>9.6807139203825818E-5</v>
      </c>
      <c r="BP49">
        <f t="shared" ref="BP49:BP112" si="85">M49/BB$1*2</f>
        <v>0</v>
      </c>
      <c r="BQ49">
        <f t="shared" ref="BQ49:BQ112" si="86">SUM(BE49:BP49)</f>
        <v>2.0458872107043984</v>
      </c>
      <c r="BR49">
        <f t="shared" ref="BR49:BR112" si="87">IFERROR(IF(OR($V49="Total",$V49="total", $V49="TOTAL"),$X49/$BQ49,W49/(BE49*4+BF49*4+BG49*3+BH49*3+BI49*2+BJ49*3+BK49*2+BL49*2+BM49*2+BN49*2+BO49+BP49)),"NA")</f>
        <v>1.4724616107864634</v>
      </c>
    </row>
    <row r="50" spans="1:70">
      <c r="A50" t="s">
        <v>137</v>
      </c>
      <c r="B50">
        <v>49</v>
      </c>
      <c r="C50" s="1">
        <v>40.225000000000001</v>
      </c>
      <c r="D50" s="1">
        <v>3.0000000000000001E-3</v>
      </c>
      <c r="E50" s="1">
        <v>1.4999999999999999E-2</v>
      </c>
      <c r="F50" s="1">
        <v>0.01</v>
      </c>
      <c r="G50" s="1">
        <v>10.238</v>
      </c>
      <c r="H50" s="1">
        <v>49.381</v>
      </c>
      <c r="I50" s="1">
        <v>9.0999999999999998E-2</v>
      </c>
      <c r="J50" s="1">
        <v>0.16200000000000001</v>
      </c>
      <c r="K50" s="1">
        <v>0.314</v>
      </c>
      <c r="L50" s="1">
        <v>1E-3</v>
      </c>
      <c r="N50">
        <f t="shared" si="45"/>
        <v>100.44</v>
      </c>
      <c r="P50" s="1">
        <v>14.363</v>
      </c>
      <c r="Q50" s="1">
        <v>72.56</v>
      </c>
      <c r="R50" s="1">
        <v>10.991</v>
      </c>
      <c r="S50" s="19">
        <f t="shared" si="38"/>
        <v>2.0000000000006679</v>
      </c>
      <c r="T50" s="19">
        <f>SUM(S$4:S50)</f>
        <v>95.832287527147642</v>
      </c>
      <c r="W50" s="4">
        <v>8</v>
      </c>
      <c r="X50" s="4">
        <v>3</v>
      </c>
      <c r="Y50" s="12">
        <v>0</v>
      </c>
      <c r="AA50" s="11">
        <f t="shared" si="46"/>
        <v>0.98619203020468116</v>
      </c>
      <c r="AB50" s="11">
        <f t="shared" si="47"/>
        <v>5.5329236920596414E-5</v>
      </c>
      <c r="AC50" s="11">
        <f t="shared" si="48"/>
        <v>4.3339788504318888E-4</v>
      </c>
      <c r="AD50" s="11">
        <f t="shared" si="49"/>
        <v>1.9382524446346703E-4</v>
      </c>
      <c r="AE50" s="11">
        <f t="shared" si="50"/>
        <v>0</v>
      </c>
      <c r="AF50" s="11">
        <f t="shared" si="51"/>
        <v>0.20990364525893052</v>
      </c>
      <c r="AG50" s="11">
        <f t="shared" si="52"/>
        <v>1.8046906981338295</v>
      </c>
      <c r="AH50" s="11">
        <f t="shared" si="53"/>
        <v>2.3902805768867799E-3</v>
      </c>
      <c r="AI50" s="11">
        <f t="shared" si="54"/>
        <v>3.3638382734441788E-3</v>
      </c>
      <c r="AJ50" s="11">
        <f t="shared" si="55"/>
        <v>6.1922184310166028E-3</v>
      </c>
      <c r="AK50" s="11">
        <f t="shared" si="56"/>
        <v>4.7531496857805403E-5</v>
      </c>
      <c r="AL50" s="11">
        <f t="shared" si="57"/>
        <v>0</v>
      </c>
      <c r="AM50" s="11">
        <f t="shared" si="58"/>
        <v>3.013462794742074</v>
      </c>
      <c r="AN50" s="11">
        <f t="shared" si="59"/>
        <v>0.89580848077562159</v>
      </c>
      <c r="AO50" s="8">
        <f t="shared" si="60"/>
        <v>0</v>
      </c>
      <c r="AQ50">
        <f t="shared" si="61"/>
        <v>40.225000000000001</v>
      </c>
      <c r="AR50">
        <f t="shared" si="62"/>
        <v>3.0000000000000001E-3</v>
      </c>
      <c r="AS50">
        <f t="shared" si="63"/>
        <v>1.4999999999999999E-2</v>
      </c>
      <c r="AT50">
        <f t="shared" si="64"/>
        <v>0.01</v>
      </c>
      <c r="AU50">
        <f t="shared" si="65"/>
        <v>0</v>
      </c>
      <c r="AV50">
        <f t="shared" si="66"/>
        <v>10.238</v>
      </c>
      <c r="AW50">
        <f t="shared" si="67"/>
        <v>49.381</v>
      </c>
      <c r="AX50">
        <f t="shared" si="68"/>
        <v>9.0999999999999998E-2</v>
      </c>
      <c r="AY50">
        <f t="shared" si="69"/>
        <v>0.16200000000000001</v>
      </c>
      <c r="AZ50">
        <f t="shared" si="70"/>
        <v>0.314</v>
      </c>
      <c r="BA50">
        <f t="shared" si="71"/>
        <v>1E-3</v>
      </c>
      <c r="BB50">
        <f t="shared" si="72"/>
        <v>0</v>
      </c>
      <c r="BC50">
        <f t="shared" si="73"/>
        <v>100.44</v>
      </c>
      <c r="BE50">
        <f t="shared" si="74"/>
        <v>0.66952396804260994</v>
      </c>
      <c r="BF50">
        <f t="shared" si="75"/>
        <v>3.7562917887461497E-5</v>
      </c>
      <c r="BG50">
        <f t="shared" si="76"/>
        <v>2.9423303256178896E-4</v>
      </c>
      <c r="BH50">
        <f t="shared" si="77"/>
        <v>1.3158760444766102E-4</v>
      </c>
      <c r="BI50">
        <f t="shared" si="78"/>
        <v>0.14250320138076944</v>
      </c>
      <c r="BJ50">
        <f t="shared" si="79"/>
        <v>0</v>
      </c>
      <c r="BK50">
        <f t="shared" si="80"/>
        <v>1.225201218725499</v>
      </c>
      <c r="BL50">
        <f t="shared" si="81"/>
        <v>1.6227571178406988E-3</v>
      </c>
      <c r="BM50">
        <f t="shared" si="82"/>
        <v>2.2837036598465691E-3</v>
      </c>
      <c r="BN50">
        <f t="shared" si="83"/>
        <v>4.2038857828331508E-3</v>
      </c>
      <c r="BO50">
        <f t="shared" si="84"/>
        <v>3.226904640127527E-5</v>
      </c>
      <c r="BP50">
        <f t="shared" si="85"/>
        <v>0</v>
      </c>
      <c r="BQ50">
        <f t="shared" si="86"/>
        <v>2.045834387310697</v>
      </c>
      <c r="BR50">
        <f t="shared" si="87"/>
        <v>1.4729749453001177</v>
      </c>
    </row>
    <row r="51" spans="1:70">
      <c r="A51" t="s">
        <v>138</v>
      </c>
      <c r="B51">
        <v>50</v>
      </c>
      <c r="C51" s="1">
        <v>40.152000000000001</v>
      </c>
      <c r="D51" s="1">
        <v>0</v>
      </c>
      <c r="E51" s="1">
        <v>1.4E-2</v>
      </c>
      <c r="F51" s="1">
        <v>1.2E-2</v>
      </c>
      <c r="G51" s="1">
        <v>10.159000000000001</v>
      </c>
      <c r="H51" s="1">
        <v>49.283000000000001</v>
      </c>
      <c r="I51" s="1">
        <v>9.4E-2</v>
      </c>
      <c r="J51" s="1">
        <v>0.16</v>
      </c>
      <c r="K51" s="1">
        <v>0.316</v>
      </c>
      <c r="L51" s="1">
        <v>0</v>
      </c>
      <c r="N51">
        <f t="shared" si="45"/>
        <v>100.19</v>
      </c>
      <c r="P51" s="1">
        <v>14.361000000000001</v>
      </c>
      <c r="Q51" s="1">
        <v>72.558999999999997</v>
      </c>
      <c r="R51" s="1">
        <v>10.991</v>
      </c>
      <c r="S51" s="19">
        <f t="shared" si="38"/>
        <v>2.2360679775009333</v>
      </c>
      <c r="T51" s="19">
        <f>SUM(S$4:S51)</f>
        <v>98.068355504648579</v>
      </c>
      <c r="W51" s="4">
        <v>8</v>
      </c>
      <c r="X51" s="4">
        <v>3</v>
      </c>
      <c r="Y51" s="12">
        <v>0</v>
      </c>
      <c r="AA51" s="11">
        <f t="shared" si="46"/>
        <v>0.98657858915394858</v>
      </c>
      <c r="AB51" s="11">
        <f t="shared" si="47"/>
        <v>0</v>
      </c>
      <c r="AC51" s="11">
        <f t="shared" si="48"/>
        <v>4.0539896163760197E-4</v>
      </c>
      <c r="AD51" s="11">
        <f t="shared" si="49"/>
        <v>2.3310449820140359E-4</v>
      </c>
      <c r="AE51" s="11">
        <f t="shared" si="50"/>
        <v>0</v>
      </c>
      <c r="AF51" s="11">
        <f t="shared" si="51"/>
        <v>0.20874442408360055</v>
      </c>
      <c r="AG51" s="11">
        <f t="shared" si="52"/>
        <v>1.805091012404805</v>
      </c>
      <c r="AH51" s="11">
        <f t="shared" si="53"/>
        <v>2.4745396185104174E-3</v>
      </c>
      <c r="AI51" s="11">
        <f t="shared" si="54"/>
        <v>3.3296542850110417E-3</v>
      </c>
      <c r="AJ51" s="11">
        <f t="shared" si="55"/>
        <v>6.2454361104168788E-3</v>
      </c>
      <c r="AK51" s="11">
        <f t="shared" si="56"/>
        <v>0</v>
      </c>
      <c r="AL51" s="11">
        <f t="shared" si="57"/>
        <v>0</v>
      </c>
      <c r="AM51" s="11">
        <f t="shared" si="58"/>
        <v>3.0131021591161313</v>
      </c>
      <c r="AN51" s="11">
        <f t="shared" si="59"/>
        <v>0.89634484511425838</v>
      </c>
      <c r="AO51" s="8">
        <f t="shared" si="60"/>
        <v>0</v>
      </c>
      <c r="AQ51">
        <f t="shared" si="61"/>
        <v>40.152000000000001</v>
      </c>
      <c r="AR51">
        <f t="shared" si="62"/>
        <v>0</v>
      </c>
      <c r="AS51">
        <f t="shared" si="63"/>
        <v>1.4E-2</v>
      </c>
      <c r="AT51">
        <f t="shared" si="64"/>
        <v>1.2E-2</v>
      </c>
      <c r="AU51">
        <f t="shared" si="65"/>
        <v>0</v>
      </c>
      <c r="AV51">
        <f t="shared" si="66"/>
        <v>10.158999999999999</v>
      </c>
      <c r="AW51">
        <f t="shared" si="67"/>
        <v>49.283000000000001</v>
      </c>
      <c r="AX51">
        <f t="shared" si="68"/>
        <v>9.4E-2</v>
      </c>
      <c r="AY51">
        <f t="shared" si="69"/>
        <v>0.16</v>
      </c>
      <c r="AZ51">
        <f t="shared" si="70"/>
        <v>0.316</v>
      </c>
      <c r="BA51">
        <f t="shared" si="71"/>
        <v>0</v>
      </c>
      <c r="BB51">
        <f t="shared" si="72"/>
        <v>0</v>
      </c>
      <c r="BC51">
        <f t="shared" si="73"/>
        <v>100.19</v>
      </c>
      <c r="BE51">
        <f t="shared" si="74"/>
        <v>0.66830892143808263</v>
      </c>
      <c r="BF51">
        <f t="shared" si="75"/>
        <v>0</v>
      </c>
      <c r="BG51">
        <f t="shared" si="76"/>
        <v>2.7461749705766971E-4</v>
      </c>
      <c r="BH51">
        <f t="shared" si="77"/>
        <v>1.5790512533719322E-4</v>
      </c>
      <c r="BI51">
        <f t="shared" si="78"/>
        <v>0.14140359668169925</v>
      </c>
      <c r="BJ51">
        <f t="shared" si="79"/>
        <v>0</v>
      </c>
      <c r="BK51">
        <f t="shared" si="80"/>
        <v>1.2227697224124414</v>
      </c>
      <c r="BL51">
        <f t="shared" si="81"/>
        <v>1.6762546052420406E-3</v>
      </c>
      <c r="BM51">
        <f t="shared" si="82"/>
        <v>2.2555097875027845E-3</v>
      </c>
      <c r="BN51">
        <f t="shared" si="83"/>
        <v>4.2306621253989669E-3</v>
      </c>
      <c r="BO51">
        <f t="shared" si="84"/>
        <v>0</v>
      </c>
      <c r="BP51">
        <f t="shared" si="85"/>
        <v>0</v>
      </c>
      <c r="BQ51">
        <f t="shared" si="86"/>
        <v>2.041077189672762</v>
      </c>
      <c r="BR51">
        <f t="shared" si="87"/>
        <v>1.476231361734639</v>
      </c>
    </row>
    <row r="52" spans="1:70">
      <c r="A52" t="s">
        <v>139</v>
      </c>
      <c r="B52">
        <v>51</v>
      </c>
      <c r="C52" s="1">
        <v>40.177999999999997</v>
      </c>
      <c r="D52" s="1">
        <v>2E-3</v>
      </c>
      <c r="E52" s="1">
        <v>1.4999999999999999E-2</v>
      </c>
      <c r="F52" s="1">
        <v>1.0999999999999999E-2</v>
      </c>
      <c r="G52" s="1">
        <v>10.180999999999999</v>
      </c>
      <c r="H52" s="1">
        <v>49.298000000000002</v>
      </c>
      <c r="I52" s="1">
        <v>8.8999999999999996E-2</v>
      </c>
      <c r="J52" s="1">
        <v>0.157</v>
      </c>
      <c r="K52" s="1">
        <v>0.318</v>
      </c>
      <c r="L52" s="1">
        <v>8.0000000000000002E-3</v>
      </c>
      <c r="N52">
        <f t="shared" si="45"/>
        <v>100.25699999999999</v>
      </c>
      <c r="P52" s="1">
        <v>14.359</v>
      </c>
      <c r="Q52" s="1">
        <v>72.558999999999997</v>
      </c>
      <c r="R52" s="1">
        <v>10.991</v>
      </c>
      <c r="S52" s="19">
        <f t="shared" si="38"/>
        <v>2.0000000000006679</v>
      </c>
      <c r="T52" s="19">
        <f>SUM(S$4:S52)</f>
        <v>100.06835550464925</v>
      </c>
      <c r="W52" s="4">
        <v>8</v>
      </c>
      <c r="X52" s="4">
        <v>3</v>
      </c>
      <c r="Y52" s="12">
        <v>0</v>
      </c>
      <c r="AA52" s="11">
        <f t="shared" si="46"/>
        <v>0.98662462304600274</v>
      </c>
      <c r="AB52" s="11">
        <f t="shared" si="47"/>
        <v>3.6945506198244101E-5</v>
      </c>
      <c r="AC52" s="11">
        <f t="shared" si="48"/>
        <v>4.3409520371159724E-4</v>
      </c>
      <c r="AD52" s="11">
        <f t="shared" si="49"/>
        <v>2.135508110949312E-4</v>
      </c>
      <c r="AE52" s="11">
        <f t="shared" si="50"/>
        <v>0</v>
      </c>
      <c r="AF52" s="11">
        <f t="shared" si="51"/>
        <v>0.20907085375071599</v>
      </c>
      <c r="AG52" s="11">
        <f t="shared" si="52"/>
        <v>1.8045561485003105</v>
      </c>
      <c r="AH52" s="11">
        <f t="shared" si="53"/>
        <v>2.341508272713943E-3</v>
      </c>
      <c r="AI52" s="11">
        <f t="shared" si="54"/>
        <v>3.2652613310506676E-3</v>
      </c>
      <c r="AJ52" s="11">
        <f t="shared" si="55"/>
        <v>6.2811901265798741E-3</v>
      </c>
      <c r="AK52" s="11">
        <f t="shared" si="56"/>
        <v>3.8086378403346473E-4</v>
      </c>
      <c r="AL52" s="11">
        <f t="shared" si="57"/>
        <v>0</v>
      </c>
      <c r="AM52" s="11">
        <f t="shared" si="58"/>
        <v>3.0132050403324122</v>
      </c>
      <c r="AN52" s="11">
        <f t="shared" si="59"/>
        <v>0.8961720052835026</v>
      </c>
      <c r="AO52" s="8">
        <f t="shared" si="60"/>
        <v>0</v>
      </c>
      <c r="AQ52">
        <f t="shared" si="61"/>
        <v>40.177999999999997</v>
      </c>
      <c r="AR52">
        <f t="shared" si="62"/>
        <v>2E-3</v>
      </c>
      <c r="AS52">
        <f t="shared" si="63"/>
        <v>1.4999999999999999E-2</v>
      </c>
      <c r="AT52">
        <f t="shared" si="64"/>
        <v>1.0999999999999999E-2</v>
      </c>
      <c r="AU52">
        <f t="shared" si="65"/>
        <v>0</v>
      </c>
      <c r="AV52">
        <f t="shared" si="66"/>
        <v>10.180999999999999</v>
      </c>
      <c r="AW52">
        <f t="shared" si="67"/>
        <v>49.298000000000002</v>
      </c>
      <c r="AX52">
        <f t="shared" si="68"/>
        <v>8.8999999999999996E-2</v>
      </c>
      <c r="AY52">
        <f t="shared" si="69"/>
        <v>0.157</v>
      </c>
      <c r="AZ52">
        <f t="shared" si="70"/>
        <v>0.318</v>
      </c>
      <c r="BA52">
        <f t="shared" si="71"/>
        <v>8.0000000000000002E-3</v>
      </c>
      <c r="BB52">
        <f t="shared" si="72"/>
        <v>0</v>
      </c>
      <c r="BC52">
        <f t="shared" si="73"/>
        <v>100.25699999999999</v>
      </c>
      <c r="BE52">
        <f t="shared" si="74"/>
        <v>0.66874167776298266</v>
      </c>
      <c r="BF52">
        <f t="shared" si="75"/>
        <v>2.5041945258307666E-5</v>
      </c>
      <c r="BG52">
        <f t="shared" si="76"/>
        <v>2.9423303256178896E-4</v>
      </c>
      <c r="BH52">
        <f t="shared" si="77"/>
        <v>1.4474636489242711E-4</v>
      </c>
      <c r="BI52">
        <f t="shared" si="78"/>
        <v>0.14170981571182006</v>
      </c>
      <c r="BJ52">
        <f t="shared" si="79"/>
        <v>0</v>
      </c>
      <c r="BK52">
        <f t="shared" si="80"/>
        <v>1.2231418902154603</v>
      </c>
      <c r="BL52">
        <f t="shared" si="81"/>
        <v>1.5870921262398042E-3</v>
      </c>
      <c r="BM52">
        <f t="shared" si="82"/>
        <v>2.213218978987107E-3</v>
      </c>
      <c r="BN52">
        <f t="shared" si="83"/>
        <v>4.2574384679647838E-3</v>
      </c>
      <c r="BO52">
        <f t="shared" si="84"/>
        <v>2.5815237121020216E-4</v>
      </c>
      <c r="BP52">
        <f t="shared" si="85"/>
        <v>0</v>
      </c>
      <c r="BQ52">
        <f t="shared" si="86"/>
        <v>2.0423733069773782</v>
      </c>
      <c r="BR52">
        <f t="shared" si="87"/>
        <v>1.4753448990144817</v>
      </c>
    </row>
    <row r="53" spans="1:70">
      <c r="A53" t="s">
        <v>140</v>
      </c>
      <c r="B53">
        <v>52</v>
      </c>
      <c r="C53" s="1">
        <v>40.198</v>
      </c>
      <c r="D53" s="1">
        <v>2E-3</v>
      </c>
      <c r="E53" s="1">
        <v>1.6E-2</v>
      </c>
      <c r="F53" s="1">
        <v>1.2999999999999999E-2</v>
      </c>
      <c r="G53" s="1">
        <v>10.154</v>
      </c>
      <c r="H53" s="1">
        <v>49.32</v>
      </c>
      <c r="I53" s="1">
        <v>9.1999999999999998E-2</v>
      </c>
      <c r="J53" s="1">
        <v>0.153</v>
      </c>
      <c r="K53" s="1">
        <v>0.315</v>
      </c>
      <c r="L53" s="1">
        <v>6.0000000000000001E-3</v>
      </c>
      <c r="N53">
        <f t="shared" si="45"/>
        <v>100.26900000000001</v>
      </c>
      <c r="P53" s="1">
        <v>14.358000000000001</v>
      </c>
      <c r="Q53" s="1">
        <v>72.558000000000007</v>
      </c>
      <c r="R53" s="1">
        <v>10.991</v>
      </c>
      <c r="S53" s="19">
        <f t="shared" si="38"/>
        <v>1.414213562366031</v>
      </c>
      <c r="T53" s="19">
        <f>SUM(S$4:S53)</f>
        <v>101.48256906701528</v>
      </c>
      <c r="W53" s="4">
        <v>8</v>
      </c>
      <c r="X53" s="4">
        <v>3</v>
      </c>
      <c r="Y53" s="12">
        <v>0</v>
      </c>
      <c r="AA53" s="11">
        <f t="shared" si="46"/>
        <v>0.98681387576841451</v>
      </c>
      <c r="AB53" s="11">
        <f t="shared" si="47"/>
        <v>3.6934207735520025E-5</v>
      </c>
      <c r="AC53" s="11">
        <f t="shared" si="48"/>
        <v>4.6289328128757041E-4</v>
      </c>
      <c r="AD53" s="11">
        <f t="shared" si="49"/>
        <v>2.5230105043138067E-4</v>
      </c>
      <c r="AE53" s="11">
        <f t="shared" si="50"/>
        <v>0</v>
      </c>
      <c r="AF53" s="11">
        <f t="shared" si="51"/>
        <v>0.20845263080452928</v>
      </c>
      <c r="AG53" s="11">
        <f t="shared" si="52"/>
        <v>1.8048093544929174</v>
      </c>
      <c r="AH53" s="11">
        <f t="shared" si="53"/>
        <v>2.4196953141592146E-3</v>
      </c>
      <c r="AI53" s="11">
        <f t="shared" si="54"/>
        <v>3.1810968371815958E-3</v>
      </c>
      <c r="AJ53" s="11">
        <f t="shared" si="55"/>
        <v>6.2200308599127917E-3</v>
      </c>
      <c r="AK53" s="11">
        <f t="shared" si="56"/>
        <v>2.8556048284222944E-4</v>
      </c>
      <c r="AL53" s="11">
        <f t="shared" si="57"/>
        <v>0</v>
      </c>
      <c r="AM53" s="11">
        <f t="shared" si="58"/>
        <v>3.0129343730994114</v>
      </c>
      <c r="AN53" s="11">
        <f t="shared" si="59"/>
        <v>0.89646025587984679</v>
      </c>
      <c r="AO53" s="8">
        <f t="shared" si="60"/>
        <v>0</v>
      </c>
      <c r="AQ53">
        <f t="shared" si="61"/>
        <v>40.198</v>
      </c>
      <c r="AR53">
        <f t="shared" si="62"/>
        <v>2E-3</v>
      </c>
      <c r="AS53">
        <f t="shared" si="63"/>
        <v>1.6E-2</v>
      </c>
      <c r="AT53">
        <f t="shared" si="64"/>
        <v>1.2999999999999999E-2</v>
      </c>
      <c r="AU53">
        <f t="shared" si="65"/>
        <v>0</v>
      </c>
      <c r="AV53">
        <f t="shared" si="66"/>
        <v>10.154</v>
      </c>
      <c r="AW53">
        <f t="shared" si="67"/>
        <v>49.32</v>
      </c>
      <c r="AX53">
        <f t="shared" si="68"/>
        <v>9.1999999999999998E-2</v>
      </c>
      <c r="AY53">
        <f t="shared" si="69"/>
        <v>0.153</v>
      </c>
      <c r="AZ53">
        <f t="shared" si="70"/>
        <v>0.315</v>
      </c>
      <c r="BA53">
        <f t="shared" si="71"/>
        <v>6.0000000000000001E-3</v>
      </c>
      <c r="BB53">
        <f t="shared" si="72"/>
        <v>0</v>
      </c>
      <c r="BC53">
        <f t="shared" si="73"/>
        <v>100.26900000000001</v>
      </c>
      <c r="BE53">
        <f t="shared" si="74"/>
        <v>0.66907456724367509</v>
      </c>
      <c r="BF53">
        <f t="shared" si="75"/>
        <v>2.5041945258307666E-5</v>
      </c>
      <c r="BG53">
        <f t="shared" si="76"/>
        <v>3.138485680659082E-4</v>
      </c>
      <c r="BH53">
        <f t="shared" si="77"/>
        <v>1.7106388578195931E-4</v>
      </c>
      <c r="BI53">
        <f t="shared" si="78"/>
        <v>0.14133400144758088</v>
      </c>
      <c r="BJ53">
        <f t="shared" si="79"/>
        <v>0</v>
      </c>
      <c r="BK53">
        <f t="shared" si="80"/>
        <v>1.2236877363265548</v>
      </c>
      <c r="BL53">
        <f t="shared" si="81"/>
        <v>1.6405896136411459E-3</v>
      </c>
      <c r="BM53">
        <f t="shared" si="82"/>
        <v>2.1568312342995373E-3</v>
      </c>
      <c r="BN53">
        <f t="shared" si="83"/>
        <v>4.2172739541160593E-3</v>
      </c>
      <c r="BO53">
        <f t="shared" si="84"/>
        <v>1.9361427840765164E-4</v>
      </c>
      <c r="BP53">
        <f t="shared" si="85"/>
        <v>0</v>
      </c>
      <c r="BQ53">
        <f t="shared" si="86"/>
        <v>2.0428145684973811</v>
      </c>
      <c r="BR53">
        <f t="shared" si="87"/>
        <v>1.4748937175025212</v>
      </c>
    </row>
    <row r="54" spans="1:70">
      <c r="A54" t="s">
        <v>141</v>
      </c>
      <c r="B54">
        <v>53</v>
      </c>
      <c r="C54" s="1">
        <v>40.216999999999999</v>
      </c>
      <c r="D54" s="1">
        <v>3.0000000000000001E-3</v>
      </c>
      <c r="E54" s="1">
        <v>1.4999999999999999E-2</v>
      </c>
      <c r="F54" s="1">
        <v>1.2999999999999999E-2</v>
      </c>
      <c r="G54" s="1">
        <v>10.307</v>
      </c>
      <c r="H54" s="1">
        <v>49.420999999999999</v>
      </c>
      <c r="I54" s="1">
        <v>8.8999999999999996E-2</v>
      </c>
      <c r="J54" s="1">
        <v>0.17299999999999999</v>
      </c>
      <c r="K54" s="1">
        <v>0.32400000000000001</v>
      </c>
      <c r="L54" s="1">
        <v>1E-3</v>
      </c>
      <c r="N54">
        <f t="shared" si="45"/>
        <v>100.563</v>
      </c>
      <c r="P54" s="1">
        <v>14.356</v>
      </c>
      <c r="Q54" s="1">
        <v>72.558000000000007</v>
      </c>
      <c r="R54" s="1">
        <v>10.991</v>
      </c>
      <c r="S54" s="19">
        <f t="shared" si="38"/>
        <v>2.0000000000006679</v>
      </c>
      <c r="T54" s="19">
        <f>SUM(S$4:S54)</f>
        <v>103.48256906701594</v>
      </c>
      <c r="W54" s="4">
        <v>8</v>
      </c>
      <c r="X54" s="4">
        <v>3</v>
      </c>
      <c r="Y54" s="12">
        <v>0</v>
      </c>
      <c r="AA54" s="11">
        <f t="shared" si="46"/>
        <v>0.98527060116715859</v>
      </c>
      <c r="AB54" s="11">
        <f t="shared" si="47"/>
        <v>5.5288536997025985E-5</v>
      </c>
      <c r="AC54" s="11">
        <f t="shared" si="48"/>
        <v>4.3307907961989776E-4</v>
      </c>
      <c r="AD54" s="11">
        <f t="shared" si="49"/>
        <v>2.5178746779594359E-4</v>
      </c>
      <c r="AE54" s="11">
        <f t="shared" si="50"/>
        <v>0</v>
      </c>
      <c r="AF54" s="11">
        <f t="shared" si="51"/>
        <v>0.21116286661310965</v>
      </c>
      <c r="AG54" s="11">
        <f t="shared" si="52"/>
        <v>1.8048239511728503</v>
      </c>
      <c r="AH54" s="11">
        <f t="shared" si="53"/>
        <v>2.3360273023035928E-3</v>
      </c>
      <c r="AI54" s="11">
        <f t="shared" si="54"/>
        <v>3.5896046052537145E-3</v>
      </c>
      <c r="AJ54" s="11">
        <f t="shared" si="55"/>
        <v>6.3847228105906257E-3</v>
      </c>
      <c r="AK54" s="11">
        <f t="shared" si="56"/>
        <v>4.7496532914744391E-5</v>
      </c>
      <c r="AL54" s="11">
        <f t="shared" si="57"/>
        <v>0</v>
      </c>
      <c r="AM54" s="11">
        <f t="shared" si="58"/>
        <v>3.0143554252885942</v>
      </c>
      <c r="AN54" s="11">
        <f t="shared" si="59"/>
        <v>0.89525582967600081</v>
      </c>
      <c r="AO54" s="8">
        <f t="shared" si="60"/>
        <v>0</v>
      </c>
      <c r="AQ54">
        <f t="shared" si="61"/>
        <v>40.216999999999999</v>
      </c>
      <c r="AR54">
        <f t="shared" si="62"/>
        <v>3.0000000000000001E-3</v>
      </c>
      <c r="AS54">
        <f t="shared" si="63"/>
        <v>1.4999999999999999E-2</v>
      </c>
      <c r="AT54">
        <f t="shared" si="64"/>
        <v>1.2999999999999999E-2</v>
      </c>
      <c r="AU54">
        <f t="shared" si="65"/>
        <v>0</v>
      </c>
      <c r="AV54">
        <f t="shared" si="66"/>
        <v>10.307</v>
      </c>
      <c r="AW54">
        <f t="shared" si="67"/>
        <v>49.420999999999999</v>
      </c>
      <c r="AX54">
        <f t="shared" si="68"/>
        <v>8.8999999999999996E-2</v>
      </c>
      <c r="AY54">
        <f t="shared" si="69"/>
        <v>0.17299999999999999</v>
      </c>
      <c r="AZ54">
        <f t="shared" si="70"/>
        <v>0.32400000000000001</v>
      </c>
      <c r="BA54">
        <f t="shared" si="71"/>
        <v>1E-3</v>
      </c>
      <c r="BB54">
        <f t="shared" si="72"/>
        <v>0</v>
      </c>
      <c r="BC54">
        <f t="shared" si="73"/>
        <v>100.563</v>
      </c>
      <c r="BE54">
        <f t="shared" si="74"/>
        <v>0.66939081225033292</v>
      </c>
      <c r="BF54">
        <f t="shared" si="75"/>
        <v>3.7562917887461497E-5</v>
      </c>
      <c r="BG54">
        <f t="shared" si="76"/>
        <v>2.9423303256178896E-4</v>
      </c>
      <c r="BH54">
        <f t="shared" si="77"/>
        <v>1.7106388578195931E-4</v>
      </c>
      <c r="BI54">
        <f t="shared" si="78"/>
        <v>0.14346361561160292</v>
      </c>
      <c r="BJ54">
        <f t="shared" si="79"/>
        <v>0</v>
      </c>
      <c r="BK54">
        <f t="shared" si="80"/>
        <v>1.2261936662002164</v>
      </c>
      <c r="BL54">
        <f t="shared" si="81"/>
        <v>1.5870921262398042E-3</v>
      </c>
      <c r="BM54">
        <f t="shared" si="82"/>
        <v>2.4387699577373854E-3</v>
      </c>
      <c r="BN54">
        <f t="shared" si="83"/>
        <v>4.3377674956622319E-3</v>
      </c>
      <c r="BO54">
        <f t="shared" si="84"/>
        <v>3.226904640127527E-5</v>
      </c>
      <c r="BP54">
        <f t="shared" si="85"/>
        <v>0</v>
      </c>
      <c r="BQ54">
        <f t="shared" si="86"/>
        <v>2.047946852524424</v>
      </c>
      <c r="BR54">
        <f t="shared" si="87"/>
        <v>1.4718914319348257</v>
      </c>
    </row>
    <row r="55" spans="1:70">
      <c r="A55" t="s">
        <v>142</v>
      </c>
      <c r="B55">
        <v>54</v>
      </c>
      <c r="C55" s="1">
        <v>40.173000000000002</v>
      </c>
      <c r="D55" s="1">
        <v>3.0000000000000001E-3</v>
      </c>
      <c r="E55" s="1">
        <v>1.2E-2</v>
      </c>
      <c r="F55" s="1">
        <v>1.2999999999999999E-2</v>
      </c>
      <c r="G55" s="1">
        <v>10.337999999999999</v>
      </c>
      <c r="H55" s="1">
        <v>49.424999999999997</v>
      </c>
      <c r="I55" s="1">
        <v>9.0999999999999998E-2</v>
      </c>
      <c r="J55" s="1">
        <v>0.16400000000000001</v>
      </c>
      <c r="K55" s="1">
        <v>0.314</v>
      </c>
      <c r="L55" s="1">
        <v>5.0000000000000001E-3</v>
      </c>
      <c r="N55">
        <f t="shared" si="45"/>
        <v>100.53799999999998</v>
      </c>
      <c r="P55" s="1">
        <v>14.353999999999999</v>
      </c>
      <c r="Q55" s="1">
        <v>72.558000000000007</v>
      </c>
      <c r="R55" s="1">
        <v>10.991</v>
      </c>
      <c r="S55" s="19">
        <f t="shared" si="38"/>
        <v>2.0000000000006679</v>
      </c>
      <c r="T55" s="19">
        <f>SUM(S$4:S55)</f>
        <v>105.48256906701661</v>
      </c>
      <c r="W55" s="4">
        <v>8</v>
      </c>
      <c r="X55" s="4">
        <v>3</v>
      </c>
      <c r="Y55" s="12">
        <v>0</v>
      </c>
      <c r="AA55" s="11">
        <f t="shared" si="46"/>
        <v>0.98462119604695875</v>
      </c>
      <c r="AB55" s="11">
        <f t="shared" si="47"/>
        <v>5.531261115308669E-5</v>
      </c>
      <c r="AC55" s="11">
        <f t="shared" si="48"/>
        <v>3.4661412337013905E-4</v>
      </c>
      <c r="AD55" s="11">
        <f t="shared" si="49"/>
        <v>2.518971030137135E-4</v>
      </c>
      <c r="AE55" s="11">
        <f t="shared" si="50"/>
        <v>0</v>
      </c>
      <c r="AF55" s="11">
        <f t="shared" si="51"/>
        <v>0.21189019639923229</v>
      </c>
      <c r="AG55" s="11">
        <f t="shared" si="52"/>
        <v>1.8057559624695103</v>
      </c>
      <c r="AH55" s="11">
        <f t="shared" si="53"/>
        <v>2.3895623264397091E-3</v>
      </c>
      <c r="AI55" s="11">
        <f t="shared" si="54"/>
        <v>3.4043438693166896E-3</v>
      </c>
      <c r="AJ55" s="11">
        <f t="shared" si="55"/>
        <v>6.1903577441585634E-3</v>
      </c>
      <c r="AK55" s="11">
        <f t="shared" si="56"/>
        <v>2.3758607108507476E-4</v>
      </c>
      <c r="AL55" s="11">
        <f t="shared" si="57"/>
        <v>0</v>
      </c>
      <c r="AM55" s="11">
        <f t="shared" si="58"/>
        <v>3.0151430287642387</v>
      </c>
      <c r="AN55" s="11">
        <f t="shared" si="59"/>
        <v>0.89498148846969516</v>
      </c>
      <c r="AO55" s="8">
        <f t="shared" si="60"/>
        <v>0</v>
      </c>
      <c r="AQ55">
        <f t="shared" si="61"/>
        <v>40.173000000000002</v>
      </c>
      <c r="AR55">
        <f t="shared" si="62"/>
        <v>3.0000000000000001E-3</v>
      </c>
      <c r="AS55">
        <f t="shared" si="63"/>
        <v>1.2E-2</v>
      </c>
      <c r="AT55">
        <f t="shared" si="64"/>
        <v>1.2999999999999999E-2</v>
      </c>
      <c r="AU55">
        <f t="shared" si="65"/>
        <v>0</v>
      </c>
      <c r="AV55">
        <f t="shared" si="66"/>
        <v>10.337999999999999</v>
      </c>
      <c r="AW55">
        <f t="shared" si="67"/>
        <v>49.424999999999997</v>
      </c>
      <c r="AX55">
        <f t="shared" si="68"/>
        <v>9.0999999999999998E-2</v>
      </c>
      <c r="AY55">
        <f t="shared" si="69"/>
        <v>0.16400000000000001</v>
      </c>
      <c r="AZ55">
        <f t="shared" si="70"/>
        <v>0.314</v>
      </c>
      <c r="BA55">
        <f t="shared" si="71"/>
        <v>5.0000000000000001E-3</v>
      </c>
      <c r="BB55">
        <f t="shared" si="72"/>
        <v>0</v>
      </c>
      <c r="BC55">
        <f t="shared" si="73"/>
        <v>100.53799999999998</v>
      </c>
      <c r="BE55">
        <f t="shared" si="74"/>
        <v>0.66865845539280966</v>
      </c>
      <c r="BF55">
        <f t="shared" si="75"/>
        <v>3.7562917887461497E-5</v>
      </c>
      <c r="BG55">
        <f t="shared" si="76"/>
        <v>2.3538642604943117E-4</v>
      </c>
      <c r="BH55">
        <f t="shared" si="77"/>
        <v>1.7106388578195931E-4</v>
      </c>
      <c r="BI55">
        <f t="shared" si="78"/>
        <v>0.1438951060631368</v>
      </c>
      <c r="BJ55">
        <f t="shared" si="79"/>
        <v>0</v>
      </c>
      <c r="BK55">
        <f t="shared" si="80"/>
        <v>1.2262929109476879</v>
      </c>
      <c r="BL55">
        <f t="shared" si="81"/>
        <v>1.6227571178406988E-3</v>
      </c>
      <c r="BM55">
        <f t="shared" si="82"/>
        <v>2.3118975321903541E-3</v>
      </c>
      <c r="BN55">
        <f t="shared" si="83"/>
        <v>4.2038857828331508E-3</v>
      </c>
      <c r="BO55">
        <f t="shared" si="84"/>
        <v>1.6134523200637637E-4</v>
      </c>
      <c r="BP55">
        <f t="shared" si="85"/>
        <v>0</v>
      </c>
      <c r="BQ55">
        <f t="shared" si="86"/>
        <v>2.0475903712982242</v>
      </c>
      <c r="BR55">
        <f t="shared" si="87"/>
        <v>1.4725323341174739</v>
      </c>
    </row>
    <row r="56" spans="1:70">
      <c r="A56" t="s">
        <v>143</v>
      </c>
      <c r="B56">
        <v>55</v>
      </c>
      <c r="C56" s="1">
        <v>40.136000000000003</v>
      </c>
      <c r="D56" s="1">
        <v>0</v>
      </c>
      <c r="E56" s="1">
        <v>1.4E-2</v>
      </c>
      <c r="F56" s="1">
        <v>0.01</v>
      </c>
      <c r="G56" s="1">
        <v>10.337</v>
      </c>
      <c r="H56" s="1">
        <v>49.398000000000003</v>
      </c>
      <c r="I56" s="1">
        <v>0.09</v>
      </c>
      <c r="J56" s="1">
        <v>0.16600000000000001</v>
      </c>
      <c r="K56" s="1">
        <v>0.318</v>
      </c>
      <c r="L56" s="1">
        <v>2E-3</v>
      </c>
      <c r="N56">
        <f t="shared" si="45"/>
        <v>100.471</v>
      </c>
      <c r="P56" s="1">
        <v>14.351000000000001</v>
      </c>
      <c r="Q56" s="1">
        <v>72.557000000000002</v>
      </c>
      <c r="R56" s="1">
        <v>10.991</v>
      </c>
      <c r="S56" s="19">
        <f t="shared" si="38"/>
        <v>3.162277660168312</v>
      </c>
      <c r="T56" s="19">
        <f>SUM(S$4:S56)</f>
        <v>108.64484672718493</v>
      </c>
      <c r="W56" s="4">
        <v>8</v>
      </c>
      <c r="X56" s="4">
        <v>3</v>
      </c>
      <c r="Y56" s="12">
        <v>0</v>
      </c>
      <c r="AA56" s="11">
        <f t="shared" si="46"/>
        <v>0.98443026575057924</v>
      </c>
      <c r="AB56" s="11">
        <f t="shared" si="47"/>
        <v>0</v>
      </c>
      <c r="AC56" s="11">
        <f t="shared" si="48"/>
        <v>4.0467744365514999E-4</v>
      </c>
      <c r="AD56" s="11">
        <f t="shared" si="49"/>
        <v>1.9390802099329414E-4</v>
      </c>
      <c r="AE56" s="11">
        <f t="shared" si="50"/>
        <v>0</v>
      </c>
      <c r="AF56" s="11">
        <f t="shared" si="51"/>
        <v>0.21202389350887865</v>
      </c>
      <c r="AG56" s="11">
        <f t="shared" si="52"/>
        <v>1.8060829751985576</v>
      </c>
      <c r="AH56" s="11">
        <f t="shared" si="53"/>
        <v>2.3650233516259401E-3</v>
      </c>
      <c r="AI56" s="11">
        <f t="shared" si="54"/>
        <v>3.448368067047812E-3</v>
      </c>
      <c r="AJ56" s="11">
        <f t="shared" si="55"/>
        <v>6.2737783797267655E-3</v>
      </c>
      <c r="AK56" s="11">
        <f t="shared" si="56"/>
        <v>9.5103592063656417E-5</v>
      </c>
      <c r="AL56" s="11">
        <f t="shared" si="57"/>
        <v>0</v>
      </c>
      <c r="AM56" s="11">
        <f t="shared" si="58"/>
        <v>3.0153179933131282</v>
      </c>
      <c r="AN56" s="11">
        <f t="shared" si="59"/>
        <v>0.89493921417319378</v>
      </c>
      <c r="AO56" s="8">
        <f t="shared" si="60"/>
        <v>0</v>
      </c>
      <c r="AQ56">
        <f t="shared" si="61"/>
        <v>40.136000000000003</v>
      </c>
      <c r="AR56">
        <f t="shared" si="62"/>
        <v>0</v>
      </c>
      <c r="AS56">
        <f t="shared" si="63"/>
        <v>1.4E-2</v>
      </c>
      <c r="AT56">
        <f t="shared" si="64"/>
        <v>0.01</v>
      </c>
      <c r="AU56">
        <f t="shared" si="65"/>
        <v>0</v>
      </c>
      <c r="AV56">
        <f t="shared" si="66"/>
        <v>10.337</v>
      </c>
      <c r="AW56">
        <f t="shared" si="67"/>
        <v>49.398000000000003</v>
      </c>
      <c r="AX56">
        <f t="shared" si="68"/>
        <v>0.09</v>
      </c>
      <c r="AY56">
        <f t="shared" si="69"/>
        <v>0.16600000000000001</v>
      </c>
      <c r="AZ56">
        <f t="shared" si="70"/>
        <v>0.318</v>
      </c>
      <c r="BA56">
        <f t="shared" si="71"/>
        <v>2E-3</v>
      </c>
      <c r="BB56">
        <f t="shared" si="72"/>
        <v>0</v>
      </c>
      <c r="BC56">
        <f t="shared" si="73"/>
        <v>100.471</v>
      </c>
      <c r="BE56">
        <f t="shared" si="74"/>
        <v>0.6680426098535287</v>
      </c>
      <c r="BF56">
        <f t="shared" si="75"/>
        <v>0</v>
      </c>
      <c r="BG56">
        <f t="shared" si="76"/>
        <v>2.7461749705766971E-4</v>
      </c>
      <c r="BH56">
        <f t="shared" si="77"/>
        <v>1.3158760444766102E-4</v>
      </c>
      <c r="BI56">
        <f t="shared" si="78"/>
        <v>0.14388118701631314</v>
      </c>
      <c r="BJ56">
        <f t="shared" si="79"/>
        <v>0</v>
      </c>
      <c r="BK56">
        <f t="shared" si="80"/>
        <v>1.225623008902254</v>
      </c>
      <c r="BL56">
        <f t="shared" si="81"/>
        <v>1.6049246220402515E-3</v>
      </c>
      <c r="BM56">
        <f t="shared" si="82"/>
        <v>2.3400914045341387E-3</v>
      </c>
      <c r="BN56">
        <f t="shared" si="83"/>
        <v>4.2574384679647838E-3</v>
      </c>
      <c r="BO56">
        <f t="shared" si="84"/>
        <v>6.453809280255054E-5</v>
      </c>
      <c r="BP56">
        <f t="shared" si="85"/>
        <v>0</v>
      </c>
      <c r="BQ56">
        <f t="shared" si="86"/>
        <v>2.0462200034609426</v>
      </c>
      <c r="BR56">
        <f t="shared" si="87"/>
        <v>1.4736040055385389</v>
      </c>
    </row>
    <row r="57" spans="1:70">
      <c r="A57" t="s">
        <v>144</v>
      </c>
      <c r="B57">
        <v>56</v>
      </c>
      <c r="C57" s="1">
        <v>40.237000000000002</v>
      </c>
      <c r="D57" s="1">
        <v>1E-3</v>
      </c>
      <c r="E57" s="1">
        <v>1.9E-2</v>
      </c>
      <c r="F57" s="1">
        <v>1.2999999999999999E-2</v>
      </c>
      <c r="G57" s="1">
        <v>10.318</v>
      </c>
      <c r="H57" s="1">
        <v>49.378</v>
      </c>
      <c r="I57" s="1">
        <v>8.6999999999999994E-2</v>
      </c>
      <c r="J57" s="1">
        <v>0.16300000000000001</v>
      </c>
      <c r="K57" s="1">
        <v>0.313</v>
      </c>
      <c r="L57" s="1">
        <v>4.0000000000000001E-3</v>
      </c>
      <c r="N57">
        <f t="shared" si="45"/>
        <v>100.533</v>
      </c>
      <c r="P57" s="1">
        <v>14.349</v>
      </c>
      <c r="Q57" s="1">
        <v>72.557000000000002</v>
      </c>
      <c r="R57" s="1">
        <v>10.991</v>
      </c>
      <c r="S57" s="19">
        <f t="shared" si="38"/>
        <v>2.0000000000006679</v>
      </c>
      <c r="T57" s="19">
        <f>SUM(S$4:S57)</f>
        <v>110.64484672718559</v>
      </c>
      <c r="W57" s="4">
        <v>8</v>
      </c>
      <c r="X57" s="4">
        <v>3</v>
      </c>
      <c r="Y57" s="12">
        <v>0</v>
      </c>
      <c r="AA57" s="11">
        <f t="shared" si="46"/>
        <v>0.98592597028536422</v>
      </c>
      <c r="AB57" s="11">
        <f t="shared" si="47"/>
        <v>1.8432604455251733E-5</v>
      </c>
      <c r="AC57" s="11">
        <f t="shared" si="48"/>
        <v>5.4865887330403222E-4</v>
      </c>
      <c r="AD57" s="11">
        <f t="shared" si="49"/>
        <v>2.5182971296138889E-4</v>
      </c>
      <c r="AE57" s="11">
        <f t="shared" si="50"/>
        <v>0</v>
      </c>
      <c r="AF57" s="11">
        <f t="shared" si="51"/>
        <v>0.21142369413495776</v>
      </c>
      <c r="AG57" s="11">
        <f t="shared" si="52"/>
        <v>1.8035561699015379</v>
      </c>
      <c r="AH57" s="11">
        <f t="shared" si="53"/>
        <v>2.2839154401918193E-3</v>
      </c>
      <c r="AI57" s="11">
        <f t="shared" si="54"/>
        <v>3.3826804640425361E-3</v>
      </c>
      <c r="AJ57" s="11">
        <f t="shared" si="55"/>
        <v>6.1689923963680737E-3</v>
      </c>
      <c r="AK57" s="11">
        <f t="shared" si="56"/>
        <v>1.9001800773142276E-4</v>
      </c>
      <c r="AL57" s="11">
        <f t="shared" si="57"/>
        <v>0</v>
      </c>
      <c r="AM57" s="11">
        <f t="shared" si="58"/>
        <v>3.0137503618209145</v>
      </c>
      <c r="AN57" s="11">
        <f t="shared" si="59"/>
        <v>0.89507404123065304</v>
      </c>
      <c r="AO57" s="8">
        <f t="shared" si="60"/>
        <v>0</v>
      </c>
      <c r="AQ57">
        <f t="shared" si="61"/>
        <v>40.237000000000002</v>
      </c>
      <c r="AR57">
        <f t="shared" si="62"/>
        <v>1E-3</v>
      </c>
      <c r="AS57">
        <f t="shared" si="63"/>
        <v>1.9E-2</v>
      </c>
      <c r="AT57">
        <f t="shared" si="64"/>
        <v>1.2999999999999999E-2</v>
      </c>
      <c r="AU57">
        <f t="shared" si="65"/>
        <v>0</v>
      </c>
      <c r="AV57">
        <f t="shared" si="66"/>
        <v>10.317999999999998</v>
      </c>
      <c r="AW57">
        <f t="shared" si="67"/>
        <v>49.378</v>
      </c>
      <c r="AX57">
        <f t="shared" si="68"/>
        <v>8.6999999999999994E-2</v>
      </c>
      <c r="AY57">
        <f t="shared" si="69"/>
        <v>0.16300000000000001</v>
      </c>
      <c r="AZ57">
        <f t="shared" si="70"/>
        <v>0.313</v>
      </c>
      <c r="BA57">
        <f t="shared" si="71"/>
        <v>4.0000000000000001E-3</v>
      </c>
      <c r="BB57">
        <f t="shared" si="72"/>
        <v>0</v>
      </c>
      <c r="BC57">
        <f t="shared" si="73"/>
        <v>100.533</v>
      </c>
      <c r="BE57">
        <f t="shared" si="74"/>
        <v>0.66972370173102536</v>
      </c>
      <c r="BF57">
        <f t="shared" si="75"/>
        <v>1.2520972629153833E-5</v>
      </c>
      <c r="BG57">
        <f t="shared" si="76"/>
        <v>3.72695174578266E-4</v>
      </c>
      <c r="BH57">
        <f t="shared" si="77"/>
        <v>1.7106388578195931E-4</v>
      </c>
      <c r="BI57">
        <f t="shared" si="78"/>
        <v>0.14361672512666332</v>
      </c>
      <c r="BJ57">
        <f t="shared" si="79"/>
        <v>0</v>
      </c>
      <c r="BK57">
        <f t="shared" si="80"/>
        <v>1.225126785164895</v>
      </c>
      <c r="BL57">
        <f t="shared" si="81"/>
        <v>1.5514271346389098E-3</v>
      </c>
      <c r="BM57">
        <f t="shared" si="82"/>
        <v>2.2978005960184616E-3</v>
      </c>
      <c r="BN57">
        <f t="shared" si="83"/>
        <v>4.1904976115502432E-3</v>
      </c>
      <c r="BO57">
        <f t="shared" si="84"/>
        <v>1.2907618560510108E-4</v>
      </c>
      <c r="BP57">
        <f t="shared" si="85"/>
        <v>0</v>
      </c>
      <c r="BQ57">
        <f t="shared" si="86"/>
        <v>2.0471922935833855</v>
      </c>
      <c r="BR57">
        <f t="shared" si="87"/>
        <v>1.4721383874231349</v>
      </c>
    </row>
    <row r="58" spans="1:70">
      <c r="A58" t="s">
        <v>145</v>
      </c>
      <c r="B58">
        <v>57</v>
      </c>
      <c r="C58" s="1">
        <v>40.155999999999999</v>
      </c>
      <c r="D58" s="1">
        <v>3.0000000000000001E-3</v>
      </c>
      <c r="E58" s="1">
        <v>1.2999999999999999E-2</v>
      </c>
      <c r="F58" s="1">
        <v>1.4999999999999999E-2</v>
      </c>
      <c r="G58" s="1">
        <v>10.314</v>
      </c>
      <c r="H58" s="1">
        <v>49.393999999999998</v>
      </c>
      <c r="I58" s="1">
        <v>8.8999999999999996E-2</v>
      </c>
      <c r="J58" s="1">
        <v>0.14000000000000001</v>
      </c>
      <c r="K58" s="1">
        <v>0.316</v>
      </c>
      <c r="L58" s="1">
        <v>4.0000000000000001E-3</v>
      </c>
      <c r="N58">
        <f t="shared" si="45"/>
        <v>100.444</v>
      </c>
      <c r="P58" s="1">
        <v>14.347</v>
      </c>
      <c r="Q58" s="1">
        <v>72.555999999999997</v>
      </c>
      <c r="R58" s="1">
        <v>10.991</v>
      </c>
      <c r="S58" s="19">
        <f t="shared" si="38"/>
        <v>2.2360679775025223</v>
      </c>
      <c r="T58" s="19">
        <f>SUM(S$4:S58)</f>
        <v>112.88091470468812</v>
      </c>
      <c r="W58" s="4">
        <v>8</v>
      </c>
      <c r="X58" s="4">
        <v>3</v>
      </c>
      <c r="Y58" s="12">
        <v>0</v>
      </c>
      <c r="AA58" s="11">
        <f t="shared" si="46"/>
        <v>0.9849164845668148</v>
      </c>
      <c r="AB58" s="11">
        <f t="shared" si="47"/>
        <v>5.5352622998064888E-5</v>
      </c>
      <c r="AC58" s="11">
        <f t="shared" si="48"/>
        <v>3.7577026055135907E-4</v>
      </c>
      <c r="AD58" s="11">
        <f t="shared" si="49"/>
        <v>2.9086075323136063E-4</v>
      </c>
      <c r="AE58" s="11">
        <f t="shared" si="50"/>
        <v>0</v>
      </c>
      <c r="AF58" s="11">
        <f t="shared" si="51"/>
        <v>0.2115512070429478</v>
      </c>
      <c r="AG58" s="11">
        <f t="shared" si="52"/>
        <v>1.8059287911462458</v>
      </c>
      <c r="AH58" s="11">
        <f t="shared" si="53"/>
        <v>2.3387350362436385E-3</v>
      </c>
      <c r="AI58" s="11">
        <f t="shared" si="54"/>
        <v>2.9082494442089464E-3</v>
      </c>
      <c r="AJ58" s="11">
        <f t="shared" si="55"/>
        <v>6.2342932559445712E-3</v>
      </c>
      <c r="AK58" s="11">
        <f t="shared" si="56"/>
        <v>1.902063482190853E-4</v>
      </c>
      <c r="AL58" s="11">
        <f t="shared" si="57"/>
        <v>0</v>
      </c>
      <c r="AM58" s="11">
        <f t="shared" si="58"/>
        <v>3.0147899504774052</v>
      </c>
      <c r="AN58" s="11">
        <f t="shared" si="59"/>
        <v>0.8951408652215499</v>
      </c>
      <c r="AO58" s="8">
        <f t="shared" si="60"/>
        <v>0</v>
      </c>
      <c r="AQ58">
        <f t="shared" si="61"/>
        <v>40.155999999999999</v>
      </c>
      <c r="AR58">
        <f t="shared" si="62"/>
        <v>3.0000000000000001E-3</v>
      </c>
      <c r="AS58">
        <f t="shared" si="63"/>
        <v>1.2999999999999999E-2</v>
      </c>
      <c r="AT58">
        <f t="shared" si="64"/>
        <v>1.4999999999999999E-2</v>
      </c>
      <c r="AU58">
        <f t="shared" si="65"/>
        <v>0</v>
      </c>
      <c r="AV58">
        <f t="shared" si="66"/>
        <v>10.314</v>
      </c>
      <c r="AW58">
        <f t="shared" si="67"/>
        <v>49.393999999999998</v>
      </c>
      <c r="AX58">
        <f t="shared" si="68"/>
        <v>8.8999999999999996E-2</v>
      </c>
      <c r="AY58">
        <f t="shared" si="69"/>
        <v>0.14000000000000001</v>
      </c>
      <c r="AZ58">
        <f t="shared" si="70"/>
        <v>0.316</v>
      </c>
      <c r="BA58">
        <f t="shared" si="71"/>
        <v>4.0000000000000001E-3</v>
      </c>
      <c r="BB58">
        <f t="shared" si="72"/>
        <v>0</v>
      </c>
      <c r="BC58">
        <f t="shared" si="73"/>
        <v>100.444</v>
      </c>
      <c r="BE58">
        <f t="shared" si="74"/>
        <v>0.66837549933422102</v>
      </c>
      <c r="BF58">
        <f t="shared" si="75"/>
        <v>3.7562917887461497E-5</v>
      </c>
      <c r="BG58">
        <f t="shared" si="76"/>
        <v>2.5500196155355041E-4</v>
      </c>
      <c r="BH58">
        <f t="shared" si="77"/>
        <v>1.9738140667149154E-4</v>
      </c>
      <c r="BI58">
        <f t="shared" si="78"/>
        <v>0.14356104893936864</v>
      </c>
      <c r="BJ58">
        <f t="shared" si="79"/>
        <v>0</v>
      </c>
      <c r="BK58">
        <f t="shared" si="80"/>
        <v>1.225523764154782</v>
      </c>
      <c r="BL58">
        <f t="shared" si="81"/>
        <v>1.5870921262398042E-3</v>
      </c>
      <c r="BM58">
        <f t="shared" si="82"/>
        <v>1.9735710640649364E-3</v>
      </c>
      <c r="BN58">
        <f t="shared" si="83"/>
        <v>4.2306621253989669E-3</v>
      </c>
      <c r="BO58">
        <f t="shared" si="84"/>
        <v>1.2907618560510108E-4</v>
      </c>
      <c r="BP58">
        <f t="shared" si="85"/>
        <v>0</v>
      </c>
      <c r="BQ58">
        <f t="shared" si="86"/>
        <v>2.045870660215793</v>
      </c>
      <c r="BR58">
        <f t="shared" si="87"/>
        <v>1.4735975294544834</v>
      </c>
    </row>
    <row r="59" spans="1:70">
      <c r="A59" t="s">
        <v>146</v>
      </c>
      <c r="B59">
        <v>58</v>
      </c>
      <c r="C59" s="1">
        <v>40.085000000000001</v>
      </c>
      <c r="D59" s="1">
        <v>3.0000000000000001E-3</v>
      </c>
      <c r="E59" s="1">
        <v>1.7000000000000001E-2</v>
      </c>
      <c r="F59" s="1">
        <v>1.0999999999999999E-2</v>
      </c>
      <c r="G59" s="1">
        <v>10.3</v>
      </c>
      <c r="H59" s="1">
        <v>49.338000000000001</v>
      </c>
      <c r="I59" s="1">
        <v>8.7999999999999995E-2</v>
      </c>
      <c r="J59" s="1">
        <v>0.158</v>
      </c>
      <c r="K59" s="1">
        <v>0.317</v>
      </c>
      <c r="L59" s="1">
        <v>1E-3</v>
      </c>
      <c r="N59">
        <f t="shared" si="45"/>
        <v>100.31800000000001</v>
      </c>
      <c r="P59" s="1">
        <v>14.346</v>
      </c>
      <c r="Q59" s="1">
        <v>72.555000000000007</v>
      </c>
      <c r="R59" s="1">
        <v>10.991</v>
      </c>
      <c r="S59" s="19">
        <f t="shared" si="38"/>
        <v>1.414213562366031</v>
      </c>
      <c r="T59" s="19">
        <f>SUM(S$4:S59)</f>
        <v>114.29512826705415</v>
      </c>
      <c r="W59" s="4">
        <v>8</v>
      </c>
      <c r="X59" s="4">
        <v>3</v>
      </c>
      <c r="Y59" s="12">
        <v>0</v>
      </c>
      <c r="AA59" s="11">
        <f t="shared" si="46"/>
        <v>0.98451999019254843</v>
      </c>
      <c r="AB59" s="11">
        <f t="shared" si="47"/>
        <v>5.5428342983511016E-5</v>
      </c>
      <c r="AC59" s="11">
        <f t="shared" si="48"/>
        <v>4.9206408194232083E-4</v>
      </c>
      <c r="AD59" s="11">
        <f t="shared" si="49"/>
        <v>2.1358966795154063E-4</v>
      </c>
      <c r="AE59" s="11">
        <f t="shared" si="50"/>
        <v>0</v>
      </c>
      <c r="AF59" s="11">
        <f t="shared" si="51"/>
        <v>0.21155305207313641</v>
      </c>
      <c r="AG59" s="11">
        <f t="shared" si="52"/>
        <v>1.8063489671028239</v>
      </c>
      <c r="AH59" s="11">
        <f t="shared" si="53"/>
        <v>2.3156204554387093E-3</v>
      </c>
      <c r="AI59" s="11">
        <f t="shared" si="54"/>
        <v>3.2866570921870663E-3</v>
      </c>
      <c r="AJ59" s="11">
        <f t="shared" si="55"/>
        <v>6.262577262728517E-3</v>
      </c>
      <c r="AK59" s="11">
        <f t="shared" si="56"/>
        <v>4.7616635561684064E-5</v>
      </c>
      <c r="AL59" s="11">
        <f t="shared" si="57"/>
        <v>0</v>
      </c>
      <c r="AM59" s="11">
        <f t="shared" si="58"/>
        <v>3.0150955629073022</v>
      </c>
      <c r="AN59" s="11">
        <f t="shared" si="59"/>
        <v>0.89516188097203697</v>
      </c>
      <c r="AO59" s="8">
        <f t="shared" si="60"/>
        <v>0</v>
      </c>
      <c r="AQ59">
        <f t="shared" si="61"/>
        <v>40.085000000000001</v>
      </c>
      <c r="AR59">
        <f t="shared" si="62"/>
        <v>3.0000000000000001E-3</v>
      </c>
      <c r="AS59">
        <f t="shared" si="63"/>
        <v>1.7000000000000001E-2</v>
      </c>
      <c r="AT59">
        <f t="shared" si="64"/>
        <v>1.0999999999999999E-2</v>
      </c>
      <c r="AU59">
        <f t="shared" si="65"/>
        <v>0</v>
      </c>
      <c r="AV59">
        <f t="shared" si="66"/>
        <v>10.3</v>
      </c>
      <c r="AW59">
        <f t="shared" si="67"/>
        <v>49.338000000000001</v>
      </c>
      <c r="AX59">
        <f t="shared" si="68"/>
        <v>8.7999999999999995E-2</v>
      </c>
      <c r="AY59">
        <f t="shared" si="69"/>
        <v>0.158</v>
      </c>
      <c r="AZ59">
        <f t="shared" si="70"/>
        <v>0.317</v>
      </c>
      <c r="BA59">
        <f t="shared" si="71"/>
        <v>1E-3</v>
      </c>
      <c r="BB59">
        <f t="shared" si="72"/>
        <v>0</v>
      </c>
      <c r="BC59">
        <f t="shared" si="73"/>
        <v>100.31800000000001</v>
      </c>
      <c r="BE59">
        <f t="shared" si="74"/>
        <v>0.66719374167776302</v>
      </c>
      <c r="BF59">
        <f t="shared" si="75"/>
        <v>3.7562917887461497E-5</v>
      </c>
      <c r="BG59">
        <f t="shared" si="76"/>
        <v>3.334641035700275E-4</v>
      </c>
      <c r="BH59">
        <f t="shared" si="77"/>
        <v>1.4474636489242711E-4</v>
      </c>
      <c r="BI59">
        <f t="shared" si="78"/>
        <v>0.14336618228383721</v>
      </c>
      <c r="BJ59">
        <f t="shared" si="79"/>
        <v>0</v>
      </c>
      <c r="BK59">
        <f t="shared" si="80"/>
        <v>1.2241343376901777</v>
      </c>
      <c r="BL59">
        <f t="shared" si="81"/>
        <v>1.5692596304393571E-3</v>
      </c>
      <c r="BM59">
        <f t="shared" si="82"/>
        <v>2.2273159151589995E-3</v>
      </c>
      <c r="BN59">
        <f t="shared" si="83"/>
        <v>4.2440502966818753E-3</v>
      </c>
      <c r="BO59">
        <f t="shared" si="84"/>
        <v>3.226904640127527E-5</v>
      </c>
      <c r="BP59">
        <f t="shared" si="85"/>
        <v>0</v>
      </c>
      <c r="BQ59">
        <f t="shared" si="86"/>
        <v>2.0432829299268094</v>
      </c>
      <c r="BR59">
        <f t="shared" si="87"/>
        <v>1.4756133469070303</v>
      </c>
    </row>
    <row r="60" spans="1:70">
      <c r="A60" t="s">
        <v>147</v>
      </c>
      <c r="B60">
        <v>59</v>
      </c>
      <c r="C60" s="1">
        <v>40.055</v>
      </c>
      <c r="D60" s="1">
        <v>4.0000000000000001E-3</v>
      </c>
      <c r="E60" s="1">
        <v>1.0999999999999999E-2</v>
      </c>
      <c r="F60" s="1">
        <v>1.2E-2</v>
      </c>
      <c r="G60" s="1">
        <v>10.311</v>
      </c>
      <c r="H60" s="1">
        <v>49.374000000000002</v>
      </c>
      <c r="I60" s="1">
        <v>8.8999999999999996E-2</v>
      </c>
      <c r="J60" s="1">
        <v>0.159</v>
      </c>
      <c r="K60" s="1">
        <v>0.316</v>
      </c>
      <c r="L60" s="1">
        <v>0</v>
      </c>
      <c r="N60">
        <f t="shared" si="45"/>
        <v>100.331</v>
      </c>
      <c r="P60" s="1">
        <v>14.343999999999999</v>
      </c>
      <c r="Q60" s="1">
        <v>72.555000000000007</v>
      </c>
      <c r="R60" s="1">
        <v>10.991</v>
      </c>
      <c r="S60" s="19">
        <f t="shared" si="38"/>
        <v>2.0000000000006679</v>
      </c>
      <c r="T60" s="19">
        <f>SUM(S$4:S60)</f>
        <v>116.29512826705482</v>
      </c>
      <c r="W60" s="4">
        <v>8</v>
      </c>
      <c r="X60" s="4">
        <v>3</v>
      </c>
      <c r="Y60" s="12">
        <v>0</v>
      </c>
      <c r="AA60" s="11">
        <f t="shared" si="46"/>
        <v>0.98381282081959898</v>
      </c>
      <c r="AB60" s="11">
        <f t="shared" si="47"/>
        <v>7.3906685065405547E-5</v>
      </c>
      <c r="AC60" s="11">
        <f t="shared" si="48"/>
        <v>3.1840400354928635E-4</v>
      </c>
      <c r="AD60" s="11">
        <f t="shared" si="49"/>
        <v>2.3301393418384152E-4</v>
      </c>
      <c r="AE60" s="11">
        <f t="shared" si="50"/>
        <v>0</v>
      </c>
      <c r="AF60" s="11">
        <f t="shared" si="51"/>
        <v>0.21178536631998035</v>
      </c>
      <c r="AG60" s="11">
        <f t="shared" si="52"/>
        <v>1.8077214787466036</v>
      </c>
      <c r="AH60" s="11">
        <f t="shared" si="53"/>
        <v>2.3420049188246843E-3</v>
      </c>
      <c r="AI60" s="11">
        <f t="shared" si="54"/>
        <v>3.3075584184081848E-3</v>
      </c>
      <c r="AJ60" s="11">
        <f t="shared" si="55"/>
        <v>6.2430096802537942E-3</v>
      </c>
      <c r="AK60" s="11">
        <f t="shared" si="56"/>
        <v>0</v>
      </c>
      <c r="AL60" s="11">
        <f t="shared" si="57"/>
        <v>0</v>
      </c>
      <c r="AM60" s="11">
        <f t="shared" si="58"/>
        <v>3.015837563526468</v>
      </c>
      <c r="AN60" s="11">
        <f t="shared" si="59"/>
        <v>0.89513015673239882</v>
      </c>
      <c r="AO60" s="8">
        <f t="shared" si="60"/>
        <v>0</v>
      </c>
      <c r="AQ60">
        <f t="shared" si="61"/>
        <v>40.055</v>
      </c>
      <c r="AR60">
        <f t="shared" si="62"/>
        <v>4.0000000000000001E-3</v>
      </c>
      <c r="AS60">
        <f t="shared" si="63"/>
        <v>1.0999999999999999E-2</v>
      </c>
      <c r="AT60">
        <f t="shared" si="64"/>
        <v>1.2E-2</v>
      </c>
      <c r="AU60">
        <f t="shared" si="65"/>
        <v>0</v>
      </c>
      <c r="AV60">
        <f t="shared" si="66"/>
        <v>10.311000000000002</v>
      </c>
      <c r="AW60">
        <f t="shared" si="67"/>
        <v>49.374000000000002</v>
      </c>
      <c r="AX60">
        <f t="shared" si="68"/>
        <v>8.8999999999999996E-2</v>
      </c>
      <c r="AY60">
        <f t="shared" si="69"/>
        <v>0.159</v>
      </c>
      <c r="AZ60">
        <f t="shared" si="70"/>
        <v>0.316</v>
      </c>
      <c r="BA60">
        <f t="shared" si="71"/>
        <v>0</v>
      </c>
      <c r="BB60">
        <f t="shared" si="72"/>
        <v>0</v>
      </c>
      <c r="BC60">
        <f t="shared" si="73"/>
        <v>100.331</v>
      </c>
      <c r="BE60">
        <f t="shared" si="74"/>
        <v>0.66669440745672437</v>
      </c>
      <c r="BF60">
        <f t="shared" si="75"/>
        <v>5.0083890516615331E-5</v>
      </c>
      <c r="BG60">
        <f t="shared" si="76"/>
        <v>2.1577089054531189E-4</v>
      </c>
      <c r="BH60">
        <f t="shared" si="77"/>
        <v>1.5790512533719322E-4</v>
      </c>
      <c r="BI60">
        <f t="shared" si="78"/>
        <v>0.14351929179889764</v>
      </c>
      <c r="BJ60">
        <f t="shared" si="79"/>
        <v>0</v>
      </c>
      <c r="BK60">
        <f t="shared" si="80"/>
        <v>1.2250275404174233</v>
      </c>
      <c r="BL60">
        <f t="shared" si="81"/>
        <v>1.5870921262398042E-3</v>
      </c>
      <c r="BM60">
        <f t="shared" si="82"/>
        <v>2.241412851330892E-3</v>
      </c>
      <c r="BN60">
        <f t="shared" si="83"/>
        <v>4.2306621253989669E-3</v>
      </c>
      <c r="BO60">
        <f t="shared" si="84"/>
        <v>0</v>
      </c>
      <c r="BP60">
        <f t="shared" si="85"/>
        <v>0</v>
      </c>
      <c r="BQ60">
        <f t="shared" si="86"/>
        <v>2.0437241666824146</v>
      </c>
      <c r="BR60">
        <f t="shared" si="87"/>
        <v>1.4756578273584198</v>
      </c>
    </row>
    <row r="61" spans="1:70">
      <c r="A61" t="s">
        <v>148</v>
      </c>
      <c r="B61">
        <v>60</v>
      </c>
      <c r="C61" s="1">
        <v>40.113</v>
      </c>
      <c r="D61" s="1">
        <v>8.0000000000000002E-3</v>
      </c>
      <c r="E61" s="1">
        <v>1.0999999999999999E-2</v>
      </c>
      <c r="F61" s="1">
        <v>1.0999999999999999E-2</v>
      </c>
      <c r="G61" s="1">
        <v>10.315</v>
      </c>
      <c r="H61" s="1">
        <v>49.420999999999999</v>
      </c>
      <c r="I61" s="1">
        <v>8.6999999999999994E-2</v>
      </c>
      <c r="J61" s="1">
        <v>0.153</v>
      </c>
      <c r="K61" s="1">
        <v>0.311</v>
      </c>
      <c r="L61" s="1">
        <v>0</v>
      </c>
      <c r="N61">
        <f t="shared" si="45"/>
        <v>100.43000000000002</v>
      </c>
      <c r="P61" s="1">
        <v>14.342000000000001</v>
      </c>
      <c r="Q61" s="1">
        <v>72.554000000000002</v>
      </c>
      <c r="R61" s="1">
        <v>10.991</v>
      </c>
      <c r="S61" s="19">
        <f t="shared" si="38"/>
        <v>2.2360679775009333</v>
      </c>
      <c r="T61" s="19">
        <f>SUM(S$4:S61)</f>
        <v>118.53119624455576</v>
      </c>
      <c r="W61" s="4">
        <v>8</v>
      </c>
      <c r="X61" s="4">
        <v>3</v>
      </c>
      <c r="Y61" s="12">
        <v>0</v>
      </c>
      <c r="AA61" s="11">
        <f t="shared" si="46"/>
        <v>0.98413158022172731</v>
      </c>
      <c r="AB61" s="11">
        <f t="shared" si="47"/>
        <v>1.4764746741114049E-4</v>
      </c>
      <c r="AC61" s="11">
        <f t="shared" si="48"/>
        <v>3.1804663337298844E-4</v>
      </c>
      <c r="AD61" s="11">
        <f t="shared" si="49"/>
        <v>2.1335637041061843E-4</v>
      </c>
      <c r="AE61" s="11">
        <f t="shared" si="50"/>
        <v>0</v>
      </c>
      <c r="AF61" s="11">
        <f t="shared" si="51"/>
        <v>0.21162972952115483</v>
      </c>
      <c r="AG61" s="11">
        <f t="shared" si="52"/>
        <v>1.8074114001784851</v>
      </c>
      <c r="AH61" s="11">
        <f t="shared" si="53"/>
        <v>2.2868060462112607E-3</v>
      </c>
      <c r="AI61" s="11">
        <f t="shared" si="54"/>
        <v>3.1791726450636341E-3</v>
      </c>
      <c r="AJ61" s="11">
        <f t="shared" si="55"/>
        <v>6.1373317251332844E-3</v>
      </c>
      <c r="AK61" s="11">
        <f t="shared" si="56"/>
        <v>0</v>
      </c>
      <c r="AL61" s="11">
        <f t="shared" si="57"/>
        <v>0</v>
      </c>
      <c r="AM61" s="11">
        <f t="shared" si="58"/>
        <v>3.0154550708089709</v>
      </c>
      <c r="AN61" s="11">
        <f t="shared" si="59"/>
        <v>0.89518305179219515</v>
      </c>
      <c r="AO61" s="8">
        <f t="shared" si="60"/>
        <v>0</v>
      </c>
      <c r="AQ61">
        <f t="shared" si="61"/>
        <v>40.113</v>
      </c>
      <c r="AR61">
        <f t="shared" si="62"/>
        <v>8.0000000000000002E-3</v>
      </c>
      <c r="AS61">
        <f t="shared" si="63"/>
        <v>1.0999999999999999E-2</v>
      </c>
      <c r="AT61">
        <f t="shared" si="64"/>
        <v>1.0999999999999999E-2</v>
      </c>
      <c r="AU61">
        <f t="shared" si="65"/>
        <v>0</v>
      </c>
      <c r="AV61">
        <f t="shared" si="66"/>
        <v>10.315</v>
      </c>
      <c r="AW61">
        <f t="shared" si="67"/>
        <v>49.420999999999999</v>
      </c>
      <c r="AX61">
        <f t="shared" si="68"/>
        <v>8.6999999999999994E-2</v>
      </c>
      <c r="AY61">
        <f t="shared" si="69"/>
        <v>0.153</v>
      </c>
      <c r="AZ61">
        <f t="shared" si="70"/>
        <v>0.311</v>
      </c>
      <c r="BA61">
        <f t="shared" si="71"/>
        <v>0</v>
      </c>
      <c r="BB61">
        <f t="shared" si="72"/>
        <v>0</v>
      </c>
      <c r="BC61">
        <f t="shared" si="73"/>
        <v>100.43000000000002</v>
      </c>
      <c r="BE61">
        <f t="shared" si="74"/>
        <v>0.66765978695073236</v>
      </c>
      <c r="BF61">
        <f t="shared" si="75"/>
        <v>1.0016778103323066E-4</v>
      </c>
      <c r="BG61">
        <f t="shared" si="76"/>
        <v>2.1577089054531189E-4</v>
      </c>
      <c r="BH61">
        <f t="shared" si="77"/>
        <v>1.4474636489242711E-4</v>
      </c>
      <c r="BI61">
        <f t="shared" si="78"/>
        <v>0.14357496798619232</v>
      </c>
      <c r="BJ61">
        <f t="shared" si="79"/>
        <v>0</v>
      </c>
      <c r="BK61">
        <f t="shared" si="80"/>
        <v>1.2261936662002164</v>
      </c>
      <c r="BL61">
        <f t="shared" si="81"/>
        <v>1.5514271346389098E-3</v>
      </c>
      <c r="BM61">
        <f t="shared" si="82"/>
        <v>2.1568312342995373E-3</v>
      </c>
      <c r="BN61">
        <f t="shared" si="83"/>
        <v>4.1637212689844263E-3</v>
      </c>
      <c r="BO61">
        <f t="shared" si="84"/>
        <v>0</v>
      </c>
      <c r="BP61">
        <f t="shared" si="85"/>
        <v>0</v>
      </c>
      <c r="BQ61">
        <f t="shared" si="86"/>
        <v>2.0457610858115345</v>
      </c>
      <c r="BR61">
        <f t="shared" si="87"/>
        <v>1.4740015790322682</v>
      </c>
    </row>
    <row r="62" spans="1:70">
      <c r="A62" t="s">
        <v>149</v>
      </c>
      <c r="B62">
        <v>61</v>
      </c>
      <c r="C62" s="1">
        <v>40.11</v>
      </c>
      <c r="D62" s="1">
        <v>3.0000000000000001E-3</v>
      </c>
      <c r="E62" s="1">
        <v>1.9E-2</v>
      </c>
      <c r="F62" s="1">
        <v>1.0999999999999999E-2</v>
      </c>
      <c r="G62" s="1">
        <v>10.305999999999999</v>
      </c>
      <c r="H62" s="1">
        <v>49.341000000000001</v>
      </c>
      <c r="I62" s="1">
        <v>8.7999999999999995E-2</v>
      </c>
      <c r="J62" s="1">
        <v>0.16500000000000001</v>
      </c>
      <c r="K62" s="1">
        <v>0.312</v>
      </c>
      <c r="L62" s="1">
        <v>6.0000000000000001E-3</v>
      </c>
      <c r="N62">
        <f t="shared" si="45"/>
        <v>100.36099999999999</v>
      </c>
      <c r="P62" s="1">
        <v>14.34</v>
      </c>
      <c r="Q62" s="1">
        <v>72.554000000000002</v>
      </c>
      <c r="R62" s="1">
        <v>10.991</v>
      </c>
      <c r="S62" s="19">
        <f t="shared" si="38"/>
        <v>2.0000000000006679</v>
      </c>
      <c r="T62" s="19">
        <f>SUM(S$4:S62)</f>
        <v>120.53119624455643</v>
      </c>
      <c r="W62" s="4">
        <v>8</v>
      </c>
      <c r="X62" s="4">
        <v>3</v>
      </c>
      <c r="Y62" s="12">
        <v>0</v>
      </c>
      <c r="AA62" s="11">
        <f t="shared" si="46"/>
        <v>0.98471210573049617</v>
      </c>
      <c r="AB62" s="11">
        <f t="shared" si="47"/>
        <v>5.540460461277147E-5</v>
      </c>
      <c r="AC62" s="11">
        <f t="shared" si="48"/>
        <v>5.4971844441002043E-4</v>
      </c>
      <c r="AD62" s="11">
        <f t="shared" si="49"/>
        <v>2.1349819361817513E-4</v>
      </c>
      <c r="AE62" s="11">
        <f t="shared" si="50"/>
        <v>0</v>
      </c>
      <c r="AF62" s="11">
        <f t="shared" si="51"/>
        <v>0.21158563197367056</v>
      </c>
      <c r="AG62" s="11">
        <f t="shared" si="52"/>
        <v>1.8056851477258888</v>
      </c>
      <c r="AH62" s="11">
        <f t="shared" si="53"/>
        <v>2.3146287415626576E-3</v>
      </c>
      <c r="AI62" s="11">
        <f t="shared" si="54"/>
        <v>3.4307985401240862E-3</v>
      </c>
      <c r="AJ62" s="11">
        <f t="shared" si="55"/>
        <v>6.1611586633300002E-3</v>
      </c>
      <c r="AK62" s="11">
        <f t="shared" si="56"/>
        <v>2.8557745632811204E-4</v>
      </c>
      <c r="AL62" s="11">
        <f t="shared" si="57"/>
        <v>0</v>
      </c>
      <c r="AM62" s="11">
        <f t="shared" si="58"/>
        <v>3.0149936700740412</v>
      </c>
      <c r="AN62" s="11">
        <f t="shared" si="59"/>
        <v>0.89511292479773941</v>
      </c>
      <c r="AO62" s="8">
        <f t="shared" si="60"/>
        <v>0</v>
      </c>
      <c r="AQ62">
        <f t="shared" si="61"/>
        <v>40.11</v>
      </c>
      <c r="AR62">
        <f t="shared" si="62"/>
        <v>3.0000000000000001E-3</v>
      </c>
      <c r="AS62">
        <f t="shared" si="63"/>
        <v>1.9E-2</v>
      </c>
      <c r="AT62">
        <f t="shared" si="64"/>
        <v>1.0999999999999999E-2</v>
      </c>
      <c r="AU62">
        <f t="shared" si="65"/>
        <v>0</v>
      </c>
      <c r="AV62">
        <f t="shared" si="66"/>
        <v>10.305999999999999</v>
      </c>
      <c r="AW62">
        <f t="shared" si="67"/>
        <v>49.341000000000001</v>
      </c>
      <c r="AX62">
        <f t="shared" si="68"/>
        <v>8.7999999999999995E-2</v>
      </c>
      <c r="AY62">
        <f t="shared" si="69"/>
        <v>0.16500000000000001</v>
      </c>
      <c r="AZ62">
        <f t="shared" si="70"/>
        <v>0.312</v>
      </c>
      <c r="BA62">
        <f t="shared" si="71"/>
        <v>6.0000000000000001E-3</v>
      </c>
      <c r="BB62">
        <f t="shared" si="72"/>
        <v>0</v>
      </c>
      <c r="BC62">
        <f t="shared" si="73"/>
        <v>100.36099999999999</v>
      </c>
      <c r="BE62">
        <f t="shared" si="74"/>
        <v>0.66760985352862845</v>
      </c>
      <c r="BF62">
        <f t="shared" si="75"/>
        <v>3.7562917887461497E-5</v>
      </c>
      <c r="BG62">
        <f t="shared" si="76"/>
        <v>3.72695174578266E-4</v>
      </c>
      <c r="BH62">
        <f t="shared" si="77"/>
        <v>1.4474636489242711E-4</v>
      </c>
      <c r="BI62">
        <f t="shared" si="78"/>
        <v>0.14344969656477924</v>
      </c>
      <c r="BJ62">
        <f t="shared" si="79"/>
        <v>0</v>
      </c>
      <c r="BK62">
        <f t="shared" si="80"/>
        <v>1.2242087712507816</v>
      </c>
      <c r="BL62">
        <f t="shared" si="81"/>
        <v>1.5692596304393571E-3</v>
      </c>
      <c r="BM62">
        <f t="shared" si="82"/>
        <v>2.3259944683622462E-3</v>
      </c>
      <c r="BN62">
        <f t="shared" si="83"/>
        <v>4.1771094402673348E-3</v>
      </c>
      <c r="BO62">
        <f t="shared" si="84"/>
        <v>1.9361427840765164E-4</v>
      </c>
      <c r="BP62">
        <f t="shared" si="85"/>
        <v>0</v>
      </c>
      <c r="BQ62">
        <f t="shared" si="86"/>
        <v>2.0440893036190242</v>
      </c>
      <c r="BR62">
        <f t="shared" si="87"/>
        <v>1.474981384001202</v>
      </c>
    </row>
    <row r="63" spans="1:70">
      <c r="A63" t="s">
        <v>150</v>
      </c>
      <c r="B63">
        <v>62</v>
      </c>
      <c r="C63" s="1">
        <v>40.017000000000003</v>
      </c>
      <c r="D63" s="1">
        <v>6.0000000000000001E-3</v>
      </c>
      <c r="E63" s="1">
        <v>1.0999999999999999E-2</v>
      </c>
      <c r="F63" s="1">
        <v>1.0999999999999999E-2</v>
      </c>
      <c r="G63" s="1">
        <v>10.278</v>
      </c>
      <c r="H63" s="1">
        <v>49.226999999999997</v>
      </c>
      <c r="I63" s="1">
        <v>8.5999999999999993E-2</v>
      </c>
      <c r="J63" s="1">
        <v>0.16800000000000001</v>
      </c>
      <c r="K63" s="1">
        <v>0.313</v>
      </c>
      <c r="L63" s="1">
        <v>1E-3</v>
      </c>
      <c r="N63">
        <f t="shared" si="45"/>
        <v>100.11800000000002</v>
      </c>
      <c r="P63" s="1">
        <v>14.337999999999999</v>
      </c>
      <c r="Q63" s="1">
        <v>72.552999999999997</v>
      </c>
      <c r="R63" s="1">
        <v>10.991</v>
      </c>
      <c r="S63" s="19">
        <f t="shared" si="38"/>
        <v>2.2360679775025223</v>
      </c>
      <c r="T63" s="19">
        <f>SUM(S$4:S63)</f>
        <v>122.76726422205896</v>
      </c>
      <c r="W63" s="4">
        <v>8</v>
      </c>
      <c r="X63" s="4">
        <v>3</v>
      </c>
      <c r="Y63" s="12">
        <v>0</v>
      </c>
      <c r="AA63" s="11">
        <f t="shared" si="46"/>
        <v>0.98480205640090801</v>
      </c>
      <c r="AB63" s="11">
        <f t="shared" si="47"/>
        <v>1.1107687682244202E-4</v>
      </c>
      <c r="AC63" s="11">
        <f t="shared" si="48"/>
        <v>3.1902682191484476E-4</v>
      </c>
      <c r="AD63" s="11">
        <f t="shared" si="49"/>
        <v>2.1401391382615674E-4</v>
      </c>
      <c r="AE63" s="11">
        <f t="shared" si="50"/>
        <v>0</v>
      </c>
      <c r="AF63" s="11">
        <f t="shared" si="51"/>
        <v>0.21152049428327876</v>
      </c>
      <c r="AG63" s="11">
        <f t="shared" si="52"/>
        <v>1.8058648837240803</v>
      </c>
      <c r="AH63" s="11">
        <f t="shared" si="53"/>
        <v>2.267487623088503E-3</v>
      </c>
      <c r="AI63" s="11">
        <f t="shared" si="54"/>
        <v>3.5016147143880714E-3</v>
      </c>
      <c r="AJ63" s="11">
        <f t="shared" si="55"/>
        <v>6.1958363886618732E-3</v>
      </c>
      <c r="AK63" s="11">
        <f t="shared" si="56"/>
        <v>4.7711214861300401E-5</v>
      </c>
      <c r="AL63" s="11">
        <f t="shared" si="57"/>
        <v>0</v>
      </c>
      <c r="AM63" s="11">
        <f t="shared" si="58"/>
        <v>3.01484420196183</v>
      </c>
      <c r="AN63" s="11">
        <f t="shared" si="59"/>
        <v>0.89515117112021259</v>
      </c>
      <c r="AO63" s="8">
        <f t="shared" si="60"/>
        <v>0</v>
      </c>
      <c r="AQ63">
        <f t="shared" si="61"/>
        <v>40.017000000000003</v>
      </c>
      <c r="AR63">
        <f t="shared" si="62"/>
        <v>6.0000000000000001E-3</v>
      </c>
      <c r="AS63">
        <f t="shared" si="63"/>
        <v>1.0999999999999999E-2</v>
      </c>
      <c r="AT63">
        <f t="shared" si="64"/>
        <v>1.0999999999999999E-2</v>
      </c>
      <c r="AU63">
        <f t="shared" si="65"/>
        <v>0</v>
      </c>
      <c r="AV63">
        <f t="shared" si="66"/>
        <v>10.278</v>
      </c>
      <c r="AW63">
        <f t="shared" si="67"/>
        <v>49.226999999999997</v>
      </c>
      <c r="AX63">
        <f t="shared" si="68"/>
        <v>8.5999999999999993E-2</v>
      </c>
      <c r="AY63">
        <f t="shared" si="69"/>
        <v>0.16800000000000001</v>
      </c>
      <c r="AZ63">
        <f t="shared" si="70"/>
        <v>0.313</v>
      </c>
      <c r="BA63">
        <f t="shared" si="71"/>
        <v>1E-3</v>
      </c>
      <c r="BB63">
        <f t="shared" si="72"/>
        <v>0</v>
      </c>
      <c r="BC63">
        <f t="shared" si="73"/>
        <v>100.11800000000002</v>
      </c>
      <c r="BE63">
        <f t="shared" si="74"/>
        <v>0.66606191744340881</v>
      </c>
      <c r="BF63">
        <f t="shared" si="75"/>
        <v>7.5125835774922993E-5</v>
      </c>
      <c r="BG63">
        <f t="shared" si="76"/>
        <v>2.1577089054531189E-4</v>
      </c>
      <c r="BH63">
        <f t="shared" si="77"/>
        <v>1.4474636489242711E-4</v>
      </c>
      <c r="BI63">
        <f t="shared" si="78"/>
        <v>0.14305996325371639</v>
      </c>
      <c r="BJ63">
        <f t="shared" si="79"/>
        <v>0</v>
      </c>
      <c r="BK63">
        <f t="shared" si="80"/>
        <v>1.2213802959478368</v>
      </c>
      <c r="BL63">
        <f t="shared" si="81"/>
        <v>1.5335946388384625E-3</v>
      </c>
      <c r="BM63">
        <f t="shared" si="82"/>
        <v>2.3682852768779237E-3</v>
      </c>
      <c r="BN63">
        <f t="shared" si="83"/>
        <v>4.1904976115502432E-3</v>
      </c>
      <c r="BO63">
        <f t="shared" si="84"/>
        <v>3.226904640127527E-5</v>
      </c>
      <c r="BP63">
        <f t="shared" si="85"/>
        <v>0</v>
      </c>
      <c r="BQ63">
        <f t="shared" si="86"/>
        <v>2.0390624663098422</v>
      </c>
      <c r="BR63">
        <f t="shared" si="87"/>
        <v>1.4785443073835258</v>
      </c>
    </row>
    <row r="64" spans="1:70">
      <c r="A64" t="s">
        <v>151</v>
      </c>
      <c r="B64">
        <v>63</v>
      </c>
      <c r="C64" s="1">
        <v>39.917999999999999</v>
      </c>
      <c r="D64" s="1">
        <v>7.0000000000000001E-3</v>
      </c>
      <c r="E64" s="1">
        <v>1.4999999999999999E-2</v>
      </c>
      <c r="F64" s="1">
        <v>1.2999999999999999E-2</v>
      </c>
      <c r="G64" s="1">
        <v>10.278</v>
      </c>
      <c r="H64" s="1">
        <v>49.212000000000003</v>
      </c>
      <c r="I64" s="1">
        <v>8.7999999999999995E-2</v>
      </c>
      <c r="J64" s="1">
        <v>0.14599999999999999</v>
      </c>
      <c r="K64" s="1">
        <v>0.318</v>
      </c>
      <c r="L64" s="1">
        <v>4.0000000000000001E-3</v>
      </c>
      <c r="N64">
        <f t="shared" si="45"/>
        <v>99.998999999999995</v>
      </c>
      <c r="P64" s="1">
        <v>14.336</v>
      </c>
      <c r="Q64" s="1">
        <v>72.552999999999997</v>
      </c>
      <c r="R64" s="1">
        <v>10.991</v>
      </c>
      <c r="S64" s="19">
        <f t="shared" si="38"/>
        <v>1.9999999999988916</v>
      </c>
      <c r="T64" s="19">
        <f>SUM(S$4:S64)</f>
        <v>124.76726422205785</v>
      </c>
      <c r="W64" s="4">
        <v>8</v>
      </c>
      <c r="X64" s="4">
        <v>3</v>
      </c>
      <c r="Y64" s="12">
        <v>0</v>
      </c>
      <c r="AA64" s="11">
        <f t="shared" si="46"/>
        <v>0.98369094229248544</v>
      </c>
      <c r="AB64" s="11">
        <f t="shared" si="47"/>
        <v>1.2976450930908239E-4</v>
      </c>
      <c r="AC64" s="11">
        <f t="shared" si="48"/>
        <v>4.3562345039283647E-4</v>
      </c>
      <c r="AD64" s="11">
        <f t="shared" si="49"/>
        <v>2.5326673729705759E-4</v>
      </c>
      <c r="AE64" s="11">
        <f t="shared" si="50"/>
        <v>0</v>
      </c>
      <c r="AF64" s="11">
        <f t="shared" si="51"/>
        <v>0.21180584063949065</v>
      </c>
      <c r="AG64" s="11">
        <f t="shared" si="52"/>
        <v>1.80775003101817</v>
      </c>
      <c r="AH64" s="11">
        <f t="shared" si="53"/>
        <v>2.3233499271725134E-3</v>
      </c>
      <c r="AI64" s="11">
        <f t="shared" si="54"/>
        <v>3.0471751066432407E-3</v>
      </c>
      <c r="AJ64" s="11">
        <f t="shared" si="55"/>
        <v>6.3033032664697028E-3</v>
      </c>
      <c r="AK64" s="11">
        <f t="shared" si="56"/>
        <v>1.9110231386080791E-4</v>
      </c>
      <c r="AL64" s="11">
        <f t="shared" si="57"/>
        <v>0</v>
      </c>
      <c r="AM64" s="11">
        <f t="shared" si="58"/>
        <v>3.0159303992612916</v>
      </c>
      <c r="AN64" s="11">
        <f t="shared" si="59"/>
        <v>0.89512256451432581</v>
      </c>
      <c r="AO64" s="8">
        <f t="shared" si="60"/>
        <v>0</v>
      </c>
      <c r="AQ64">
        <f t="shared" si="61"/>
        <v>39.917999999999999</v>
      </c>
      <c r="AR64">
        <f t="shared" si="62"/>
        <v>7.0000000000000001E-3</v>
      </c>
      <c r="AS64">
        <f t="shared" si="63"/>
        <v>1.4999999999999999E-2</v>
      </c>
      <c r="AT64">
        <f t="shared" si="64"/>
        <v>1.2999999999999999E-2</v>
      </c>
      <c r="AU64">
        <f t="shared" si="65"/>
        <v>0</v>
      </c>
      <c r="AV64">
        <f t="shared" si="66"/>
        <v>10.278</v>
      </c>
      <c r="AW64">
        <f t="shared" si="67"/>
        <v>49.212000000000003</v>
      </c>
      <c r="AX64">
        <f t="shared" si="68"/>
        <v>8.7999999999999995E-2</v>
      </c>
      <c r="AY64">
        <f t="shared" si="69"/>
        <v>0.14599999999999999</v>
      </c>
      <c r="AZ64">
        <f t="shared" si="70"/>
        <v>0.318</v>
      </c>
      <c r="BA64">
        <f t="shared" si="71"/>
        <v>4.0000000000000001E-3</v>
      </c>
      <c r="BB64">
        <f t="shared" si="72"/>
        <v>0</v>
      </c>
      <c r="BC64">
        <f t="shared" si="73"/>
        <v>99.998999999999995</v>
      </c>
      <c r="BE64">
        <f t="shared" si="74"/>
        <v>0.66441411451398136</v>
      </c>
      <c r="BF64">
        <f t="shared" si="75"/>
        <v>8.7646808404076828E-5</v>
      </c>
      <c r="BG64">
        <f t="shared" si="76"/>
        <v>2.9423303256178896E-4</v>
      </c>
      <c r="BH64">
        <f t="shared" si="77"/>
        <v>1.7106388578195931E-4</v>
      </c>
      <c r="BI64">
        <f t="shared" si="78"/>
        <v>0.14305996325371639</v>
      </c>
      <c r="BJ64">
        <f t="shared" si="79"/>
        <v>0</v>
      </c>
      <c r="BK64">
        <f t="shared" si="80"/>
        <v>1.221008128144818</v>
      </c>
      <c r="BL64">
        <f t="shared" si="81"/>
        <v>1.5692596304393571E-3</v>
      </c>
      <c r="BM64">
        <f t="shared" si="82"/>
        <v>2.0581526810962906E-3</v>
      </c>
      <c r="BN64">
        <f t="shared" si="83"/>
        <v>4.2574384679647838E-3</v>
      </c>
      <c r="BO64">
        <f t="shared" si="84"/>
        <v>1.2907618560510108E-4</v>
      </c>
      <c r="BP64">
        <f t="shared" si="85"/>
        <v>0</v>
      </c>
      <c r="BQ64">
        <f t="shared" si="86"/>
        <v>2.0370490766043692</v>
      </c>
      <c r="BR64">
        <f t="shared" si="87"/>
        <v>1.4805389000684535</v>
      </c>
    </row>
    <row r="65" spans="1:70">
      <c r="A65" t="s">
        <v>152</v>
      </c>
      <c r="B65">
        <v>64</v>
      </c>
      <c r="C65" s="1">
        <v>39.993000000000002</v>
      </c>
      <c r="D65" s="1">
        <v>1E-3</v>
      </c>
      <c r="E65" s="1">
        <v>1.4999999999999999E-2</v>
      </c>
      <c r="F65" s="1">
        <v>1.0999999999999999E-2</v>
      </c>
      <c r="G65" s="1">
        <v>10.247</v>
      </c>
      <c r="H65" s="1">
        <v>49.24</v>
      </c>
      <c r="I65" s="1">
        <v>8.5999999999999993E-2</v>
      </c>
      <c r="J65" s="1">
        <v>0.16900000000000001</v>
      </c>
      <c r="K65" s="1">
        <v>0.32200000000000001</v>
      </c>
      <c r="L65" s="1">
        <v>8.9999999999999993E-3</v>
      </c>
      <c r="N65">
        <f t="shared" si="45"/>
        <v>100.093</v>
      </c>
      <c r="P65" s="1">
        <v>14.334</v>
      </c>
      <c r="Q65" s="1">
        <v>72.552000000000007</v>
      </c>
      <c r="R65" s="1">
        <v>10.991</v>
      </c>
      <c r="S65" s="19">
        <f t="shared" si="38"/>
        <v>2.2360679774961669</v>
      </c>
      <c r="T65" s="19">
        <f>SUM(S$4:S65)</f>
        <v>127.00333219955401</v>
      </c>
      <c r="W65" s="4">
        <v>8</v>
      </c>
      <c r="X65" s="4">
        <v>3</v>
      </c>
      <c r="Y65" s="12">
        <v>0</v>
      </c>
      <c r="AA65" s="11">
        <f t="shared" si="46"/>
        <v>0.98444858258725521</v>
      </c>
      <c r="AB65" s="11">
        <f t="shared" si="47"/>
        <v>1.8517273666482863E-5</v>
      </c>
      <c r="AC65" s="11">
        <f t="shared" si="48"/>
        <v>4.3514140211278556E-4</v>
      </c>
      <c r="AD65" s="11">
        <f t="shared" si="49"/>
        <v>2.1406548279650662E-4</v>
      </c>
      <c r="AE65" s="11">
        <f t="shared" si="50"/>
        <v>0</v>
      </c>
      <c r="AF65" s="11">
        <f t="shared" si="51"/>
        <v>0.21093333095873132</v>
      </c>
      <c r="AG65" s="11">
        <f t="shared" si="52"/>
        <v>1.8067770390476983</v>
      </c>
      <c r="AH65" s="11">
        <f t="shared" si="53"/>
        <v>2.2680339987886304E-3</v>
      </c>
      <c r="AI65" s="11">
        <f t="shared" si="54"/>
        <v>3.5233064334384569E-3</v>
      </c>
      <c r="AJ65" s="11">
        <f t="shared" si="55"/>
        <v>6.3755273108577681E-3</v>
      </c>
      <c r="AK65" s="11">
        <f t="shared" si="56"/>
        <v>4.2950440255718907E-4</v>
      </c>
      <c r="AL65" s="11">
        <f t="shared" si="57"/>
        <v>0</v>
      </c>
      <c r="AM65" s="11">
        <f t="shared" si="58"/>
        <v>3.0154230488979024</v>
      </c>
      <c r="AN65" s="11">
        <f t="shared" si="59"/>
        <v>0.89545906385064611</v>
      </c>
      <c r="AO65" s="8">
        <f t="shared" si="60"/>
        <v>0</v>
      </c>
      <c r="AQ65">
        <f t="shared" si="61"/>
        <v>39.993000000000002</v>
      </c>
      <c r="AR65">
        <f t="shared" si="62"/>
        <v>1E-3</v>
      </c>
      <c r="AS65">
        <f t="shared" si="63"/>
        <v>1.4999999999999999E-2</v>
      </c>
      <c r="AT65">
        <f t="shared" si="64"/>
        <v>1.0999999999999999E-2</v>
      </c>
      <c r="AU65">
        <f t="shared" si="65"/>
        <v>0</v>
      </c>
      <c r="AV65">
        <f t="shared" si="66"/>
        <v>10.247</v>
      </c>
      <c r="AW65">
        <f t="shared" si="67"/>
        <v>49.24</v>
      </c>
      <c r="AX65">
        <f t="shared" si="68"/>
        <v>8.5999999999999993E-2</v>
      </c>
      <c r="AY65">
        <f t="shared" si="69"/>
        <v>0.16900000000000001</v>
      </c>
      <c r="AZ65">
        <f t="shared" si="70"/>
        <v>0.32200000000000001</v>
      </c>
      <c r="BA65">
        <f t="shared" si="71"/>
        <v>8.9999999999999993E-3</v>
      </c>
      <c r="BB65">
        <f t="shared" si="72"/>
        <v>0</v>
      </c>
      <c r="BC65">
        <f t="shared" si="73"/>
        <v>100.093</v>
      </c>
      <c r="BE65">
        <f t="shared" si="74"/>
        <v>0.66566245006657798</v>
      </c>
      <c r="BF65">
        <f t="shared" si="75"/>
        <v>1.2520972629153833E-5</v>
      </c>
      <c r="BG65">
        <f t="shared" si="76"/>
        <v>2.9423303256178896E-4</v>
      </c>
      <c r="BH65">
        <f t="shared" si="77"/>
        <v>1.4474636489242711E-4</v>
      </c>
      <c r="BI65">
        <f t="shared" si="78"/>
        <v>0.14262847280218252</v>
      </c>
      <c r="BJ65">
        <f t="shared" si="79"/>
        <v>0</v>
      </c>
      <c r="BK65">
        <f t="shared" si="80"/>
        <v>1.22170284137712</v>
      </c>
      <c r="BL65">
        <f t="shared" si="81"/>
        <v>1.5335946388384625E-3</v>
      </c>
      <c r="BM65">
        <f t="shared" si="82"/>
        <v>2.3823822130498162E-3</v>
      </c>
      <c r="BN65">
        <f t="shared" si="83"/>
        <v>4.3109911530964159E-3</v>
      </c>
      <c r="BO65">
        <f t="shared" si="84"/>
        <v>2.9042141761147743E-4</v>
      </c>
      <c r="BP65">
        <f t="shared" si="85"/>
        <v>0</v>
      </c>
      <c r="BQ65">
        <f t="shared" si="86"/>
        <v>2.0389626540385604</v>
      </c>
      <c r="BR65">
        <f t="shared" si="87"/>
        <v>1.4789005786473204</v>
      </c>
    </row>
    <row r="66" spans="1:70">
      <c r="A66" t="s">
        <v>153</v>
      </c>
      <c r="B66">
        <v>65</v>
      </c>
      <c r="C66" s="1">
        <v>40.057000000000002</v>
      </c>
      <c r="D66" s="1">
        <v>1E-3</v>
      </c>
      <c r="E66" s="1">
        <v>1.4999999999999999E-2</v>
      </c>
      <c r="F66" s="1">
        <v>0.01</v>
      </c>
      <c r="G66" s="1">
        <v>10.307</v>
      </c>
      <c r="H66" s="1">
        <v>49.286000000000001</v>
      </c>
      <c r="I66" s="1">
        <v>8.5999999999999993E-2</v>
      </c>
      <c r="J66" s="1">
        <v>0.154</v>
      </c>
      <c r="K66" s="1">
        <v>0.31</v>
      </c>
      <c r="L66" s="1">
        <v>2E-3</v>
      </c>
      <c r="N66">
        <f t="shared" si="45"/>
        <v>100.22799999999999</v>
      </c>
      <c r="P66" s="1">
        <v>14.332000000000001</v>
      </c>
      <c r="Q66" s="1">
        <v>72.552000000000007</v>
      </c>
      <c r="R66" s="1">
        <v>10.991</v>
      </c>
      <c r="S66" s="19">
        <f t="shared" si="38"/>
        <v>1.9999999999988916</v>
      </c>
      <c r="T66" s="19">
        <f>SUM(S$4:S66)</f>
        <v>129.00333219955291</v>
      </c>
      <c r="W66" s="4">
        <v>8</v>
      </c>
      <c r="X66" s="4">
        <v>3</v>
      </c>
      <c r="Y66" s="12">
        <v>0</v>
      </c>
      <c r="AA66" s="11">
        <f t="shared" si="46"/>
        <v>0.98471252754384286</v>
      </c>
      <c r="AB66" s="11">
        <f t="shared" si="47"/>
        <v>1.8492645005519073E-5</v>
      </c>
      <c r="AC66" s="11">
        <f t="shared" si="48"/>
        <v>4.3456264790431146E-4</v>
      </c>
      <c r="AD66" s="11">
        <f t="shared" si="49"/>
        <v>1.943461525114529E-4</v>
      </c>
      <c r="AE66" s="11">
        <f t="shared" si="50"/>
        <v>0</v>
      </c>
      <c r="AF66" s="11">
        <f t="shared" si="51"/>
        <v>0.21188623226731773</v>
      </c>
      <c r="AG66" s="11">
        <f t="shared" si="52"/>
        <v>1.806059604413603</v>
      </c>
      <c r="AH66" s="11">
        <f t="shared" si="53"/>
        <v>2.2650174294266074E-3</v>
      </c>
      <c r="AI66" s="11">
        <f t="shared" si="54"/>
        <v>3.2063167277862049E-3</v>
      </c>
      <c r="AJ66" s="11">
        <f t="shared" si="55"/>
        <v>6.1297663451275594E-3</v>
      </c>
      <c r="AK66" s="11">
        <f t="shared" si="56"/>
        <v>9.5318476837167893E-5</v>
      </c>
      <c r="AL66" s="11">
        <f t="shared" si="57"/>
        <v>0</v>
      </c>
      <c r="AM66" s="11">
        <f t="shared" si="58"/>
        <v>3.0150021846493629</v>
      </c>
      <c r="AN66" s="11">
        <f t="shared" si="59"/>
        <v>0.89499904882688819</v>
      </c>
      <c r="AO66" s="8">
        <f t="shared" si="60"/>
        <v>0</v>
      </c>
      <c r="AQ66">
        <f t="shared" si="61"/>
        <v>40.057000000000002</v>
      </c>
      <c r="AR66">
        <f t="shared" si="62"/>
        <v>1E-3</v>
      </c>
      <c r="AS66">
        <f t="shared" si="63"/>
        <v>1.4999999999999999E-2</v>
      </c>
      <c r="AT66">
        <f t="shared" si="64"/>
        <v>0.01</v>
      </c>
      <c r="AU66">
        <f t="shared" si="65"/>
        <v>0</v>
      </c>
      <c r="AV66">
        <f t="shared" si="66"/>
        <v>10.307</v>
      </c>
      <c r="AW66">
        <f t="shared" si="67"/>
        <v>49.286000000000001</v>
      </c>
      <c r="AX66">
        <f t="shared" si="68"/>
        <v>8.5999999999999993E-2</v>
      </c>
      <c r="AY66">
        <f t="shared" si="69"/>
        <v>0.154</v>
      </c>
      <c r="AZ66">
        <f t="shared" si="70"/>
        <v>0.31</v>
      </c>
      <c r="BA66">
        <f t="shared" si="71"/>
        <v>2E-3</v>
      </c>
      <c r="BB66">
        <f t="shared" si="72"/>
        <v>0</v>
      </c>
      <c r="BC66">
        <f t="shared" si="73"/>
        <v>100.22799999999999</v>
      </c>
      <c r="BE66">
        <f t="shared" si="74"/>
        <v>0.66672769640479368</v>
      </c>
      <c r="BF66">
        <f t="shared" si="75"/>
        <v>1.2520972629153833E-5</v>
      </c>
      <c r="BG66">
        <f t="shared" si="76"/>
        <v>2.9423303256178896E-4</v>
      </c>
      <c r="BH66">
        <f t="shared" si="77"/>
        <v>1.3158760444766102E-4</v>
      </c>
      <c r="BI66">
        <f t="shared" si="78"/>
        <v>0.14346361561160292</v>
      </c>
      <c r="BJ66">
        <f t="shared" si="79"/>
        <v>0</v>
      </c>
      <c r="BK66">
        <f t="shared" si="80"/>
        <v>1.2228441559730452</v>
      </c>
      <c r="BL66">
        <f t="shared" si="81"/>
        <v>1.5335946388384625E-3</v>
      </c>
      <c r="BM66">
        <f t="shared" si="82"/>
        <v>2.1709281704714299E-3</v>
      </c>
      <c r="BN66">
        <f t="shared" si="83"/>
        <v>4.1503330977015187E-3</v>
      </c>
      <c r="BO66">
        <f t="shared" si="84"/>
        <v>6.453809280255054E-5</v>
      </c>
      <c r="BP66">
        <f t="shared" si="85"/>
        <v>0</v>
      </c>
      <c r="BQ66">
        <f t="shared" si="86"/>
        <v>2.0413932035988944</v>
      </c>
      <c r="BR66">
        <f t="shared" si="87"/>
        <v>1.4769335860107864</v>
      </c>
    </row>
    <row r="67" spans="1:70">
      <c r="A67" t="s">
        <v>154</v>
      </c>
      <c r="B67">
        <v>66</v>
      </c>
      <c r="C67" s="1">
        <v>40.058999999999997</v>
      </c>
      <c r="D67" s="1">
        <v>6.0000000000000001E-3</v>
      </c>
      <c r="E67" s="1">
        <v>1.2999999999999999E-2</v>
      </c>
      <c r="F67" s="1">
        <v>0.01</v>
      </c>
      <c r="G67" s="1">
        <v>10.308999999999999</v>
      </c>
      <c r="H67" s="1">
        <v>49.265999999999998</v>
      </c>
      <c r="I67" s="1">
        <v>8.7999999999999995E-2</v>
      </c>
      <c r="J67" s="1">
        <v>0.16</v>
      </c>
      <c r="K67" s="1">
        <v>0.318</v>
      </c>
      <c r="L67" s="1">
        <v>0</v>
      </c>
      <c r="N67">
        <f t="shared" si="45"/>
        <v>100.22899999999997</v>
      </c>
      <c r="P67" s="1">
        <v>14.33</v>
      </c>
      <c r="Q67" s="1">
        <v>72.551000000000002</v>
      </c>
      <c r="R67" s="1">
        <v>10.991</v>
      </c>
      <c r="S67" s="19">
        <f t="shared" si="38"/>
        <v>2.2360679775025223</v>
      </c>
      <c r="T67" s="19">
        <f>SUM(S$4:S67)</f>
        <v>131.23940017705544</v>
      </c>
      <c r="W67" s="4">
        <v>8</v>
      </c>
      <c r="X67" s="4">
        <v>3</v>
      </c>
      <c r="Y67" s="12">
        <v>0</v>
      </c>
      <c r="AA67" s="11">
        <f t="shared" si="46"/>
        <v>0.98481273223601973</v>
      </c>
      <c r="AB67" s="11">
        <f t="shared" si="47"/>
        <v>1.109616207550929E-4</v>
      </c>
      <c r="AC67" s="11">
        <f t="shared" si="48"/>
        <v>3.7664048137158774E-4</v>
      </c>
      <c r="AD67" s="11">
        <f t="shared" si="49"/>
        <v>1.9435622526100949E-4</v>
      </c>
      <c r="AE67" s="11">
        <f t="shared" si="50"/>
        <v>0</v>
      </c>
      <c r="AF67" s="11">
        <f t="shared" si="51"/>
        <v>0.21193833124654207</v>
      </c>
      <c r="AG67" s="11">
        <f t="shared" si="52"/>
        <v>1.8054202830284221</v>
      </c>
      <c r="AH67" s="11">
        <f t="shared" si="53"/>
        <v>2.3178123768336566E-3</v>
      </c>
      <c r="AI67" s="11">
        <f t="shared" si="54"/>
        <v>3.3314108131869326E-3</v>
      </c>
      <c r="AJ67" s="11">
        <f t="shared" si="55"/>
        <v>6.2882797615163881E-3</v>
      </c>
      <c r="AK67" s="11">
        <f t="shared" si="56"/>
        <v>0</v>
      </c>
      <c r="AL67" s="11">
        <f t="shared" si="57"/>
        <v>0</v>
      </c>
      <c r="AM67" s="11">
        <f t="shared" si="58"/>
        <v>3.0147908077899079</v>
      </c>
      <c r="AN67" s="11">
        <f t="shared" si="59"/>
        <v>0.89494265930367944</v>
      </c>
      <c r="AO67" s="8">
        <f t="shared" si="60"/>
        <v>0</v>
      </c>
      <c r="AQ67">
        <f t="shared" si="61"/>
        <v>40.058999999999997</v>
      </c>
      <c r="AR67">
        <f t="shared" si="62"/>
        <v>6.0000000000000001E-3</v>
      </c>
      <c r="AS67">
        <f t="shared" si="63"/>
        <v>1.2999999999999999E-2</v>
      </c>
      <c r="AT67">
        <f t="shared" si="64"/>
        <v>0.01</v>
      </c>
      <c r="AU67">
        <f t="shared" si="65"/>
        <v>0</v>
      </c>
      <c r="AV67">
        <f t="shared" si="66"/>
        <v>10.308999999999999</v>
      </c>
      <c r="AW67">
        <f t="shared" si="67"/>
        <v>49.265999999999998</v>
      </c>
      <c r="AX67">
        <f t="shared" si="68"/>
        <v>8.7999999999999995E-2</v>
      </c>
      <c r="AY67">
        <f t="shared" si="69"/>
        <v>0.16</v>
      </c>
      <c r="AZ67">
        <f t="shared" si="70"/>
        <v>0.318</v>
      </c>
      <c r="BA67">
        <f t="shared" si="71"/>
        <v>0</v>
      </c>
      <c r="BB67">
        <f t="shared" si="72"/>
        <v>0</v>
      </c>
      <c r="BC67">
        <f t="shared" si="73"/>
        <v>100.22899999999997</v>
      </c>
      <c r="BE67">
        <f t="shared" si="74"/>
        <v>0.66676098535286288</v>
      </c>
      <c r="BF67">
        <f t="shared" si="75"/>
        <v>7.5125835774922993E-5</v>
      </c>
      <c r="BG67">
        <f t="shared" si="76"/>
        <v>2.5500196155355041E-4</v>
      </c>
      <c r="BH67">
        <f t="shared" si="77"/>
        <v>1.3158760444766102E-4</v>
      </c>
      <c r="BI67">
        <f t="shared" si="78"/>
        <v>0.14349145370525027</v>
      </c>
      <c r="BJ67">
        <f t="shared" si="79"/>
        <v>0</v>
      </c>
      <c r="BK67">
        <f t="shared" si="80"/>
        <v>1.2223479322356863</v>
      </c>
      <c r="BL67">
        <f t="shared" si="81"/>
        <v>1.5692596304393571E-3</v>
      </c>
      <c r="BM67">
        <f t="shared" si="82"/>
        <v>2.2555097875027845E-3</v>
      </c>
      <c r="BN67">
        <f t="shared" si="83"/>
        <v>4.2574384679647838E-3</v>
      </c>
      <c r="BO67">
        <f t="shared" si="84"/>
        <v>0</v>
      </c>
      <c r="BP67">
        <f t="shared" si="85"/>
        <v>0</v>
      </c>
      <c r="BQ67">
        <f t="shared" si="86"/>
        <v>2.0411442945814828</v>
      </c>
      <c r="BR67">
        <f t="shared" si="87"/>
        <v>1.4770101338710417</v>
      </c>
    </row>
    <row r="68" spans="1:70">
      <c r="A68" t="s">
        <v>155</v>
      </c>
      <c r="B68">
        <v>67</v>
      </c>
      <c r="C68" s="1">
        <v>39.997999999999998</v>
      </c>
      <c r="D68" s="1">
        <v>0</v>
      </c>
      <c r="E68" s="1">
        <v>1.4999999999999999E-2</v>
      </c>
      <c r="F68" s="1">
        <v>1.2999999999999999E-2</v>
      </c>
      <c r="G68" s="1">
        <v>10.278</v>
      </c>
      <c r="H68" s="1">
        <v>49.32</v>
      </c>
      <c r="I68" s="1">
        <v>8.7999999999999995E-2</v>
      </c>
      <c r="J68" s="1">
        <v>0.154</v>
      </c>
      <c r="K68" s="1">
        <v>0.313</v>
      </c>
      <c r="L68" s="1">
        <v>4.0000000000000001E-3</v>
      </c>
      <c r="N68">
        <f t="shared" si="45"/>
        <v>100.18299999999999</v>
      </c>
      <c r="P68" s="1">
        <v>14.327999999999999</v>
      </c>
      <c r="Q68" s="1">
        <v>72.551000000000002</v>
      </c>
      <c r="R68" s="1">
        <v>10.991</v>
      </c>
      <c r="S68" s="19">
        <f t="shared" ref="S68:S127" si="88">SQRT((P67-P68)^2+(Q67-Q68)^2)*1000</f>
        <v>2.0000000000006679</v>
      </c>
      <c r="T68" s="19">
        <f>SUM(S$4:S68)</f>
        <v>133.2394001770561</v>
      </c>
      <c r="W68" s="4">
        <v>8</v>
      </c>
      <c r="X68" s="4">
        <v>3</v>
      </c>
      <c r="Y68" s="12">
        <v>0</v>
      </c>
      <c r="AA68" s="11">
        <f t="shared" si="46"/>
        <v>0.9837640841639782</v>
      </c>
      <c r="AB68" s="11">
        <f t="shared" si="47"/>
        <v>0</v>
      </c>
      <c r="AC68" s="11">
        <f t="shared" si="48"/>
        <v>4.3478448571731122E-4</v>
      </c>
      <c r="AD68" s="11">
        <f t="shared" si="49"/>
        <v>2.5277897235720837E-4</v>
      </c>
      <c r="AE68" s="11">
        <f t="shared" si="50"/>
        <v>0</v>
      </c>
      <c r="AF68" s="11">
        <f t="shared" si="51"/>
        <v>0.21139792499994869</v>
      </c>
      <c r="AG68" s="11">
        <f t="shared" si="52"/>
        <v>1.8082281193414045</v>
      </c>
      <c r="AH68" s="11">
        <f t="shared" si="53"/>
        <v>2.3188754010283765E-3</v>
      </c>
      <c r="AI68" s="11">
        <f t="shared" si="54"/>
        <v>3.2079535051164859E-3</v>
      </c>
      <c r="AJ68" s="11">
        <f t="shared" si="55"/>
        <v>6.1922461019222278E-3</v>
      </c>
      <c r="AK68" s="11">
        <f t="shared" si="56"/>
        <v>1.9073427102336244E-4</v>
      </c>
      <c r="AL68" s="11">
        <f t="shared" si="57"/>
        <v>0</v>
      </c>
      <c r="AM68" s="11">
        <f t="shared" si="58"/>
        <v>3.0159875012424964</v>
      </c>
      <c r="AN68" s="11">
        <f t="shared" si="59"/>
        <v>0.89532818434766692</v>
      </c>
      <c r="AO68" s="8">
        <f t="shared" si="60"/>
        <v>0</v>
      </c>
      <c r="AQ68">
        <f t="shared" si="61"/>
        <v>39.997999999999998</v>
      </c>
      <c r="AR68">
        <f t="shared" si="62"/>
        <v>0</v>
      </c>
      <c r="AS68">
        <f t="shared" si="63"/>
        <v>1.4999999999999999E-2</v>
      </c>
      <c r="AT68">
        <f t="shared" si="64"/>
        <v>1.2999999999999999E-2</v>
      </c>
      <c r="AU68">
        <f t="shared" si="65"/>
        <v>0</v>
      </c>
      <c r="AV68">
        <f t="shared" si="66"/>
        <v>10.278</v>
      </c>
      <c r="AW68">
        <f t="shared" si="67"/>
        <v>49.32</v>
      </c>
      <c r="AX68">
        <f t="shared" si="68"/>
        <v>8.7999999999999995E-2</v>
      </c>
      <c r="AY68">
        <f t="shared" si="69"/>
        <v>0.154</v>
      </c>
      <c r="AZ68">
        <f t="shared" si="70"/>
        <v>0.313</v>
      </c>
      <c r="BA68">
        <f t="shared" si="71"/>
        <v>4.0000000000000001E-3</v>
      </c>
      <c r="BB68">
        <f t="shared" si="72"/>
        <v>0</v>
      </c>
      <c r="BC68">
        <f t="shared" si="73"/>
        <v>100.18299999999999</v>
      </c>
      <c r="BE68">
        <f t="shared" si="74"/>
        <v>0.66574567243675098</v>
      </c>
      <c r="BF68">
        <f t="shared" si="75"/>
        <v>0</v>
      </c>
      <c r="BG68">
        <f t="shared" si="76"/>
        <v>2.9423303256178896E-4</v>
      </c>
      <c r="BH68">
        <f t="shared" si="77"/>
        <v>1.7106388578195931E-4</v>
      </c>
      <c r="BI68">
        <f t="shared" si="78"/>
        <v>0.14305996325371639</v>
      </c>
      <c r="BJ68">
        <f t="shared" si="79"/>
        <v>0</v>
      </c>
      <c r="BK68">
        <f t="shared" si="80"/>
        <v>1.2236877363265548</v>
      </c>
      <c r="BL68">
        <f t="shared" si="81"/>
        <v>1.5692596304393571E-3</v>
      </c>
      <c r="BM68">
        <f t="shared" si="82"/>
        <v>2.1709281704714299E-3</v>
      </c>
      <c r="BN68">
        <f t="shared" si="83"/>
        <v>4.1904976115502432E-3</v>
      </c>
      <c r="BO68">
        <f t="shared" si="84"/>
        <v>1.2907618560510108E-4</v>
      </c>
      <c r="BP68">
        <f t="shared" si="85"/>
        <v>0</v>
      </c>
      <c r="BQ68">
        <f t="shared" si="86"/>
        <v>2.0410184305334322</v>
      </c>
      <c r="BR68">
        <f t="shared" si="87"/>
        <v>1.4776875387912349</v>
      </c>
    </row>
    <row r="69" spans="1:70">
      <c r="A69" t="s">
        <v>156</v>
      </c>
      <c r="B69">
        <v>68</v>
      </c>
      <c r="C69" s="1">
        <v>39.948</v>
      </c>
      <c r="D69" s="1">
        <v>4.0000000000000001E-3</v>
      </c>
      <c r="E69" s="1">
        <v>1.4999999999999999E-2</v>
      </c>
      <c r="F69" s="1">
        <v>0.01</v>
      </c>
      <c r="G69" s="1">
        <v>10.318</v>
      </c>
      <c r="H69" s="1">
        <v>49.383000000000003</v>
      </c>
      <c r="I69" s="1">
        <v>8.6999999999999994E-2</v>
      </c>
      <c r="J69" s="1">
        <v>0.161</v>
      </c>
      <c r="K69" s="1">
        <v>0.313</v>
      </c>
      <c r="L69" s="1">
        <v>3.0000000000000001E-3</v>
      </c>
      <c r="N69">
        <f t="shared" si="45"/>
        <v>100.242</v>
      </c>
      <c r="P69" s="1">
        <v>14.326000000000001</v>
      </c>
      <c r="Q69" s="1">
        <v>72.55</v>
      </c>
      <c r="R69" s="1">
        <v>10.991</v>
      </c>
      <c r="S69" s="19">
        <f t="shared" si="88"/>
        <v>2.2360679775009333</v>
      </c>
      <c r="T69" s="19">
        <f>SUM(S$4:S69)</f>
        <v>135.47546815455703</v>
      </c>
      <c r="W69" s="4">
        <v>8</v>
      </c>
      <c r="X69" s="4">
        <v>3</v>
      </c>
      <c r="Y69" s="12">
        <v>0</v>
      </c>
      <c r="AA69" s="11">
        <f t="shared" si="46"/>
        <v>0.98233070324623162</v>
      </c>
      <c r="AB69" s="11">
        <f t="shared" si="47"/>
        <v>7.3993003880570745E-5</v>
      </c>
      <c r="AC69" s="11">
        <f t="shared" si="48"/>
        <v>4.3469438367440638E-4</v>
      </c>
      <c r="AD69" s="11">
        <f t="shared" si="49"/>
        <v>1.9440506769937701E-4</v>
      </c>
      <c r="AE69" s="11">
        <f t="shared" si="50"/>
        <v>0</v>
      </c>
      <c r="AF69" s="11">
        <f t="shared" si="51"/>
        <v>0.21217666579010419</v>
      </c>
      <c r="AG69" s="11">
        <f t="shared" si="52"/>
        <v>1.8101626951295207</v>
      </c>
      <c r="AH69" s="11">
        <f t="shared" si="53"/>
        <v>2.2920494556164009E-3</v>
      </c>
      <c r="AI69" s="11">
        <f t="shared" si="54"/>
        <v>3.3530745591043359E-3</v>
      </c>
      <c r="AJ69" s="11">
        <f t="shared" si="55"/>
        <v>6.1909628592070869E-3</v>
      </c>
      <c r="AK69" s="11">
        <f t="shared" si="56"/>
        <v>1.4302105832611573E-4</v>
      </c>
      <c r="AL69" s="11">
        <f t="shared" si="57"/>
        <v>0</v>
      </c>
      <c r="AM69" s="11">
        <f t="shared" si="58"/>
        <v>3.0173522645533648</v>
      </c>
      <c r="AN69" s="11">
        <f t="shared" si="59"/>
        <v>0.89508355032281994</v>
      </c>
      <c r="AO69" s="8">
        <f t="shared" si="60"/>
        <v>0</v>
      </c>
      <c r="AQ69">
        <f t="shared" si="61"/>
        <v>39.948</v>
      </c>
      <c r="AR69">
        <f t="shared" si="62"/>
        <v>4.0000000000000001E-3</v>
      </c>
      <c r="AS69">
        <f t="shared" si="63"/>
        <v>1.4999999999999999E-2</v>
      </c>
      <c r="AT69">
        <f t="shared" si="64"/>
        <v>0.01</v>
      </c>
      <c r="AU69">
        <f t="shared" si="65"/>
        <v>0</v>
      </c>
      <c r="AV69">
        <f t="shared" si="66"/>
        <v>10.317999999999998</v>
      </c>
      <c r="AW69">
        <f t="shared" si="67"/>
        <v>49.383000000000003</v>
      </c>
      <c r="AX69">
        <f t="shared" si="68"/>
        <v>8.6999999999999994E-2</v>
      </c>
      <c r="AY69">
        <f t="shared" si="69"/>
        <v>0.161</v>
      </c>
      <c r="AZ69">
        <f t="shared" si="70"/>
        <v>0.313</v>
      </c>
      <c r="BA69">
        <f t="shared" si="71"/>
        <v>3.0000000000000001E-3</v>
      </c>
      <c r="BB69">
        <f t="shared" si="72"/>
        <v>0</v>
      </c>
      <c r="BC69">
        <f t="shared" si="73"/>
        <v>100.242</v>
      </c>
      <c r="BE69">
        <f t="shared" si="74"/>
        <v>0.66491344873502001</v>
      </c>
      <c r="BF69">
        <f t="shared" si="75"/>
        <v>5.0083890516615331E-5</v>
      </c>
      <c r="BG69">
        <f t="shared" si="76"/>
        <v>2.9423303256178896E-4</v>
      </c>
      <c r="BH69">
        <f t="shared" si="77"/>
        <v>1.3158760444766102E-4</v>
      </c>
      <c r="BI69">
        <f t="shared" si="78"/>
        <v>0.14361672512666332</v>
      </c>
      <c r="BJ69">
        <f t="shared" si="79"/>
        <v>0</v>
      </c>
      <c r="BK69">
        <f t="shared" si="80"/>
        <v>1.2252508410992349</v>
      </c>
      <c r="BL69">
        <f t="shared" si="81"/>
        <v>1.5514271346389098E-3</v>
      </c>
      <c r="BM69">
        <f t="shared" si="82"/>
        <v>2.2696067236746766E-3</v>
      </c>
      <c r="BN69">
        <f t="shared" si="83"/>
        <v>4.1904976115502432E-3</v>
      </c>
      <c r="BO69">
        <f t="shared" si="84"/>
        <v>9.6807139203825818E-5</v>
      </c>
      <c r="BP69">
        <f t="shared" si="85"/>
        <v>0</v>
      </c>
      <c r="BQ69">
        <f t="shared" si="86"/>
        <v>2.042365258097512</v>
      </c>
      <c r="BR69">
        <f t="shared" si="87"/>
        <v>1.4773813119814156</v>
      </c>
    </row>
    <row r="70" spans="1:70">
      <c r="A70" t="s">
        <v>157</v>
      </c>
      <c r="B70">
        <v>69</v>
      </c>
      <c r="C70" s="1">
        <v>40.021000000000001</v>
      </c>
      <c r="D70" s="1">
        <v>2E-3</v>
      </c>
      <c r="E70" s="1">
        <v>1.7000000000000001E-2</v>
      </c>
      <c r="F70" s="1">
        <v>8.9999999999999993E-3</v>
      </c>
      <c r="G70" s="1">
        <v>10.356</v>
      </c>
      <c r="H70" s="1">
        <v>49.4</v>
      </c>
      <c r="I70" s="1">
        <v>8.5000000000000006E-2</v>
      </c>
      <c r="J70" s="1">
        <v>0.16300000000000001</v>
      </c>
      <c r="K70" s="1">
        <v>0.317</v>
      </c>
      <c r="L70" s="1">
        <v>5.0000000000000001E-3</v>
      </c>
      <c r="N70">
        <f t="shared" si="45"/>
        <v>100.37499999999999</v>
      </c>
      <c r="P70" s="1">
        <v>14.324999999999999</v>
      </c>
      <c r="Q70" s="1">
        <v>72.55</v>
      </c>
      <c r="R70" s="1">
        <v>10.991</v>
      </c>
      <c r="S70" s="19">
        <f t="shared" si="88"/>
        <v>1.0000000000012221</v>
      </c>
      <c r="T70" s="19">
        <f>SUM(S$4:S70)</f>
        <v>136.47546815455826</v>
      </c>
      <c r="W70" s="4">
        <v>8</v>
      </c>
      <c r="X70" s="4">
        <v>3</v>
      </c>
      <c r="Y70" s="12">
        <v>0</v>
      </c>
      <c r="AA70" s="11">
        <f t="shared" si="46"/>
        <v>0.9828740314713551</v>
      </c>
      <c r="AB70" s="11">
        <f t="shared" si="47"/>
        <v>3.6949444235037199E-5</v>
      </c>
      <c r="AC70" s="11">
        <f t="shared" si="48"/>
        <v>4.9202700397884646E-4</v>
      </c>
      <c r="AD70" s="11">
        <f t="shared" si="49"/>
        <v>1.7474201473438597E-4</v>
      </c>
      <c r="AE70" s="11">
        <f t="shared" si="50"/>
        <v>0</v>
      </c>
      <c r="AF70" s="11">
        <f t="shared" si="51"/>
        <v>0.21268721583069486</v>
      </c>
      <c r="AG70" s="11">
        <f t="shared" si="52"/>
        <v>1.8084826107795766</v>
      </c>
      <c r="AH70" s="11">
        <f t="shared" si="53"/>
        <v>2.2365103110024353E-3</v>
      </c>
      <c r="AI70" s="11">
        <f t="shared" si="54"/>
        <v>3.3904097349487256E-3</v>
      </c>
      <c r="AJ70" s="11">
        <f t="shared" si="55"/>
        <v>6.2621053656331492E-3</v>
      </c>
      <c r="AK70" s="11">
        <f t="shared" si="56"/>
        <v>2.3806523778862492E-4</v>
      </c>
      <c r="AL70" s="11">
        <f t="shared" si="57"/>
        <v>0</v>
      </c>
      <c r="AM70" s="11">
        <f t="shared" si="58"/>
        <v>3.0168746671939473</v>
      </c>
      <c r="AN70" s="11">
        <f t="shared" si="59"/>
        <v>0.89477023997167271</v>
      </c>
      <c r="AO70" s="8">
        <f t="shared" si="60"/>
        <v>0</v>
      </c>
      <c r="AQ70">
        <f t="shared" si="61"/>
        <v>40.021000000000001</v>
      </c>
      <c r="AR70">
        <f t="shared" si="62"/>
        <v>2E-3</v>
      </c>
      <c r="AS70">
        <f t="shared" si="63"/>
        <v>1.7000000000000001E-2</v>
      </c>
      <c r="AT70">
        <f t="shared" si="64"/>
        <v>8.9999999999999993E-3</v>
      </c>
      <c r="AU70">
        <f t="shared" si="65"/>
        <v>0</v>
      </c>
      <c r="AV70">
        <f t="shared" si="66"/>
        <v>10.356</v>
      </c>
      <c r="AW70">
        <f t="shared" si="67"/>
        <v>49.4</v>
      </c>
      <c r="AX70">
        <f t="shared" si="68"/>
        <v>8.5000000000000006E-2</v>
      </c>
      <c r="AY70">
        <f t="shared" si="69"/>
        <v>0.16300000000000001</v>
      </c>
      <c r="AZ70">
        <f t="shared" si="70"/>
        <v>0.317</v>
      </c>
      <c r="BA70">
        <f t="shared" si="71"/>
        <v>5.0000000000000001E-3</v>
      </c>
      <c r="BB70">
        <f t="shared" si="72"/>
        <v>0</v>
      </c>
      <c r="BC70">
        <f t="shared" si="73"/>
        <v>100.37499999999999</v>
      </c>
      <c r="BE70">
        <f t="shared" si="74"/>
        <v>0.66612849533954732</v>
      </c>
      <c r="BF70">
        <f t="shared" si="75"/>
        <v>2.5041945258307666E-5</v>
      </c>
      <c r="BG70">
        <f t="shared" si="76"/>
        <v>3.334641035700275E-4</v>
      </c>
      <c r="BH70">
        <f t="shared" si="77"/>
        <v>1.1842884400289492E-4</v>
      </c>
      <c r="BI70">
        <f t="shared" si="78"/>
        <v>0.14414564890596293</v>
      </c>
      <c r="BJ70">
        <f t="shared" si="79"/>
        <v>0</v>
      </c>
      <c r="BK70">
        <f t="shared" si="80"/>
        <v>1.2256726312759896</v>
      </c>
      <c r="BL70">
        <f t="shared" si="81"/>
        <v>1.5157621430380156E-3</v>
      </c>
      <c r="BM70">
        <f t="shared" si="82"/>
        <v>2.2978005960184616E-3</v>
      </c>
      <c r="BN70">
        <f t="shared" si="83"/>
        <v>4.2440502966818753E-3</v>
      </c>
      <c r="BO70">
        <f t="shared" si="84"/>
        <v>1.6134523200637637E-4</v>
      </c>
      <c r="BP70">
        <f t="shared" si="85"/>
        <v>0</v>
      </c>
      <c r="BQ70">
        <f t="shared" si="86"/>
        <v>2.0446426686820756</v>
      </c>
      <c r="BR70">
        <f t="shared" si="87"/>
        <v>1.4755021566377404</v>
      </c>
    </row>
    <row r="71" spans="1:70">
      <c r="A71" t="s">
        <v>158</v>
      </c>
      <c r="B71">
        <v>70</v>
      </c>
      <c r="C71" s="1">
        <v>40.052999999999997</v>
      </c>
      <c r="D71" s="1">
        <v>3.0000000000000001E-3</v>
      </c>
      <c r="E71" s="1">
        <v>1.4999999999999999E-2</v>
      </c>
      <c r="F71" s="1">
        <v>1.0999999999999999E-2</v>
      </c>
      <c r="G71" s="1">
        <v>10.307</v>
      </c>
      <c r="H71" s="1">
        <v>49.386000000000003</v>
      </c>
      <c r="I71" s="1">
        <v>8.4000000000000005E-2</v>
      </c>
      <c r="J71" s="1">
        <v>0.155</v>
      </c>
      <c r="K71" s="1">
        <v>0.311</v>
      </c>
      <c r="L71" s="1">
        <v>4.0000000000000001E-3</v>
      </c>
      <c r="N71">
        <f t="shared" si="45"/>
        <v>100.32900000000002</v>
      </c>
      <c r="P71" s="1">
        <v>14.323</v>
      </c>
      <c r="Q71" s="1">
        <v>72.549000000000007</v>
      </c>
      <c r="R71" s="1">
        <v>10.991</v>
      </c>
      <c r="S71" s="19">
        <f t="shared" si="88"/>
        <v>2.2360679774945784</v>
      </c>
      <c r="T71" s="19">
        <f>SUM(S$4:S71)</f>
        <v>138.71153613205283</v>
      </c>
      <c r="W71" s="4">
        <v>8</v>
      </c>
      <c r="X71" s="4">
        <v>3</v>
      </c>
      <c r="Y71" s="12">
        <v>0</v>
      </c>
      <c r="AA71" s="11">
        <f t="shared" si="46"/>
        <v>0.98372724681316293</v>
      </c>
      <c r="AB71" s="11">
        <f t="shared" si="47"/>
        <v>5.5427959978172445E-5</v>
      </c>
      <c r="AC71" s="11">
        <f t="shared" si="48"/>
        <v>4.3417118984079257E-4</v>
      </c>
      <c r="AD71" s="11">
        <f t="shared" si="49"/>
        <v>2.1358819206431965E-4</v>
      </c>
      <c r="AE71" s="11">
        <f t="shared" si="50"/>
        <v>0</v>
      </c>
      <c r="AF71" s="11">
        <f t="shared" si="51"/>
        <v>0.21169536318418397</v>
      </c>
      <c r="AG71" s="11">
        <f t="shared" si="52"/>
        <v>1.8080938357230094</v>
      </c>
      <c r="AH71" s="11">
        <f t="shared" si="53"/>
        <v>2.2103497067493894E-3</v>
      </c>
      <c r="AI71" s="11">
        <f t="shared" si="54"/>
        <v>3.2242299313694975E-3</v>
      </c>
      <c r="AJ71" s="11">
        <f t="shared" si="55"/>
        <v>6.1440002224792747E-3</v>
      </c>
      <c r="AK71" s="11">
        <f t="shared" si="56"/>
        <v>1.9046522613843186E-4</v>
      </c>
      <c r="AL71" s="11">
        <f t="shared" si="57"/>
        <v>0</v>
      </c>
      <c r="AM71" s="11">
        <f t="shared" si="58"/>
        <v>3.0159886781489762</v>
      </c>
      <c r="AN71" s="11">
        <f t="shared" si="59"/>
        <v>0.89518937753567474</v>
      </c>
      <c r="AO71" s="8">
        <f t="shared" si="60"/>
        <v>0</v>
      </c>
      <c r="AQ71">
        <f t="shared" si="61"/>
        <v>40.052999999999997</v>
      </c>
      <c r="AR71">
        <f t="shared" si="62"/>
        <v>3.0000000000000001E-3</v>
      </c>
      <c r="AS71">
        <f t="shared" si="63"/>
        <v>1.4999999999999999E-2</v>
      </c>
      <c r="AT71">
        <f t="shared" si="64"/>
        <v>1.0999999999999999E-2</v>
      </c>
      <c r="AU71">
        <f t="shared" si="65"/>
        <v>0</v>
      </c>
      <c r="AV71">
        <f t="shared" si="66"/>
        <v>10.307</v>
      </c>
      <c r="AW71">
        <f t="shared" si="67"/>
        <v>49.386000000000003</v>
      </c>
      <c r="AX71">
        <f t="shared" si="68"/>
        <v>8.4000000000000005E-2</v>
      </c>
      <c r="AY71">
        <f t="shared" si="69"/>
        <v>0.155</v>
      </c>
      <c r="AZ71">
        <f t="shared" si="70"/>
        <v>0.311</v>
      </c>
      <c r="BA71">
        <f t="shared" si="71"/>
        <v>4.0000000000000001E-3</v>
      </c>
      <c r="BB71">
        <f t="shared" si="72"/>
        <v>0</v>
      </c>
      <c r="BC71">
        <f t="shared" si="73"/>
        <v>100.32900000000002</v>
      </c>
      <c r="BE71">
        <f t="shared" si="74"/>
        <v>0.66666111850865506</v>
      </c>
      <c r="BF71">
        <f t="shared" si="75"/>
        <v>3.7562917887461497E-5</v>
      </c>
      <c r="BG71">
        <f t="shared" si="76"/>
        <v>2.9423303256178896E-4</v>
      </c>
      <c r="BH71">
        <f t="shared" si="77"/>
        <v>1.4474636489242711E-4</v>
      </c>
      <c r="BI71">
        <f t="shared" si="78"/>
        <v>0.14346361561160292</v>
      </c>
      <c r="BJ71">
        <f t="shared" si="79"/>
        <v>0</v>
      </c>
      <c r="BK71">
        <f t="shared" si="80"/>
        <v>1.2253252746598386</v>
      </c>
      <c r="BL71">
        <f t="shared" si="81"/>
        <v>1.4979296472375683E-3</v>
      </c>
      <c r="BM71">
        <f t="shared" si="82"/>
        <v>2.1850251066433224E-3</v>
      </c>
      <c r="BN71">
        <f t="shared" si="83"/>
        <v>4.1637212689844263E-3</v>
      </c>
      <c r="BO71">
        <f t="shared" si="84"/>
        <v>1.2907618560510108E-4</v>
      </c>
      <c r="BP71">
        <f t="shared" si="85"/>
        <v>0</v>
      </c>
      <c r="BQ71">
        <f t="shared" si="86"/>
        <v>2.0439023033039088</v>
      </c>
      <c r="BR71">
        <f t="shared" si="87"/>
        <v>1.4756031505389069</v>
      </c>
    </row>
    <row r="72" spans="1:70">
      <c r="A72" t="s">
        <v>159</v>
      </c>
      <c r="B72">
        <v>71</v>
      </c>
      <c r="C72" s="1">
        <v>40.012</v>
      </c>
      <c r="D72" s="1">
        <v>0</v>
      </c>
      <c r="E72" s="1">
        <v>1.7999999999999999E-2</v>
      </c>
      <c r="F72" s="1">
        <v>1.0999999999999999E-2</v>
      </c>
      <c r="G72" s="1">
        <v>10.321999999999999</v>
      </c>
      <c r="H72" s="1">
        <v>49.375999999999998</v>
      </c>
      <c r="I72" s="1">
        <v>8.4000000000000005E-2</v>
      </c>
      <c r="J72" s="1">
        <v>0.16300000000000001</v>
      </c>
      <c r="K72" s="1">
        <v>0.315</v>
      </c>
      <c r="L72" s="1">
        <v>2E-3</v>
      </c>
      <c r="N72">
        <f t="shared" si="45"/>
        <v>100.303</v>
      </c>
      <c r="P72" s="1">
        <v>14.321</v>
      </c>
      <c r="Q72" s="1">
        <v>72.549000000000007</v>
      </c>
      <c r="R72" s="1">
        <v>10.991</v>
      </c>
      <c r="S72" s="19">
        <f t="shared" si="88"/>
        <v>2.0000000000006679</v>
      </c>
      <c r="T72" s="19">
        <f>SUM(S$4:S72)</f>
        <v>140.71153613205348</v>
      </c>
      <c r="W72" s="4">
        <v>8</v>
      </c>
      <c r="X72" s="4">
        <v>3</v>
      </c>
      <c r="Y72" s="12">
        <v>0</v>
      </c>
      <c r="AA72" s="11">
        <f t="shared" si="46"/>
        <v>0.98317615663561964</v>
      </c>
      <c r="AB72" s="11">
        <f t="shared" si="47"/>
        <v>0</v>
      </c>
      <c r="AC72" s="11">
        <f t="shared" si="48"/>
        <v>5.2124712862329232E-4</v>
      </c>
      <c r="AD72" s="11">
        <f t="shared" si="49"/>
        <v>2.1368727824883936E-4</v>
      </c>
      <c r="AE72" s="11">
        <f t="shared" si="50"/>
        <v>0</v>
      </c>
      <c r="AF72" s="11">
        <f t="shared" si="51"/>
        <v>0.21210179902667034</v>
      </c>
      <c r="AG72" s="11">
        <f t="shared" si="52"/>
        <v>1.8085663481511667</v>
      </c>
      <c r="AH72" s="11">
        <f t="shared" si="53"/>
        <v>2.2113751151148016E-3</v>
      </c>
      <c r="AI72" s="11">
        <f t="shared" si="54"/>
        <v>3.3922147591523718E-3</v>
      </c>
      <c r="AJ72" s="11">
        <f t="shared" si="55"/>
        <v>6.2259096700253615E-3</v>
      </c>
      <c r="AK72" s="11">
        <f t="shared" si="56"/>
        <v>9.5276792647589005E-5</v>
      </c>
      <c r="AL72" s="11">
        <f t="shared" si="57"/>
        <v>0</v>
      </c>
      <c r="AM72" s="11">
        <f t="shared" si="58"/>
        <v>3.016504014557269</v>
      </c>
      <c r="AN72" s="11">
        <f t="shared" si="59"/>
        <v>0.89503382862599079</v>
      </c>
      <c r="AO72" s="8">
        <f t="shared" si="60"/>
        <v>0</v>
      </c>
      <c r="AQ72">
        <f t="shared" si="61"/>
        <v>40.012</v>
      </c>
      <c r="AR72">
        <f t="shared" si="62"/>
        <v>0</v>
      </c>
      <c r="AS72">
        <f t="shared" si="63"/>
        <v>1.7999999999999999E-2</v>
      </c>
      <c r="AT72">
        <f t="shared" si="64"/>
        <v>1.0999999999999999E-2</v>
      </c>
      <c r="AU72">
        <f t="shared" si="65"/>
        <v>0</v>
      </c>
      <c r="AV72">
        <f t="shared" si="66"/>
        <v>10.321999999999999</v>
      </c>
      <c r="AW72">
        <f t="shared" si="67"/>
        <v>49.375999999999998</v>
      </c>
      <c r="AX72">
        <f t="shared" si="68"/>
        <v>8.4000000000000005E-2</v>
      </c>
      <c r="AY72">
        <f t="shared" si="69"/>
        <v>0.16300000000000001</v>
      </c>
      <c r="AZ72">
        <f t="shared" si="70"/>
        <v>0.315</v>
      </c>
      <c r="BA72">
        <f t="shared" si="71"/>
        <v>2E-3</v>
      </c>
      <c r="BB72">
        <f t="shared" si="72"/>
        <v>0</v>
      </c>
      <c r="BC72">
        <f t="shared" si="73"/>
        <v>100.303</v>
      </c>
      <c r="BE72">
        <f t="shared" si="74"/>
        <v>0.6659786950732357</v>
      </c>
      <c r="BF72">
        <f t="shared" si="75"/>
        <v>0</v>
      </c>
      <c r="BG72">
        <f t="shared" si="76"/>
        <v>3.530796390741467E-4</v>
      </c>
      <c r="BH72">
        <f t="shared" si="77"/>
        <v>1.4474636489242711E-4</v>
      </c>
      <c r="BI72">
        <f t="shared" si="78"/>
        <v>0.14367240131395803</v>
      </c>
      <c r="BJ72">
        <f t="shared" si="79"/>
        <v>0</v>
      </c>
      <c r="BK72">
        <f t="shared" si="80"/>
        <v>1.2250771627911592</v>
      </c>
      <c r="BL72">
        <f t="shared" si="81"/>
        <v>1.4979296472375683E-3</v>
      </c>
      <c r="BM72">
        <f t="shared" si="82"/>
        <v>2.2978005960184616E-3</v>
      </c>
      <c r="BN72">
        <f t="shared" si="83"/>
        <v>4.2172739541160593E-3</v>
      </c>
      <c r="BO72">
        <f t="shared" si="84"/>
        <v>6.453809280255054E-5</v>
      </c>
      <c r="BP72">
        <f t="shared" si="85"/>
        <v>0</v>
      </c>
      <c r="BQ72">
        <f t="shared" si="86"/>
        <v>2.0433036274724938</v>
      </c>
      <c r="BR72">
        <f t="shared" si="87"/>
        <v>1.4762877009564137</v>
      </c>
    </row>
    <row r="73" spans="1:70">
      <c r="A73" t="s">
        <v>160</v>
      </c>
      <c r="B73">
        <v>72</v>
      </c>
      <c r="C73" s="1">
        <v>39.984999999999999</v>
      </c>
      <c r="D73" s="1">
        <v>3.0000000000000001E-3</v>
      </c>
      <c r="E73" s="1">
        <v>1.2999999999999999E-2</v>
      </c>
      <c r="F73" s="1">
        <v>8.9999999999999993E-3</v>
      </c>
      <c r="G73" s="1">
        <v>10.254</v>
      </c>
      <c r="H73" s="1">
        <v>49.326999999999998</v>
      </c>
      <c r="I73" s="1">
        <v>8.8999999999999996E-2</v>
      </c>
      <c r="J73" s="1">
        <v>0.16200000000000001</v>
      </c>
      <c r="K73" s="1">
        <v>0.313</v>
      </c>
      <c r="L73" s="1">
        <v>0</v>
      </c>
      <c r="N73">
        <f t="shared" si="45"/>
        <v>100.155</v>
      </c>
      <c r="P73" s="1">
        <v>14.318</v>
      </c>
      <c r="Q73" s="1">
        <v>72.549000000000007</v>
      </c>
      <c r="R73" s="1">
        <v>10.991</v>
      </c>
      <c r="S73" s="19">
        <f t="shared" si="88"/>
        <v>3.0000000000001137</v>
      </c>
      <c r="T73" s="19">
        <f>SUM(S$4:S73)</f>
        <v>143.7115361320536</v>
      </c>
      <c r="W73" s="4">
        <v>8</v>
      </c>
      <c r="X73" s="4">
        <v>3</v>
      </c>
      <c r="Y73" s="12">
        <v>0</v>
      </c>
      <c r="AA73" s="11">
        <f t="shared" si="46"/>
        <v>0.98365864702259187</v>
      </c>
      <c r="AB73" s="11">
        <f t="shared" si="47"/>
        <v>5.5518351040716704E-5</v>
      </c>
      <c r="AC73" s="11">
        <f t="shared" si="48"/>
        <v>3.7689533225338336E-4</v>
      </c>
      <c r="AD73" s="11">
        <f t="shared" si="49"/>
        <v>1.7503896141395672E-4</v>
      </c>
      <c r="AE73" s="11">
        <f t="shared" si="50"/>
        <v>0</v>
      </c>
      <c r="AF73" s="11">
        <f t="shared" si="51"/>
        <v>0.21095025106587492</v>
      </c>
      <c r="AG73" s="11">
        <f t="shared" si="52"/>
        <v>1.8088788481885796</v>
      </c>
      <c r="AH73" s="11">
        <f t="shared" si="53"/>
        <v>2.3457373056727034E-3</v>
      </c>
      <c r="AI73" s="11">
        <f t="shared" si="54"/>
        <v>3.3753357989969404E-3</v>
      </c>
      <c r="AJ73" s="11">
        <f t="shared" si="55"/>
        <v>6.1935954531101463E-3</v>
      </c>
      <c r="AK73" s="11">
        <f t="shared" si="56"/>
        <v>0</v>
      </c>
      <c r="AL73" s="11">
        <f t="shared" si="57"/>
        <v>0</v>
      </c>
      <c r="AM73" s="11">
        <f t="shared" si="58"/>
        <v>3.0160098674795335</v>
      </c>
      <c r="AN73" s="11">
        <f t="shared" si="59"/>
        <v>0.89556034659380868</v>
      </c>
      <c r="AO73" s="8">
        <f t="shared" si="60"/>
        <v>0</v>
      </c>
      <c r="AQ73">
        <f t="shared" si="61"/>
        <v>39.984999999999999</v>
      </c>
      <c r="AR73">
        <f t="shared" si="62"/>
        <v>3.0000000000000001E-3</v>
      </c>
      <c r="AS73">
        <f t="shared" si="63"/>
        <v>1.2999999999999999E-2</v>
      </c>
      <c r="AT73">
        <f t="shared" si="64"/>
        <v>8.9999999999999993E-3</v>
      </c>
      <c r="AU73">
        <f t="shared" si="65"/>
        <v>0</v>
      </c>
      <c r="AV73">
        <f t="shared" si="66"/>
        <v>10.254</v>
      </c>
      <c r="AW73">
        <f t="shared" si="67"/>
        <v>49.326999999999998</v>
      </c>
      <c r="AX73">
        <f t="shared" si="68"/>
        <v>8.8999999999999996E-2</v>
      </c>
      <c r="AY73">
        <f t="shared" si="69"/>
        <v>0.16200000000000001</v>
      </c>
      <c r="AZ73">
        <f t="shared" si="70"/>
        <v>0.313</v>
      </c>
      <c r="BA73">
        <f t="shared" si="71"/>
        <v>0</v>
      </c>
      <c r="BB73">
        <f t="shared" si="72"/>
        <v>0</v>
      </c>
      <c r="BC73">
        <f t="shared" si="73"/>
        <v>100.155</v>
      </c>
      <c r="BE73">
        <f t="shared" si="74"/>
        <v>0.66552929427430096</v>
      </c>
      <c r="BF73">
        <f t="shared" si="75"/>
        <v>3.7562917887461497E-5</v>
      </c>
      <c r="BG73">
        <f t="shared" si="76"/>
        <v>2.5500196155355041E-4</v>
      </c>
      <c r="BH73">
        <f t="shared" si="77"/>
        <v>1.1842884400289492E-4</v>
      </c>
      <c r="BI73">
        <f t="shared" si="78"/>
        <v>0.14272590612994823</v>
      </c>
      <c r="BJ73">
        <f t="shared" si="79"/>
        <v>0</v>
      </c>
      <c r="BK73">
        <f t="shared" si="80"/>
        <v>1.2238614146346303</v>
      </c>
      <c r="BL73">
        <f t="shared" si="81"/>
        <v>1.5870921262398042E-3</v>
      </c>
      <c r="BM73">
        <f t="shared" si="82"/>
        <v>2.2837036598465691E-3</v>
      </c>
      <c r="BN73">
        <f t="shared" si="83"/>
        <v>4.1904976115502432E-3</v>
      </c>
      <c r="BO73">
        <f t="shared" si="84"/>
        <v>0</v>
      </c>
      <c r="BP73">
        <f t="shared" si="85"/>
        <v>0</v>
      </c>
      <c r="BQ73">
        <f t="shared" si="86"/>
        <v>2.0405889021599597</v>
      </c>
      <c r="BR73">
        <f t="shared" si="87"/>
        <v>1.4780095414059602</v>
      </c>
    </row>
    <row r="74" spans="1:70">
      <c r="A74" t="s">
        <v>161</v>
      </c>
      <c r="B74">
        <v>73</v>
      </c>
      <c r="C74" s="1">
        <v>39.991</v>
      </c>
      <c r="D74" s="1">
        <v>4.0000000000000001E-3</v>
      </c>
      <c r="E74" s="1">
        <v>1.4999999999999999E-2</v>
      </c>
      <c r="F74" s="1">
        <v>1.0999999999999999E-2</v>
      </c>
      <c r="G74" s="1">
        <v>10.265000000000001</v>
      </c>
      <c r="H74" s="1">
        <v>49.337000000000003</v>
      </c>
      <c r="I74" s="1">
        <v>8.7999999999999995E-2</v>
      </c>
      <c r="J74" s="1">
        <v>0.154</v>
      </c>
      <c r="K74" s="1">
        <v>0.31900000000000001</v>
      </c>
      <c r="L74" s="1">
        <v>4.0000000000000001E-3</v>
      </c>
      <c r="N74">
        <f t="shared" si="45"/>
        <v>100.188</v>
      </c>
      <c r="P74" s="1">
        <v>14.316000000000001</v>
      </c>
      <c r="Q74" s="1">
        <v>72.548000000000002</v>
      </c>
      <c r="R74" s="1">
        <v>10.991</v>
      </c>
      <c r="S74" s="19">
        <f t="shared" si="88"/>
        <v>2.2360679775009333</v>
      </c>
      <c r="T74" s="19">
        <f>SUM(S$4:S74)</f>
        <v>145.94760410955453</v>
      </c>
      <c r="W74" s="4">
        <v>8</v>
      </c>
      <c r="X74" s="4">
        <v>3</v>
      </c>
      <c r="Y74" s="12">
        <v>0</v>
      </c>
      <c r="AA74" s="11">
        <f t="shared" si="46"/>
        <v>0.9835378370887734</v>
      </c>
      <c r="AB74" s="11">
        <f t="shared" si="47"/>
        <v>7.4004271791410631E-5</v>
      </c>
      <c r="AC74" s="11">
        <f t="shared" si="48"/>
        <v>4.3476058044032966E-4</v>
      </c>
      <c r="AD74" s="11">
        <f t="shared" si="49"/>
        <v>2.1387813961385881E-4</v>
      </c>
      <c r="AE74" s="11">
        <f t="shared" si="50"/>
        <v>0</v>
      </c>
      <c r="AF74" s="11">
        <f t="shared" si="51"/>
        <v>0.21111893261516138</v>
      </c>
      <c r="AG74" s="11">
        <f t="shared" si="52"/>
        <v>1.8087519393437079</v>
      </c>
      <c r="AH74" s="11">
        <f t="shared" si="53"/>
        <v>2.318747904853678E-3</v>
      </c>
      <c r="AI74" s="11">
        <f t="shared" si="54"/>
        <v>3.2077771257386493E-3</v>
      </c>
      <c r="AJ74" s="11">
        <f t="shared" si="55"/>
        <v>6.310600317282266E-3</v>
      </c>
      <c r="AK74" s="11">
        <f t="shared" si="56"/>
        <v>1.9072378409080512E-4</v>
      </c>
      <c r="AL74" s="11">
        <f t="shared" si="57"/>
        <v>0</v>
      </c>
      <c r="AM74" s="11">
        <f t="shared" si="58"/>
        <v>3.0161592011714538</v>
      </c>
      <c r="AN74" s="11">
        <f t="shared" si="59"/>
        <v>0.89547899544171439</v>
      </c>
      <c r="AO74" s="8">
        <f t="shared" si="60"/>
        <v>0</v>
      </c>
      <c r="AQ74">
        <f t="shared" si="61"/>
        <v>39.991</v>
      </c>
      <c r="AR74">
        <f t="shared" si="62"/>
        <v>4.0000000000000001E-3</v>
      </c>
      <c r="AS74">
        <f t="shared" si="63"/>
        <v>1.4999999999999999E-2</v>
      </c>
      <c r="AT74">
        <f t="shared" si="64"/>
        <v>1.0999999999999999E-2</v>
      </c>
      <c r="AU74">
        <f t="shared" si="65"/>
        <v>0</v>
      </c>
      <c r="AV74">
        <f t="shared" si="66"/>
        <v>10.265000000000001</v>
      </c>
      <c r="AW74">
        <f t="shared" si="67"/>
        <v>49.337000000000003</v>
      </c>
      <c r="AX74">
        <f t="shared" si="68"/>
        <v>8.7999999999999995E-2</v>
      </c>
      <c r="AY74">
        <f t="shared" si="69"/>
        <v>0.154</v>
      </c>
      <c r="AZ74">
        <f t="shared" si="70"/>
        <v>0.31900000000000001</v>
      </c>
      <c r="BA74">
        <f t="shared" si="71"/>
        <v>4.0000000000000001E-3</v>
      </c>
      <c r="BB74">
        <f t="shared" si="72"/>
        <v>0</v>
      </c>
      <c r="BC74">
        <f t="shared" si="73"/>
        <v>100.188</v>
      </c>
      <c r="BE74">
        <f t="shared" si="74"/>
        <v>0.66562916111850867</v>
      </c>
      <c r="BF74">
        <f t="shared" si="75"/>
        <v>5.0083890516615331E-5</v>
      </c>
      <c r="BG74">
        <f t="shared" si="76"/>
        <v>2.9423303256178896E-4</v>
      </c>
      <c r="BH74">
        <f t="shared" si="77"/>
        <v>1.4474636489242711E-4</v>
      </c>
      <c r="BI74">
        <f t="shared" si="78"/>
        <v>0.14287901564500866</v>
      </c>
      <c r="BJ74">
        <f t="shared" si="79"/>
        <v>0</v>
      </c>
      <c r="BK74">
        <f t="shared" si="80"/>
        <v>1.22410952650331</v>
      </c>
      <c r="BL74">
        <f t="shared" si="81"/>
        <v>1.5692596304393571E-3</v>
      </c>
      <c r="BM74">
        <f t="shared" si="82"/>
        <v>2.1709281704714299E-3</v>
      </c>
      <c r="BN74">
        <f t="shared" si="83"/>
        <v>4.2708266392476914E-3</v>
      </c>
      <c r="BO74">
        <f t="shared" si="84"/>
        <v>1.2907618560510108E-4</v>
      </c>
      <c r="BP74">
        <f t="shared" si="85"/>
        <v>0</v>
      </c>
      <c r="BQ74">
        <f t="shared" si="86"/>
        <v>2.0412468571805622</v>
      </c>
      <c r="BR74">
        <f t="shared" si="87"/>
        <v>1.4776062927232003</v>
      </c>
    </row>
    <row r="75" spans="1:70">
      <c r="A75" t="s">
        <v>162</v>
      </c>
      <c r="B75">
        <v>74</v>
      </c>
      <c r="C75" s="1">
        <v>39.886000000000003</v>
      </c>
      <c r="D75" s="1">
        <v>4.0000000000000001E-3</v>
      </c>
      <c r="E75" s="1">
        <v>2.1000000000000001E-2</v>
      </c>
      <c r="F75" s="1">
        <v>8.0000000000000002E-3</v>
      </c>
      <c r="G75" s="1">
        <v>10.247999999999999</v>
      </c>
      <c r="H75" s="1">
        <v>49.274999999999999</v>
      </c>
      <c r="I75" s="1">
        <v>8.6999999999999994E-2</v>
      </c>
      <c r="J75" s="1">
        <v>0.161</v>
      </c>
      <c r="K75" s="1">
        <v>0.316</v>
      </c>
      <c r="L75" s="1">
        <v>4.0000000000000001E-3</v>
      </c>
      <c r="N75">
        <f t="shared" si="45"/>
        <v>100.01000000000002</v>
      </c>
      <c r="P75" s="1">
        <v>14.314</v>
      </c>
      <c r="Q75" s="1">
        <v>72.548000000000002</v>
      </c>
      <c r="R75" s="1">
        <v>10.991</v>
      </c>
      <c r="S75" s="19">
        <f t="shared" si="88"/>
        <v>2.0000000000006679</v>
      </c>
      <c r="T75" s="19">
        <f>SUM(S$4:S75)</f>
        <v>147.94760410955519</v>
      </c>
      <c r="W75" s="4">
        <v>8</v>
      </c>
      <c r="X75" s="4">
        <v>3</v>
      </c>
      <c r="Y75" s="12">
        <v>0</v>
      </c>
      <c r="AA75" s="11">
        <f t="shared" si="46"/>
        <v>0.98281148236701454</v>
      </c>
      <c r="AB75" s="11">
        <f t="shared" si="47"/>
        <v>7.4144291297573723E-5</v>
      </c>
      <c r="AC75" s="11">
        <f t="shared" si="48"/>
        <v>6.0981643460284666E-4</v>
      </c>
      <c r="AD75" s="11">
        <f t="shared" si="49"/>
        <v>1.5584204141777806E-4</v>
      </c>
      <c r="AE75" s="11">
        <f t="shared" si="50"/>
        <v>0</v>
      </c>
      <c r="AF75" s="11">
        <f t="shared" si="51"/>
        <v>0.2111680810644441</v>
      </c>
      <c r="AG75" s="11">
        <f t="shared" si="52"/>
        <v>1.8098968888089229</v>
      </c>
      <c r="AH75" s="11">
        <f t="shared" si="53"/>
        <v>2.2967358208617283E-3</v>
      </c>
      <c r="AI75" s="11">
        <f t="shared" si="54"/>
        <v>3.3599303152226315E-3</v>
      </c>
      <c r="AJ75" s="11">
        <f t="shared" si="55"/>
        <v>6.2630806387361255E-3</v>
      </c>
      <c r="AK75" s="11">
        <f t="shared" si="56"/>
        <v>1.910846423144658E-4</v>
      </c>
      <c r="AL75" s="11">
        <f t="shared" si="57"/>
        <v>0</v>
      </c>
      <c r="AM75" s="11">
        <f t="shared" si="58"/>
        <v>3.016827086424835</v>
      </c>
      <c r="AN75" s="11">
        <f t="shared" si="59"/>
        <v>0.89551643108352175</v>
      </c>
      <c r="AO75" s="8">
        <f t="shared" si="60"/>
        <v>0</v>
      </c>
      <c r="AQ75">
        <f t="shared" si="61"/>
        <v>39.886000000000003</v>
      </c>
      <c r="AR75">
        <f t="shared" si="62"/>
        <v>4.0000000000000001E-3</v>
      </c>
      <c r="AS75">
        <f t="shared" si="63"/>
        <v>2.1000000000000001E-2</v>
      </c>
      <c r="AT75">
        <f t="shared" si="64"/>
        <v>8.0000000000000002E-3</v>
      </c>
      <c r="AU75">
        <f t="shared" si="65"/>
        <v>0</v>
      </c>
      <c r="AV75">
        <f t="shared" si="66"/>
        <v>10.247999999999999</v>
      </c>
      <c r="AW75">
        <f t="shared" si="67"/>
        <v>49.274999999999999</v>
      </c>
      <c r="AX75">
        <f t="shared" si="68"/>
        <v>8.6999999999999994E-2</v>
      </c>
      <c r="AY75">
        <f t="shared" si="69"/>
        <v>0.161</v>
      </c>
      <c r="AZ75">
        <f t="shared" si="70"/>
        <v>0.316</v>
      </c>
      <c r="BA75">
        <f t="shared" si="71"/>
        <v>4.0000000000000001E-3</v>
      </c>
      <c r="BB75">
        <f t="shared" si="72"/>
        <v>0</v>
      </c>
      <c r="BC75">
        <f t="shared" si="73"/>
        <v>100.01000000000002</v>
      </c>
      <c r="BE75">
        <f t="shared" si="74"/>
        <v>0.66388149134487362</v>
      </c>
      <c r="BF75">
        <f t="shared" si="75"/>
        <v>5.0083890516615331E-5</v>
      </c>
      <c r="BG75">
        <f t="shared" si="76"/>
        <v>4.1192624558650454E-4</v>
      </c>
      <c r="BH75">
        <f t="shared" si="77"/>
        <v>1.0527008355812881E-4</v>
      </c>
      <c r="BI75">
        <f t="shared" si="78"/>
        <v>0.14264239184900618</v>
      </c>
      <c r="BJ75">
        <f t="shared" si="79"/>
        <v>0</v>
      </c>
      <c r="BK75">
        <f t="shared" si="80"/>
        <v>1.2225712329174978</v>
      </c>
      <c r="BL75">
        <f t="shared" si="81"/>
        <v>1.5514271346389098E-3</v>
      </c>
      <c r="BM75">
        <f t="shared" si="82"/>
        <v>2.2696067236746766E-3</v>
      </c>
      <c r="BN75">
        <f t="shared" si="83"/>
        <v>4.2306621253989669E-3</v>
      </c>
      <c r="BO75">
        <f t="shared" si="84"/>
        <v>1.2907618560510108E-4</v>
      </c>
      <c r="BP75">
        <f t="shared" si="85"/>
        <v>0</v>
      </c>
      <c r="BQ75">
        <f t="shared" si="86"/>
        <v>2.0378431685003564</v>
      </c>
      <c r="BR75">
        <f t="shared" si="87"/>
        <v>1.4804019921930056</v>
      </c>
    </row>
    <row r="76" spans="1:70">
      <c r="A76" t="s">
        <v>163</v>
      </c>
      <c r="B76">
        <v>75</v>
      </c>
      <c r="C76" s="1">
        <v>40.003</v>
      </c>
      <c r="D76" s="1">
        <v>0</v>
      </c>
      <c r="E76" s="1">
        <v>0.02</v>
      </c>
      <c r="F76" s="1">
        <v>1.2999999999999999E-2</v>
      </c>
      <c r="G76" s="1">
        <v>10.255000000000001</v>
      </c>
      <c r="H76" s="1">
        <v>49.29</v>
      </c>
      <c r="I76" s="1">
        <v>8.5000000000000006E-2</v>
      </c>
      <c r="J76" s="1">
        <v>0.157</v>
      </c>
      <c r="K76" s="1">
        <v>0.31900000000000001</v>
      </c>
      <c r="L76" s="1">
        <v>0</v>
      </c>
      <c r="N76">
        <f t="shared" si="45"/>
        <v>100.142</v>
      </c>
      <c r="P76" s="1">
        <v>14.313000000000001</v>
      </c>
      <c r="Q76" s="1">
        <v>72.546999999999997</v>
      </c>
      <c r="R76" s="1">
        <v>10.991</v>
      </c>
      <c r="S76" s="19">
        <f t="shared" si="88"/>
        <v>1.4142135623760794</v>
      </c>
      <c r="T76" s="19">
        <f>SUM(S$4:S76)</f>
        <v>149.36181767193128</v>
      </c>
      <c r="W76" s="4">
        <v>8</v>
      </c>
      <c r="X76" s="4">
        <v>3</v>
      </c>
      <c r="Y76" s="12">
        <v>0</v>
      </c>
      <c r="AA76" s="11">
        <f t="shared" si="46"/>
        <v>0.98415840309658653</v>
      </c>
      <c r="AB76" s="11">
        <f t="shared" si="47"/>
        <v>0</v>
      </c>
      <c r="AC76" s="11">
        <f t="shared" si="48"/>
        <v>5.7987252425313813E-4</v>
      </c>
      <c r="AD76" s="11">
        <f t="shared" si="49"/>
        <v>2.5284868525792795E-4</v>
      </c>
      <c r="AE76" s="11">
        <f t="shared" si="50"/>
        <v>0</v>
      </c>
      <c r="AF76" s="11">
        <f t="shared" si="51"/>
        <v>0.21098303107586452</v>
      </c>
      <c r="AG76" s="11">
        <f t="shared" si="52"/>
        <v>1.8076266045492393</v>
      </c>
      <c r="AH76" s="11">
        <f t="shared" si="53"/>
        <v>2.2404405423094896E-3</v>
      </c>
      <c r="AI76" s="11">
        <f t="shared" si="54"/>
        <v>3.2713480491029568E-3</v>
      </c>
      <c r="AJ76" s="11">
        <f t="shared" si="55"/>
        <v>6.3126877760437197E-3</v>
      </c>
      <c r="AK76" s="11">
        <f t="shared" si="56"/>
        <v>0</v>
      </c>
      <c r="AL76" s="11">
        <f t="shared" si="57"/>
        <v>0</v>
      </c>
      <c r="AM76" s="11">
        <f t="shared" si="58"/>
        <v>3.0154252362986571</v>
      </c>
      <c r="AN76" s="11">
        <f t="shared" si="59"/>
        <v>0.89548101457935958</v>
      </c>
      <c r="AO76" s="8">
        <f t="shared" si="60"/>
        <v>0</v>
      </c>
      <c r="AQ76">
        <f t="shared" si="61"/>
        <v>40.003</v>
      </c>
      <c r="AR76">
        <f t="shared" si="62"/>
        <v>0</v>
      </c>
      <c r="AS76">
        <f t="shared" si="63"/>
        <v>0.02</v>
      </c>
      <c r="AT76">
        <f t="shared" si="64"/>
        <v>1.2999999999999999E-2</v>
      </c>
      <c r="AU76">
        <f t="shared" si="65"/>
        <v>0</v>
      </c>
      <c r="AV76">
        <f t="shared" si="66"/>
        <v>10.255000000000001</v>
      </c>
      <c r="AW76">
        <f t="shared" si="67"/>
        <v>49.29</v>
      </c>
      <c r="AX76">
        <f t="shared" si="68"/>
        <v>8.5000000000000006E-2</v>
      </c>
      <c r="AY76">
        <f t="shared" si="69"/>
        <v>0.157</v>
      </c>
      <c r="AZ76">
        <f t="shared" si="70"/>
        <v>0.31900000000000001</v>
      </c>
      <c r="BA76">
        <f t="shared" si="71"/>
        <v>0</v>
      </c>
      <c r="BB76">
        <f t="shared" si="72"/>
        <v>0</v>
      </c>
      <c r="BC76">
        <f t="shared" si="73"/>
        <v>100.142</v>
      </c>
      <c r="BE76">
        <f t="shared" si="74"/>
        <v>0.66582889480692409</v>
      </c>
      <c r="BF76">
        <f t="shared" si="75"/>
        <v>0</v>
      </c>
      <c r="BG76">
        <f t="shared" si="76"/>
        <v>3.923107100823853E-4</v>
      </c>
      <c r="BH76">
        <f t="shared" si="77"/>
        <v>1.7106388578195931E-4</v>
      </c>
      <c r="BI76">
        <f t="shared" si="78"/>
        <v>0.14273982517677192</v>
      </c>
      <c r="BJ76">
        <f t="shared" si="79"/>
        <v>0</v>
      </c>
      <c r="BK76">
        <f t="shared" si="80"/>
        <v>1.2229434007205169</v>
      </c>
      <c r="BL76">
        <f t="shared" si="81"/>
        <v>1.5157621430380156E-3</v>
      </c>
      <c r="BM76">
        <f t="shared" si="82"/>
        <v>2.213218978987107E-3</v>
      </c>
      <c r="BN76">
        <f t="shared" si="83"/>
        <v>4.2708266392476914E-3</v>
      </c>
      <c r="BO76">
        <f t="shared" si="84"/>
        <v>0</v>
      </c>
      <c r="BP76">
        <f t="shared" si="85"/>
        <v>0</v>
      </c>
      <c r="BQ76">
        <f t="shared" si="86"/>
        <v>2.0400753030613501</v>
      </c>
      <c r="BR76">
        <f t="shared" si="87"/>
        <v>1.4780950643212489</v>
      </c>
    </row>
    <row r="77" spans="1:70">
      <c r="A77" t="s">
        <v>164</v>
      </c>
      <c r="B77">
        <v>76</v>
      </c>
      <c r="C77" s="1">
        <v>40.017000000000003</v>
      </c>
      <c r="D77" s="1">
        <v>1E-3</v>
      </c>
      <c r="E77" s="1">
        <v>0.01</v>
      </c>
      <c r="F77" s="1">
        <v>0.01</v>
      </c>
      <c r="G77" s="1">
        <v>10.255000000000001</v>
      </c>
      <c r="H77" s="1">
        <v>49.253999999999998</v>
      </c>
      <c r="I77" s="1">
        <v>8.4000000000000005E-2</v>
      </c>
      <c r="J77" s="1">
        <v>0.16500000000000001</v>
      </c>
      <c r="K77" s="1">
        <v>0.31900000000000001</v>
      </c>
      <c r="L77" s="1">
        <v>7.0000000000000001E-3</v>
      </c>
      <c r="N77">
        <f t="shared" si="45"/>
        <v>100.12200000000001</v>
      </c>
      <c r="P77" s="1">
        <v>14.311</v>
      </c>
      <c r="Q77" s="1">
        <v>72.546999999999997</v>
      </c>
      <c r="R77" s="1">
        <v>10.991</v>
      </c>
      <c r="S77" s="19">
        <f t="shared" si="88"/>
        <v>2.0000000000006679</v>
      </c>
      <c r="T77" s="19">
        <f>SUM(S$4:S77)</f>
        <v>151.36181767193193</v>
      </c>
      <c r="W77" s="4">
        <v>8</v>
      </c>
      <c r="X77" s="4">
        <v>3</v>
      </c>
      <c r="Y77" s="12">
        <v>0</v>
      </c>
      <c r="AA77" s="11">
        <f t="shared" si="46"/>
        <v>0.98470211686837983</v>
      </c>
      <c r="AB77" s="11">
        <f t="shared" si="47"/>
        <v>1.8510934089286643E-5</v>
      </c>
      <c r="AC77" s="11">
        <f t="shared" si="48"/>
        <v>2.8999495134856163E-4</v>
      </c>
      <c r="AD77" s="11">
        <f t="shared" si="49"/>
        <v>1.9453835936245371E-4</v>
      </c>
      <c r="AE77" s="11">
        <f t="shared" si="50"/>
        <v>0</v>
      </c>
      <c r="AF77" s="11">
        <f t="shared" si="51"/>
        <v>0.21102573849664955</v>
      </c>
      <c r="AG77" s="11">
        <f t="shared" si="52"/>
        <v>1.8066720005586245</v>
      </c>
      <c r="AH77" s="11">
        <f t="shared" si="53"/>
        <v>2.2145305953182076E-3</v>
      </c>
      <c r="AI77" s="11">
        <f t="shared" si="54"/>
        <v>3.4387368754122587E-3</v>
      </c>
      <c r="AJ77" s="11">
        <f t="shared" si="55"/>
        <v>6.3139655973536192E-3</v>
      </c>
      <c r="AK77" s="11">
        <f t="shared" si="56"/>
        <v>3.3394461127334523E-4</v>
      </c>
      <c r="AL77" s="11">
        <f t="shared" si="57"/>
        <v>0</v>
      </c>
      <c r="AM77" s="11">
        <f t="shared" si="58"/>
        <v>3.015204077847812</v>
      </c>
      <c r="AN77" s="11">
        <f t="shared" si="59"/>
        <v>0.89541261091195168</v>
      </c>
      <c r="AO77" s="8">
        <f t="shared" si="60"/>
        <v>0</v>
      </c>
      <c r="AQ77">
        <f t="shared" si="61"/>
        <v>40.017000000000003</v>
      </c>
      <c r="AR77">
        <f t="shared" si="62"/>
        <v>1E-3</v>
      </c>
      <c r="AS77">
        <f t="shared" si="63"/>
        <v>0.01</v>
      </c>
      <c r="AT77">
        <f t="shared" si="64"/>
        <v>0.01</v>
      </c>
      <c r="AU77">
        <f t="shared" si="65"/>
        <v>0</v>
      </c>
      <c r="AV77">
        <f t="shared" si="66"/>
        <v>10.255000000000001</v>
      </c>
      <c r="AW77">
        <f t="shared" si="67"/>
        <v>49.253999999999998</v>
      </c>
      <c r="AX77">
        <f t="shared" si="68"/>
        <v>8.4000000000000005E-2</v>
      </c>
      <c r="AY77">
        <f t="shared" si="69"/>
        <v>0.16500000000000001</v>
      </c>
      <c r="AZ77">
        <f t="shared" si="70"/>
        <v>0.31900000000000001</v>
      </c>
      <c r="BA77">
        <f t="shared" si="71"/>
        <v>7.0000000000000001E-3</v>
      </c>
      <c r="BB77">
        <f t="shared" si="72"/>
        <v>0</v>
      </c>
      <c r="BC77">
        <f t="shared" si="73"/>
        <v>100.12200000000001</v>
      </c>
      <c r="BE77">
        <f t="shared" si="74"/>
        <v>0.66606191744340881</v>
      </c>
      <c r="BF77">
        <f t="shared" si="75"/>
        <v>1.2520972629153833E-5</v>
      </c>
      <c r="BG77">
        <f t="shared" si="76"/>
        <v>1.9615535504119265E-4</v>
      </c>
      <c r="BH77">
        <f t="shared" si="77"/>
        <v>1.3158760444766102E-4</v>
      </c>
      <c r="BI77">
        <f t="shared" si="78"/>
        <v>0.14273982517677192</v>
      </c>
      <c r="BJ77">
        <f t="shared" si="79"/>
        <v>0</v>
      </c>
      <c r="BK77">
        <f t="shared" si="80"/>
        <v>1.2220501979932712</v>
      </c>
      <c r="BL77">
        <f t="shared" si="81"/>
        <v>1.4979296472375683E-3</v>
      </c>
      <c r="BM77">
        <f t="shared" si="82"/>
        <v>2.3259944683622462E-3</v>
      </c>
      <c r="BN77">
        <f t="shared" si="83"/>
        <v>4.2708266392476914E-3</v>
      </c>
      <c r="BO77">
        <f t="shared" si="84"/>
        <v>2.258833248089269E-4</v>
      </c>
      <c r="BP77">
        <f t="shared" si="85"/>
        <v>0</v>
      </c>
      <c r="BQ77">
        <f t="shared" si="86"/>
        <v>2.0395128386252259</v>
      </c>
      <c r="BR77">
        <f t="shared" si="87"/>
        <v>1.478394261974967</v>
      </c>
    </row>
    <row r="78" spans="1:70">
      <c r="A78" t="s">
        <v>165</v>
      </c>
      <c r="B78">
        <v>77</v>
      </c>
      <c r="C78" s="1">
        <v>39.959000000000003</v>
      </c>
      <c r="D78" s="1">
        <v>1E-3</v>
      </c>
      <c r="E78" s="1">
        <v>1.4E-2</v>
      </c>
      <c r="F78" s="1">
        <v>1.0999999999999999E-2</v>
      </c>
      <c r="G78" s="1">
        <v>10.234999999999999</v>
      </c>
      <c r="H78" s="1">
        <v>49.253</v>
      </c>
      <c r="I78" s="1">
        <v>8.5000000000000006E-2</v>
      </c>
      <c r="J78" s="1">
        <v>0.17100000000000001</v>
      </c>
      <c r="K78" s="1">
        <v>0.32200000000000001</v>
      </c>
      <c r="L78" s="1">
        <v>6.0000000000000001E-3</v>
      </c>
      <c r="N78">
        <f t="shared" si="45"/>
        <v>100.05700000000002</v>
      </c>
      <c r="P78" s="1">
        <v>14.308999999999999</v>
      </c>
      <c r="Q78" s="1">
        <v>72.546000000000006</v>
      </c>
      <c r="R78" s="1">
        <v>10.991</v>
      </c>
      <c r="S78" s="19">
        <f t="shared" si="88"/>
        <v>2.2360679774961669</v>
      </c>
      <c r="T78" s="19">
        <f>SUM(S$4:S78)</f>
        <v>153.59788564942809</v>
      </c>
      <c r="W78" s="4">
        <v>8</v>
      </c>
      <c r="X78" s="4">
        <v>3</v>
      </c>
      <c r="Y78" s="12">
        <v>0</v>
      </c>
      <c r="AA78" s="11">
        <f t="shared" si="46"/>
        <v>0.98399138603319092</v>
      </c>
      <c r="AB78" s="11">
        <f t="shared" si="47"/>
        <v>1.8524422409160168E-5</v>
      </c>
      <c r="AC78" s="11">
        <f t="shared" si="48"/>
        <v>4.0628876582620257E-4</v>
      </c>
      <c r="AD78" s="11">
        <f t="shared" si="49"/>
        <v>2.1414812450068875E-4</v>
      </c>
      <c r="AE78" s="11">
        <f t="shared" si="50"/>
        <v>0</v>
      </c>
      <c r="AF78" s="11">
        <f t="shared" si="51"/>
        <v>0.21076764947010757</v>
      </c>
      <c r="AG78" s="11">
        <f t="shared" si="52"/>
        <v>1.8079517566559036</v>
      </c>
      <c r="AH78" s="11">
        <f t="shared" si="53"/>
        <v>2.242526921915938E-3</v>
      </c>
      <c r="AI78" s="11">
        <f t="shared" si="54"/>
        <v>3.5663786654462613E-3</v>
      </c>
      <c r="AJ78" s="11">
        <f t="shared" si="55"/>
        <v>6.3779886345384758E-3</v>
      </c>
      <c r="AK78" s="11">
        <f t="shared" si="56"/>
        <v>2.8644681079463866E-4</v>
      </c>
      <c r="AL78" s="11">
        <f t="shared" si="57"/>
        <v>0</v>
      </c>
      <c r="AM78" s="11">
        <f t="shared" si="58"/>
        <v>3.0158230945046332</v>
      </c>
      <c r="AN78" s="11">
        <f t="shared" si="59"/>
        <v>0.89559339013113393</v>
      </c>
      <c r="AO78" s="8">
        <f t="shared" si="60"/>
        <v>0</v>
      </c>
      <c r="AQ78">
        <f t="shared" si="61"/>
        <v>39.959000000000003</v>
      </c>
      <c r="AR78">
        <f t="shared" si="62"/>
        <v>1E-3</v>
      </c>
      <c r="AS78">
        <f t="shared" si="63"/>
        <v>1.4E-2</v>
      </c>
      <c r="AT78">
        <f t="shared" si="64"/>
        <v>1.0999999999999999E-2</v>
      </c>
      <c r="AU78">
        <f t="shared" si="65"/>
        <v>0</v>
      </c>
      <c r="AV78">
        <f t="shared" si="66"/>
        <v>10.234999999999999</v>
      </c>
      <c r="AW78">
        <f t="shared" si="67"/>
        <v>49.253</v>
      </c>
      <c r="AX78">
        <f t="shared" si="68"/>
        <v>8.5000000000000006E-2</v>
      </c>
      <c r="AY78">
        <f t="shared" si="69"/>
        <v>0.17100000000000001</v>
      </c>
      <c r="AZ78">
        <f t="shared" si="70"/>
        <v>0.32200000000000001</v>
      </c>
      <c r="BA78">
        <f t="shared" si="71"/>
        <v>6.0000000000000001E-3</v>
      </c>
      <c r="BB78">
        <f t="shared" si="72"/>
        <v>0</v>
      </c>
      <c r="BC78">
        <f t="shared" si="73"/>
        <v>100.05700000000002</v>
      </c>
      <c r="BE78">
        <f t="shared" si="74"/>
        <v>0.66509653794940082</v>
      </c>
      <c r="BF78">
        <f t="shared" si="75"/>
        <v>1.2520972629153833E-5</v>
      </c>
      <c r="BG78">
        <f t="shared" si="76"/>
        <v>2.7461749705766971E-4</v>
      </c>
      <c r="BH78">
        <f t="shared" si="77"/>
        <v>1.4474636489242711E-4</v>
      </c>
      <c r="BI78">
        <f t="shared" si="78"/>
        <v>0.14246144424029844</v>
      </c>
      <c r="BJ78">
        <f t="shared" si="79"/>
        <v>0</v>
      </c>
      <c r="BK78">
        <f t="shared" si="80"/>
        <v>1.2220253868064033</v>
      </c>
      <c r="BL78">
        <f t="shared" si="81"/>
        <v>1.5157621430380156E-3</v>
      </c>
      <c r="BM78">
        <f t="shared" si="82"/>
        <v>2.4105760853936008E-3</v>
      </c>
      <c r="BN78">
        <f t="shared" si="83"/>
        <v>4.3109911530964159E-3</v>
      </c>
      <c r="BO78">
        <f t="shared" si="84"/>
        <v>1.9361427840765164E-4</v>
      </c>
      <c r="BP78">
        <f t="shared" si="85"/>
        <v>0</v>
      </c>
      <c r="BQ78">
        <f t="shared" si="86"/>
        <v>2.0384461974906172</v>
      </c>
      <c r="BR78">
        <f t="shared" si="87"/>
        <v>1.479471520129986</v>
      </c>
    </row>
    <row r="79" spans="1:70">
      <c r="A79" t="s">
        <v>166</v>
      </c>
      <c r="B79">
        <v>78</v>
      </c>
      <c r="C79" s="1">
        <v>40.046999999999997</v>
      </c>
      <c r="D79" s="1">
        <v>7.0000000000000001E-3</v>
      </c>
      <c r="E79" s="1">
        <v>1.4E-2</v>
      </c>
      <c r="F79" s="1">
        <v>8.9999999999999993E-3</v>
      </c>
      <c r="G79" s="1">
        <v>10.266999999999999</v>
      </c>
      <c r="H79" s="1">
        <v>49.113</v>
      </c>
      <c r="I79" s="1">
        <v>8.8999999999999996E-2</v>
      </c>
      <c r="J79" s="1">
        <v>0.16500000000000001</v>
      </c>
      <c r="K79" s="1">
        <v>0.317</v>
      </c>
      <c r="L79" s="1">
        <v>0</v>
      </c>
      <c r="N79">
        <f t="shared" si="45"/>
        <v>100.02799999999999</v>
      </c>
      <c r="P79" s="1">
        <v>14.307</v>
      </c>
      <c r="Q79" s="1">
        <v>72.546000000000006</v>
      </c>
      <c r="R79" s="1">
        <v>10.991</v>
      </c>
      <c r="S79" s="19">
        <f t="shared" si="88"/>
        <v>1.9999999999988916</v>
      </c>
      <c r="T79" s="19">
        <f>SUM(S$4:S79)</f>
        <v>155.59788564942698</v>
      </c>
      <c r="W79" s="4">
        <v>8</v>
      </c>
      <c r="X79" s="4">
        <v>3</v>
      </c>
      <c r="Y79" s="12">
        <v>0</v>
      </c>
      <c r="AA79" s="11">
        <f t="shared" si="46"/>
        <v>0.98621855843143802</v>
      </c>
      <c r="AB79" s="11">
        <f t="shared" si="47"/>
        <v>1.2967886870042541E-4</v>
      </c>
      <c r="AC79" s="11">
        <f t="shared" si="48"/>
        <v>4.0631355541891637E-4</v>
      </c>
      <c r="AD79" s="11">
        <f t="shared" si="49"/>
        <v>1.7522279238042649E-4</v>
      </c>
      <c r="AE79" s="11">
        <f t="shared" si="50"/>
        <v>0</v>
      </c>
      <c r="AF79" s="11">
        <f t="shared" si="51"/>
        <v>0.21143952027241261</v>
      </c>
      <c r="AG79" s="11">
        <f t="shared" si="52"/>
        <v>1.8029227125482319</v>
      </c>
      <c r="AH79" s="11">
        <f t="shared" si="53"/>
        <v>2.3482008666565134E-3</v>
      </c>
      <c r="AI79" s="11">
        <f t="shared" si="54"/>
        <v>3.4414525383520225E-3</v>
      </c>
      <c r="AJ79" s="11">
        <f t="shared" si="55"/>
        <v>6.2793346523706472E-3</v>
      </c>
      <c r="AK79" s="11">
        <f t="shared" si="56"/>
        <v>0</v>
      </c>
      <c r="AL79" s="11">
        <f t="shared" si="57"/>
        <v>0</v>
      </c>
      <c r="AM79" s="11">
        <f t="shared" si="58"/>
        <v>3.0133609945259621</v>
      </c>
      <c r="AN79" s="11">
        <f t="shared" si="59"/>
        <v>0.89503401283673756</v>
      </c>
      <c r="AO79" s="8">
        <f t="shared" si="60"/>
        <v>0</v>
      </c>
      <c r="AQ79">
        <f t="shared" si="61"/>
        <v>40.046999999999997</v>
      </c>
      <c r="AR79">
        <f t="shared" si="62"/>
        <v>7.0000000000000001E-3</v>
      </c>
      <c r="AS79">
        <f t="shared" si="63"/>
        <v>1.4E-2</v>
      </c>
      <c r="AT79">
        <f t="shared" si="64"/>
        <v>8.9999999999999993E-3</v>
      </c>
      <c r="AU79">
        <f t="shared" si="65"/>
        <v>0</v>
      </c>
      <c r="AV79">
        <f t="shared" si="66"/>
        <v>10.266999999999999</v>
      </c>
      <c r="AW79">
        <f t="shared" si="67"/>
        <v>49.113</v>
      </c>
      <c r="AX79">
        <f t="shared" si="68"/>
        <v>8.8999999999999996E-2</v>
      </c>
      <c r="AY79">
        <f t="shared" si="69"/>
        <v>0.16500000000000001</v>
      </c>
      <c r="AZ79">
        <f t="shared" si="70"/>
        <v>0.317</v>
      </c>
      <c r="BA79">
        <f t="shared" si="71"/>
        <v>0</v>
      </c>
      <c r="BB79">
        <f t="shared" si="72"/>
        <v>0</v>
      </c>
      <c r="BC79">
        <f t="shared" si="73"/>
        <v>100.02799999999999</v>
      </c>
      <c r="BE79">
        <f t="shared" si="74"/>
        <v>0.66656125166444735</v>
      </c>
      <c r="BF79">
        <f t="shared" si="75"/>
        <v>8.7646808404076828E-5</v>
      </c>
      <c r="BG79">
        <f t="shared" si="76"/>
        <v>2.7461749705766971E-4</v>
      </c>
      <c r="BH79">
        <f t="shared" si="77"/>
        <v>1.1842884400289492E-4</v>
      </c>
      <c r="BI79">
        <f t="shared" si="78"/>
        <v>0.14290685373865597</v>
      </c>
      <c r="BJ79">
        <f t="shared" si="79"/>
        <v>0</v>
      </c>
      <c r="BK79">
        <f t="shared" si="80"/>
        <v>1.2185518206448924</v>
      </c>
      <c r="BL79">
        <f t="shared" si="81"/>
        <v>1.5870921262398042E-3</v>
      </c>
      <c r="BM79">
        <f t="shared" si="82"/>
        <v>2.3259944683622462E-3</v>
      </c>
      <c r="BN79">
        <f t="shared" si="83"/>
        <v>4.2440502966818753E-3</v>
      </c>
      <c r="BO79">
        <f t="shared" si="84"/>
        <v>0</v>
      </c>
      <c r="BP79">
        <f t="shared" si="85"/>
        <v>0</v>
      </c>
      <c r="BQ79">
        <f t="shared" si="86"/>
        <v>2.0366577560887444</v>
      </c>
      <c r="BR79">
        <f t="shared" si="87"/>
        <v>1.4795617896611681</v>
      </c>
    </row>
    <row r="80" spans="1:70">
      <c r="A80" t="s">
        <v>167</v>
      </c>
      <c r="B80">
        <v>79</v>
      </c>
      <c r="C80" s="1">
        <v>40.091000000000001</v>
      </c>
      <c r="D80" s="1">
        <v>0</v>
      </c>
      <c r="E80" s="1">
        <v>1.0999999999999999E-2</v>
      </c>
      <c r="F80" s="1">
        <v>0.01</v>
      </c>
      <c r="G80" s="1">
        <v>10.303000000000001</v>
      </c>
      <c r="H80" s="1">
        <v>49.094999999999999</v>
      </c>
      <c r="I80" s="1">
        <v>8.4000000000000005E-2</v>
      </c>
      <c r="J80" s="1">
        <v>0.16500000000000001</v>
      </c>
      <c r="K80" s="1">
        <v>0.31900000000000001</v>
      </c>
      <c r="L80" s="1">
        <v>2E-3</v>
      </c>
      <c r="N80">
        <f t="shared" si="45"/>
        <v>100.08000000000001</v>
      </c>
      <c r="P80" s="1">
        <v>14.305</v>
      </c>
      <c r="Q80" s="1">
        <v>72.545000000000002</v>
      </c>
      <c r="R80" s="1">
        <v>10.991</v>
      </c>
      <c r="S80" s="19">
        <f t="shared" si="88"/>
        <v>2.2360679775025223</v>
      </c>
      <c r="T80" s="19">
        <f>SUM(S$4:S80)</f>
        <v>157.83395362692951</v>
      </c>
      <c r="W80" s="4">
        <v>8</v>
      </c>
      <c r="X80" s="4">
        <v>3</v>
      </c>
      <c r="Y80" s="12">
        <v>0</v>
      </c>
      <c r="AA80" s="11">
        <f t="shared" si="46"/>
        <v>0.98684757563125369</v>
      </c>
      <c r="AB80" s="11">
        <f t="shared" si="47"/>
        <v>0</v>
      </c>
      <c r="AC80" s="11">
        <f t="shared" si="48"/>
        <v>3.1909938519878209E-4</v>
      </c>
      <c r="AD80" s="11">
        <f t="shared" si="49"/>
        <v>1.9460235610517331E-4</v>
      </c>
      <c r="AE80" s="11">
        <f t="shared" si="50"/>
        <v>0</v>
      </c>
      <c r="AF80" s="11">
        <f t="shared" si="51"/>
        <v>0.21208322024935541</v>
      </c>
      <c r="AG80" s="11">
        <f t="shared" si="52"/>
        <v>1.8014321839138652</v>
      </c>
      <c r="AH80" s="11">
        <f t="shared" si="53"/>
        <v>2.2152591032855704E-3</v>
      </c>
      <c r="AI80" s="11">
        <f t="shared" si="54"/>
        <v>3.4398681071128724E-3</v>
      </c>
      <c r="AJ80" s="11">
        <f t="shared" si="55"/>
        <v>6.3160426850457259E-3</v>
      </c>
      <c r="AK80" s="11">
        <f t="shared" si="56"/>
        <v>9.544413374366209E-5</v>
      </c>
      <c r="AL80" s="11">
        <f t="shared" si="57"/>
        <v>0</v>
      </c>
      <c r="AM80" s="11">
        <f t="shared" si="58"/>
        <v>3.0129432955649658</v>
      </c>
      <c r="AN80" s="11">
        <f t="shared" si="59"/>
        <v>0.89467017743651522</v>
      </c>
      <c r="AO80" s="8">
        <f t="shared" si="60"/>
        <v>0</v>
      </c>
      <c r="AQ80">
        <f t="shared" si="61"/>
        <v>40.091000000000001</v>
      </c>
      <c r="AR80">
        <f t="shared" si="62"/>
        <v>0</v>
      </c>
      <c r="AS80">
        <f t="shared" si="63"/>
        <v>1.0999999999999999E-2</v>
      </c>
      <c r="AT80">
        <f t="shared" si="64"/>
        <v>0.01</v>
      </c>
      <c r="AU80">
        <f t="shared" si="65"/>
        <v>0</v>
      </c>
      <c r="AV80">
        <f t="shared" si="66"/>
        <v>10.303000000000001</v>
      </c>
      <c r="AW80">
        <f t="shared" si="67"/>
        <v>49.094999999999999</v>
      </c>
      <c r="AX80">
        <f t="shared" si="68"/>
        <v>8.4000000000000005E-2</v>
      </c>
      <c r="AY80">
        <f t="shared" si="69"/>
        <v>0.16500000000000001</v>
      </c>
      <c r="AZ80">
        <f t="shared" si="70"/>
        <v>0.31900000000000001</v>
      </c>
      <c r="BA80">
        <f t="shared" si="71"/>
        <v>2E-3</v>
      </c>
      <c r="BB80">
        <f t="shared" si="72"/>
        <v>0</v>
      </c>
      <c r="BC80">
        <f t="shared" si="73"/>
        <v>100.08000000000001</v>
      </c>
      <c r="BE80">
        <f t="shared" si="74"/>
        <v>0.66729360852197073</v>
      </c>
      <c r="BF80">
        <f t="shared" si="75"/>
        <v>0</v>
      </c>
      <c r="BG80">
        <f t="shared" si="76"/>
        <v>2.1577089054531189E-4</v>
      </c>
      <c r="BH80">
        <f t="shared" si="77"/>
        <v>1.3158760444766102E-4</v>
      </c>
      <c r="BI80">
        <f t="shared" si="78"/>
        <v>0.14340793942430824</v>
      </c>
      <c r="BJ80">
        <f t="shared" si="79"/>
        <v>0</v>
      </c>
      <c r="BK80">
        <f t="shared" si="80"/>
        <v>1.2181052192812696</v>
      </c>
      <c r="BL80">
        <f t="shared" si="81"/>
        <v>1.4979296472375683E-3</v>
      </c>
      <c r="BM80">
        <f t="shared" si="82"/>
        <v>2.3259944683622462E-3</v>
      </c>
      <c r="BN80">
        <f t="shared" si="83"/>
        <v>4.2708266392476914E-3</v>
      </c>
      <c r="BO80">
        <f t="shared" si="84"/>
        <v>6.453809280255054E-5</v>
      </c>
      <c r="BP80">
        <f t="shared" si="85"/>
        <v>0</v>
      </c>
      <c r="BQ80">
        <f t="shared" si="86"/>
        <v>2.0373134145701917</v>
      </c>
      <c r="BR80">
        <f t="shared" si="87"/>
        <v>1.4788806052212646</v>
      </c>
    </row>
    <row r="81" spans="1:70">
      <c r="A81" t="s">
        <v>168</v>
      </c>
      <c r="B81">
        <v>80</v>
      </c>
      <c r="C81" s="1">
        <v>40.006999999999998</v>
      </c>
      <c r="D81" s="1">
        <v>4.0000000000000001E-3</v>
      </c>
      <c r="E81" s="1">
        <v>1.2E-2</v>
      </c>
      <c r="F81" s="1">
        <v>1.2E-2</v>
      </c>
      <c r="G81" s="1">
        <v>10.253</v>
      </c>
      <c r="H81" s="1">
        <v>49.128999999999998</v>
      </c>
      <c r="I81" s="1">
        <v>8.8999999999999996E-2</v>
      </c>
      <c r="J81" s="1">
        <v>0.152</v>
      </c>
      <c r="K81" s="1">
        <v>0.31900000000000001</v>
      </c>
      <c r="L81" s="1">
        <v>3.0000000000000001E-3</v>
      </c>
      <c r="N81">
        <f t="shared" si="45"/>
        <v>99.98</v>
      </c>
      <c r="P81" s="1">
        <v>14.303000000000001</v>
      </c>
      <c r="Q81" s="1">
        <v>72.545000000000002</v>
      </c>
      <c r="R81" s="1">
        <v>10.991</v>
      </c>
      <c r="S81" s="19">
        <f t="shared" si="88"/>
        <v>1.9999999999988916</v>
      </c>
      <c r="T81" s="19">
        <f>SUM(S$4:S81)</f>
        <v>159.83395362692841</v>
      </c>
      <c r="W81" s="4">
        <v>8</v>
      </c>
      <c r="X81" s="4">
        <v>3</v>
      </c>
      <c r="Y81" s="12">
        <v>0</v>
      </c>
      <c r="AA81" s="11">
        <f t="shared" si="46"/>
        <v>0.98571196315524523</v>
      </c>
      <c r="AB81" s="11">
        <f t="shared" si="47"/>
        <v>7.4138197460909413E-5</v>
      </c>
      <c r="AC81" s="11">
        <f t="shared" si="48"/>
        <v>3.484378939827182E-4</v>
      </c>
      <c r="AD81" s="11">
        <f t="shared" si="49"/>
        <v>2.3374384940113126E-4</v>
      </c>
      <c r="AE81" s="11">
        <f t="shared" si="50"/>
        <v>0</v>
      </c>
      <c r="AF81" s="11">
        <f t="shared" si="51"/>
        <v>0.21125374585062215</v>
      </c>
      <c r="AG81" s="11">
        <f t="shared" si="52"/>
        <v>1.8043859187033662</v>
      </c>
      <c r="AH81" s="11">
        <f t="shared" si="53"/>
        <v>2.3493412398700553E-3</v>
      </c>
      <c r="AI81" s="11">
        <f t="shared" si="54"/>
        <v>3.1718474116572306E-3</v>
      </c>
      <c r="AJ81" s="11">
        <f t="shared" si="55"/>
        <v>6.3220206225156365E-3</v>
      </c>
      <c r="AK81" s="11">
        <f t="shared" si="56"/>
        <v>1.4330170296051537E-4</v>
      </c>
      <c r="AL81" s="11">
        <f t="shared" si="57"/>
        <v>0</v>
      </c>
      <c r="AM81" s="11">
        <f t="shared" si="58"/>
        <v>3.0139944586270815</v>
      </c>
      <c r="AN81" s="11">
        <f t="shared" si="59"/>
        <v>0.89519270256205863</v>
      </c>
      <c r="AO81" s="8">
        <f t="shared" si="60"/>
        <v>0</v>
      </c>
      <c r="AQ81">
        <f t="shared" si="61"/>
        <v>40.006999999999998</v>
      </c>
      <c r="AR81">
        <f t="shared" si="62"/>
        <v>4.0000000000000001E-3</v>
      </c>
      <c r="AS81">
        <f t="shared" si="63"/>
        <v>1.2E-2</v>
      </c>
      <c r="AT81">
        <f t="shared" si="64"/>
        <v>1.2E-2</v>
      </c>
      <c r="AU81">
        <f t="shared" si="65"/>
        <v>0</v>
      </c>
      <c r="AV81">
        <f t="shared" si="66"/>
        <v>10.252999999999998</v>
      </c>
      <c r="AW81">
        <f t="shared" si="67"/>
        <v>49.128999999999998</v>
      </c>
      <c r="AX81">
        <f t="shared" si="68"/>
        <v>8.8999999999999996E-2</v>
      </c>
      <c r="AY81">
        <f t="shared" si="69"/>
        <v>0.152</v>
      </c>
      <c r="AZ81">
        <f t="shared" si="70"/>
        <v>0.31900000000000001</v>
      </c>
      <c r="BA81">
        <f t="shared" si="71"/>
        <v>3.0000000000000001E-3</v>
      </c>
      <c r="BB81">
        <f t="shared" si="72"/>
        <v>0</v>
      </c>
      <c r="BC81">
        <f t="shared" si="73"/>
        <v>99.98</v>
      </c>
      <c r="BE81">
        <f t="shared" si="74"/>
        <v>0.6658954727030626</v>
      </c>
      <c r="BF81">
        <f t="shared" si="75"/>
        <v>5.0083890516615331E-5</v>
      </c>
      <c r="BG81">
        <f t="shared" si="76"/>
        <v>2.3538642604943117E-4</v>
      </c>
      <c r="BH81">
        <f t="shared" si="77"/>
        <v>1.5790512533719322E-4</v>
      </c>
      <c r="BI81">
        <f t="shared" si="78"/>
        <v>0.14271198708312455</v>
      </c>
      <c r="BJ81">
        <f t="shared" si="79"/>
        <v>0</v>
      </c>
      <c r="BK81">
        <f t="shared" si="80"/>
        <v>1.2189487996347792</v>
      </c>
      <c r="BL81">
        <f t="shared" si="81"/>
        <v>1.5870921262398042E-3</v>
      </c>
      <c r="BM81">
        <f t="shared" si="82"/>
        <v>2.1427342981276448E-3</v>
      </c>
      <c r="BN81">
        <f t="shared" si="83"/>
        <v>4.2708266392476914E-3</v>
      </c>
      <c r="BO81">
        <f t="shared" si="84"/>
        <v>9.6807139203825818E-5</v>
      </c>
      <c r="BP81">
        <f t="shared" si="85"/>
        <v>0</v>
      </c>
      <c r="BQ81">
        <f t="shared" si="86"/>
        <v>2.0360970950656889</v>
      </c>
      <c r="BR81">
        <f t="shared" si="87"/>
        <v>1.4802803196032477</v>
      </c>
    </row>
    <row r="82" spans="1:70">
      <c r="A82" t="s">
        <v>169</v>
      </c>
      <c r="B82">
        <v>81</v>
      </c>
      <c r="C82" s="1">
        <v>40.058999999999997</v>
      </c>
      <c r="D82" s="1">
        <v>6.0000000000000001E-3</v>
      </c>
      <c r="E82" s="1">
        <v>1.2999999999999999E-2</v>
      </c>
      <c r="F82" s="1">
        <v>0.01</v>
      </c>
      <c r="G82" s="1">
        <v>10.276999999999999</v>
      </c>
      <c r="H82" s="1">
        <v>49.177999999999997</v>
      </c>
      <c r="I82" s="1">
        <v>8.5000000000000006E-2</v>
      </c>
      <c r="J82" s="1">
        <v>0.158</v>
      </c>
      <c r="K82" s="1">
        <v>0.32</v>
      </c>
      <c r="L82" s="1">
        <v>3.0000000000000001E-3</v>
      </c>
      <c r="N82">
        <f t="shared" si="45"/>
        <v>100.10899999999998</v>
      </c>
      <c r="P82" s="1">
        <v>14.301</v>
      </c>
      <c r="Q82" s="1">
        <v>72.543999999999997</v>
      </c>
      <c r="R82" s="1">
        <v>10.991</v>
      </c>
      <c r="S82" s="19">
        <f t="shared" si="88"/>
        <v>2.2360679775025223</v>
      </c>
      <c r="T82" s="19">
        <f>SUM(S$4:S82)</f>
        <v>162.07002160443093</v>
      </c>
      <c r="W82" s="4">
        <v>8</v>
      </c>
      <c r="X82" s="4">
        <v>3</v>
      </c>
      <c r="Y82" s="12">
        <v>0</v>
      </c>
      <c r="AA82" s="11">
        <f t="shared" si="46"/>
        <v>0.98577198023869139</v>
      </c>
      <c r="AB82" s="11">
        <f t="shared" si="47"/>
        <v>1.1106970192585607E-4</v>
      </c>
      <c r="AC82" s="11">
        <f t="shared" si="48"/>
        <v>3.7700734465194018E-4</v>
      </c>
      <c r="AD82" s="11">
        <f t="shared" si="49"/>
        <v>1.9454553619778538E-4</v>
      </c>
      <c r="AE82" s="11">
        <f t="shared" si="50"/>
        <v>0</v>
      </c>
      <c r="AF82" s="11">
        <f t="shared" si="51"/>
        <v>0.21148625273645003</v>
      </c>
      <c r="AG82" s="11">
        <f t="shared" si="52"/>
        <v>1.8039508143337719</v>
      </c>
      <c r="AH82" s="11">
        <f t="shared" si="53"/>
        <v>2.2409767249993934E-3</v>
      </c>
      <c r="AI82" s="11">
        <f t="shared" si="54"/>
        <v>3.2929725471886637E-3</v>
      </c>
      <c r="AJ82" s="11">
        <f t="shared" si="55"/>
        <v>6.3339922555751349E-3</v>
      </c>
      <c r="AK82" s="11">
        <f t="shared" si="56"/>
        <v>1.4312439901338069E-4</v>
      </c>
      <c r="AL82" s="11">
        <f t="shared" si="57"/>
        <v>0</v>
      </c>
      <c r="AM82" s="11">
        <f t="shared" si="58"/>
        <v>3.0139027358184656</v>
      </c>
      <c r="AN82" s="11">
        <f t="shared" si="59"/>
        <v>0.89506680402386329</v>
      </c>
      <c r="AO82" s="8">
        <f t="shared" si="60"/>
        <v>0</v>
      </c>
      <c r="AQ82">
        <f t="shared" si="61"/>
        <v>40.058999999999997</v>
      </c>
      <c r="AR82">
        <f t="shared" si="62"/>
        <v>6.0000000000000001E-3</v>
      </c>
      <c r="AS82">
        <f t="shared" si="63"/>
        <v>1.2999999999999999E-2</v>
      </c>
      <c r="AT82">
        <f t="shared" si="64"/>
        <v>0.01</v>
      </c>
      <c r="AU82">
        <f t="shared" si="65"/>
        <v>0</v>
      </c>
      <c r="AV82">
        <f t="shared" si="66"/>
        <v>10.276999999999999</v>
      </c>
      <c r="AW82">
        <f t="shared" si="67"/>
        <v>49.177999999999997</v>
      </c>
      <c r="AX82">
        <f t="shared" si="68"/>
        <v>8.5000000000000006E-2</v>
      </c>
      <c r="AY82">
        <f t="shared" si="69"/>
        <v>0.158</v>
      </c>
      <c r="AZ82">
        <f t="shared" si="70"/>
        <v>0.32</v>
      </c>
      <c r="BA82">
        <f t="shared" si="71"/>
        <v>3.0000000000000001E-3</v>
      </c>
      <c r="BB82">
        <f t="shared" si="72"/>
        <v>0</v>
      </c>
      <c r="BC82">
        <f t="shared" si="73"/>
        <v>100.10899999999998</v>
      </c>
      <c r="BE82">
        <f t="shared" si="74"/>
        <v>0.66676098535286288</v>
      </c>
      <c r="BF82">
        <f t="shared" si="75"/>
        <v>7.5125835774922993E-5</v>
      </c>
      <c r="BG82">
        <f t="shared" si="76"/>
        <v>2.5500196155355041E-4</v>
      </c>
      <c r="BH82">
        <f t="shared" si="77"/>
        <v>1.3158760444766102E-4</v>
      </c>
      <c r="BI82">
        <f t="shared" si="78"/>
        <v>0.14304604420689271</v>
      </c>
      <c r="BJ82">
        <f t="shared" si="79"/>
        <v>0</v>
      </c>
      <c r="BK82">
        <f t="shared" si="80"/>
        <v>1.2201645477913081</v>
      </c>
      <c r="BL82">
        <f t="shared" si="81"/>
        <v>1.5157621430380156E-3</v>
      </c>
      <c r="BM82">
        <f t="shared" si="82"/>
        <v>2.2273159151589995E-3</v>
      </c>
      <c r="BN82">
        <f t="shared" si="83"/>
        <v>4.2842148105305998E-3</v>
      </c>
      <c r="BO82">
        <f t="shared" si="84"/>
        <v>9.6807139203825818E-5</v>
      </c>
      <c r="BP82">
        <f t="shared" si="85"/>
        <v>0</v>
      </c>
      <c r="BQ82">
        <f t="shared" si="86"/>
        <v>2.0385573927607714</v>
      </c>
      <c r="BR82">
        <f t="shared" si="87"/>
        <v>1.4784488023350701</v>
      </c>
    </row>
    <row r="83" spans="1:70">
      <c r="A83" t="s">
        <v>170</v>
      </c>
      <c r="B83">
        <v>82</v>
      </c>
      <c r="C83" s="1">
        <v>39.92</v>
      </c>
      <c r="D83" s="1">
        <v>2E-3</v>
      </c>
      <c r="E83" s="1">
        <v>1.9E-2</v>
      </c>
      <c r="F83" s="1">
        <v>8.9999999999999993E-3</v>
      </c>
      <c r="G83" s="1">
        <v>10.268000000000001</v>
      </c>
      <c r="H83" s="1">
        <v>49.155000000000001</v>
      </c>
      <c r="I83" s="1">
        <v>8.5000000000000006E-2</v>
      </c>
      <c r="J83" s="1">
        <v>0.16</v>
      </c>
      <c r="K83" s="1">
        <v>0.312</v>
      </c>
      <c r="L83" s="1">
        <v>4.0000000000000001E-3</v>
      </c>
      <c r="N83">
        <f t="shared" si="45"/>
        <v>99.933999999999997</v>
      </c>
      <c r="P83" s="1">
        <v>14.298999999999999</v>
      </c>
      <c r="Q83" s="1">
        <v>72.543999999999997</v>
      </c>
      <c r="R83" s="1">
        <v>10.991</v>
      </c>
      <c r="S83" s="19">
        <f t="shared" si="88"/>
        <v>2.0000000000006679</v>
      </c>
      <c r="T83" s="19">
        <f>SUM(S$4:S83)</f>
        <v>164.07002160443159</v>
      </c>
      <c r="W83" s="4">
        <v>8</v>
      </c>
      <c r="X83" s="4">
        <v>3</v>
      </c>
      <c r="Y83" s="12">
        <v>0</v>
      </c>
      <c r="AA83" s="11">
        <f t="shared" si="46"/>
        <v>0.98429027411223091</v>
      </c>
      <c r="AB83" s="11">
        <f t="shared" si="47"/>
        <v>3.7096304439108118E-5</v>
      </c>
      <c r="AC83" s="11">
        <f t="shared" si="48"/>
        <v>5.5209823025051364E-4</v>
      </c>
      <c r="AD83" s="11">
        <f t="shared" si="49"/>
        <v>1.7543654880587063E-4</v>
      </c>
      <c r="AE83" s="11">
        <f t="shared" si="50"/>
        <v>0</v>
      </c>
      <c r="AF83" s="11">
        <f t="shared" si="51"/>
        <v>0.21171807713954929</v>
      </c>
      <c r="AG83" s="11">
        <f t="shared" si="52"/>
        <v>1.8066658075936919</v>
      </c>
      <c r="AH83" s="11">
        <f t="shared" si="53"/>
        <v>2.2453996019641941E-3</v>
      </c>
      <c r="AI83" s="11">
        <f t="shared" si="54"/>
        <v>3.3412371474949003E-3</v>
      </c>
      <c r="AJ83" s="11">
        <f t="shared" si="55"/>
        <v>6.1878309321925827E-3</v>
      </c>
      <c r="AK83" s="11">
        <f t="shared" si="56"/>
        <v>1.9120916636686412E-4</v>
      </c>
      <c r="AL83" s="11">
        <f t="shared" si="57"/>
        <v>0</v>
      </c>
      <c r="AM83" s="11">
        <f t="shared" si="58"/>
        <v>3.0154044667769861</v>
      </c>
      <c r="AN83" s="11">
        <f t="shared" si="59"/>
        <v>0.89510514885649162</v>
      </c>
      <c r="AO83" s="8">
        <f t="shared" si="60"/>
        <v>0</v>
      </c>
      <c r="AQ83">
        <f t="shared" si="61"/>
        <v>39.92</v>
      </c>
      <c r="AR83">
        <f t="shared" si="62"/>
        <v>2E-3</v>
      </c>
      <c r="AS83">
        <f t="shared" si="63"/>
        <v>1.9E-2</v>
      </c>
      <c r="AT83">
        <f t="shared" si="64"/>
        <v>8.9999999999999993E-3</v>
      </c>
      <c r="AU83">
        <f t="shared" si="65"/>
        <v>0</v>
      </c>
      <c r="AV83">
        <f t="shared" si="66"/>
        <v>10.268000000000001</v>
      </c>
      <c r="AW83">
        <f t="shared" si="67"/>
        <v>49.155000000000001</v>
      </c>
      <c r="AX83">
        <f t="shared" si="68"/>
        <v>8.5000000000000006E-2</v>
      </c>
      <c r="AY83">
        <f t="shared" si="69"/>
        <v>0.16</v>
      </c>
      <c r="AZ83">
        <f t="shared" si="70"/>
        <v>0.312</v>
      </c>
      <c r="BA83">
        <f t="shared" si="71"/>
        <v>4.0000000000000001E-3</v>
      </c>
      <c r="BB83">
        <f t="shared" si="72"/>
        <v>0</v>
      </c>
      <c r="BC83">
        <f t="shared" si="73"/>
        <v>99.933999999999997</v>
      </c>
      <c r="BE83">
        <f t="shared" si="74"/>
        <v>0.66444740346205067</v>
      </c>
      <c r="BF83">
        <f t="shared" si="75"/>
        <v>2.5041945258307666E-5</v>
      </c>
      <c r="BG83">
        <f t="shared" si="76"/>
        <v>3.72695174578266E-4</v>
      </c>
      <c r="BH83">
        <f t="shared" si="77"/>
        <v>1.1842884400289492E-4</v>
      </c>
      <c r="BI83">
        <f t="shared" si="78"/>
        <v>0.14292077278547968</v>
      </c>
      <c r="BJ83">
        <f t="shared" si="79"/>
        <v>0</v>
      </c>
      <c r="BK83">
        <f t="shared" si="80"/>
        <v>1.2195938904933457</v>
      </c>
      <c r="BL83">
        <f t="shared" si="81"/>
        <v>1.5157621430380156E-3</v>
      </c>
      <c r="BM83">
        <f t="shared" si="82"/>
        <v>2.2555097875027845E-3</v>
      </c>
      <c r="BN83">
        <f t="shared" si="83"/>
        <v>4.1771094402673348E-3</v>
      </c>
      <c r="BO83">
        <f t="shared" si="84"/>
        <v>1.2907618560510108E-4</v>
      </c>
      <c r="BP83">
        <f t="shared" si="85"/>
        <v>0</v>
      </c>
      <c r="BQ83">
        <f t="shared" si="86"/>
        <v>2.0355556902611287</v>
      </c>
      <c r="BR83">
        <f t="shared" si="87"/>
        <v>1.4813667251669045</v>
      </c>
    </row>
    <row r="84" spans="1:70">
      <c r="A84" t="s">
        <v>171</v>
      </c>
      <c r="B84">
        <v>84</v>
      </c>
      <c r="C84" s="1">
        <v>39.923000000000002</v>
      </c>
      <c r="D84" s="1">
        <v>3.0000000000000001E-3</v>
      </c>
      <c r="E84" s="1">
        <v>1.7000000000000001E-2</v>
      </c>
      <c r="F84" s="1">
        <v>1.2E-2</v>
      </c>
      <c r="G84" s="1">
        <v>10.281000000000001</v>
      </c>
      <c r="H84" s="1">
        <v>49.110999999999997</v>
      </c>
      <c r="I84" s="1">
        <v>8.5999999999999993E-2</v>
      </c>
      <c r="J84" s="1">
        <v>0.16</v>
      </c>
      <c r="K84" s="1">
        <v>0.316</v>
      </c>
      <c r="L84" s="1">
        <v>0.01</v>
      </c>
      <c r="N84">
        <f t="shared" si="45"/>
        <v>99.919000000000011</v>
      </c>
      <c r="P84" s="1">
        <v>14.295</v>
      </c>
      <c r="Q84" s="1">
        <v>72.543000000000006</v>
      </c>
      <c r="R84" s="1">
        <v>10.991</v>
      </c>
      <c r="S84" s="19">
        <f t="shared" si="88"/>
        <v>4.1231056256149445</v>
      </c>
      <c r="T84" s="19">
        <f>SUM(S$4:S84)</f>
        <v>168.19312723004654</v>
      </c>
      <c r="W84" s="4">
        <v>8</v>
      </c>
      <c r="X84" s="4">
        <v>3</v>
      </c>
      <c r="Y84" s="12">
        <v>0</v>
      </c>
      <c r="AA84" s="11">
        <f t="shared" si="46"/>
        <v>0.98458932381295028</v>
      </c>
      <c r="AB84" s="11">
        <f t="shared" si="47"/>
        <v>5.5657180052332892E-5</v>
      </c>
      <c r="AC84" s="11">
        <f t="shared" si="48"/>
        <v>4.9409557875646349E-4</v>
      </c>
      <c r="AD84" s="11">
        <f t="shared" si="49"/>
        <v>2.3396888437710999E-4</v>
      </c>
      <c r="AE84" s="11">
        <f t="shared" si="50"/>
        <v>0</v>
      </c>
      <c r="AF84" s="11">
        <f t="shared" si="51"/>
        <v>0.21203459863368293</v>
      </c>
      <c r="AG84" s="11">
        <f t="shared" si="52"/>
        <v>1.805461344790229</v>
      </c>
      <c r="AH84" s="11">
        <f t="shared" si="53"/>
        <v>2.2723355303986229E-3</v>
      </c>
      <c r="AI84" s="11">
        <f t="shared" si="54"/>
        <v>3.3420011387013484E-3</v>
      </c>
      <c r="AJ84" s="11">
        <f t="shared" si="55"/>
        <v>6.268595117114543E-3</v>
      </c>
      <c r="AK84" s="11">
        <f t="shared" si="56"/>
        <v>4.7813221833662952E-4</v>
      </c>
      <c r="AL84" s="11">
        <f t="shared" si="57"/>
        <v>0</v>
      </c>
      <c r="AM84" s="11">
        <f t="shared" si="58"/>
        <v>3.0152300528845997</v>
      </c>
      <c r="AN84" s="11">
        <f t="shared" si="59"/>
        <v>0.89490209419016864</v>
      </c>
      <c r="AO84" s="8">
        <f t="shared" si="60"/>
        <v>0</v>
      </c>
      <c r="AQ84">
        <f t="shared" si="61"/>
        <v>39.923000000000002</v>
      </c>
      <c r="AR84">
        <f t="shared" si="62"/>
        <v>3.0000000000000001E-3</v>
      </c>
      <c r="AS84">
        <f t="shared" si="63"/>
        <v>1.7000000000000001E-2</v>
      </c>
      <c r="AT84">
        <f t="shared" si="64"/>
        <v>1.2E-2</v>
      </c>
      <c r="AU84">
        <f t="shared" si="65"/>
        <v>0</v>
      </c>
      <c r="AV84">
        <f t="shared" si="66"/>
        <v>10.281000000000001</v>
      </c>
      <c r="AW84">
        <f t="shared" si="67"/>
        <v>49.110999999999997</v>
      </c>
      <c r="AX84">
        <f t="shared" si="68"/>
        <v>8.5999999999999993E-2</v>
      </c>
      <c r="AY84">
        <f t="shared" si="69"/>
        <v>0.16</v>
      </c>
      <c r="AZ84">
        <f t="shared" si="70"/>
        <v>0.316</v>
      </c>
      <c r="BA84">
        <f t="shared" si="71"/>
        <v>0.01</v>
      </c>
      <c r="BB84">
        <f t="shared" si="72"/>
        <v>0</v>
      </c>
      <c r="BC84">
        <f t="shared" si="73"/>
        <v>99.919000000000011</v>
      </c>
      <c r="BE84">
        <f t="shared" si="74"/>
        <v>0.66449733688415447</v>
      </c>
      <c r="BF84">
        <f t="shared" si="75"/>
        <v>3.7562917887461497E-5</v>
      </c>
      <c r="BG84">
        <f t="shared" si="76"/>
        <v>3.334641035700275E-4</v>
      </c>
      <c r="BH84">
        <f t="shared" si="77"/>
        <v>1.5790512533719322E-4</v>
      </c>
      <c r="BI84">
        <f t="shared" si="78"/>
        <v>0.14310172039418742</v>
      </c>
      <c r="BJ84">
        <f t="shared" si="79"/>
        <v>0</v>
      </c>
      <c r="BK84">
        <f t="shared" si="80"/>
        <v>1.2185021982711564</v>
      </c>
      <c r="BL84">
        <f t="shared" si="81"/>
        <v>1.5335946388384625E-3</v>
      </c>
      <c r="BM84">
        <f t="shared" si="82"/>
        <v>2.2555097875027845E-3</v>
      </c>
      <c r="BN84">
        <f t="shared" si="83"/>
        <v>4.2306621253989669E-3</v>
      </c>
      <c r="BO84">
        <f t="shared" si="84"/>
        <v>3.2269046401275274E-4</v>
      </c>
      <c r="BP84">
        <f t="shared" si="85"/>
        <v>0</v>
      </c>
      <c r="BQ84">
        <f t="shared" si="86"/>
        <v>2.0349726447120462</v>
      </c>
      <c r="BR84">
        <f t="shared" si="87"/>
        <v>1.4817054473532063</v>
      </c>
    </row>
    <row r="85" spans="1:70">
      <c r="A85" t="s">
        <v>172</v>
      </c>
      <c r="B85">
        <v>86</v>
      </c>
      <c r="C85" s="1">
        <v>39.962000000000003</v>
      </c>
      <c r="D85" s="1">
        <v>7.0000000000000001E-3</v>
      </c>
      <c r="E85" s="1">
        <v>8.9999999999999993E-3</v>
      </c>
      <c r="F85" s="1">
        <v>1.0999999999999999E-2</v>
      </c>
      <c r="G85" s="1">
        <v>10.295999999999999</v>
      </c>
      <c r="H85" s="1">
        <v>49.125999999999998</v>
      </c>
      <c r="I85" s="1">
        <v>8.5000000000000006E-2</v>
      </c>
      <c r="J85" s="1">
        <v>0.158</v>
      </c>
      <c r="K85" s="1">
        <v>0.31</v>
      </c>
      <c r="L85" s="1">
        <v>0</v>
      </c>
      <c r="N85">
        <f t="shared" si="45"/>
        <v>99.963999999999999</v>
      </c>
      <c r="P85" s="1">
        <v>14.292</v>
      </c>
      <c r="Q85" s="1">
        <v>72.540999999999997</v>
      </c>
      <c r="R85" s="1">
        <v>10.991</v>
      </c>
      <c r="S85" s="19">
        <f t="shared" si="88"/>
        <v>3.6055512754693813</v>
      </c>
      <c r="T85" s="19">
        <f>SUM(S$4:S85)</f>
        <v>171.79867850551594</v>
      </c>
      <c r="W85" s="4">
        <v>8</v>
      </c>
      <c r="X85" s="4">
        <v>3</v>
      </c>
      <c r="Y85" s="12">
        <v>0</v>
      </c>
      <c r="AA85" s="11">
        <f t="shared" si="46"/>
        <v>0.98502697611623258</v>
      </c>
      <c r="AB85" s="11">
        <f t="shared" si="47"/>
        <v>1.2979768271263389E-4</v>
      </c>
      <c r="AC85" s="11">
        <f t="shared" si="48"/>
        <v>2.6144088871755017E-4</v>
      </c>
      <c r="AD85" s="11">
        <f t="shared" si="49"/>
        <v>2.1435740885734848E-4</v>
      </c>
      <c r="AE85" s="11">
        <f t="shared" si="50"/>
        <v>0</v>
      </c>
      <c r="AF85" s="11">
        <f t="shared" si="51"/>
        <v>0.21223102059744572</v>
      </c>
      <c r="AG85" s="11">
        <f t="shared" si="52"/>
        <v>1.8050522445138997</v>
      </c>
      <c r="AH85" s="11">
        <f t="shared" si="53"/>
        <v>2.2447185161932151E-3</v>
      </c>
      <c r="AI85" s="11">
        <f t="shared" si="54"/>
        <v>3.2984708709959177E-3</v>
      </c>
      <c r="AJ85" s="11">
        <f t="shared" si="55"/>
        <v>6.1463004572126249E-3</v>
      </c>
      <c r="AK85" s="11">
        <f t="shared" si="56"/>
        <v>0</v>
      </c>
      <c r="AL85" s="11">
        <f t="shared" si="57"/>
        <v>0</v>
      </c>
      <c r="AM85" s="11">
        <f t="shared" si="58"/>
        <v>3.0146053270522675</v>
      </c>
      <c r="AN85" s="11">
        <f t="shared" si="59"/>
        <v>0.89479364436916031</v>
      </c>
      <c r="AO85" s="8">
        <f t="shared" si="60"/>
        <v>0</v>
      </c>
      <c r="AQ85">
        <f t="shared" si="61"/>
        <v>39.962000000000003</v>
      </c>
      <c r="AR85">
        <f t="shared" si="62"/>
        <v>7.0000000000000001E-3</v>
      </c>
      <c r="AS85">
        <f t="shared" si="63"/>
        <v>8.9999999999999993E-3</v>
      </c>
      <c r="AT85">
        <f t="shared" si="64"/>
        <v>1.0999999999999999E-2</v>
      </c>
      <c r="AU85">
        <f t="shared" si="65"/>
        <v>0</v>
      </c>
      <c r="AV85">
        <f t="shared" si="66"/>
        <v>10.295999999999999</v>
      </c>
      <c r="AW85">
        <f t="shared" si="67"/>
        <v>49.125999999999998</v>
      </c>
      <c r="AX85">
        <f t="shared" si="68"/>
        <v>8.5000000000000006E-2</v>
      </c>
      <c r="AY85">
        <f t="shared" si="69"/>
        <v>0.158</v>
      </c>
      <c r="AZ85">
        <f t="shared" si="70"/>
        <v>0.31</v>
      </c>
      <c r="BA85">
        <f t="shared" si="71"/>
        <v>0</v>
      </c>
      <c r="BB85">
        <f t="shared" si="72"/>
        <v>0</v>
      </c>
      <c r="BC85">
        <f t="shared" si="73"/>
        <v>99.963999999999999</v>
      </c>
      <c r="BE85">
        <f t="shared" si="74"/>
        <v>0.66514647137150473</v>
      </c>
      <c r="BF85">
        <f t="shared" si="75"/>
        <v>8.7646808404076828E-5</v>
      </c>
      <c r="BG85">
        <f t="shared" si="76"/>
        <v>1.7653981953707335E-4</v>
      </c>
      <c r="BH85">
        <f t="shared" si="77"/>
        <v>1.4474636489242711E-4</v>
      </c>
      <c r="BI85">
        <f t="shared" si="78"/>
        <v>0.1433105060965425</v>
      </c>
      <c r="BJ85">
        <f t="shared" si="79"/>
        <v>0</v>
      </c>
      <c r="BK85">
        <f t="shared" si="80"/>
        <v>1.2188743660741754</v>
      </c>
      <c r="BL85">
        <f t="shared" si="81"/>
        <v>1.5157621430380156E-3</v>
      </c>
      <c r="BM85">
        <f t="shared" si="82"/>
        <v>2.2273159151589995E-3</v>
      </c>
      <c r="BN85">
        <f t="shared" si="83"/>
        <v>4.1503330977015187E-3</v>
      </c>
      <c r="BO85">
        <f t="shared" si="84"/>
        <v>0</v>
      </c>
      <c r="BP85">
        <f t="shared" si="85"/>
        <v>0</v>
      </c>
      <c r="BQ85">
        <f t="shared" si="86"/>
        <v>2.0356336876909547</v>
      </c>
      <c r="BR85">
        <f t="shared" si="87"/>
        <v>1.4809173896467456</v>
      </c>
    </row>
    <row r="86" spans="1:70">
      <c r="A86" t="s">
        <v>173</v>
      </c>
      <c r="B86">
        <v>88</v>
      </c>
      <c r="C86" s="1">
        <v>35.140999999999998</v>
      </c>
      <c r="D86" s="1">
        <v>6.0000000000000001E-3</v>
      </c>
      <c r="E86" s="1">
        <v>0.34200000000000003</v>
      </c>
      <c r="F86" s="1">
        <v>0.01</v>
      </c>
      <c r="G86" s="1">
        <v>9.5220000000000002</v>
      </c>
      <c r="H86" s="1">
        <v>42.667999999999999</v>
      </c>
      <c r="I86" s="1">
        <v>0.30099999999999999</v>
      </c>
      <c r="J86" s="1">
        <v>0.14899999999999999</v>
      </c>
      <c r="K86" s="1">
        <v>0.30299999999999999</v>
      </c>
      <c r="L86" s="1">
        <v>0.13900000000000001</v>
      </c>
      <c r="N86">
        <f t="shared" si="45"/>
        <v>88.580999999999989</v>
      </c>
      <c r="P86" s="1">
        <v>14.288</v>
      </c>
      <c r="Q86" s="1">
        <v>72.540999999999997</v>
      </c>
      <c r="R86" s="1">
        <v>10.991</v>
      </c>
      <c r="S86" s="19">
        <f t="shared" si="88"/>
        <v>3.9999999999995595</v>
      </c>
      <c r="T86" s="19">
        <f>SUM(S$4:S86)</f>
        <v>175.79867850551551</v>
      </c>
      <c r="W86" s="4">
        <v>8</v>
      </c>
      <c r="X86" s="4">
        <v>3</v>
      </c>
      <c r="Y86" s="12">
        <v>0</v>
      </c>
      <c r="AA86" s="11">
        <f t="shared" si="46"/>
        <v>0.98090207904036641</v>
      </c>
      <c r="AB86" s="11">
        <f t="shared" si="47"/>
        <v>1.2598846353706859E-4</v>
      </c>
      <c r="AC86" s="11">
        <f t="shared" si="48"/>
        <v>1.1250394151520926E-2</v>
      </c>
      <c r="AD86" s="11">
        <f t="shared" si="49"/>
        <v>2.2067668111611552E-4</v>
      </c>
      <c r="AE86" s="11">
        <f t="shared" si="50"/>
        <v>0</v>
      </c>
      <c r="AF86" s="11">
        <f t="shared" si="51"/>
        <v>0.22226912304419807</v>
      </c>
      <c r="AG86" s="11">
        <f t="shared" si="52"/>
        <v>1.7753798610235965</v>
      </c>
      <c r="AH86" s="11">
        <f t="shared" si="53"/>
        <v>9.0016078470242546E-3</v>
      </c>
      <c r="AI86" s="11">
        <f t="shared" si="54"/>
        <v>3.5225118665632811E-3</v>
      </c>
      <c r="AJ86" s="11">
        <f t="shared" si="55"/>
        <v>6.8030764512376253E-3</v>
      </c>
      <c r="AK86" s="11">
        <f t="shared" si="56"/>
        <v>7.5221570212355149E-3</v>
      </c>
      <c r="AL86" s="11">
        <f t="shared" si="57"/>
        <v>0</v>
      </c>
      <c r="AM86" s="11">
        <f t="shared" si="58"/>
        <v>3.0169974755903954</v>
      </c>
      <c r="AN86" s="11">
        <f t="shared" si="59"/>
        <v>0.88873464516694345</v>
      </c>
      <c r="AO86" s="8">
        <f t="shared" si="60"/>
        <v>0</v>
      </c>
      <c r="AQ86">
        <f t="shared" si="61"/>
        <v>35.140999999999998</v>
      </c>
      <c r="AR86">
        <f t="shared" si="62"/>
        <v>6.0000000000000001E-3</v>
      </c>
      <c r="AS86">
        <f t="shared" si="63"/>
        <v>0.34200000000000003</v>
      </c>
      <c r="AT86">
        <f t="shared" si="64"/>
        <v>0.01</v>
      </c>
      <c r="AU86">
        <f t="shared" si="65"/>
        <v>0</v>
      </c>
      <c r="AV86">
        <f t="shared" si="66"/>
        <v>9.522000000000002</v>
      </c>
      <c r="AW86">
        <f t="shared" si="67"/>
        <v>42.667999999999999</v>
      </c>
      <c r="AX86">
        <f t="shared" si="68"/>
        <v>0.30099999999999999</v>
      </c>
      <c r="AY86">
        <f t="shared" si="69"/>
        <v>0.14899999999999999</v>
      </c>
      <c r="AZ86">
        <f t="shared" si="70"/>
        <v>0.30299999999999999</v>
      </c>
      <c r="BA86">
        <f t="shared" si="71"/>
        <v>0.13900000000000001</v>
      </c>
      <c r="BB86">
        <f t="shared" si="72"/>
        <v>0</v>
      </c>
      <c r="BC86">
        <f t="shared" si="73"/>
        <v>88.580999999999989</v>
      </c>
      <c r="BE86">
        <f t="shared" si="74"/>
        <v>0.58490346205059918</v>
      </c>
      <c r="BF86">
        <f t="shared" si="75"/>
        <v>7.5125835774922993E-5</v>
      </c>
      <c r="BG86">
        <f t="shared" si="76"/>
        <v>6.7085131424087889E-3</v>
      </c>
      <c r="BH86">
        <f t="shared" si="77"/>
        <v>1.3158760444766102E-4</v>
      </c>
      <c r="BI86">
        <f t="shared" si="78"/>
        <v>0.13253716385501924</v>
      </c>
      <c r="BJ86">
        <f t="shared" si="79"/>
        <v>0</v>
      </c>
      <c r="BK86">
        <f t="shared" si="80"/>
        <v>1.0586437212810511</v>
      </c>
      <c r="BL86">
        <f t="shared" si="81"/>
        <v>5.3675812359346188E-3</v>
      </c>
      <c r="BM86">
        <f t="shared" si="82"/>
        <v>2.1004434896119677E-3</v>
      </c>
      <c r="BN86">
        <f t="shared" si="83"/>
        <v>4.0566158987211613E-3</v>
      </c>
      <c r="BO86">
        <f t="shared" si="84"/>
        <v>4.4853974497772635E-3</v>
      </c>
      <c r="BP86">
        <f t="shared" si="85"/>
        <v>0</v>
      </c>
      <c r="BQ86">
        <f t="shared" si="86"/>
        <v>1.7990096118433458</v>
      </c>
      <c r="BR86">
        <f t="shared" si="87"/>
        <v>1.6770324381419202</v>
      </c>
    </row>
    <row r="87" spans="1:70">
      <c r="A87" t="s">
        <v>174</v>
      </c>
      <c r="B87">
        <v>90</v>
      </c>
      <c r="C87" s="1">
        <v>49.085999999999999</v>
      </c>
      <c r="D87" s="1">
        <v>0.01</v>
      </c>
      <c r="E87" s="1">
        <v>0.314</v>
      </c>
      <c r="F87" s="1">
        <v>0.01</v>
      </c>
      <c r="G87" s="1">
        <v>9.7560000000000002</v>
      </c>
      <c r="H87" s="1">
        <v>60.868000000000002</v>
      </c>
      <c r="I87" s="1">
        <v>0.186</v>
      </c>
      <c r="J87" s="1">
        <v>0.156</v>
      </c>
      <c r="K87" s="1">
        <v>0.30399999999999999</v>
      </c>
      <c r="L87" s="1">
        <v>0.06</v>
      </c>
      <c r="N87">
        <f t="shared" si="45"/>
        <v>120.75000000000001</v>
      </c>
      <c r="P87" s="1">
        <v>14.282999999999999</v>
      </c>
      <c r="Q87" s="1">
        <v>72.540000000000006</v>
      </c>
      <c r="R87" s="1">
        <v>10.991</v>
      </c>
      <c r="S87" s="19">
        <f t="shared" si="88"/>
        <v>5.0990195135917009</v>
      </c>
      <c r="T87" s="19">
        <f>SUM(S$4:S87)</f>
        <v>180.89769801910722</v>
      </c>
      <c r="W87" s="4">
        <v>8</v>
      </c>
      <c r="X87" s="4">
        <v>3</v>
      </c>
      <c r="Y87" s="12">
        <v>0</v>
      </c>
      <c r="AA87" s="11">
        <f t="shared" si="46"/>
        <v>0.99023684111428667</v>
      </c>
      <c r="AB87" s="11">
        <f t="shared" si="47"/>
        <v>1.5175724265758503E-4</v>
      </c>
      <c r="AC87" s="11">
        <f t="shared" si="48"/>
        <v>7.4651953664505218E-3</v>
      </c>
      <c r="AD87" s="11">
        <f t="shared" si="49"/>
        <v>1.5948738656609889E-4</v>
      </c>
      <c r="AE87" s="11">
        <f t="shared" si="50"/>
        <v>0</v>
      </c>
      <c r="AF87" s="11">
        <f t="shared" si="51"/>
        <v>0.16458590821646449</v>
      </c>
      <c r="AG87" s="11">
        <f t="shared" si="52"/>
        <v>1.8304081149134486</v>
      </c>
      <c r="AH87" s="11">
        <f t="shared" si="53"/>
        <v>4.0200961050777459E-3</v>
      </c>
      <c r="AI87" s="11">
        <f t="shared" si="54"/>
        <v>2.6653895617349201E-3</v>
      </c>
      <c r="AJ87" s="11">
        <f t="shared" si="55"/>
        <v>4.9329442173751264E-3</v>
      </c>
      <c r="AK87" s="11">
        <f t="shared" si="56"/>
        <v>2.3466522849725992E-3</v>
      </c>
      <c r="AL87" s="11">
        <f t="shared" si="57"/>
        <v>0</v>
      </c>
      <c r="AM87" s="11">
        <f t="shared" si="58"/>
        <v>3.0069723864090339</v>
      </c>
      <c r="AN87" s="11">
        <f t="shared" si="59"/>
        <v>0.91750055072433334</v>
      </c>
      <c r="AO87" s="8">
        <f t="shared" si="60"/>
        <v>0</v>
      </c>
      <c r="AQ87">
        <f t="shared" si="61"/>
        <v>49.085999999999999</v>
      </c>
      <c r="AR87">
        <f t="shared" si="62"/>
        <v>0.01</v>
      </c>
      <c r="AS87">
        <f t="shared" si="63"/>
        <v>0.314</v>
      </c>
      <c r="AT87">
        <f t="shared" si="64"/>
        <v>0.01</v>
      </c>
      <c r="AU87">
        <f t="shared" si="65"/>
        <v>0</v>
      </c>
      <c r="AV87">
        <f t="shared" si="66"/>
        <v>9.7560000000000002</v>
      </c>
      <c r="AW87">
        <f t="shared" si="67"/>
        <v>60.868000000000002</v>
      </c>
      <c r="AX87">
        <f t="shared" si="68"/>
        <v>0.186</v>
      </c>
      <c r="AY87">
        <f t="shared" si="69"/>
        <v>0.156</v>
      </c>
      <c r="AZ87">
        <f t="shared" si="70"/>
        <v>0.30399999999999999</v>
      </c>
      <c r="BA87">
        <f t="shared" si="71"/>
        <v>0.06</v>
      </c>
      <c r="BB87">
        <f t="shared" si="72"/>
        <v>0</v>
      </c>
      <c r="BC87">
        <f t="shared" si="73"/>
        <v>120.75000000000001</v>
      </c>
      <c r="BE87">
        <f t="shared" si="74"/>
        <v>0.81701065246338211</v>
      </c>
      <c r="BF87">
        <f t="shared" si="75"/>
        <v>1.2520972629153832E-4</v>
      </c>
      <c r="BG87">
        <f t="shared" si="76"/>
        <v>6.1592781482934485E-3</v>
      </c>
      <c r="BH87">
        <f t="shared" si="77"/>
        <v>1.3158760444766102E-4</v>
      </c>
      <c r="BI87">
        <f t="shared" si="78"/>
        <v>0.13579422081175882</v>
      </c>
      <c r="BJ87">
        <f t="shared" si="79"/>
        <v>0</v>
      </c>
      <c r="BK87">
        <f t="shared" si="80"/>
        <v>1.5102073222774686</v>
      </c>
      <c r="BL87">
        <f t="shared" si="81"/>
        <v>3.3168442188831865E-3</v>
      </c>
      <c r="BM87">
        <f t="shared" si="82"/>
        <v>2.1991220428152145E-3</v>
      </c>
      <c r="BN87">
        <f t="shared" si="83"/>
        <v>4.0700040700040697E-3</v>
      </c>
      <c r="BO87">
        <f t="shared" si="84"/>
        <v>1.9361427840765162E-3</v>
      </c>
      <c r="BP87">
        <f t="shared" si="85"/>
        <v>0</v>
      </c>
      <c r="BQ87">
        <f t="shared" si="86"/>
        <v>2.480950384147421</v>
      </c>
      <c r="BR87">
        <f t="shared" si="87"/>
        <v>1.2120243942090687</v>
      </c>
    </row>
    <row r="88" spans="1:70">
      <c r="A88" t="s">
        <v>175</v>
      </c>
      <c r="B88">
        <v>92</v>
      </c>
      <c r="C88" s="1">
        <v>40.481000000000002</v>
      </c>
      <c r="D88" s="1">
        <v>4.0000000000000001E-3</v>
      </c>
      <c r="E88" s="1">
        <v>1.2999999999999999E-2</v>
      </c>
      <c r="F88" s="1">
        <v>8.0000000000000002E-3</v>
      </c>
      <c r="G88" s="1">
        <v>10.313000000000001</v>
      </c>
      <c r="H88" s="1">
        <v>49.869</v>
      </c>
      <c r="I88" s="1">
        <v>8.5000000000000006E-2</v>
      </c>
      <c r="J88" s="1">
        <v>0.157</v>
      </c>
      <c r="K88" s="1">
        <v>0.314</v>
      </c>
      <c r="L88" s="1">
        <v>0</v>
      </c>
      <c r="N88">
        <f t="shared" si="45"/>
        <v>101.24399999999999</v>
      </c>
      <c r="P88" s="1">
        <v>14.28</v>
      </c>
      <c r="Q88" s="1">
        <v>72.539000000000001</v>
      </c>
      <c r="R88" s="1">
        <v>10.991</v>
      </c>
      <c r="S88" s="19">
        <f t="shared" si="88"/>
        <v>3.1622776601699973</v>
      </c>
      <c r="T88" s="19">
        <f>SUM(S$4:S88)</f>
        <v>184.05997567927722</v>
      </c>
      <c r="W88" s="4">
        <v>8</v>
      </c>
      <c r="X88" s="4">
        <v>3</v>
      </c>
      <c r="Y88" s="12">
        <v>0</v>
      </c>
      <c r="AA88" s="11">
        <f t="shared" si="46"/>
        <v>0.98470597349578082</v>
      </c>
      <c r="AB88" s="11">
        <f t="shared" si="47"/>
        <v>7.3195321324833813E-5</v>
      </c>
      <c r="AC88" s="11">
        <f t="shared" si="48"/>
        <v>3.7267373444526926E-4</v>
      </c>
      <c r="AD88" s="11">
        <f t="shared" si="49"/>
        <v>1.5384742503925724E-4</v>
      </c>
      <c r="AE88" s="11">
        <f t="shared" si="50"/>
        <v>0</v>
      </c>
      <c r="AF88" s="11">
        <f t="shared" si="51"/>
        <v>0.20978758218187538</v>
      </c>
      <c r="AG88" s="11">
        <f t="shared" si="52"/>
        <v>1.8082707753349829</v>
      </c>
      <c r="AH88" s="11">
        <f t="shared" si="53"/>
        <v>2.2152172278804838E-3</v>
      </c>
      <c r="AI88" s="11">
        <f t="shared" si="54"/>
        <v>3.2345185778936106E-3</v>
      </c>
      <c r="AJ88" s="11">
        <f t="shared" si="55"/>
        <v>6.1437873039294332E-3</v>
      </c>
      <c r="AK88" s="11">
        <f t="shared" si="56"/>
        <v>0</v>
      </c>
      <c r="AL88" s="11">
        <f t="shared" si="57"/>
        <v>0</v>
      </c>
      <c r="AM88" s="11">
        <f t="shared" si="58"/>
        <v>3.0149575706031522</v>
      </c>
      <c r="AN88" s="11">
        <f t="shared" si="59"/>
        <v>0.89604483864380868</v>
      </c>
      <c r="AO88" s="8">
        <f t="shared" si="60"/>
        <v>0</v>
      </c>
      <c r="AQ88">
        <f t="shared" si="61"/>
        <v>40.481000000000002</v>
      </c>
      <c r="AR88">
        <f t="shared" si="62"/>
        <v>4.0000000000000001E-3</v>
      </c>
      <c r="AS88">
        <f t="shared" si="63"/>
        <v>1.2999999999999999E-2</v>
      </c>
      <c r="AT88">
        <f t="shared" si="64"/>
        <v>8.0000000000000002E-3</v>
      </c>
      <c r="AU88">
        <f t="shared" si="65"/>
        <v>0</v>
      </c>
      <c r="AV88">
        <f t="shared" si="66"/>
        <v>10.313000000000001</v>
      </c>
      <c r="AW88">
        <f t="shared" si="67"/>
        <v>49.869</v>
      </c>
      <c r="AX88">
        <f t="shared" si="68"/>
        <v>8.5000000000000006E-2</v>
      </c>
      <c r="AY88">
        <f t="shared" si="69"/>
        <v>0.157</v>
      </c>
      <c r="AZ88">
        <f t="shared" si="70"/>
        <v>0.314</v>
      </c>
      <c r="BA88">
        <f t="shared" si="71"/>
        <v>0</v>
      </c>
      <c r="BB88">
        <f t="shared" si="72"/>
        <v>0</v>
      </c>
      <c r="BC88">
        <f t="shared" si="73"/>
        <v>101.24399999999999</v>
      </c>
      <c r="BE88">
        <f t="shared" si="74"/>
        <v>0.67378495339547273</v>
      </c>
      <c r="BF88">
        <f t="shared" si="75"/>
        <v>5.0083890516615331E-5</v>
      </c>
      <c r="BG88">
        <f t="shared" si="76"/>
        <v>2.5500196155355041E-4</v>
      </c>
      <c r="BH88">
        <f t="shared" si="77"/>
        <v>1.0527008355812881E-4</v>
      </c>
      <c r="BI88">
        <f t="shared" si="78"/>
        <v>0.14354712989254498</v>
      </c>
      <c r="BJ88">
        <f t="shared" si="79"/>
        <v>0</v>
      </c>
      <c r="BK88">
        <f t="shared" si="80"/>
        <v>1.2373090779170512</v>
      </c>
      <c r="BL88">
        <f t="shared" si="81"/>
        <v>1.5157621430380156E-3</v>
      </c>
      <c r="BM88">
        <f t="shared" si="82"/>
        <v>2.213218978987107E-3</v>
      </c>
      <c r="BN88">
        <f t="shared" si="83"/>
        <v>4.2038857828331508E-3</v>
      </c>
      <c r="BO88">
        <f t="shared" si="84"/>
        <v>0</v>
      </c>
      <c r="BP88">
        <f t="shared" si="85"/>
        <v>0</v>
      </c>
      <c r="BQ88">
        <f t="shared" si="86"/>
        <v>2.0629843840455555</v>
      </c>
      <c r="BR88">
        <f t="shared" si="87"/>
        <v>1.4614543832322944</v>
      </c>
    </row>
    <row r="89" spans="1:70">
      <c r="A89" t="s">
        <v>176</v>
      </c>
      <c r="B89">
        <v>94</v>
      </c>
      <c r="C89" s="1">
        <v>40.433</v>
      </c>
      <c r="D89" s="1">
        <v>0</v>
      </c>
      <c r="E89" s="1">
        <v>1.0999999999999999E-2</v>
      </c>
      <c r="F89" s="1">
        <v>8.9999999999999993E-3</v>
      </c>
      <c r="G89" s="1">
        <v>10.315</v>
      </c>
      <c r="H89" s="1">
        <v>49.808</v>
      </c>
      <c r="I89" s="1">
        <v>8.7999999999999995E-2</v>
      </c>
      <c r="J89" s="1">
        <v>0.154</v>
      </c>
      <c r="K89" s="1">
        <v>0.315</v>
      </c>
      <c r="L89" s="1">
        <v>4.0000000000000001E-3</v>
      </c>
      <c r="N89">
        <f t="shared" si="45"/>
        <v>101.13699999999999</v>
      </c>
      <c r="P89" s="1">
        <v>14.276</v>
      </c>
      <c r="Q89" s="1">
        <v>72.537999999999997</v>
      </c>
      <c r="R89" s="1">
        <v>10.991</v>
      </c>
      <c r="S89" s="19">
        <f t="shared" si="88"/>
        <v>4.1231056256183916</v>
      </c>
      <c r="T89" s="19">
        <f>SUM(S$4:S89)</f>
        <v>188.18308130489561</v>
      </c>
      <c r="W89" s="4">
        <v>8</v>
      </c>
      <c r="X89" s="4">
        <v>3</v>
      </c>
      <c r="Y89" s="12">
        <v>0</v>
      </c>
      <c r="AA89" s="11">
        <f t="shared" si="46"/>
        <v>0.9846657344580485</v>
      </c>
      <c r="AB89" s="11">
        <f t="shared" si="47"/>
        <v>0</v>
      </c>
      <c r="AC89" s="11">
        <f t="shared" si="48"/>
        <v>3.1570076721987186E-4</v>
      </c>
      <c r="AD89" s="11">
        <f t="shared" si="49"/>
        <v>1.7327674190984049E-4</v>
      </c>
      <c r="AE89" s="11">
        <f t="shared" si="50"/>
        <v>0</v>
      </c>
      <c r="AF89" s="11">
        <f t="shared" si="51"/>
        <v>0.21006877912148603</v>
      </c>
      <c r="AG89" s="11">
        <f t="shared" si="52"/>
        <v>1.8081290606254192</v>
      </c>
      <c r="AH89" s="11">
        <f t="shared" si="53"/>
        <v>2.2960301458868019E-3</v>
      </c>
      <c r="AI89" s="11">
        <f t="shared" si="54"/>
        <v>3.1763491695518437E-3</v>
      </c>
      <c r="AJ89" s="11">
        <f t="shared" si="55"/>
        <v>6.1704181668158307E-3</v>
      </c>
      <c r="AK89" s="11">
        <f t="shared" si="56"/>
        <v>1.8885518209782616E-4</v>
      </c>
      <c r="AL89" s="11">
        <f t="shared" si="57"/>
        <v>0</v>
      </c>
      <c r="AM89" s="11">
        <f t="shared" si="58"/>
        <v>3.015184204378436</v>
      </c>
      <c r="AN89" s="11">
        <f t="shared" si="59"/>
        <v>0.89591269250995242</v>
      </c>
      <c r="AO89" s="8">
        <f t="shared" si="60"/>
        <v>0</v>
      </c>
      <c r="AQ89">
        <f t="shared" si="61"/>
        <v>40.433</v>
      </c>
      <c r="AR89">
        <f t="shared" si="62"/>
        <v>0</v>
      </c>
      <c r="AS89">
        <f t="shared" si="63"/>
        <v>1.0999999999999999E-2</v>
      </c>
      <c r="AT89">
        <f t="shared" si="64"/>
        <v>8.9999999999999993E-3</v>
      </c>
      <c r="AU89">
        <f t="shared" si="65"/>
        <v>0</v>
      </c>
      <c r="AV89">
        <f t="shared" si="66"/>
        <v>10.315</v>
      </c>
      <c r="AW89">
        <f t="shared" si="67"/>
        <v>49.808</v>
      </c>
      <c r="AX89">
        <f t="shared" si="68"/>
        <v>8.7999999999999995E-2</v>
      </c>
      <c r="AY89">
        <f t="shared" si="69"/>
        <v>0.154</v>
      </c>
      <c r="AZ89">
        <f t="shared" si="70"/>
        <v>0.315</v>
      </c>
      <c r="BA89">
        <f t="shared" si="71"/>
        <v>4.0000000000000001E-3</v>
      </c>
      <c r="BB89">
        <f t="shared" si="72"/>
        <v>0</v>
      </c>
      <c r="BC89">
        <f t="shared" si="73"/>
        <v>101.13699999999999</v>
      </c>
      <c r="BE89">
        <f t="shared" si="74"/>
        <v>0.67298601864181096</v>
      </c>
      <c r="BF89">
        <f t="shared" si="75"/>
        <v>0</v>
      </c>
      <c r="BG89">
        <f t="shared" si="76"/>
        <v>2.1577089054531189E-4</v>
      </c>
      <c r="BH89">
        <f t="shared" si="77"/>
        <v>1.1842884400289492E-4</v>
      </c>
      <c r="BI89">
        <f t="shared" si="78"/>
        <v>0.14357496798619232</v>
      </c>
      <c r="BJ89">
        <f t="shared" si="79"/>
        <v>0</v>
      </c>
      <c r="BK89">
        <f t="shared" si="80"/>
        <v>1.2357955955181072</v>
      </c>
      <c r="BL89">
        <f t="shared" si="81"/>
        <v>1.5692596304393571E-3</v>
      </c>
      <c r="BM89">
        <f t="shared" si="82"/>
        <v>2.1709281704714299E-3</v>
      </c>
      <c r="BN89">
        <f t="shared" si="83"/>
        <v>4.2172739541160593E-3</v>
      </c>
      <c r="BO89">
        <f t="shared" si="84"/>
        <v>1.2907618560510108E-4</v>
      </c>
      <c r="BP89">
        <f t="shared" si="85"/>
        <v>0</v>
      </c>
      <c r="BQ89">
        <f t="shared" si="86"/>
        <v>2.0607773198212911</v>
      </c>
      <c r="BR89">
        <f t="shared" si="87"/>
        <v>1.4631295557153698</v>
      </c>
    </row>
    <row r="90" spans="1:70">
      <c r="A90" t="s">
        <v>177</v>
      </c>
      <c r="B90">
        <v>96</v>
      </c>
      <c r="C90" s="1">
        <v>40.417000000000002</v>
      </c>
      <c r="D90" s="1">
        <v>0</v>
      </c>
      <c r="E90" s="1">
        <v>1.2E-2</v>
      </c>
      <c r="F90" s="1">
        <v>1.2E-2</v>
      </c>
      <c r="G90" s="1">
        <v>10.3</v>
      </c>
      <c r="H90" s="1">
        <v>49.777000000000001</v>
      </c>
      <c r="I90" s="1">
        <v>8.5000000000000006E-2</v>
      </c>
      <c r="J90" s="1">
        <v>0.17100000000000001</v>
      </c>
      <c r="K90" s="1">
        <v>0.318</v>
      </c>
      <c r="L90" s="1">
        <v>5.0000000000000001E-3</v>
      </c>
      <c r="N90">
        <f t="shared" si="45"/>
        <v>101.09699999999999</v>
      </c>
      <c r="P90" s="1">
        <v>14.272</v>
      </c>
      <c r="Q90" s="1">
        <v>72.537000000000006</v>
      </c>
      <c r="R90" s="1">
        <v>10.991</v>
      </c>
      <c r="S90" s="19">
        <f t="shared" si="88"/>
        <v>4.1231056256149445</v>
      </c>
      <c r="T90" s="19">
        <f>SUM(S$4:S90)</f>
        <v>192.30618693051056</v>
      </c>
      <c r="W90" s="4">
        <v>8</v>
      </c>
      <c r="X90" s="4">
        <v>3</v>
      </c>
      <c r="Y90" s="12">
        <v>0</v>
      </c>
      <c r="AA90" s="11">
        <f t="shared" si="46"/>
        <v>0.98470091443787389</v>
      </c>
      <c r="AB90" s="11">
        <f t="shared" si="47"/>
        <v>0</v>
      </c>
      <c r="AC90" s="11">
        <f t="shared" si="48"/>
        <v>3.4454948553693844E-4</v>
      </c>
      <c r="AD90" s="11">
        <f t="shared" si="49"/>
        <v>2.3113537433611578E-4</v>
      </c>
      <c r="AE90" s="11">
        <f t="shared" si="50"/>
        <v>0</v>
      </c>
      <c r="AF90" s="11">
        <f t="shared" si="51"/>
        <v>0.20985383557723813</v>
      </c>
      <c r="AG90" s="11">
        <f t="shared" si="52"/>
        <v>1.8077836291350944</v>
      </c>
      <c r="AH90" s="11">
        <f t="shared" si="53"/>
        <v>2.2187136078545243E-3</v>
      </c>
      <c r="AI90" s="11">
        <f t="shared" si="54"/>
        <v>3.5285074165474347E-3</v>
      </c>
      <c r="AJ90" s="11">
        <f t="shared" si="55"/>
        <v>6.2318726634406222E-3</v>
      </c>
      <c r="AK90" s="11">
        <f t="shared" si="56"/>
        <v>2.3617086853581248E-4</v>
      </c>
      <c r="AL90" s="11">
        <f t="shared" si="57"/>
        <v>0</v>
      </c>
      <c r="AM90" s="11">
        <f t="shared" si="58"/>
        <v>3.0151293285664584</v>
      </c>
      <c r="AN90" s="11">
        <f t="shared" si="59"/>
        <v>0.89599031577897559</v>
      </c>
      <c r="AO90" s="8">
        <f t="shared" si="60"/>
        <v>0</v>
      </c>
      <c r="AQ90">
        <f t="shared" si="61"/>
        <v>40.417000000000002</v>
      </c>
      <c r="AR90">
        <f t="shared" si="62"/>
        <v>0</v>
      </c>
      <c r="AS90">
        <f t="shared" si="63"/>
        <v>1.2E-2</v>
      </c>
      <c r="AT90">
        <f t="shared" si="64"/>
        <v>1.2E-2</v>
      </c>
      <c r="AU90">
        <f t="shared" si="65"/>
        <v>0</v>
      </c>
      <c r="AV90">
        <f t="shared" si="66"/>
        <v>10.3</v>
      </c>
      <c r="AW90">
        <f t="shared" si="67"/>
        <v>49.777000000000001</v>
      </c>
      <c r="AX90">
        <f t="shared" si="68"/>
        <v>8.5000000000000006E-2</v>
      </c>
      <c r="AY90">
        <f t="shared" si="69"/>
        <v>0.17100000000000001</v>
      </c>
      <c r="AZ90">
        <f t="shared" si="70"/>
        <v>0.318</v>
      </c>
      <c r="BA90">
        <f t="shared" si="71"/>
        <v>5.0000000000000001E-3</v>
      </c>
      <c r="BB90">
        <f t="shared" si="72"/>
        <v>0</v>
      </c>
      <c r="BC90">
        <f t="shared" si="73"/>
        <v>101.09699999999999</v>
      </c>
      <c r="BE90">
        <f t="shared" si="74"/>
        <v>0.67271970705725703</v>
      </c>
      <c r="BF90">
        <f t="shared" si="75"/>
        <v>0</v>
      </c>
      <c r="BG90">
        <f t="shared" si="76"/>
        <v>2.3538642604943117E-4</v>
      </c>
      <c r="BH90">
        <f t="shared" si="77"/>
        <v>1.5790512533719322E-4</v>
      </c>
      <c r="BI90">
        <f t="shared" si="78"/>
        <v>0.14336618228383721</v>
      </c>
      <c r="BJ90">
        <f t="shared" si="79"/>
        <v>0</v>
      </c>
      <c r="BK90">
        <f t="shared" si="80"/>
        <v>1.2350264487252012</v>
      </c>
      <c r="BL90">
        <f t="shared" si="81"/>
        <v>1.5157621430380156E-3</v>
      </c>
      <c r="BM90">
        <f t="shared" si="82"/>
        <v>2.4105760853936008E-3</v>
      </c>
      <c r="BN90">
        <f t="shared" si="83"/>
        <v>4.2574384679647838E-3</v>
      </c>
      <c r="BO90">
        <f t="shared" si="84"/>
        <v>1.6134523200637637E-4</v>
      </c>
      <c r="BP90">
        <f t="shared" si="85"/>
        <v>0</v>
      </c>
      <c r="BQ90">
        <f t="shared" si="86"/>
        <v>2.0598507515460849</v>
      </c>
      <c r="BR90">
        <f t="shared" si="87"/>
        <v>1.4637610643894268</v>
      </c>
    </row>
    <row r="91" spans="1:70">
      <c r="A91" t="s">
        <v>178</v>
      </c>
      <c r="B91">
        <v>98</v>
      </c>
      <c r="C91" s="1">
        <v>40.411999999999999</v>
      </c>
      <c r="D91" s="1">
        <v>4.0000000000000001E-3</v>
      </c>
      <c r="E91" s="1">
        <v>1.4999999999999999E-2</v>
      </c>
      <c r="F91" s="1">
        <v>8.9999999999999993E-3</v>
      </c>
      <c r="G91" s="1">
        <v>10.336</v>
      </c>
      <c r="H91" s="1">
        <v>49.709000000000003</v>
      </c>
      <c r="I91" s="1">
        <v>8.3000000000000004E-2</v>
      </c>
      <c r="J91" s="1">
        <v>0.156</v>
      </c>
      <c r="K91" s="1">
        <v>0.316</v>
      </c>
      <c r="L91" s="1">
        <v>4.0000000000000001E-3</v>
      </c>
      <c r="N91">
        <f t="shared" si="45"/>
        <v>101.04400000000001</v>
      </c>
      <c r="P91" s="1">
        <v>14.268000000000001</v>
      </c>
      <c r="Q91" s="1">
        <v>72.536000000000001</v>
      </c>
      <c r="R91" s="1">
        <v>10.991</v>
      </c>
      <c r="S91" s="19">
        <f t="shared" si="88"/>
        <v>4.1231056256183916</v>
      </c>
      <c r="T91" s="19">
        <f>SUM(S$4:S91)</f>
        <v>196.42929255612896</v>
      </c>
      <c r="W91" s="4">
        <v>8</v>
      </c>
      <c r="X91" s="4">
        <v>3</v>
      </c>
      <c r="Y91" s="12">
        <v>0</v>
      </c>
      <c r="AA91" s="11">
        <f t="shared" si="46"/>
        <v>0.98512464605705374</v>
      </c>
      <c r="AB91" s="11">
        <f t="shared" si="47"/>
        <v>7.3351469986487224E-5</v>
      </c>
      <c r="AC91" s="11">
        <f t="shared" si="48"/>
        <v>4.3092549788697446E-4</v>
      </c>
      <c r="AD91" s="11">
        <f t="shared" si="49"/>
        <v>1.7344758378007465E-4</v>
      </c>
      <c r="AE91" s="11">
        <f t="shared" si="50"/>
        <v>0</v>
      </c>
      <c r="AF91" s="11">
        <f t="shared" si="51"/>
        <v>0.21070399043782359</v>
      </c>
      <c r="AG91" s="11">
        <f t="shared" si="52"/>
        <v>1.8063143424971881</v>
      </c>
      <c r="AH91" s="11">
        <f t="shared" si="53"/>
        <v>2.16770903100485E-3</v>
      </c>
      <c r="AI91" s="11">
        <f t="shared" si="54"/>
        <v>3.2207728444472272E-3</v>
      </c>
      <c r="AJ91" s="11">
        <f t="shared" si="55"/>
        <v>6.1961098212052861E-3</v>
      </c>
      <c r="AK91" s="11">
        <f t="shared" si="56"/>
        <v>1.890413835011847E-4</v>
      </c>
      <c r="AL91" s="11">
        <f t="shared" si="57"/>
        <v>0</v>
      </c>
      <c r="AM91" s="11">
        <f t="shared" si="58"/>
        <v>3.0145943366238779</v>
      </c>
      <c r="AN91" s="11">
        <f t="shared" si="59"/>
        <v>0.89553689869976383</v>
      </c>
      <c r="AO91" s="8">
        <f t="shared" si="60"/>
        <v>0</v>
      </c>
      <c r="AQ91">
        <f t="shared" si="61"/>
        <v>40.411999999999999</v>
      </c>
      <c r="AR91">
        <f t="shared" si="62"/>
        <v>4.0000000000000001E-3</v>
      </c>
      <c r="AS91">
        <f t="shared" si="63"/>
        <v>1.4999999999999999E-2</v>
      </c>
      <c r="AT91">
        <f t="shared" si="64"/>
        <v>8.9999999999999993E-3</v>
      </c>
      <c r="AU91">
        <f t="shared" si="65"/>
        <v>0</v>
      </c>
      <c r="AV91">
        <f t="shared" si="66"/>
        <v>10.336</v>
      </c>
      <c r="AW91">
        <f t="shared" si="67"/>
        <v>49.709000000000003</v>
      </c>
      <c r="AX91">
        <f t="shared" si="68"/>
        <v>8.3000000000000004E-2</v>
      </c>
      <c r="AY91">
        <f t="shared" si="69"/>
        <v>0.156</v>
      </c>
      <c r="AZ91">
        <f t="shared" si="70"/>
        <v>0.316</v>
      </c>
      <c r="BA91">
        <f t="shared" si="71"/>
        <v>4.0000000000000001E-3</v>
      </c>
      <c r="BB91">
        <f t="shared" si="72"/>
        <v>0</v>
      </c>
      <c r="BC91">
        <f t="shared" si="73"/>
        <v>101.04400000000001</v>
      </c>
      <c r="BE91">
        <f t="shared" si="74"/>
        <v>0.67263648468708392</v>
      </c>
      <c r="BF91">
        <f t="shared" si="75"/>
        <v>5.0083890516615331E-5</v>
      </c>
      <c r="BG91">
        <f t="shared" si="76"/>
        <v>2.9423303256178896E-4</v>
      </c>
      <c r="BH91">
        <f t="shared" si="77"/>
        <v>1.1842884400289492E-4</v>
      </c>
      <c r="BI91">
        <f t="shared" si="78"/>
        <v>0.14386726796948945</v>
      </c>
      <c r="BJ91">
        <f t="shared" si="79"/>
        <v>0</v>
      </c>
      <c r="BK91">
        <f t="shared" si="80"/>
        <v>1.2333392880181817</v>
      </c>
      <c r="BL91">
        <f t="shared" si="81"/>
        <v>1.480097151437121E-3</v>
      </c>
      <c r="BM91">
        <f t="shared" si="82"/>
        <v>2.1991220428152145E-3</v>
      </c>
      <c r="BN91">
        <f t="shared" si="83"/>
        <v>4.2306621253989669E-3</v>
      </c>
      <c r="BO91">
        <f t="shared" si="84"/>
        <v>1.2907618560510108E-4</v>
      </c>
      <c r="BP91">
        <f t="shared" si="85"/>
        <v>0</v>
      </c>
      <c r="BQ91">
        <f t="shared" si="86"/>
        <v>2.0583447439470928</v>
      </c>
      <c r="BR91">
        <f t="shared" si="87"/>
        <v>1.4645721254851971</v>
      </c>
    </row>
    <row r="92" spans="1:70">
      <c r="A92" t="s">
        <v>179</v>
      </c>
      <c r="B92">
        <v>100</v>
      </c>
      <c r="C92" s="1">
        <v>40.305</v>
      </c>
      <c r="D92" s="1">
        <v>0</v>
      </c>
      <c r="E92" s="1">
        <v>2.1000000000000001E-2</v>
      </c>
      <c r="F92" s="1">
        <v>0.01</v>
      </c>
      <c r="G92" s="1">
        <v>10.295999999999999</v>
      </c>
      <c r="H92" s="1">
        <v>49.582000000000001</v>
      </c>
      <c r="I92" s="1">
        <v>8.4000000000000005E-2</v>
      </c>
      <c r="J92" s="1">
        <v>0.159</v>
      </c>
      <c r="K92" s="1">
        <v>0.316</v>
      </c>
      <c r="L92" s="1">
        <v>4.0000000000000001E-3</v>
      </c>
      <c r="N92">
        <f t="shared" si="45"/>
        <v>100.77700000000002</v>
      </c>
      <c r="P92" s="1">
        <v>14.263999999999999</v>
      </c>
      <c r="Q92" s="1">
        <v>72.534999999999997</v>
      </c>
      <c r="R92" s="1">
        <v>10.991</v>
      </c>
      <c r="S92" s="19">
        <f t="shared" si="88"/>
        <v>4.1231056256201137</v>
      </c>
      <c r="T92" s="19">
        <f>SUM(S$4:S92)</f>
        <v>200.55239818174908</v>
      </c>
      <c r="W92" s="4">
        <v>8</v>
      </c>
      <c r="X92" s="4">
        <v>3</v>
      </c>
      <c r="Y92" s="12">
        <v>0</v>
      </c>
      <c r="AA92" s="11">
        <f t="shared" si="46"/>
        <v>0.98508199513525174</v>
      </c>
      <c r="AB92" s="11">
        <f t="shared" si="47"/>
        <v>0</v>
      </c>
      <c r="AC92" s="11">
        <f t="shared" si="48"/>
        <v>6.0487111180458327E-4</v>
      </c>
      <c r="AD92" s="11">
        <f t="shared" si="49"/>
        <v>1.9322279523275432E-4</v>
      </c>
      <c r="AE92" s="11">
        <f t="shared" si="50"/>
        <v>0</v>
      </c>
      <c r="AF92" s="11">
        <f t="shared" si="51"/>
        <v>0.21043666453559207</v>
      </c>
      <c r="AG92" s="11">
        <f t="shared" si="52"/>
        <v>1.8064043088653998</v>
      </c>
      <c r="AH92" s="11">
        <f t="shared" si="53"/>
        <v>2.1995548495327998E-3</v>
      </c>
      <c r="AI92" s="11">
        <f t="shared" si="54"/>
        <v>3.2912830826480723E-3</v>
      </c>
      <c r="AJ92" s="11">
        <f t="shared" si="55"/>
        <v>6.2122900176367199E-3</v>
      </c>
      <c r="AK92" s="11">
        <f t="shared" si="56"/>
        <v>1.8953503626186545E-4</v>
      </c>
      <c r="AL92" s="11">
        <f t="shared" si="57"/>
        <v>0</v>
      </c>
      <c r="AM92" s="11">
        <f t="shared" si="58"/>
        <v>3.0146137254293599</v>
      </c>
      <c r="AN92" s="11">
        <f t="shared" si="59"/>
        <v>0.89566025913251179</v>
      </c>
      <c r="AO92" s="8">
        <f t="shared" si="60"/>
        <v>0</v>
      </c>
      <c r="AQ92">
        <f t="shared" si="61"/>
        <v>40.305</v>
      </c>
      <c r="AR92">
        <f t="shared" si="62"/>
        <v>0</v>
      </c>
      <c r="AS92">
        <f t="shared" si="63"/>
        <v>2.1000000000000001E-2</v>
      </c>
      <c r="AT92">
        <f t="shared" si="64"/>
        <v>0.01</v>
      </c>
      <c r="AU92">
        <f t="shared" si="65"/>
        <v>0</v>
      </c>
      <c r="AV92">
        <f t="shared" si="66"/>
        <v>10.295999999999999</v>
      </c>
      <c r="AW92">
        <f t="shared" si="67"/>
        <v>49.582000000000001</v>
      </c>
      <c r="AX92">
        <f t="shared" si="68"/>
        <v>8.4000000000000005E-2</v>
      </c>
      <c r="AY92">
        <f t="shared" si="69"/>
        <v>0.159</v>
      </c>
      <c r="AZ92">
        <f t="shared" si="70"/>
        <v>0.316</v>
      </c>
      <c r="BA92">
        <f t="shared" si="71"/>
        <v>4.0000000000000001E-3</v>
      </c>
      <c r="BB92">
        <f t="shared" si="72"/>
        <v>0</v>
      </c>
      <c r="BC92">
        <f t="shared" si="73"/>
        <v>100.77700000000002</v>
      </c>
      <c r="BE92">
        <f t="shared" si="74"/>
        <v>0.67085552596537956</v>
      </c>
      <c r="BF92">
        <f t="shared" si="75"/>
        <v>0</v>
      </c>
      <c r="BG92">
        <f t="shared" si="76"/>
        <v>4.1192624558650454E-4</v>
      </c>
      <c r="BH92">
        <f t="shared" si="77"/>
        <v>1.3158760444766102E-4</v>
      </c>
      <c r="BI92">
        <f t="shared" si="78"/>
        <v>0.1433105060965425</v>
      </c>
      <c r="BJ92">
        <f t="shared" si="79"/>
        <v>0</v>
      </c>
      <c r="BK92">
        <f t="shared" si="80"/>
        <v>1.2301882672859539</v>
      </c>
      <c r="BL92">
        <f t="shared" si="81"/>
        <v>1.4979296472375683E-3</v>
      </c>
      <c r="BM92">
        <f t="shared" si="82"/>
        <v>2.241412851330892E-3</v>
      </c>
      <c r="BN92">
        <f t="shared" si="83"/>
        <v>4.2306621253989669E-3</v>
      </c>
      <c r="BO92">
        <f t="shared" si="84"/>
        <v>1.2907618560510108E-4</v>
      </c>
      <c r="BP92">
        <f t="shared" si="85"/>
        <v>0</v>
      </c>
      <c r="BQ92">
        <f t="shared" si="86"/>
        <v>2.052996894007483</v>
      </c>
      <c r="BR92">
        <f t="shared" si="87"/>
        <v>1.4683966323713167</v>
      </c>
    </row>
    <row r="93" spans="1:70">
      <c r="A93" t="s">
        <v>180</v>
      </c>
      <c r="B93">
        <v>103</v>
      </c>
      <c r="C93" s="1">
        <v>40.314999999999998</v>
      </c>
      <c r="D93" s="1">
        <v>7.0000000000000001E-3</v>
      </c>
      <c r="E93" s="1">
        <v>1.2999999999999999E-2</v>
      </c>
      <c r="F93" s="1">
        <v>0.01</v>
      </c>
      <c r="G93" s="1">
        <v>10.3</v>
      </c>
      <c r="H93" s="1">
        <v>49.625999999999998</v>
      </c>
      <c r="I93" s="1">
        <v>8.5000000000000006E-2</v>
      </c>
      <c r="J93" s="1">
        <v>0.16400000000000001</v>
      </c>
      <c r="K93" s="1">
        <v>0.32200000000000001</v>
      </c>
      <c r="L93" s="1">
        <v>4.0000000000000001E-3</v>
      </c>
      <c r="N93">
        <f t="shared" si="45"/>
        <v>100.84599999999999</v>
      </c>
      <c r="P93" s="1">
        <v>14.259</v>
      </c>
      <c r="Q93" s="1">
        <v>72.534000000000006</v>
      </c>
      <c r="R93" s="1">
        <v>10.991</v>
      </c>
      <c r="S93" s="19">
        <f t="shared" si="88"/>
        <v>5.0990195135899592</v>
      </c>
      <c r="T93" s="19">
        <f>SUM(S$4:S93)</f>
        <v>205.65141769533903</v>
      </c>
      <c r="W93" s="4">
        <v>8</v>
      </c>
      <c r="X93" s="4">
        <v>3</v>
      </c>
      <c r="Y93" s="12">
        <v>0</v>
      </c>
      <c r="AA93" s="11">
        <f t="shared" si="46"/>
        <v>0.98475204413610717</v>
      </c>
      <c r="AB93" s="11">
        <f t="shared" si="47"/>
        <v>1.2862525745192254E-4</v>
      </c>
      <c r="AC93" s="11">
        <f t="shared" si="48"/>
        <v>3.742257539413725E-4</v>
      </c>
      <c r="AD93" s="11">
        <f t="shared" si="49"/>
        <v>1.9311016348171864E-4</v>
      </c>
      <c r="AE93" s="11">
        <f t="shared" si="50"/>
        <v>0</v>
      </c>
      <c r="AF93" s="11">
        <f t="shared" si="51"/>
        <v>0.21039570569577148</v>
      </c>
      <c r="AG93" s="11">
        <f t="shared" si="52"/>
        <v>1.8069534381329624</v>
      </c>
      <c r="AH93" s="11">
        <f t="shared" si="53"/>
        <v>2.2244426172975617E-3</v>
      </c>
      <c r="AI93" s="11">
        <f t="shared" si="54"/>
        <v>3.3928036935411878E-3</v>
      </c>
      <c r="AJ93" s="11">
        <f t="shared" si="55"/>
        <v>6.326554920101285E-3</v>
      </c>
      <c r="AK93" s="11">
        <f t="shared" si="56"/>
        <v>1.8942455414721083E-4</v>
      </c>
      <c r="AL93" s="11">
        <f t="shared" si="57"/>
        <v>0</v>
      </c>
      <c r="AM93" s="11">
        <f t="shared" si="58"/>
        <v>3.0149303749248033</v>
      </c>
      <c r="AN93" s="11">
        <f t="shared" si="59"/>
        <v>0.89570684561995995</v>
      </c>
      <c r="AO93" s="8">
        <f t="shared" si="60"/>
        <v>0</v>
      </c>
      <c r="AQ93">
        <f t="shared" si="61"/>
        <v>40.314999999999998</v>
      </c>
      <c r="AR93">
        <f t="shared" si="62"/>
        <v>7.0000000000000001E-3</v>
      </c>
      <c r="AS93">
        <f t="shared" si="63"/>
        <v>1.2999999999999999E-2</v>
      </c>
      <c r="AT93">
        <f t="shared" si="64"/>
        <v>0.01</v>
      </c>
      <c r="AU93">
        <f t="shared" si="65"/>
        <v>0</v>
      </c>
      <c r="AV93">
        <f t="shared" si="66"/>
        <v>10.3</v>
      </c>
      <c r="AW93">
        <f t="shared" si="67"/>
        <v>49.625999999999998</v>
      </c>
      <c r="AX93">
        <f t="shared" si="68"/>
        <v>8.5000000000000006E-2</v>
      </c>
      <c r="AY93">
        <f t="shared" si="69"/>
        <v>0.16400000000000001</v>
      </c>
      <c r="AZ93">
        <f t="shared" si="70"/>
        <v>0.32200000000000001</v>
      </c>
      <c r="BA93">
        <f t="shared" si="71"/>
        <v>4.0000000000000001E-3</v>
      </c>
      <c r="BB93">
        <f t="shared" si="72"/>
        <v>0</v>
      </c>
      <c r="BC93">
        <f t="shared" si="73"/>
        <v>100.84599999999999</v>
      </c>
      <c r="BE93">
        <f t="shared" si="74"/>
        <v>0.67102197070572567</v>
      </c>
      <c r="BF93">
        <f t="shared" si="75"/>
        <v>8.7646808404076828E-5</v>
      </c>
      <c r="BG93">
        <f t="shared" si="76"/>
        <v>2.5500196155355041E-4</v>
      </c>
      <c r="BH93">
        <f t="shared" si="77"/>
        <v>1.3158760444766102E-4</v>
      </c>
      <c r="BI93">
        <f t="shared" si="78"/>
        <v>0.14336618228383721</v>
      </c>
      <c r="BJ93">
        <f t="shared" si="79"/>
        <v>0</v>
      </c>
      <c r="BK93">
        <f t="shared" si="80"/>
        <v>1.231279959508143</v>
      </c>
      <c r="BL93">
        <f t="shared" si="81"/>
        <v>1.5157621430380156E-3</v>
      </c>
      <c r="BM93">
        <f t="shared" si="82"/>
        <v>2.3118975321903541E-3</v>
      </c>
      <c r="BN93">
        <f t="shared" si="83"/>
        <v>4.3109911530964159E-3</v>
      </c>
      <c r="BO93">
        <f t="shared" si="84"/>
        <v>1.2907618560510108E-4</v>
      </c>
      <c r="BP93">
        <f t="shared" si="85"/>
        <v>0</v>
      </c>
      <c r="BQ93">
        <f t="shared" si="86"/>
        <v>2.0544100758860413</v>
      </c>
      <c r="BR93">
        <f t="shared" si="87"/>
        <v>1.4675406873793209</v>
      </c>
    </row>
    <row r="94" spans="1:70">
      <c r="A94" t="s">
        <v>181</v>
      </c>
      <c r="B94">
        <v>106</v>
      </c>
      <c r="C94" s="1">
        <v>40.252000000000002</v>
      </c>
      <c r="D94" s="1">
        <v>0</v>
      </c>
      <c r="E94" s="1">
        <v>1.7999999999999999E-2</v>
      </c>
      <c r="F94" s="1">
        <v>0.01</v>
      </c>
      <c r="G94" s="1">
        <v>10.345000000000001</v>
      </c>
      <c r="H94" s="1">
        <v>49.475000000000001</v>
      </c>
      <c r="I94" s="1">
        <v>8.5000000000000006E-2</v>
      </c>
      <c r="J94" s="1">
        <v>0.157</v>
      </c>
      <c r="K94" s="1">
        <v>0.312</v>
      </c>
      <c r="L94" s="1">
        <v>0</v>
      </c>
      <c r="N94">
        <f t="shared" si="45"/>
        <v>100.65399999999998</v>
      </c>
      <c r="P94" s="1">
        <v>14.252000000000001</v>
      </c>
      <c r="Q94" s="1">
        <v>72.531999999999996</v>
      </c>
      <c r="R94" s="1">
        <v>10.991</v>
      </c>
      <c r="S94" s="19">
        <f t="shared" si="88"/>
        <v>7.2801098892828282</v>
      </c>
      <c r="T94" s="19">
        <f>SUM(S$4:S94)</f>
        <v>212.93152758462188</v>
      </c>
      <c r="W94" s="4">
        <v>8</v>
      </c>
      <c r="X94" s="4">
        <v>3</v>
      </c>
      <c r="Y94" s="12">
        <v>0</v>
      </c>
      <c r="AA94" s="11">
        <f t="shared" si="46"/>
        <v>0.98521661809883032</v>
      </c>
      <c r="AB94" s="11">
        <f t="shared" si="47"/>
        <v>0</v>
      </c>
      <c r="AC94" s="11">
        <f t="shared" si="48"/>
        <v>5.192145600200099E-4</v>
      </c>
      <c r="AD94" s="11">
        <f t="shared" si="49"/>
        <v>1.9350365352852238E-4</v>
      </c>
      <c r="AE94" s="11">
        <f t="shared" si="50"/>
        <v>0</v>
      </c>
      <c r="AF94" s="11">
        <f t="shared" si="51"/>
        <v>0.21174549510149232</v>
      </c>
      <c r="AG94" s="11">
        <f t="shared" si="52"/>
        <v>1.8051260400013533</v>
      </c>
      <c r="AH94" s="11">
        <f t="shared" si="53"/>
        <v>2.2289752426851196E-3</v>
      </c>
      <c r="AI94" s="11">
        <f t="shared" si="54"/>
        <v>3.2546071515650549E-3</v>
      </c>
      <c r="AJ94" s="11">
        <f t="shared" si="55"/>
        <v>6.1425689849206591E-3</v>
      </c>
      <c r="AK94" s="11">
        <f t="shared" si="56"/>
        <v>0</v>
      </c>
      <c r="AL94" s="11">
        <f t="shared" si="57"/>
        <v>0</v>
      </c>
      <c r="AM94" s="11">
        <f t="shared" si="58"/>
        <v>3.0144270227943952</v>
      </c>
      <c r="AN94" s="11">
        <f t="shared" si="59"/>
        <v>0.89501289922727034</v>
      </c>
      <c r="AO94" s="8">
        <f t="shared" si="60"/>
        <v>0</v>
      </c>
      <c r="AQ94">
        <f t="shared" si="61"/>
        <v>40.252000000000002</v>
      </c>
      <c r="AR94">
        <f t="shared" si="62"/>
        <v>0</v>
      </c>
      <c r="AS94">
        <f t="shared" si="63"/>
        <v>1.7999999999999999E-2</v>
      </c>
      <c r="AT94">
        <f t="shared" si="64"/>
        <v>0.01</v>
      </c>
      <c r="AU94">
        <f t="shared" si="65"/>
        <v>0</v>
      </c>
      <c r="AV94">
        <f t="shared" si="66"/>
        <v>10.345000000000001</v>
      </c>
      <c r="AW94">
        <f t="shared" si="67"/>
        <v>49.475000000000001</v>
      </c>
      <c r="AX94">
        <f t="shared" si="68"/>
        <v>8.5000000000000006E-2</v>
      </c>
      <c r="AY94">
        <f t="shared" si="69"/>
        <v>0.157</v>
      </c>
      <c r="AZ94">
        <f t="shared" si="70"/>
        <v>0.312</v>
      </c>
      <c r="BA94">
        <f t="shared" si="71"/>
        <v>0</v>
      </c>
      <c r="BB94">
        <f t="shared" si="72"/>
        <v>0</v>
      </c>
      <c r="BC94">
        <f t="shared" si="73"/>
        <v>100.65399999999998</v>
      </c>
      <c r="BE94">
        <f t="shared" si="74"/>
        <v>0.66997336884154468</v>
      </c>
      <c r="BF94">
        <f t="shared" si="75"/>
        <v>0</v>
      </c>
      <c r="BG94">
        <f t="shared" si="76"/>
        <v>3.530796390741467E-4</v>
      </c>
      <c r="BH94">
        <f t="shared" si="77"/>
        <v>1.3158760444766102E-4</v>
      </c>
      <c r="BI94">
        <f t="shared" si="78"/>
        <v>0.14399253939090254</v>
      </c>
      <c r="BJ94">
        <f t="shared" si="79"/>
        <v>0</v>
      </c>
      <c r="BK94">
        <f t="shared" si="80"/>
        <v>1.2275334702910849</v>
      </c>
      <c r="BL94">
        <f t="shared" si="81"/>
        <v>1.5157621430380156E-3</v>
      </c>
      <c r="BM94">
        <f t="shared" si="82"/>
        <v>2.213218978987107E-3</v>
      </c>
      <c r="BN94">
        <f t="shared" si="83"/>
        <v>4.1771094402673348E-3</v>
      </c>
      <c r="BO94">
        <f t="shared" si="84"/>
        <v>0</v>
      </c>
      <c r="BP94">
        <f t="shared" si="85"/>
        <v>0</v>
      </c>
      <c r="BQ94">
        <f t="shared" si="86"/>
        <v>2.0498901363293465</v>
      </c>
      <c r="BR94">
        <f t="shared" si="87"/>
        <v>1.4705310149900059</v>
      </c>
    </row>
    <row r="95" spans="1:70">
      <c r="A95" t="s">
        <v>182</v>
      </c>
      <c r="B95">
        <v>109</v>
      </c>
      <c r="C95" s="1">
        <v>40.314</v>
      </c>
      <c r="D95" s="1">
        <v>3.0000000000000001E-3</v>
      </c>
      <c r="E95" s="1">
        <v>1.2E-2</v>
      </c>
      <c r="F95" s="1">
        <v>1.0999999999999999E-2</v>
      </c>
      <c r="G95" s="1">
        <v>10.294</v>
      </c>
      <c r="H95" s="1">
        <v>49.453000000000003</v>
      </c>
      <c r="I95" s="1">
        <v>8.6999999999999994E-2</v>
      </c>
      <c r="J95" s="1">
        <v>0.161</v>
      </c>
      <c r="K95" s="1">
        <v>0.315</v>
      </c>
      <c r="L95" s="1">
        <v>0</v>
      </c>
      <c r="N95">
        <f t="shared" si="45"/>
        <v>100.65</v>
      </c>
      <c r="P95" s="1">
        <v>14.247</v>
      </c>
      <c r="Q95" s="1">
        <v>72.531000000000006</v>
      </c>
      <c r="R95" s="1">
        <v>10.991</v>
      </c>
      <c r="S95" s="19">
        <f t="shared" si="88"/>
        <v>5.0990195135917009</v>
      </c>
      <c r="T95" s="19">
        <f>SUM(S$4:S95)</f>
        <v>218.03054709821359</v>
      </c>
      <c r="W95" s="4">
        <v>8</v>
      </c>
      <c r="X95" s="4">
        <v>3</v>
      </c>
      <c r="Y95" s="12">
        <v>0</v>
      </c>
      <c r="AA95" s="11">
        <f t="shared" si="46"/>
        <v>0.98642272932919883</v>
      </c>
      <c r="AB95" s="11">
        <f t="shared" si="47"/>
        <v>5.5220002786273521E-5</v>
      </c>
      <c r="AC95" s="11">
        <f t="shared" si="48"/>
        <v>3.460337969814454E-4</v>
      </c>
      <c r="AD95" s="11">
        <f t="shared" si="49"/>
        <v>2.1278684197562878E-4</v>
      </c>
      <c r="AE95" s="11">
        <f t="shared" si="50"/>
        <v>0</v>
      </c>
      <c r="AF95" s="11">
        <f t="shared" si="51"/>
        <v>0.21063510960594531</v>
      </c>
      <c r="AG95" s="11">
        <f t="shared" si="52"/>
        <v>1.8037539104106333</v>
      </c>
      <c r="AH95" s="11">
        <f t="shared" si="53"/>
        <v>2.2807017003878055E-3</v>
      </c>
      <c r="AI95" s="11">
        <f t="shared" si="54"/>
        <v>3.3364737526659278E-3</v>
      </c>
      <c r="AJ95" s="11">
        <f t="shared" si="55"/>
        <v>6.1996749079629458E-3</v>
      </c>
      <c r="AK95" s="11">
        <f t="shared" si="56"/>
        <v>0</v>
      </c>
      <c r="AL95" s="11">
        <f t="shared" si="57"/>
        <v>0</v>
      </c>
      <c r="AM95" s="11">
        <f t="shared" si="58"/>
        <v>3.0132426403485377</v>
      </c>
      <c r="AN95" s="11">
        <f t="shared" si="59"/>
        <v>0.89543474099942633</v>
      </c>
      <c r="AO95" s="8">
        <f t="shared" si="60"/>
        <v>0</v>
      </c>
      <c r="AQ95">
        <f t="shared" si="61"/>
        <v>40.314</v>
      </c>
      <c r="AR95">
        <f t="shared" si="62"/>
        <v>3.0000000000000001E-3</v>
      </c>
      <c r="AS95">
        <f t="shared" si="63"/>
        <v>1.2E-2</v>
      </c>
      <c r="AT95">
        <f t="shared" si="64"/>
        <v>1.0999999999999999E-2</v>
      </c>
      <c r="AU95">
        <f t="shared" si="65"/>
        <v>0</v>
      </c>
      <c r="AV95">
        <f t="shared" si="66"/>
        <v>10.294</v>
      </c>
      <c r="AW95">
        <f t="shared" si="67"/>
        <v>49.453000000000003</v>
      </c>
      <c r="AX95">
        <f t="shared" si="68"/>
        <v>8.6999999999999994E-2</v>
      </c>
      <c r="AY95">
        <f t="shared" si="69"/>
        <v>0.161</v>
      </c>
      <c r="AZ95">
        <f t="shared" si="70"/>
        <v>0.315</v>
      </c>
      <c r="BA95">
        <f t="shared" si="71"/>
        <v>0</v>
      </c>
      <c r="BB95">
        <f t="shared" si="72"/>
        <v>0</v>
      </c>
      <c r="BC95">
        <f t="shared" si="73"/>
        <v>100.65</v>
      </c>
      <c r="BE95">
        <f t="shared" si="74"/>
        <v>0.67100532623169107</v>
      </c>
      <c r="BF95">
        <f t="shared" si="75"/>
        <v>3.7562917887461497E-5</v>
      </c>
      <c r="BG95">
        <f t="shared" si="76"/>
        <v>2.3538642604943117E-4</v>
      </c>
      <c r="BH95">
        <f t="shared" si="77"/>
        <v>1.4474636489242711E-4</v>
      </c>
      <c r="BI95">
        <f t="shared" si="78"/>
        <v>0.14328266800289519</v>
      </c>
      <c r="BJ95">
        <f t="shared" si="79"/>
        <v>0</v>
      </c>
      <c r="BK95">
        <f t="shared" si="80"/>
        <v>1.2269876241799904</v>
      </c>
      <c r="BL95">
        <f t="shared" si="81"/>
        <v>1.5514271346389098E-3</v>
      </c>
      <c r="BM95">
        <f t="shared" si="82"/>
        <v>2.2696067236746766E-3</v>
      </c>
      <c r="BN95">
        <f t="shared" si="83"/>
        <v>4.2172739541160593E-3</v>
      </c>
      <c r="BO95">
        <f t="shared" si="84"/>
        <v>0</v>
      </c>
      <c r="BP95">
        <f t="shared" si="85"/>
        <v>0</v>
      </c>
      <c r="BQ95">
        <f t="shared" si="86"/>
        <v>2.0497316219358352</v>
      </c>
      <c r="BR95">
        <f t="shared" si="87"/>
        <v>1.4700669141761737</v>
      </c>
    </row>
    <row r="96" spans="1:70">
      <c r="A96" t="s">
        <v>183</v>
      </c>
      <c r="B96">
        <v>112</v>
      </c>
      <c r="C96" s="1">
        <v>40.307000000000002</v>
      </c>
      <c r="D96" s="1">
        <v>0</v>
      </c>
      <c r="E96" s="1">
        <v>1.2999999999999999E-2</v>
      </c>
      <c r="F96" s="1">
        <v>6.0000000000000001E-3</v>
      </c>
      <c r="G96" s="1">
        <v>10.311999999999999</v>
      </c>
      <c r="H96" s="1">
        <v>49.502000000000002</v>
      </c>
      <c r="I96" s="1">
        <v>8.4000000000000005E-2</v>
      </c>
      <c r="J96" s="1">
        <v>0.154</v>
      </c>
      <c r="K96" s="1">
        <v>0.318</v>
      </c>
      <c r="L96" s="1">
        <v>3.0000000000000001E-3</v>
      </c>
      <c r="N96">
        <f t="shared" si="45"/>
        <v>100.699</v>
      </c>
      <c r="P96" s="1">
        <v>14.241</v>
      </c>
      <c r="Q96" s="1">
        <v>72.528999999999996</v>
      </c>
      <c r="R96" s="1">
        <v>10.991</v>
      </c>
      <c r="S96" s="19">
        <f t="shared" si="88"/>
        <v>6.3245553203399947</v>
      </c>
      <c r="T96" s="19">
        <f>SUM(S$4:S96)</f>
        <v>224.35510241855357</v>
      </c>
      <c r="W96" s="4">
        <v>8</v>
      </c>
      <c r="X96" s="4">
        <v>3</v>
      </c>
      <c r="Y96" s="12">
        <v>0</v>
      </c>
      <c r="AA96" s="11">
        <f t="shared" si="46"/>
        <v>0.9858799675272546</v>
      </c>
      <c r="AB96" s="11">
        <f t="shared" si="47"/>
        <v>0</v>
      </c>
      <c r="AC96" s="11">
        <f t="shared" si="48"/>
        <v>3.747287478749124E-4</v>
      </c>
      <c r="AD96" s="11">
        <f t="shared" si="49"/>
        <v>1.160218328128654E-4</v>
      </c>
      <c r="AE96" s="11">
        <f t="shared" si="50"/>
        <v>0</v>
      </c>
      <c r="AF96" s="11">
        <f t="shared" si="51"/>
        <v>0.2109239476080966</v>
      </c>
      <c r="AG96" s="11">
        <f t="shared" si="52"/>
        <v>1.8048610647834469</v>
      </c>
      <c r="AH96" s="11">
        <f t="shared" si="53"/>
        <v>2.2012273854456863E-3</v>
      </c>
      <c r="AI96" s="11">
        <f t="shared" si="54"/>
        <v>3.1902075971925272E-3</v>
      </c>
      <c r="AJ96" s="11">
        <f t="shared" si="55"/>
        <v>6.256362015944328E-3</v>
      </c>
      <c r="AK96" s="11">
        <f t="shared" si="56"/>
        <v>1.4225936866600904E-4</v>
      </c>
      <c r="AL96" s="11">
        <f t="shared" si="57"/>
        <v>0</v>
      </c>
      <c r="AM96" s="11">
        <f t="shared" si="58"/>
        <v>3.0139457868667341</v>
      </c>
      <c r="AN96" s="11">
        <f t="shared" si="59"/>
        <v>0.89536386751985286</v>
      </c>
      <c r="AO96" s="8">
        <f t="shared" si="60"/>
        <v>0</v>
      </c>
      <c r="AQ96">
        <f t="shared" si="61"/>
        <v>40.307000000000002</v>
      </c>
      <c r="AR96">
        <f t="shared" si="62"/>
        <v>0</v>
      </c>
      <c r="AS96">
        <f t="shared" si="63"/>
        <v>1.2999999999999999E-2</v>
      </c>
      <c r="AT96">
        <f t="shared" si="64"/>
        <v>6.0000000000000001E-3</v>
      </c>
      <c r="AU96">
        <f t="shared" si="65"/>
        <v>0</v>
      </c>
      <c r="AV96">
        <f t="shared" si="66"/>
        <v>10.311999999999999</v>
      </c>
      <c r="AW96">
        <f t="shared" si="67"/>
        <v>49.502000000000002</v>
      </c>
      <c r="AX96">
        <f t="shared" si="68"/>
        <v>8.4000000000000005E-2</v>
      </c>
      <c r="AY96">
        <f t="shared" si="69"/>
        <v>0.154</v>
      </c>
      <c r="AZ96">
        <f t="shared" si="70"/>
        <v>0.318</v>
      </c>
      <c r="BA96">
        <f t="shared" si="71"/>
        <v>3.0000000000000001E-3</v>
      </c>
      <c r="BB96">
        <f t="shared" si="72"/>
        <v>0</v>
      </c>
      <c r="BC96">
        <f t="shared" si="73"/>
        <v>100.699</v>
      </c>
      <c r="BE96">
        <f t="shared" si="74"/>
        <v>0.67088881491344876</v>
      </c>
      <c r="BF96">
        <f t="shared" si="75"/>
        <v>0</v>
      </c>
      <c r="BG96">
        <f t="shared" si="76"/>
        <v>2.5500196155355041E-4</v>
      </c>
      <c r="BH96">
        <f t="shared" si="77"/>
        <v>7.895256266859661E-5</v>
      </c>
      <c r="BI96">
        <f t="shared" si="78"/>
        <v>0.14353321084572129</v>
      </c>
      <c r="BJ96">
        <f t="shared" si="79"/>
        <v>0</v>
      </c>
      <c r="BK96">
        <f t="shared" si="80"/>
        <v>1.2282033723365191</v>
      </c>
      <c r="BL96">
        <f t="shared" si="81"/>
        <v>1.4979296472375683E-3</v>
      </c>
      <c r="BM96">
        <f t="shared" si="82"/>
        <v>2.1709281704714299E-3</v>
      </c>
      <c r="BN96">
        <f t="shared" si="83"/>
        <v>4.2574384679647838E-3</v>
      </c>
      <c r="BO96">
        <f t="shared" si="84"/>
        <v>9.6807139203825818E-5</v>
      </c>
      <c r="BP96">
        <f t="shared" si="85"/>
        <v>0</v>
      </c>
      <c r="BQ96">
        <f t="shared" si="86"/>
        <v>2.0509824560447893</v>
      </c>
      <c r="BR96">
        <f t="shared" si="87"/>
        <v>1.4695131974356179</v>
      </c>
    </row>
    <row r="97" spans="1:70">
      <c r="A97" t="s">
        <v>184</v>
      </c>
      <c r="B97">
        <v>115</v>
      </c>
      <c r="C97" s="1">
        <v>40.331000000000003</v>
      </c>
      <c r="D97" s="1">
        <v>3.0000000000000001E-3</v>
      </c>
      <c r="E97" s="1">
        <v>1.4E-2</v>
      </c>
      <c r="F97" s="1">
        <v>8.0000000000000002E-3</v>
      </c>
      <c r="G97" s="1">
        <v>10.339</v>
      </c>
      <c r="H97" s="1">
        <v>49.579000000000001</v>
      </c>
      <c r="I97" s="1">
        <v>8.6999999999999994E-2</v>
      </c>
      <c r="J97" s="1">
        <v>0.154</v>
      </c>
      <c r="K97" s="1">
        <v>0.31900000000000001</v>
      </c>
      <c r="L97" s="1">
        <v>0</v>
      </c>
      <c r="N97">
        <f t="shared" si="45"/>
        <v>100.834</v>
      </c>
      <c r="P97" s="1">
        <v>14.234999999999999</v>
      </c>
      <c r="Q97" s="1">
        <v>72.527000000000001</v>
      </c>
      <c r="R97" s="1">
        <v>10.991</v>
      </c>
      <c r="S97" s="19">
        <f t="shared" si="88"/>
        <v>6.3245553203355005</v>
      </c>
      <c r="T97" s="19">
        <f>SUM(S$4:S97)</f>
        <v>230.67965773888906</v>
      </c>
      <c r="W97" s="4">
        <v>8</v>
      </c>
      <c r="X97" s="4">
        <v>3</v>
      </c>
      <c r="Y97" s="12">
        <v>0</v>
      </c>
      <c r="AA97" s="11">
        <f t="shared" si="46"/>
        <v>0.98529139846140534</v>
      </c>
      <c r="AB97" s="11">
        <f t="shared" si="47"/>
        <v>5.5133421619333083E-5</v>
      </c>
      <c r="AC97" s="11">
        <f t="shared" si="48"/>
        <v>4.0307311308156917E-4</v>
      </c>
      <c r="AD97" s="11">
        <f t="shared" si="49"/>
        <v>1.5451142315677454E-4</v>
      </c>
      <c r="AE97" s="11">
        <f t="shared" si="50"/>
        <v>0</v>
      </c>
      <c r="AF97" s="11">
        <f t="shared" si="51"/>
        <v>0.21122419136834622</v>
      </c>
      <c r="AG97" s="11">
        <f t="shared" si="52"/>
        <v>1.8055142797410944</v>
      </c>
      <c r="AH97" s="11">
        <f t="shared" si="53"/>
        <v>2.2771257169633403E-3</v>
      </c>
      <c r="AI97" s="11">
        <f t="shared" si="54"/>
        <v>3.1864057655606542E-3</v>
      </c>
      <c r="AJ97" s="11">
        <f t="shared" si="55"/>
        <v>6.2685568376284377E-3</v>
      </c>
      <c r="AK97" s="11">
        <f t="shared" si="56"/>
        <v>0</v>
      </c>
      <c r="AL97" s="11">
        <f t="shared" si="57"/>
        <v>0</v>
      </c>
      <c r="AM97" s="11">
        <f t="shared" si="58"/>
        <v>3.0143746758488561</v>
      </c>
      <c r="AN97" s="11">
        <f t="shared" si="59"/>
        <v>0.89526446071505328</v>
      </c>
      <c r="AO97" s="8">
        <f t="shared" si="60"/>
        <v>0</v>
      </c>
      <c r="AQ97">
        <f t="shared" si="61"/>
        <v>40.331000000000003</v>
      </c>
      <c r="AR97">
        <f t="shared" si="62"/>
        <v>3.0000000000000001E-3</v>
      </c>
      <c r="AS97">
        <f t="shared" si="63"/>
        <v>1.4E-2</v>
      </c>
      <c r="AT97">
        <f t="shared" si="64"/>
        <v>8.0000000000000002E-3</v>
      </c>
      <c r="AU97">
        <f t="shared" si="65"/>
        <v>0</v>
      </c>
      <c r="AV97">
        <f t="shared" si="66"/>
        <v>10.339</v>
      </c>
      <c r="AW97">
        <f t="shared" si="67"/>
        <v>49.579000000000001</v>
      </c>
      <c r="AX97">
        <f t="shared" si="68"/>
        <v>8.6999999999999994E-2</v>
      </c>
      <c r="AY97">
        <f t="shared" si="69"/>
        <v>0.154</v>
      </c>
      <c r="AZ97">
        <f t="shared" si="70"/>
        <v>0.31900000000000001</v>
      </c>
      <c r="BA97">
        <f t="shared" si="71"/>
        <v>0</v>
      </c>
      <c r="BB97">
        <f t="shared" si="72"/>
        <v>0</v>
      </c>
      <c r="BC97">
        <f t="shared" si="73"/>
        <v>100.834</v>
      </c>
      <c r="BE97">
        <f t="shared" si="74"/>
        <v>0.6712882822902797</v>
      </c>
      <c r="BF97">
        <f t="shared" si="75"/>
        <v>3.7562917887461497E-5</v>
      </c>
      <c r="BG97">
        <f t="shared" si="76"/>
        <v>2.7461749705766971E-4</v>
      </c>
      <c r="BH97">
        <f t="shared" si="77"/>
        <v>1.0527008355812881E-4</v>
      </c>
      <c r="BI97">
        <f t="shared" si="78"/>
        <v>0.14390902510996048</v>
      </c>
      <c r="BJ97">
        <f t="shared" si="79"/>
        <v>0</v>
      </c>
      <c r="BK97">
        <f t="shared" si="80"/>
        <v>1.2301138337253501</v>
      </c>
      <c r="BL97">
        <f t="shared" si="81"/>
        <v>1.5514271346389098E-3</v>
      </c>
      <c r="BM97">
        <f t="shared" si="82"/>
        <v>2.1709281704714299E-3</v>
      </c>
      <c r="BN97">
        <f t="shared" si="83"/>
        <v>4.2708266392476914E-3</v>
      </c>
      <c r="BO97">
        <f t="shared" si="84"/>
        <v>0</v>
      </c>
      <c r="BP97">
        <f t="shared" si="85"/>
        <v>0</v>
      </c>
      <c r="BQ97">
        <f t="shared" si="86"/>
        <v>2.0537217735684519</v>
      </c>
      <c r="BR97">
        <f t="shared" si="87"/>
        <v>1.4677619503498853</v>
      </c>
    </row>
    <row r="98" spans="1:70">
      <c r="A98" t="s">
        <v>185</v>
      </c>
      <c r="B98">
        <v>118</v>
      </c>
      <c r="C98" s="1">
        <v>40.281999999999996</v>
      </c>
      <c r="D98" s="1">
        <v>1E-3</v>
      </c>
      <c r="E98" s="1">
        <v>1.2E-2</v>
      </c>
      <c r="F98" s="1">
        <v>7.0000000000000001E-3</v>
      </c>
      <c r="G98" s="1">
        <v>10.34</v>
      </c>
      <c r="H98" s="1">
        <v>49.552</v>
      </c>
      <c r="I98" s="1">
        <v>8.5999999999999993E-2</v>
      </c>
      <c r="J98" s="1">
        <v>0.16700000000000001</v>
      </c>
      <c r="K98" s="1">
        <v>0.318</v>
      </c>
      <c r="L98" s="1">
        <v>6.0000000000000001E-3</v>
      </c>
      <c r="N98">
        <f t="shared" si="45"/>
        <v>100.77099999999999</v>
      </c>
      <c r="P98" s="1">
        <v>14.228999999999999</v>
      </c>
      <c r="Q98" s="1">
        <v>72.525999999999996</v>
      </c>
      <c r="R98" s="1">
        <v>10.991</v>
      </c>
      <c r="S98" s="19">
        <f t="shared" si="88"/>
        <v>6.0827625302992292</v>
      </c>
      <c r="T98" s="19">
        <f>SUM(S$4:S98)</f>
        <v>236.76242026918828</v>
      </c>
      <c r="W98" s="4">
        <v>8</v>
      </c>
      <c r="X98" s="4">
        <v>3</v>
      </c>
      <c r="Y98" s="12">
        <v>0</v>
      </c>
      <c r="AA98" s="11">
        <f t="shared" si="46"/>
        <v>0.98487744427904522</v>
      </c>
      <c r="AB98" s="11">
        <f t="shared" si="47"/>
        <v>1.8392431886578756E-5</v>
      </c>
      <c r="AC98" s="11">
        <f t="shared" si="48"/>
        <v>3.4576617459085892E-4</v>
      </c>
      <c r="AD98" s="11">
        <f t="shared" si="49"/>
        <v>1.3530508264194343E-4</v>
      </c>
      <c r="AE98" s="11">
        <f t="shared" si="50"/>
        <v>0</v>
      </c>
      <c r="AF98" s="11">
        <f t="shared" si="51"/>
        <v>0.21141272533062164</v>
      </c>
      <c r="AG98" s="11">
        <f t="shared" si="52"/>
        <v>1.8059670315978147</v>
      </c>
      <c r="AH98" s="11">
        <f t="shared" si="53"/>
        <v>2.2527431192352156E-3</v>
      </c>
      <c r="AI98" s="11">
        <f t="shared" si="54"/>
        <v>3.458137797042665E-3</v>
      </c>
      <c r="AJ98" s="11">
        <f t="shared" si="55"/>
        <v>6.2538789399649315E-3</v>
      </c>
      <c r="AK98" s="11">
        <f t="shared" si="56"/>
        <v>2.8440581521521011E-4</v>
      </c>
      <c r="AL98" s="11">
        <f t="shared" si="57"/>
        <v>0</v>
      </c>
      <c r="AM98" s="11">
        <f t="shared" si="58"/>
        <v>3.0150058305680592</v>
      </c>
      <c r="AN98" s="11">
        <f t="shared" si="59"/>
        <v>0.89520429923788447</v>
      </c>
      <c r="AO98" s="8">
        <f t="shared" si="60"/>
        <v>0</v>
      </c>
      <c r="AQ98">
        <f t="shared" si="61"/>
        <v>40.281999999999996</v>
      </c>
      <c r="AR98">
        <f t="shared" si="62"/>
        <v>1E-3</v>
      </c>
      <c r="AS98">
        <f t="shared" si="63"/>
        <v>1.2E-2</v>
      </c>
      <c r="AT98">
        <f t="shared" si="64"/>
        <v>7.0000000000000001E-3</v>
      </c>
      <c r="AU98">
        <f t="shared" si="65"/>
        <v>0</v>
      </c>
      <c r="AV98">
        <f t="shared" si="66"/>
        <v>10.340000000000002</v>
      </c>
      <c r="AW98">
        <f t="shared" si="67"/>
        <v>49.552</v>
      </c>
      <c r="AX98">
        <f t="shared" si="68"/>
        <v>8.5999999999999993E-2</v>
      </c>
      <c r="AY98">
        <f t="shared" si="69"/>
        <v>0.16700000000000001</v>
      </c>
      <c r="AZ98">
        <f t="shared" si="70"/>
        <v>0.318</v>
      </c>
      <c r="BA98">
        <f t="shared" si="71"/>
        <v>6.0000000000000001E-3</v>
      </c>
      <c r="BB98">
        <f t="shared" si="72"/>
        <v>0</v>
      </c>
      <c r="BC98">
        <f t="shared" si="73"/>
        <v>100.77099999999999</v>
      </c>
      <c r="BE98">
        <f t="shared" si="74"/>
        <v>0.67047270306258322</v>
      </c>
      <c r="BF98">
        <f t="shared" si="75"/>
        <v>1.2520972629153833E-5</v>
      </c>
      <c r="BG98">
        <f t="shared" si="76"/>
        <v>2.3538642604943117E-4</v>
      </c>
      <c r="BH98">
        <f t="shared" si="77"/>
        <v>9.2111323113362712E-5</v>
      </c>
      <c r="BI98">
        <f t="shared" si="78"/>
        <v>0.14392294415678417</v>
      </c>
      <c r="BJ98">
        <f t="shared" si="79"/>
        <v>0</v>
      </c>
      <c r="BK98">
        <f t="shared" si="80"/>
        <v>1.2294439316799157</v>
      </c>
      <c r="BL98">
        <f t="shared" si="81"/>
        <v>1.5335946388384625E-3</v>
      </c>
      <c r="BM98">
        <f t="shared" si="82"/>
        <v>2.3541883407060312E-3</v>
      </c>
      <c r="BN98">
        <f t="shared" si="83"/>
        <v>4.2574384679647838E-3</v>
      </c>
      <c r="BO98">
        <f t="shared" si="84"/>
        <v>1.9361427840765164E-4</v>
      </c>
      <c r="BP98">
        <f t="shared" si="85"/>
        <v>0</v>
      </c>
      <c r="BQ98">
        <f t="shared" si="86"/>
        <v>2.0525184333469921</v>
      </c>
      <c r="BR98">
        <f t="shared" si="87"/>
        <v>1.4689299650534988</v>
      </c>
    </row>
    <row r="99" spans="1:70">
      <c r="A99" t="s">
        <v>186</v>
      </c>
      <c r="B99">
        <v>121</v>
      </c>
      <c r="C99" s="1">
        <v>40.302</v>
      </c>
      <c r="D99" s="1">
        <v>0</v>
      </c>
      <c r="E99" s="1">
        <v>1.2999999999999999E-2</v>
      </c>
      <c r="F99" s="1">
        <v>8.0000000000000002E-3</v>
      </c>
      <c r="G99" s="1">
        <v>10.339</v>
      </c>
      <c r="H99" s="1">
        <v>49.448</v>
      </c>
      <c r="I99" s="1">
        <v>8.3000000000000004E-2</v>
      </c>
      <c r="J99" s="1">
        <v>0.159</v>
      </c>
      <c r="K99" s="1">
        <v>0.32100000000000001</v>
      </c>
      <c r="L99" s="1">
        <v>4.0000000000000001E-3</v>
      </c>
      <c r="N99">
        <f t="shared" si="45"/>
        <v>100.67700000000001</v>
      </c>
      <c r="P99" s="1">
        <v>14.224</v>
      </c>
      <c r="Q99" s="1">
        <v>72.525000000000006</v>
      </c>
      <c r="R99" s="1">
        <v>10.991</v>
      </c>
      <c r="S99" s="19">
        <f t="shared" si="88"/>
        <v>5.0990195135899592</v>
      </c>
      <c r="T99" s="19">
        <f>SUM(S$4:S99)</f>
        <v>241.86143978277823</v>
      </c>
      <c r="W99" s="4">
        <v>8</v>
      </c>
      <c r="X99" s="4">
        <v>3</v>
      </c>
      <c r="Y99" s="12">
        <v>0</v>
      </c>
      <c r="AA99" s="11">
        <f t="shared" si="46"/>
        <v>0.9861134294094438</v>
      </c>
      <c r="AB99" s="11">
        <f t="shared" si="47"/>
        <v>0</v>
      </c>
      <c r="AC99" s="11">
        <f t="shared" si="48"/>
        <v>3.7486398683756389E-4</v>
      </c>
      <c r="AD99" s="11">
        <f t="shared" si="49"/>
        <v>1.5475160652455075E-4</v>
      </c>
      <c r="AE99" s="11">
        <f t="shared" si="50"/>
        <v>0</v>
      </c>
      <c r="AF99" s="11">
        <f t="shared" si="51"/>
        <v>0.21155253303139063</v>
      </c>
      <c r="AG99" s="11">
        <f t="shared" si="52"/>
        <v>1.8035428656957362</v>
      </c>
      <c r="AH99" s="11">
        <f t="shared" si="53"/>
        <v>2.1758072593419065E-3</v>
      </c>
      <c r="AI99" s="11">
        <f t="shared" si="54"/>
        <v>3.2949744875684136E-3</v>
      </c>
      <c r="AJ99" s="11">
        <f t="shared" si="55"/>
        <v>6.3176635104797065E-3</v>
      </c>
      <c r="AK99" s="11">
        <f t="shared" si="56"/>
        <v>1.8974761310435058E-4</v>
      </c>
      <c r="AL99" s="11">
        <f t="shared" si="57"/>
        <v>0</v>
      </c>
      <c r="AM99" s="11">
        <f t="shared" si="58"/>
        <v>3.0137166366004271</v>
      </c>
      <c r="AN99" s="11">
        <f t="shared" si="59"/>
        <v>0.89501612024670296</v>
      </c>
      <c r="AO99" s="8">
        <f t="shared" si="60"/>
        <v>0</v>
      </c>
      <c r="AQ99">
        <f t="shared" si="61"/>
        <v>40.302</v>
      </c>
      <c r="AR99">
        <f t="shared" si="62"/>
        <v>0</v>
      </c>
      <c r="AS99">
        <f t="shared" si="63"/>
        <v>1.2999999999999999E-2</v>
      </c>
      <c r="AT99">
        <f t="shared" si="64"/>
        <v>8.0000000000000002E-3</v>
      </c>
      <c r="AU99">
        <f t="shared" si="65"/>
        <v>0</v>
      </c>
      <c r="AV99">
        <f t="shared" si="66"/>
        <v>10.339</v>
      </c>
      <c r="AW99">
        <f t="shared" si="67"/>
        <v>49.448</v>
      </c>
      <c r="AX99">
        <f t="shared" si="68"/>
        <v>8.3000000000000004E-2</v>
      </c>
      <c r="AY99">
        <f t="shared" si="69"/>
        <v>0.159</v>
      </c>
      <c r="AZ99">
        <f t="shared" si="70"/>
        <v>0.32100000000000001</v>
      </c>
      <c r="BA99">
        <f t="shared" si="71"/>
        <v>4.0000000000000001E-3</v>
      </c>
      <c r="BB99">
        <f t="shared" si="72"/>
        <v>0</v>
      </c>
      <c r="BC99">
        <f t="shared" si="73"/>
        <v>100.67700000000001</v>
      </c>
      <c r="BE99">
        <f t="shared" si="74"/>
        <v>0.67080559254327565</v>
      </c>
      <c r="BF99">
        <f t="shared" si="75"/>
        <v>0</v>
      </c>
      <c r="BG99">
        <f t="shared" si="76"/>
        <v>2.5500196155355041E-4</v>
      </c>
      <c r="BH99">
        <f t="shared" si="77"/>
        <v>1.0527008355812881E-4</v>
      </c>
      <c r="BI99">
        <f t="shared" si="78"/>
        <v>0.14390902510996048</v>
      </c>
      <c r="BJ99">
        <f t="shared" si="79"/>
        <v>0</v>
      </c>
      <c r="BK99">
        <f t="shared" si="80"/>
        <v>1.2268635682456506</v>
      </c>
      <c r="BL99">
        <f t="shared" si="81"/>
        <v>1.480097151437121E-3</v>
      </c>
      <c r="BM99">
        <f t="shared" si="82"/>
        <v>2.241412851330892E-3</v>
      </c>
      <c r="BN99">
        <f t="shared" si="83"/>
        <v>4.2976029818135083E-3</v>
      </c>
      <c r="BO99">
        <f t="shared" si="84"/>
        <v>1.2907618560510108E-4</v>
      </c>
      <c r="BP99">
        <f t="shared" si="85"/>
        <v>0</v>
      </c>
      <c r="BQ99">
        <f t="shared" si="86"/>
        <v>2.0500866471141852</v>
      </c>
      <c r="BR99">
        <f t="shared" si="87"/>
        <v>1.4700435422291545</v>
      </c>
    </row>
    <row r="100" spans="1:70">
      <c r="A100" t="s">
        <v>187</v>
      </c>
      <c r="B100">
        <v>124</v>
      </c>
      <c r="C100" s="1">
        <v>40.271000000000001</v>
      </c>
      <c r="D100" s="1">
        <v>0</v>
      </c>
      <c r="E100" s="1">
        <v>8.0000000000000002E-3</v>
      </c>
      <c r="F100" s="1">
        <v>8.9999999999999993E-3</v>
      </c>
      <c r="G100" s="1">
        <v>10.33</v>
      </c>
      <c r="H100" s="1">
        <v>49.417999999999999</v>
      </c>
      <c r="I100" s="1">
        <v>8.5999999999999993E-2</v>
      </c>
      <c r="J100" s="1">
        <v>0.158</v>
      </c>
      <c r="K100" s="1">
        <v>0.32</v>
      </c>
      <c r="L100" s="1">
        <v>5.0000000000000001E-3</v>
      </c>
      <c r="N100">
        <f t="shared" si="45"/>
        <v>100.60499999999999</v>
      </c>
      <c r="P100" s="1">
        <v>14.217000000000001</v>
      </c>
      <c r="Q100" s="1">
        <v>72.522999999999996</v>
      </c>
      <c r="R100" s="1">
        <v>10.991</v>
      </c>
      <c r="S100" s="19">
        <f t="shared" si="88"/>
        <v>7.2801098892828282</v>
      </c>
      <c r="T100" s="19">
        <f>SUM(S$4:S100)</f>
        <v>249.14154967206107</v>
      </c>
      <c r="W100" s="4">
        <v>8</v>
      </c>
      <c r="X100" s="4">
        <v>3</v>
      </c>
      <c r="Y100" s="12">
        <v>0</v>
      </c>
      <c r="AA100" s="11">
        <f t="shared" si="46"/>
        <v>0.98607491971422689</v>
      </c>
      <c r="AB100" s="11">
        <f t="shared" si="47"/>
        <v>0</v>
      </c>
      <c r="AC100" s="11">
        <f t="shared" si="48"/>
        <v>2.3085409289073491E-4</v>
      </c>
      <c r="AD100" s="11">
        <f t="shared" si="49"/>
        <v>1.7422276942582899E-4</v>
      </c>
      <c r="AE100" s="11">
        <f t="shared" si="50"/>
        <v>0</v>
      </c>
      <c r="AF100" s="11">
        <f t="shared" si="51"/>
        <v>0.21152282602241432</v>
      </c>
      <c r="AG100" s="11">
        <f t="shared" si="52"/>
        <v>1.8037657139634311</v>
      </c>
      <c r="AH100" s="11">
        <f t="shared" si="53"/>
        <v>2.2560982284730371E-3</v>
      </c>
      <c r="AI100" s="11">
        <f t="shared" si="54"/>
        <v>3.2766438817535028E-3</v>
      </c>
      <c r="AJ100" s="11">
        <f t="shared" si="55"/>
        <v>6.3025842681327599E-3</v>
      </c>
      <c r="AK100" s="11">
        <f t="shared" si="56"/>
        <v>2.3735782773592437E-4</v>
      </c>
      <c r="AL100" s="11">
        <f t="shared" si="57"/>
        <v>0</v>
      </c>
      <c r="AM100" s="11">
        <f t="shared" si="58"/>
        <v>3.0138412207684833</v>
      </c>
      <c r="AN100" s="11">
        <f t="shared" si="59"/>
        <v>0.8950409225152941</v>
      </c>
      <c r="AO100" s="8">
        <f t="shared" si="60"/>
        <v>0</v>
      </c>
      <c r="AQ100">
        <f t="shared" si="61"/>
        <v>40.271000000000001</v>
      </c>
      <c r="AR100">
        <f t="shared" si="62"/>
        <v>0</v>
      </c>
      <c r="AS100">
        <f t="shared" si="63"/>
        <v>8.0000000000000002E-3</v>
      </c>
      <c r="AT100">
        <f t="shared" si="64"/>
        <v>8.9999999999999993E-3</v>
      </c>
      <c r="AU100">
        <f t="shared" si="65"/>
        <v>0</v>
      </c>
      <c r="AV100">
        <f t="shared" si="66"/>
        <v>10.33</v>
      </c>
      <c r="AW100">
        <f t="shared" si="67"/>
        <v>49.417999999999999</v>
      </c>
      <c r="AX100">
        <f t="shared" si="68"/>
        <v>8.5999999999999993E-2</v>
      </c>
      <c r="AY100">
        <f t="shared" si="69"/>
        <v>0.158</v>
      </c>
      <c r="AZ100">
        <f t="shared" si="70"/>
        <v>0.32</v>
      </c>
      <c r="BA100">
        <f t="shared" si="71"/>
        <v>5.0000000000000001E-3</v>
      </c>
      <c r="BB100">
        <f t="shared" si="72"/>
        <v>0</v>
      </c>
      <c r="BC100">
        <f t="shared" si="73"/>
        <v>100.60499999999999</v>
      </c>
      <c r="BE100">
        <f t="shared" si="74"/>
        <v>0.6702896138482024</v>
      </c>
      <c r="BF100">
        <f t="shared" si="75"/>
        <v>0</v>
      </c>
      <c r="BG100">
        <f t="shared" si="76"/>
        <v>1.569242840329541E-4</v>
      </c>
      <c r="BH100">
        <f t="shared" si="77"/>
        <v>1.1842884400289492E-4</v>
      </c>
      <c r="BI100">
        <f t="shared" si="78"/>
        <v>0.14378375368854743</v>
      </c>
      <c r="BJ100">
        <f t="shared" si="79"/>
        <v>0</v>
      </c>
      <c r="BK100">
        <f t="shared" si="80"/>
        <v>1.2261192326396124</v>
      </c>
      <c r="BL100">
        <f t="shared" si="81"/>
        <v>1.5335946388384625E-3</v>
      </c>
      <c r="BM100">
        <f t="shared" si="82"/>
        <v>2.2273159151589995E-3</v>
      </c>
      <c r="BN100">
        <f t="shared" si="83"/>
        <v>4.2842148105305998E-3</v>
      </c>
      <c r="BO100">
        <f t="shared" si="84"/>
        <v>1.6134523200637637E-4</v>
      </c>
      <c r="BP100">
        <f t="shared" si="85"/>
        <v>0</v>
      </c>
      <c r="BQ100">
        <f t="shared" si="86"/>
        <v>2.0486744239009322</v>
      </c>
      <c r="BR100">
        <f t="shared" si="87"/>
        <v>1.4711177069462082</v>
      </c>
    </row>
    <row r="101" spans="1:70">
      <c r="A101" t="s">
        <v>188</v>
      </c>
      <c r="B101">
        <v>127</v>
      </c>
      <c r="C101" s="1">
        <v>40.283000000000001</v>
      </c>
      <c r="D101" s="1">
        <v>1E-3</v>
      </c>
      <c r="E101" s="1">
        <v>1.2999999999999999E-2</v>
      </c>
      <c r="F101" s="1">
        <v>8.0000000000000002E-3</v>
      </c>
      <c r="G101" s="1">
        <v>10.345000000000001</v>
      </c>
      <c r="H101" s="1">
        <v>49.44</v>
      </c>
      <c r="I101" s="1">
        <v>8.5999999999999993E-2</v>
      </c>
      <c r="J101" s="1">
        <v>0.15</v>
      </c>
      <c r="K101" s="1">
        <v>0.316</v>
      </c>
      <c r="L101" s="1">
        <v>0</v>
      </c>
      <c r="N101">
        <f t="shared" si="45"/>
        <v>100.64200000000001</v>
      </c>
      <c r="P101" s="1">
        <v>14.212</v>
      </c>
      <c r="Q101" s="1">
        <v>72.522000000000006</v>
      </c>
      <c r="R101" s="1">
        <v>10.991</v>
      </c>
      <c r="S101" s="19">
        <f t="shared" si="88"/>
        <v>5.0990195135917009</v>
      </c>
      <c r="T101" s="19">
        <f>SUM(S$4:S101)</f>
        <v>254.24056918565279</v>
      </c>
      <c r="W101" s="4">
        <v>8</v>
      </c>
      <c r="X101" s="4">
        <v>3</v>
      </c>
      <c r="Y101" s="12">
        <v>0</v>
      </c>
      <c r="AA101" s="11">
        <f t="shared" si="46"/>
        <v>0.98598454368371169</v>
      </c>
      <c r="AB101" s="11">
        <f t="shared" si="47"/>
        <v>1.8412649700684846E-5</v>
      </c>
      <c r="AC101" s="11">
        <f t="shared" si="48"/>
        <v>3.749917782058385E-4</v>
      </c>
      <c r="AD101" s="11">
        <f t="shared" si="49"/>
        <v>1.5480436144429458E-4</v>
      </c>
      <c r="AE101" s="11">
        <f t="shared" si="50"/>
        <v>0</v>
      </c>
      <c r="AF101" s="11">
        <f t="shared" si="51"/>
        <v>0.21174746290423974</v>
      </c>
      <c r="AG101" s="11">
        <f t="shared" si="52"/>
        <v>1.8038658069190372</v>
      </c>
      <c r="AH101" s="11">
        <f t="shared" si="53"/>
        <v>2.2552194389461894E-3</v>
      </c>
      <c r="AI101" s="11">
        <f t="shared" si="54"/>
        <v>3.1095261758851381E-3</v>
      </c>
      <c r="AJ101" s="11">
        <f t="shared" si="55"/>
        <v>6.2213776855920121E-3</v>
      </c>
      <c r="AK101" s="11">
        <f t="shared" si="56"/>
        <v>0</v>
      </c>
      <c r="AL101" s="11">
        <f t="shared" si="57"/>
        <v>0</v>
      </c>
      <c r="AM101" s="11">
        <f t="shared" si="58"/>
        <v>3.0137321455967632</v>
      </c>
      <c r="AN101" s="11">
        <f t="shared" si="59"/>
        <v>0.8949463837758892</v>
      </c>
      <c r="AO101" s="8">
        <f t="shared" si="60"/>
        <v>0</v>
      </c>
      <c r="AQ101">
        <f t="shared" si="61"/>
        <v>40.283000000000001</v>
      </c>
      <c r="AR101">
        <f t="shared" si="62"/>
        <v>1E-3</v>
      </c>
      <c r="AS101">
        <f t="shared" si="63"/>
        <v>1.2999999999999999E-2</v>
      </c>
      <c r="AT101">
        <f t="shared" si="64"/>
        <v>8.0000000000000002E-3</v>
      </c>
      <c r="AU101">
        <f t="shared" si="65"/>
        <v>0</v>
      </c>
      <c r="AV101">
        <f t="shared" si="66"/>
        <v>10.345000000000001</v>
      </c>
      <c r="AW101">
        <f t="shared" si="67"/>
        <v>49.44</v>
      </c>
      <c r="AX101">
        <f t="shared" si="68"/>
        <v>8.5999999999999993E-2</v>
      </c>
      <c r="AY101">
        <f t="shared" si="69"/>
        <v>0.15</v>
      </c>
      <c r="AZ101">
        <f t="shared" si="70"/>
        <v>0.316</v>
      </c>
      <c r="BA101">
        <f t="shared" si="71"/>
        <v>0</v>
      </c>
      <c r="BB101">
        <f t="shared" si="72"/>
        <v>0</v>
      </c>
      <c r="BC101">
        <f t="shared" si="73"/>
        <v>100.64200000000001</v>
      </c>
      <c r="BE101">
        <f t="shared" si="74"/>
        <v>0.67048934753661793</v>
      </c>
      <c r="BF101">
        <f t="shared" si="75"/>
        <v>1.2520972629153833E-5</v>
      </c>
      <c r="BG101">
        <f t="shared" si="76"/>
        <v>2.5500196155355041E-4</v>
      </c>
      <c r="BH101">
        <f t="shared" si="77"/>
        <v>1.0527008355812881E-4</v>
      </c>
      <c r="BI101">
        <f t="shared" si="78"/>
        <v>0.14399253939090254</v>
      </c>
      <c r="BJ101">
        <f t="shared" si="79"/>
        <v>0</v>
      </c>
      <c r="BK101">
        <f t="shared" si="80"/>
        <v>1.226665078750707</v>
      </c>
      <c r="BL101">
        <f t="shared" si="81"/>
        <v>1.5335946388384625E-3</v>
      </c>
      <c r="BM101">
        <f t="shared" si="82"/>
        <v>2.1145404257838602E-3</v>
      </c>
      <c r="BN101">
        <f t="shared" si="83"/>
        <v>4.2306621253989669E-3</v>
      </c>
      <c r="BO101">
        <f t="shared" si="84"/>
        <v>0</v>
      </c>
      <c r="BP101">
        <f t="shared" si="85"/>
        <v>0</v>
      </c>
      <c r="BQ101">
        <f t="shared" si="86"/>
        <v>2.0493985558859897</v>
      </c>
      <c r="BR101">
        <f t="shared" si="87"/>
        <v>1.4705446809948959</v>
      </c>
    </row>
    <row r="102" spans="1:70">
      <c r="A102" t="s">
        <v>189</v>
      </c>
      <c r="B102">
        <v>130</v>
      </c>
      <c r="C102" s="1">
        <v>40.296999999999997</v>
      </c>
      <c r="D102" s="1">
        <v>0</v>
      </c>
      <c r="E102" s="1">
        <v>1.2999999999999999E-2</v>
      </c>
      <c r="F102" s="1">
        <v>1.0999999999999999E-2</v>
      </c>
      <c r="G102" s="1">
        <v>10.34</v>
      </c>
      <c r="H102" s="1">
        <v>49.575000000000003</v>
      </c>
      <c r="I102" s="1">
        <v>8.1000000000000003E-2</v>
      </c>
      <c r="J102" s="1">
        <v>0.151</v>
      </c>
      <c r="K102" s="1">
        <v>0.314</v>
      </c>
      <c r="L102" s="1">
        <v>0</v>
      </c>
      <c r="N102">
        <f t="shared" si="45"/>
        <v>100.782</v>
      </c>
      <c r="P102" s="1">
        <v>14.206</v>
      </c>
      <c r="Q102" s="1">
        <v>72.521000000000001</v>
      </c>
      <c r="R102" s="1">
        <v>10.991</v>
      </c>
      <c r="S102" s="19">
        <f t="shared" si="88"/>
        <v>6.0827625302992292</v>
      </c>
      <c r="T102" s="19">
        <f>SUM(S$4:S102)</f>
        <v>260.32333171595201</v>
      </c>
      <c r="W102" s="4">
        <v>8</v>
      </c>
      <c r="X102" s="4">
        <v>3</v>
      </c>
      <c r="Y102" s="12">
        <v>0</v>
      </c>
      <c r="AA102" s="11">
        <f t="shared" si="46"/>
        <v>0.98499523165803826</v>
      </c>
      <c r="AB102" s="11">
        <f t="shared" si="47"/>
        <v>0</v>
      </c>
      <c r="AC102" s="11">
        <f t="shared" si="48"/>
        <v>3.744853718370377E-4</v>
      </c>
      <c r="AD102" s="11">
        <f t="shared" si="49"/>
        <v>2.125685463302484E-4</v>
      </c>
      <c r="AE102" s="11">
        <f t="shared" si="50"/>
        <v>0</v>
      </c>
      <c r="AF102" s="11">
        <f t="shared" si="51"/>
        <v>0.21135930457192251</v>
      </c>
      <c r="AG102" s="11">
        <f t="shared" si="52"/>
        <v>1.80634873517093</v>
      </c>
      <c r="AH102" s="11">
        <f t="shared" si="53"/>
        <v>2.1212335433586534E-3</v>
      </c>
      <c r="AI102" s="11">
        <f t="shared" si="54"/>
        <v>3.1260291063714462E-3</v>
      </c>
      <c r="AJ102" s="11">
        <f t="shared" si="55"/>
        <v>6.1736534140899432E-3</v>
      </c>
      <c r="AK102" s="11">
        <f t="shared" si="56"/>
        <v>0</v>
      </c>
      <c r="AL102" s="11">
        <f t="shared" si="57"/>
        <v>0</v>
      </c>
      <c r="AM102" s="11">
        <f t="shared" si="58"/>
        <v>3.0147112413828778</v>
      </c>
      <c r="AN102" s="11">
        <f t="shared" si="59"/>
        <v>0.89524782554821003</v>
      </c>
      <c r="AO102" s="8">
        <f t="shared" si="60"/>
        <v>0</v>
      </c>
      <c r="AQ102">
        <f t="shared" si="61"/>
        <v>40.296999999999997</v>
      </c>
      <c r="AR102">
        <f t="shared" si="62"/>
        <v>0</v>
      </c>
      <c r="AS102">
        <f t="shared" si="63"/>
        <v>1.2999999999999999E-2</v>
      </c>
      <c r="AT102">
        <f t="shared" si="64"/>
        <v>1.0999999999999999E-2</v>
      </c>
      <c r="AU102">
        <f t="shared" si="65"/>
        <v>0</v>
      </c>
      <c r="AV102">
        <f t="shared" si="66"/>
        <v>10.340000000000002</v>
      </c>
      <c r="AW102">
        <f t="shared" si="67"/>
        <v>49.575000000000003</v>
      </c>
      <c r="AX102">
        <f t="shared" si="68"/>
        <v>8.1000000000000003E-2</v>
      </c>
      <c r="AY102">
        <f t="shared" si="69"/>
        <v>0.151</v>
      </c>
      <c r="AZ102">
        <f t="shared" si="70"/>
        <v>0.314</v>
      </c>
      <c r="BA102">
        <f t="shared" si="71"/>
        <v>0</v>
      </c>
      <c r="BB102">
        <f t="shared" si="72"/>
        <v>0</v>
      </c>
      <c r="BC102">
        <f t="shared" si="73"/>
        <v>100.782</v>
      </c>
      <c r="BE102">
        <f t="shared" si="74"/>
        <v>0.67072237017310254</v>
      </c>
      <c r="BF102">
        <f t="shared" si="75"/>
        <v>0</v>
      </c>
      <c r="BG102">
        <f t="shared" si="76"/>
        <v>2.5500196155355041E-4</v>
      </c>
      <c r="BH102">
        <f t="shared" si="77"/>
        <v>1.4474636489242711E-4</v>
      </c>
      <c r="BI102">
        <f t="shared" si="78"/>
        <v>0.14392294415678417</v>
      </c>
      <c r="BJ102">
        <f t="shared" si="79"/>
        <v>0</v>
      </c>
      <c r="BK102">
        <f t="shared" si="80"/>
        <v>1.2300145889778784</v>
      </c>
      <c r="BL102">
        <f t="shared" si="81"/>
        <v>1.4444321598362266E-3</v>
      </c>
      <c r="BM102">
        <f t="shared" si="82"/>
        <v>2.1286373619557528E-3</v>
      </c>
      <c r="BN102">
        <f t="shared" si="83"/>
        <v>4.2038857828331508E-3</v>
      </c>
      <c r="BO102">
        <f t="shared" si="84"/>
        <v>0</v>
      </c>
      <c r="BP102">
        <f t="shared" si="85"/>
        <v>0</v>
      </c>
      <c r="BQ102">
        <f t="shared" si="86"/>
        <v>2.0528366069388362</v>
      </c>
      <c r="BR102">
        <f t="shared" si="87"/>
        <v>1.4685587889424756</v>
      </c>
    </row>
    <row r="103" spans="1:70">
      <c r="A103" t="s">
        <v>190</v>
      </c>
      <c r="B103">
        <v>133</v>
      </c>
      <c r="C103" s="1">
        <v>40.340000000000003</v>
      </c>
      <c r="D103" s="1">
        <v>5.0000000000000001E-3</v>
      </c>
      <c r="E103" s="1">
        <v>1.4999999999999999E-2</v>
      </c>
      <c r="F103" s="1">
        <v>1.0999999999999999E-2</v>
      </c>
      <c r="G103" s="1">
        <v>10.337999999999999</v>
      </c>
      <c r="H103" s="1">
        <v>49.695</v>
      </c>
      <c r="I103" s="1">
        <v>8.5000000000000006E-2</v>
      </c>
      <c r="J103" s="1">
        <v>0.155</v>
      </c>
      <c r="K103" s="1">
        <v>0.316</v>
      </c>
      <c r="L103" s="1">
        <v>0</v>
      </c>
      <c r="N103">
        <f t="shared" si="45"/>
        <v>100.96000000000001</v>
      </c>
      <c r="P103" s="1">
        <v>14.2</v>
      </c>
      <c r="Q103" s="1">
        <v>72.519000000000005</v>
      </c>
      <c r="R103" s="1">
        <v>10.991</v>
      </c>
      <c r="S103" s="19">
        <f t="shared" si="88"/>
        <v>6.3245553203355005</v>
      </c>
      <c r="T103" s="19">
        <f>SUM(S$4:S103)</f>
        <v>266.6478870362875</v>
      </c>
      <c r="W103" s="4">
        <v>8</v>
      </c>
      <c r="X103" s="4">
        <v>3</v>
      </c>
      <c r="Y103" s="12">
        <v>0</v>
      </c>
      <c r="AA103" s="11">
        <f t="shared" si="46"/>
        <v>0.9843407220546303</v>
      </c>
      <c r="AB103" s="11">
        <f t="shared" si="47"/>
        <v>9.1779894221063614E-5</v>
      </c>
      <c r="AC103" s="11">
        <f t="shared" si="48"/>
        <v>4.3135110034480978E-4</v>
      </c>
      <c r="AD103" s="11">
        <f t="shared" si="49"/>
        <v>2.1220086413699355E-4</v>
      </c>
      <c r="AE103" s="11">
        <f t="shared" si="50"/>
        <v>0</v>
      </c>
      <c r="AF103" s="11">
        <f t="shared" si="51"/>
        <v>0.21095290285441559</v>
      </c>
      <c r="AG103" s="11">
        <f t="shared" si="52"/>
        <v>1.807589112941794</v>
      </c>
      <c r="AH103" s="11">
        <f t="shared" si="53"/>
        <v>2.2221355045278662E-3</v>
      </c>
      <c r="AI103" s="11">
        <f t="shared" si="54"/>
        <v>3.2032874617288413E-3</v>
      </c>
      <c r="AJ103" s="11">
        <f t="shared" si="55"/>
        <v>6.2022293931077461E-3</v>
      </c>
      <c r="AK103" s="11">
        <f t="shared" si="56"/>
        <v>0</v>
      </c>
      <c r="AL103" s="11">
        <f t="shared" si="57"/>
        <v>0</v>
      </c>
      <c r="AM103" s="11">
        <f t="shared" si="58"/>
        <v>3.0152457220689066</v>
      </c>
      <c r="AN103" s="11">
        <f t="shared" si="59"/>
        <v>0.8954924389962694</v>
      </c>
      <c r="AO103" s="8">
        <f t="shared" si="60"/>
        <v>0</v>
      </c>
      <c r="AQ103">
        <f t="shared" si="61"/>
        <v>40.340000000000003</v>
      </c>
      <c r="AR103">
        <f t="shared" si="62"/>
        <v>5.0000000000000001E-3</v>
      </c>
      <c r="AS103">
        <f t="shared" si="63"/>
        <v>1.4999999999999999E-2</v>
      </c>
      <c r="AT103">
        <f t="shared" si="64"/>
        <v>1.0999999999999999E-2</v>
      </c>
      <c r="AU103">
        <f t="shared" si="65"/>
        <v>0</v>
      </c>
      <c r="AV103">
        <f t="shared" si="66"/>
        <v>10.337999999999999</v>
      </c>
      <c r="AW103">
        <f t="shared" si="67"/>
        <v>49.695</v>
      </c>
      <c r="AX103">
        <f t="shared" si="68"/>
        <v>8.5000000000000006E-2</v>
      </c>
      <c r="AY103">
        <f t="shared" si="69"/>
        <v>0.155</v>
      </c>
      <c r="AZ103">
        <f t="shared" si="70"/>
        <v>0.316</v>
      </c>
      <c r="BA103">
        <f t="shared" si="71"/>
        <v>0</v>
      </c>
      <c r="BB103">
        <f t="shared" si="72"/>
        <v>0</v>
      </c>
      <c r="BC103">
        <f t="shared" si="73"/>
        <v>100.96000000000001</v>
      </c>
      <c r="BE103">
        <f t="shared" si="74"/>
        <v>0.67143808255659132</v>
      </c>
      <c r="BF103">
        <f t="shared" si="75"/>
        <v>6.2604863145769159E-5</v>
      </c>
      <c r="BG103">
        <f t="shared" si="76"/>
        <v>2.9423303256178896E-4</v>
      </c>
      <c r="BH103">
        <f t="shared" si="77"/>
        <v>1.4474636489242711E-4</v>
      </c>
      <c r="BI103">
        <f t="shared" si="78"/>
        <v>0.1438951060631368</v>
      </c>
      <c r="BJ103">
        <f t="shared" si="79"/>
        <v>0</v>
      </c>
      <c r="BK103">
        <f t="shared" si="80"/>
        <v>1.2329919314020306</v>
      </c>
      <c r="BL103">
        <f t="shared" si="81"/>
        <v>1.5157621430380156E-3</v>
      </c>
      <c r="BM103">
        <f t="shared" si="82"/>
        <v>2.1850251066433224E-3</v>
      </c>
      <c r="BN103">
        <f t="shared" si="83"/>
        <v>4.2306621253989669E-3</v>
      </c>
      <c r="BO103">
        <f t="shared" si="84"/>
        <v>0</v>
      </c>
      <c r="BP103">
        <f t="shared" si="85"/>
        <v>0</v>
      </c>
      <c r="BQ103">
        <f t="shared" si="86"/>
        <v>2.0567581536574391</v>
      </c>
      <c r="BR103">
        <f t="shared" si="87"/>
        <v>1.4660186063718934</v>
      </c>
    </row>
    <row r="104" spans="1:70">
      <c r="A104" t="s">
        <v>191</v>
      </c>
      <c r="B104">
        <v>136</v>
      </c>
      <c r="C104" s="1">
        <v>40.296999999999997</v>
      </c>
      <c r="D104" s="1">
        <v>1E-3</v>
      </c>
      <c r="E104" s="1">
        <v>1.4E-2</v>
      </c>
      <c r="F104" s="1">
        <v>7.0000000000000001E-3</v>
      </c>
      <c r="G104" s="1">
        <v>10.35</v>
      </c>
      <c r="H104" s="1">
        <v>49.667999999999999</v>
      </c>
      <c r="I104" s="1">
        <v>8.2000000000000003E-2</v>
      </c>
      <c r="J104" s="1">
        <v>0.16300000000000001</v>
      </c>
      <c r="K104" s="1">
        <v>0.318</v>
      </c>
      <c r="L104" s="1">
        <v>0</v>
      </c>
      <c r="N104">
        <f t="shared" si="45"/>
        <v>100.89999999999998</v>
      </c>
      <c r="P104" s="1">
        <v>14.194000000000001</v>
      </c>
      <c r="Q104" s="1">
        <v>72.518000000000001</v>
      </c>
      <c r="R104" s="1">
        <v>10.991</v>
      </c>
      <c r="S104" s="19">
        <f t="shared" si="88"/>
        <v>6.0827625302974768</v>
      </c>
      <c r="T104" s="19">
        <f>SUM(S$4:S104)</f>
        <v>272.73064956658499</v>
      </c>
      <c r="W104" s="4">
        <v>8</v>
      </c>
      <c r="X104" s="4">
        <v>3</v>
      </c>
      <c r="Y104" s="12">
        <v>0</v>
      </c>
      <c r="AA104" s="11">
        <f t="shared" si="46"/>
        <v>0.98403326050633877</v>
      </c>
      <c r="AB104" s="11">
        <f t="shared" si="47"/>
        <v>1.8369826427284672E-5</v>
      </c>
      <c r="AC104" s="11">
        <f t="shared" si="48"/>
        <v>4.028980738364309E-4</v>
      </c>
      <c r="AD104" s="11">
        <f t="shared" si="49"/>
        <v>1.351387841580449E-4</v>
      </c>
      <c r="AE104" s="11">
        <f t="shared" si="50"/>
        <v>0</v>
      </c>
      <c r="AF104" s="11">
        <f t="shared" si="51"/>
        <v>0.21135709550581408</v>
      </c>
      <c r="AG104" s="11">
        <f t="shared" si="52"/>
        <v>1.8079699119452288</v>
      </c>
      <c r="AH104" s="11">
        <f t="shared" si="53"/>
        <v>2.1453243857633276E-3</v>
      </c>
      <c r="AI104" s="11">
        <f t="shared" si="54"/>
        <v>3.3711596825224408E-3</v>
      </c>
      <c r="AJ104" s="11">
        <f t="shared" si="55"/>
        <v>6.2461925281473256E-3</v>
      </c>
      <c r="AK104" s="11">
        <f t="shared" si="56"/>
        <v>0</v>
      </c>
      <c r="AL104" s="11">
        <f t="shared" si="57"/>
        <v>0</v>
      </c>
      <c r="AM104" s="11">
        <f t="shared" si="58"/>
        <v>3.0156793512382363</v>
      </c>
      <c r="AN104" s="11">
        <f t="shared" si="59"/>
        <v>0.89533290312765834</v>
      </c>
      <c r="AO104" s="8">
        <f t="shared" si="60"/>
        <v>0</v>
      </c>
      <c r="AQ104">
        <f t="shared" si="61"/>
        <v>40.296999999999997</v>
      </c>
      <c r="AR104">
        <f t="shared" si="62"/>
        <v>1E-3</v>
      </c>
      <c r="AS104">
        <f t="shared" si="63"/>
        <v>1.4E-2</v>
      </c>
      <c r="AT104">
        <f t="shared" si="64"/>
        <v>7.0000000000000001E-3</v>
      </c>
      <c r="AU104">
        <f t="shared" si="65"/>
        <v>0</v>
      </c>
      <c r="AV104">
        <f t="shared" si="66"/>
        <v>10.35</v>
      </c>
      <c r="AW104">
        <f t="shared" si="67"/>
        <v>49.667999999999999</v>
      </c>
      <c r="AX104">
        <f t="shared" si="68"/>
        <v>8.2000000000000003E-2</v>
      </c>
      <c r="AY104">
        <f t="shared" si="69"/>
        <v>0.16300000000000001</v>
      </c>
      <c r="AZ104">
        <f t="shared" si="70"/>
        <v>0.318</v>
      </c>
      <c r="BA104">
        <f t="shared" si="71"/>
        <v>0</v>
      </c>
      <c r="BB104">
        <f t="shared" si="72"/>
        <v>0</v>
      </c>
      <c r="BC104">
        <f t="shared" si="73"/>
        <v>100.89999999999998</v>
      </c>
      <c r="BE104">
        <f t="shared" si="74"/>
        <v>0.67072237017310254</v>
      </c>
      <c r="BF104">
        <f t="shared" si="75"/>
        <v>1.2520972629153833E-5</v>
      </c>
      <c r="BG104">
        <f t="shared" si="76"/>
        <v>2.7461749705766971E-4</v>
      </c>
      <c r="BH104">
        <f t="shared" si="77"/>
        <v>9.2111323113362712E-5</v>
      </c>
      <c r="BI104">
        <f t="shared" si="78"/>
        <v>0.14406213462502088</v>
      </c>
      <c r="BJ104">
        <f t="shared" si="79"/>
        <v>0</v>
      </c>
      <c r="BK104">
        <f t="shared" si="80"/>
        <v>1.2323220293565962</v>
      </c>
      <c r="BL104">
        <f t="shared" si="81"/>
        <v>1.4622646556366737E-3</v>
      </c>
      <c r="BM104">
        <f t="shared" si="82"/>
        <v>2.2978005960184616E-3</v>
      </c>
      <c r="BN104">
        <f t="shared" si="83"/>
        <v>4.2574384679647838E-3</v>
      </c>
      <c r="BO104">
        <f t="shared" si="84"/>
        <v>0</v>
      </c>
      <c r="BP104">
        <f t="shared" si="85"/>
        <v>0</v>
      </c>
      <c r="BQ104">
        <f t="shared" si="86"/>
        <v>2.0555032876671397</v>
      </c>
      <c r="BR104">
        <f t="shared" si="87"/>
        <v>1.4671245574415175</v>
      </c>
    </row>
    <row r="105" spans="1:70">
      <c r="A105" t="s">
        <v>192</v>
      </c>
      <c r="B105">
        <v>139</v>
      </c>
      <c r="C105" s="1">
        <v>40.322000000000003</v>
      </c>
      <c r="D105" s="1">
        <v>1E-3</v>
      </c>
      <c r="E105" s="1">
        <v>1.4E-2</v>
      </c>
      <c r="F105" s="1">
        <v>0.01</v>
      </c>
      <c r="G105" s="1">
        <v>10.353999999999999</v>
      </c>
      <c r="H105" s="1">
        <v>49.524000000000001</v>
      </c>
      <c r="I105" s="1">
        <v>8.2000000000000003E-2</v>
      </c>
      <c r="J105" s="1">
        <v>0.154</v>
      </c>
      <c r="K105" s="1">
        <v>0.32</v>
      </c>
      <c r="L105" s="1">
        <v>4.0000000000000001E-3</v>
      </c>
      <c r="N105">
        <f t="shared" si="45"/>
        <v>100.78499999999998</v>
      </c>
      <c r="P105" s="1">
        <v>14.189</v>
      </c>
      <c r="Q105" s="1">
        <v>72.516000000000005</v>
      </c>
      <c r="R105" s="1">
        <v>10.991</v>
      </c>
      <c r="S105" s="19">
        <f t="shared" si="88"/>
        <v>5.3851648071334983</v>
      </c>
      <c r="T105" s="19">
        <f>SUM(S$4:S105)</f>
        <v>278.11581437371848</v>
      </c>
      <c r="W105" s="4">
        <v>8</v>
      </c>
      <c r="X105" s="4">
        <v>3</v>
      </c>
      <c r="Y105" s="12">
        <v>0</v>
      </c>
      <c r="AA105" s="11">
        <f t="shared" si="46"/>
        <v>0.98560579625801026</v>
      </c>
      <c r="AB105" s="11">
        <f t="shared" si="47"/>
        <v>1.8387774697206523E-5</v>
      </c>
      <c r="AC105" s="11">
        <f t="shared" si="48"/>
        <v>4.0329172607962629E-4</v>
      </c>
      <c r="AD105" s="11">
        <f t="shared" si="49"/>
        <v>1.9324403105034491E-4</v>
      </c>
      <c r="AE105" s="11">
        <f t="shared" si="50"/>
        <v>0</v>
      </c>
      <c r="AF105" s="11">
        <f t="shared" si="51"/>
        <v>0.21164536602381984</v>
      </c>
      <c r="AG105" s="11">
        <f t="shared" si="52"/>
        <v>1.8044895119070492</v>
      </c>
      <c r="AH105" s="11">
        <f t="shared" si="53"/>
        <v>2.1474204785760734E-3</v>
      </c>
      <c r="AI105" s="11">
        <f t="shared" si="54"/>
        <v>3.1881339624927445E-3</v>
      </c>
      <c r="AJ105" s="11">
        <f t="shared" si="55"/>
        <v>6.291617993561237E-3</v>
      </c>
      <c r="AK105" s="11">
        <f t="shared" si="56"/>
        <v>1.8955586678267553E-4</v>
      </c>
      <c r="AL105" s="11">
        <f t="shared" si="57"/>
        <v>0</v>
      </c>
      <c r="AM105" s="11">
        <f t="shared" si="58"/>
        <v>3.0141723260221189</v>
      </c>
      <c r="AN105" s="11">
        <f t="shared" si="59"/>
        <v>0.89502420282465012</v>
      </c>
      <c r="AO105" s="8">
        <f t="shared" si="60"/>
        <v>0</v>
      </c>
      <c r="AQ105">
        <f t="shared" si="61"/>
        <v>40.322000000000003</v>
      </c>
      <c r="AR105">
        <f t="shared" si="62"/>
        <v>1E-3</v>
      </c>
      <c r="AS105">
        <f t="shared" si="63"/>
        <v>1.4E-2</v>
      </c>
      <c r="AT105">
        <f t="shared" si="64"/>
        <v>0.01</v>
      </c>
      <c r="AU105">
        <f t="shared" si="65"/>
        <v>0</v>
      </c>
      <c r="AV105">
        <f t="shared" si="66"/>
        <v>10.353999999999997</v>
      </c>
      <c r="AW105">
        <f t="shared" si="67"/>
        <v>49.524000000000001</v>
      </c>
      <c r="AX105">
        <f t="shared" si="68"/>
        <v>8.2000000000000003E-2</v>
      </c>
      <c r="AY105">
        <f t="shared" si="69"/>
        <v>0.154</v>
      </c>
      <c r="AZ105">
        <f t="shared" si="70"/>
        <v>0.32</v>
      </c>
      <c r="BA105">
        <f t="shared" si="71"/>
        <v>4.0000000000000001E-3</v>
      </c>
      <c r="BB105">
        <f t="shared" si="72"/>
        <v>0</v>
      </c>
      <c r="BC105">
        <f t="shared" si="73"/>
        <v>100.78499999999998</v>
      </c>
      <c r="BE105">
        <f t="shared" si="74"/>
        <v>0.67113848202396809</v>
      </c>
      <c r="BF105">
        <f t="shared" si="75"/>
        <v>1.2520972629153833E-5</v>
      </c>
      <c r="BG105">
        <f t="shared" si="76"/>
        <v>2.7461749705766971E-4</v>
      </c>
      <c r="BH105">
        <f t="shared" si="77"/>
        <v>1.3158760444766102E-4</v>
      </c>
      <c r="BI105">
        <f t="shared" si="78"/>
        <v>0.14411781081231556</v>
      </c>
      <c r="BJ105">
        <f t="shared" si="79"/>
        <v>0</v>
      </c>
      <c r="BK105">
        <f t="shared" si="80"/>
        <v>1.2287492184476136</v>
      </c>
      <c r="BL105">
        <f t="shared" si="81"/>
        <v>1.4622646556366737E-3</v>
      </c>
      <c r="BM105">
        <f t="shared" si="82"/>
        <v>2.1709281704714299E-3</v>
      </c>
      <c r="BN105">
        <f t="shared" si="83"/>
        <v>4.2842148105305998E-3</v>
      </c>
      <c r="BO105">
        <f t="shared" si="84"/>
        <v>1.2907618560510108E-4</v>
      </c>
      <c r="BP105">
        <f t="shared" si="85"/>
        <v>0</v>
      </c>
      <c r="BQ105">
        <f t="shared" si="86"/>
        <v>2.0524707211802755</v>
      </c>
      <c r="BR105">
        <f t="shared" si="87"/>
        <v>1.4685580139670962</v>
      </c>
    </row>
    <row r="106" spans="1:70">
      <c r="A106" t="s">
        <v>193</v>
      </c>
      <c r="B106">
        <v>142</v>
      </c>
      <c r="C106" s="1">
        <v>40.299999999999997</v>
      </c>
      <c r="D106" s="1">
        <v>0</v>
      </c>
      <c r="E106" s="1">
        <v>1.0999999999999999E-2</v>
      </c>
      <c r="F106" s="1">
        <v>7.0000000000000001E-3</v>
      </c>
      <c r="G106" s="1">
        <v>10.355</v>
      </c>
      <c r="H106" s="1">
        <v>49.447000000000003</v>
      </c>
      <c r="I106" s="1">
        <v>8.1000000000000003E-2</v>
      </c>
      <c r="J106" s="1">
        <v>0.161</v>
      </c>
      <c r="K106" s="1">
        <v>0.32200000000000001</v>
      </c>
      <c r="L106" s="1">
        <v>8.9999999999999993E-3</v>
      </c>
      <c r="N106">
        <f t="shared" si="45"/>
        <v>100.69300000000001</v>
      </c>
      <c r="P106" s="1">
        <v>14.183</v>
      </c>
      <c r="Q106" s="1">
        <v>72.515000000000001</v>
      </c>
      <c r="R106" s="1">
        <v>10.991</v>
      </c>
      <c r="S106" s="19">
        <f t="shared" si="88"/>
        <v>6.0827625302992292</v>
      </c>
      <c r="T106" s="19">
        <f>SUM(S$4:S106)</f>
        <v>284.19857690401773</v>
      </c>
      <c r="W106" s="4">
        <v>8</v>
      </c>
      <c r="X106" s="4">
        <v>3</v>
      </c>
      <c r="Y106" s="12">
        <v>0</v>
      </c>
      <c r="AA106" s="11">
        <f t="shared" si="46"/>
        <v>0.98601400748243784</v>
      </c>
      <c r="AB106" s="11">
        <f t="shared" si="47"/>
        <v>0</v>
      </c>
      <c r="AC106" s="11">
        <f t="shared" si="48"/>
        <v>3.1717636423615427E-4</v>
      </c>
      <c r="AD106" s="11">
        <f t="shared" si="49"/>
        <v>1.3540072294387071E-4</v>
      </c>
      <c r="AE106" s="11">
        <f t="shared" si="50"/>
        <v>0</v>
      </c>
      <c r="AF106" s="11">
        <f t="shared" si="51"/>
        <v>0.21186907062511828</v>
      </c>
      <c r="AG106" s="11">
        <f t="shared" si="52"/>
        <v>1.8034140540667192</v>
      </c>
      <c r="AH106" s="11">
        <f t="shared" si="53"/>
        <v>2.1232694534688433E-3</v>
      </c>
      <c r="AI106" s="11">
        <f t="shared" si="54"/>
        <v>3.3362498854306402E-3</v>
      </c>
      <c r="AJ106" s="11">
        <f t="shared" si="55"/>
        <v>6.3370202381688055E-3</v>
      </c>
      <c r="AK106" s="11">
        <f t="shared" si="56"/>
        <v>4.269102708966858E-4</v>
      </c>
      <c r="AL106" s="11">
        <f t="shared" si="57"/>
        <v>0</v>
      </c>
      <c r="AM106" s="11">
        <f t="shared" si="58"/>
        <v>3.0139731591094199</v>
      </c>
      <c r="AN106" s="11">
        <f t="shared" si="59"/>
        <v>0.89486883106932391</v>
      </c>
      <c r="AO106" s="8">
        <f t="shared" si="60"/>
        <v>0</v>
      </c>
      <c r="AQ106">
        <f t="shared" si="61"/>
        <v>40.299999999999997</v>
      </c>
      <c r="AR106">
        <f t="shared" si="62"/>
        <v>0</v>
      </c>
      <c r="AS106">
        <f t="shared" si="63"/>
        <v>1.0999999999999999E-2</v>
      </c>
      <c r="AT106">
        <f t="shared" si="64"/>
        <v>7.0000000000000001E-3</v>
      </c>
      <c r="AU106">
        <f t="shared" si="65"/>
        <v>0</v>
      </c>
      <c r="AV106">
        <f t="shared" si="66"/>
        <v>10.355</v>
      </c>
      <c r="AW106">
        <f t="shared" si="67"/>
        <v>49.447000000000003</v>
      </c>
      <c r="AX106">
        <f t="shared" si="68"/>
        <v>8.1000000000000003E-2</v>
      </c>
      <c r="AY106">
        <f t="shared" si="69"/>
        <v>0.161</v>
      </c>
      <c r="AZ106">
        <f t="shared" si="70"/>
        <v>0.32200000000000001</v>
      </c>
      <c r="BA106">
        <f t="shared" si="71"/>
        <v>8.9999999999999993E-3</v>
      </c>
      <c r="BB106">
        <f t="shared" si="72"/>
        <v>0</v>
      </c>
      <c r="BC106">
        <f t="shared" si="73"/>
        <v>100.69300000000001</v>
      </c>
      <c r="BE106">
        <f t="shared" si="74"/>
        <v>0.67077230359520634</v>
      </c>
      <c r="BF106">
        <f t="shared" si="75"/>
        <v>0</v>
      </c>
      <c r="BG106">
        <f t="shared" si="76"/>
        <v>2.1577089054531189E-4</v>
      </c>
      <c r="BH106">
        <f t="shared" si="77"/>
        <v>9.2111323113362712E-5</v>
      </c>
      <c r="BI106">
        <f t="shared" si="78"/>
        <v>0.14413172985913927</v>
      </c>
      <c r="BJ106">
        <f t="shared" si="79"/>
        <v>0</v>
      </c>
      <c r="BK106">
        <f t="shared" si="80"/>
        <v>1.2268387570587826</v>
      </c>
      <c r="BL106">
        <f t="shared" si="81"/>
        <v>1.4444321598362266E-3</v>
      </c>
      <c r="BM106">
        <f t="shared" si="82"/>
        <v>2.2696067236746766E-3</v>
      </c>
      <c r="BN106">
        <f t="shared" si="83"/>
        <v>4.3109911530964159E-3</v>
      </c>
      <c r="BO106">
        <f t="shared" si="84"/>
        <v>2.9042141761147743E-4</v>
      </c>
      <c r="BP106">
        <f t="shared" si="85"/>
        <v>0</v>
      </c>
      <c r="BQ106">
        <f t="shared" si="86"/>
        <v>2.0503661241810054</v>
      </c>
      <c r="BR106">
        <f t="shared" si="87"/>
        <v>1.4699682771599223</v>
      </c>
    </row>
    <row r="107" spans="1:70">
      <c r="A107" t="s">
        <v>194</v>
      </c>
      <c r="B107">
        <v>145</v>
      </c>
      <c r="C107" s="1">
        <v>40.274000000000001</v>
      </c>
      <c r="D107" s="1">
        <v>0</v>
      </c>
      <c r="E107" s="1">
        <v>1.0999999999999999E-2</v>
      </c>
      <c r="F107" s="1">
        <v>7.0000000000000001E-3</v>
      </c>
      <c r="G107" s="1">
        <v>10.385</v>
      </c>
      <c r="H107" s="1">
        <v>49.402000000000001</v>
      </c>
      <c r="I107" s="1">
        <v>8.2000000000000003E-2</v>
      </c>
      <c r="J107" s="1">
        <v>0.15</v>
      </c>
      <c r="K107" s="1">
        <v>0.312</v>
      </c>
      <c r="L107" s="1">
        <v>0</v>
      </c>
      <c r="N107">
        <f t="shared" si="45"/>
        <v>100.623</v>
      </c>
      <c r="P107" s="1">
        <v>14.177</v>
      </c>
      <c r="Q107" s="1">
        <v>72.513000000000005</v>
      </c>
      <c r="R107" s="1">
        <v>10.991</v>
      </c>
      <c r="S107" s="19">
        <f t="shared" si="88"/>
        <v>6.3245553203355005</v>
      </c>
      <c r="T107" s="19">
        <f>SUM(S$4:S107)</f>
        <v>290.52313222435322</v>
      </c>
      <c r="W107" s="4">
        <v>8</v>
      </c>
      <c r="X107" s="4">
        <v>3</v>
      </c>
      <c r="Y107" s="12">
        <v>0</v>
      </c>
      <c r="AA107" s="11">
        <f t="shared" si="46"/>
        <v>0.98609566579236418</v>
      </c>
      <c r="AB107" s="11">
        <f t="shared" si="47"/>
        <v>0</v>
      </c>
      <c r="AC107" s="11">
        <f t="shared" si="48"/>
        <v>3.1740741067316655E-4</v>
      </c>
      <c r="AD107" s="11">
        <f t="shared" si="49"/>
        <v>1.3549935530785662E-4</v>
      </c>
      <c r="AE107" s="11">
        <f t="shared" si="50"/>
        <v>0</v>
      </c>
      <c r="AF107" s="11">
        <f t="shared" si="51"/>
        <v>0.21263767004353595</v>
      </c>
      <c r="AG107" s="11">
        <f t="shared" si="52"/>
        <v>1.8030853269975105</v>
      </c>
      <c r="AH107" s="11">
        <f t="shared" si="53"/>
        <v>2.151048442593595E-3</v>
      </c>
      <c r="AI107" s="11">
        <f t="shared" si="54"/>
        <v>3.1105715864431878E-3</v>
      </c>
      <c r="AJ107" s="11">
        <f t="shared" si="55"/>
        <v>6.1446911962170694E-3</v>
      </c>
      <c r="AK107" s="11">
        <f t="shared" si="56"/>
        <v>0</v>
      </c>
      <c r="AL107" s="11">
        <f t="shared" si="57"/>
        <v>0</v>
      </c>
      <c r="AM107" s="11">
        <f t="shared" si="58"/>
        <v>3.0136778808246456</v>
      </c>
      <c r="AN107" s="11">
        <f t="shared" si="59"/>
        <v>0.89451047075631196</v>
      </c>
      <c r="AO107" s="8">
        <f t="shared" si="60"/>
        <v>0</v>
      </c>
      <c r="AQ107">
        <f t="shared" si="61"/>
        <v>40.274000000000001</v>
      </c>
      <c r="AR107">
        <f t="shared" si="62"/>
        <v>0</v>
      </c>
      <c r="AS107">
        <f t="shared" si="63"/>
        <v>1.0999999999999999E-2</v>
      </c>
      <c r="AT107">
        <f t="shared" si="64"/>
        <v>7.0000000000000001E-3</v>
      </c>
      <c r="AU107">
        <f t="shared" si="65"/>
        <v>0</v>
      </c>
      <c r="AV107">
        <f t="shared" si="66"/>
        <v>10.385</v>
      </c>
      <c r="AW107">
        <f t="shared" si="67"/>
        <v>49.402000000000001</v>
      </c>
      <c r="AX107">
        <f t="shared" si="68"/>
        <v>8.2000000000000003E-2</v>
      </c>
      <c r="AY107">
        <f t="shared" si="69"/>
        <v>0.15</v>
      </c>
      <c r="AZ107">
        <f t="shared" si="70"/>
        <v>0.312</v>
      </c>
      <c r="BA107">
        <f t="shared" si="71"/>
        <v>0</v>
      </c>
      <c r="BB107">
        <f t="shared" si="72"/>
        <v>0</v>
      </c>
      <c r="BC107">
        <f t="shared" si="73"/>
        <v>100.623</v>
      </c>
      <c r="BE107">
        <f t="shared" si="74"/>
        <v>0.67033954727030631</v>
      </c>
      <c r="BF107">
        <f t="shared" si="75"/>
        <v>0</v>
      </c>
      <c r="BG107">
        <f t="shared" si="76"/>
        <v>2.1577089054531189E-4</v>
      </c>
      <c r="BH107">
        <f t="shared" si="77"/>
        <v>9.2111323113362712E-5</v>
      </c>
      <c r="BI107">
        <f t="shared" si="78"/>
        <v>0.14454930126384946</v>
      </c>
      <c r="BJ107">
        <f t="shared" si="79"/>
        <v>0</v>
      </c>
      <c r="BK107">
        <f t="shared" si="80"/>
        <v>1.2257222536497256</v>
      </c>
      <c r="BL107">
        <f t="shared" si="81"/>
        <v>1.4622646556366737E-3</v>
      </c>
      <c r="BM107">
        <f t="shared" si="82"/>
        <v>2.1145404257838602E-3</v>
      </c>
      <c r="BN107">
        <f t="shared" si="83"/>
        <v>4.1771094402673348E-3</v>
      </c>
      <c r="BO107">
        <f t="shared" si="84"/>
        <v>0</v>
      </c>
      <c r="BP107">
        <f t="shared" si="85"/>
        <v>0</v>
      </c>
      <c r="BQ107">
        <f t="shared" si="86"/>
        <v>2.0486728989192278</v>
      </c>
      <c r="BR107">
        <f t="shared" si="87"/>
        <v>1.4710390723743665</v>
      </c>
    </row>
    <row r="108" spans="1:70">
      <c r="A108" t="s">
        <v>195</v>
      </c>
      <c r="B108">
        <v>148</v>
      </c>
      <c r="C108" s="1">
        <v>40.325000000000003</v>
      </c>
      <c r="D108" s="1">
        <v>5.0000000000000001E-3</v>
      </c>
      <c r="E108" s="1">
        <v>1.4999999999999999E-2</v>
      </c>
      <c r="F108" s="1">
        <v>1.0999999999999999E-2</v>
      </c>
      <c r="G108" s="1">
        <v>10.340999999999999</v>
      </c>
      <c r="H108" s="1">
        <v>49.476999999999997</v>
      </c>
      <c r="I108" s="1">
        <v>8.4000000000000005E-2</v>
      </c>
      <c r="J108" s="1">
        <v>0.16600000000000001</v>
      </c>
      <c r="K108" s="1">
        <v>0.313</v>
      </c>
      <c r="L108" s="1">
        <v>0</v>
      </c>
      <c r="N108">
        <f t="shared" si="45"/>
        <v>100.73700000000001</v>
      </c>
      <c r="P108" s="1">
        <v>14.170999999999999</v>
      </c>
      <c r="Q108" s="1">
        <v>72.510999999999996</v>
      </c>
      <c r="R108" s="1">
        <v>10.991</v>
      </c>
      <c r="S108" s="19">
        <f t="shared" si="88"/>
        <v>6.3245553203399947</v>
      </c>
      <c r="T108" s="19">
        <f>SUM(S$4:S108)</f>
        <v>296.8476875446932</v>
      </c>
      <c r="W108" s="4">
        <v>8</v>
      </c>
      <c r="X108" s="4">
        <v>3</v>
      </c>
      <c r="Y108" s="12">
        <v>0</v>
      </c>
      <c r="AA108" s="11">
        <f t="shared" si="46"/>
        <v>0.98605972115209928</v>
      </c>
      <c r="AB108" s="11">
        <f t="shared" si="47"/>
        <v>9.1974373328918802E-5</v>
      </c>
      <c r="AC108" s="11">
        <f t="shared" si="48"/>
        <v>4.3226512163323439E-4</v>
      </c>
      <c r="AD108" s="11">
        <f t="shared" si="49"/>
        <v>2.1265051201568974E-4</v>
      </c>
      <c r="AE108" s="11">
        <f t="shared" si="50"/>
        <v>0</v>
      </c>
      <c r="AF108" s="11">
        <f t="shared" si="51"/>
        <v>0.21146125279848649</v>
      </c>
      <c r="AG108" s="11">
        <f t="shared" si="52"/>
        <v>1.8034730847367588</v>
      </c>
      <c r="AH108" s="11">
        <f t="shared" si="53"/>
        <v>2.2006459829597811E-3</v>
      </c>
      <c r="AI108" s="11">
        <f t="shared" si="54"/>
        <v>3.4378869252262231E-3</v>
      </c>
      <c r="AJ108" s="11">
        <f t="shared" si="55"/>
        <v>6.1563650552395027E-3</v>
      </c>
      <c r="AK108" s="11">
        <f t="shared" si="56"/>
        <v>0</v>
      </c>
      <c r="AL108" s="11">
        <f t="shared" si="57"/>
        <v>0</v>
      </c>
      <c r="AM108" s="11">
        <f t="shared" si="58"/>
        <v>3.0135258466577479</v>
      </c>
      <c r="AN108" s="11">
        <f t="shared" si="59"/>
        <v>0.89505303033489669</v>
      </c>
      <c r="AO108" s="8">
        <f t="shared" si="60"/>
        <v>0</v>
      </c>
      <c r="AQ108">
        <f t="shared" si="61"/>
        <v>40.325000000000003</v>
      </c>
      <c r="AR108">
        <f t="shared" si="62"/>
        <v>5.0000000000000001E-3</v>
      </c>
      <c r="AS108">
        <f t="shared" si="63"/>
        <v>1.4999999999999999E-2</v>
      </c>
      <c r="AT108">
        <f t="shared" si="64"/>
        <v>1.0999999999999999E-2</v>
      </c>
      <c r="AU108">
        <f t="shared" si="65"/>
        <v>0</v>
      </c>
      <c r="AV108">
        <f t="shared" si="66"/>
        <v>10.340999999999999</v>
      </c>
      <c r="AW108">
        <f t="shared" si="67"/>
        <v>49.476999999999997</v>
      </c>
      <c r="AX108">
        <f t="shared" si="68"/>
        <v>8.4000000000000005E-2</v>
      </c>
      <c r="AY108">
        <f t="shared" si="69"/>
        <v>0.16600000000000001</v>
      </c>
      <c r="AZ108">
        <f t="shared" si="70"/>
        <v>0.313</v>
      </c>
      <c r="BA108">
        <f t="shared" si="71"/>
        <v>0</v>
      </c>
      <c r="BB108">
        <f t="shared" si="72"/>
        <v>0</v>
      </c>
      <c r="BC108">
        <f t="shared" si="73"/>
        <v>100.73700000000001</v>
      </c>
      <c r="BE108">
        <f t="shared" si="74"/>
        <v>0.671188415446072</v>
      </c>
      <c r="BF108">
        <f t="shared" si="75"/>
        <v>6.2604863145769159E-5</v>
      </c>
      <c r="BG108">
        <f t="shared" si="76"/>
        <v>2.9423303256178896E-4</v>
      </c>
      <c r="BH108">
        <f t="shared" si="77"/>
        <v>1.4474636489242711E-4</v>
      </c>
      <c r="BI108">
        <f t="shared" si="78"/>
        <v>0.14393686320360782</v>
      </c>
      <c r="BJ108">
        <f t="shared" si="79"/>
        <v>0</v>
      </c>
      <c r="BK108">
        <f t="shared" si="80"/>
        <v>1.2275830926648206</v>
      </c>
      <c r="BL108">
        <f t="shared" si="81"/>
        <v>1.4979296472375683E-3</v>
      </c>
      <c r="BM108">
        <f t="shared" si="82"/>
        <v>2.3400914045341387E-3</v>
      </c>
      <c r="BN108">
        <f t="shared" si="83"/>
        <v>4.1904976115502432E-3</v>
      </c>
      <c r="BO108">
        <f t="shared" si="84"/>
        <v>0</v>
      </c>
      <c r="BP108">
        <f t="shared" si="85"/>
        <v>0</v>
      </c>
      <c r="BQ108">
        <f t="shared" si="86"/>
        <v>2.051238474238422</v>
      </c>
      <c r="BR108">
        <f t="shared" si="87"/>
        <v>1.4691250600574859</v>
      </c>
    </row>
    <row r="109" spans="1:70">
      <c r="A109" t="s">
        <v>196</v>
      </c>
      <c r="B109">
        <v>151</v>
      </c>
      <c r="C109" s="1">
        <v>40.225000000000001</v>
      </c>
      <c r="D109" s="1">
        <v>3.0000000000000001E-3</v>
      </c>
      <c r="E109" s="1">
        <v>1.4999999999999999E-2</v>
      </c>
      <c r="F109" s="1">
        <v>1.0999999999999999E-2</v>
      </c>
      <c r="G109" s="1">
        <v>10.349</v>
      </c>
      <c r="H109" s="1">
        <v>49.481000000000002</v>
      </c>
      <c r="I109" s="1">
        <v>8.5000000000000006E-2</v>
      </c>
      <c r="J109" s="1">
        <v>0.157</v>
      </c>
      <c r="K109" s="1">
        <v>0.32300000000000001</v>
      </c>
      <c r="L109" s="1">
        <v>1E-3</v>
      </c>
      <c r="N109">
        <f t="shared" si="45"/>
        <v>100.64999999999999</v>
      </c>
      <c r="P109" s="1">
        <v>14.164999999999999</v>
      </c>
      <c r="Q109" s="1">
        <v>72.510000000000005</v>
      </c>
      <c r="R109" s="1">
        <v>10.991</v>
      </c>
      <c r="S109" s="19">
        <f t="shared" si="88"/>
        <v>6.0827625302968924</v>
      </c>
      <c r="T109" s="19">
        <f>SUM(S$4:S109)</f>
        <v>302.93045007499012</v>
      </c>
      <c r="W109" s="4">
        <v>8</v>
      </c>
      <c r="X109" s="4">
        <v>3</v>
      </c>
      <c r="Y109" s="12">
        <v>0</v>
      </c>
      <c r="AA109" s="11">
        <f t="shared" si="46"/>
        <v>0.98474555529882934</v>
      </c>
      <c r="AB109" s="11">
        <f t="shared" si="47"/>
        <v>5.5248084010905021E-5</v>
      </c>
      <c r="AC109" s="11">
        <f t="shared" si="48"/>
        <v>4.3276220847537672E-4</v>
      </c>
      <c r="AD109" s="11">
        <f t="shared" si="49"/>
        <v>2.1289505122602074E-4</v>
      </c>
      <c r="AE109" s="11">
        <f t="shared" si="50"/>
        <v>0</v>
      </c>
      <c r="AF109" s="11">
        <f t="shared" si="51"/>
        <v>0.21186820309669574</v>
      </c>
      <c r="AG109" s="11">
        <f t="shared" si="52"/>
        <v>1.8056929740993115</v>
      </c>
      <c r="AH109" s="11">
        <f t="shared" si="53"/>
        <v>2.2294049272212455E-3</v>
      </c>
      <c r="AI109" s="11">
        <f t="shared" si="54"/>
        <v>3.2552345494550861E-3</v>
      </c>
      <c r="AJ109" s="11">
        <f t="shared" si="55"/>
        <v>6.3603597815301508E-3</v>
      </c>
      <c r="AK109" s="11">
        <f t="shared" si="56"/>
        <v>4.7461781107386981E-5</v>
      </c>
      <c r="AL109" s="11">
        <f t="shared" si="57"/>
        <v>0</v>
      </c>
      <c r="AM109" s="11">
        <f t="shared" si="58"/>
        <v>3.0149000988778631</v>
      </c>
      <c r="AN109" s="11">
        <f t="shared" si="59"/>
        <v>0.89498796592074159</v>
      </c>
      <c r="AO109" s="8">
        <f t="shared" si="60"/>
        <v>0</v>
      </c>
      <c r="AQ109">
        <f t="shared" si="61"/>
        <v>40.225000000000001</v>
      </c>
      <c r="AR109">
        <f t="shared" si="62"/>
        <v>3.0000000000000001E-3</v>
      </c>
      <c r="AS109">
        <f t="shared" si="63"/>
        <v>1.4999999999999999E-2</v>
      </c>
      <c r="AT109">
        <f t="shared" si="64"/>
        <v>1.0999999999999999E-2</v>
      </c>
      <c r="AU109">
        <f t="shared" si="65"/>
        <v>0</v>
      </c>
      <c r="AV109">
        <f t="shared" si="66"/>
        <v>10.349</v>
      </c>
      <c r="AW109">
        <f t="shared" si="67"/>
        <v>49.481000000000002</v>
      </c>
      <c r="AX109">
        <f t="shared" si="68"/>
        <v>8.5000000000000006E-2</v>
      </c>
      <c r="AY109">
        <f t="shared" si="69"/>
        <v>0.157</v>
      </c>
      <c r="AZ109">
        <f t="shared" si="70"/>
        <v>0.32300000000000001</v>
      </c>
      <c r="BA109">
        <f t="shared" si="71"/>
        <v>1E-3</v>
      </c>
      <c r="BB109">
        <f t="shared" si="72"/>
        <v>0</v>
      </c>
      <c r="BC109">
        <f t="shared" si="73"/>
        <v>100.64999999999999</v>
      </c>
      <c r="BE109">
        <f t="shared" si="74"/>
        <v>0.66952396804260994</v>
      </c>
      <c r="BF109">
        <f t="shared" si="75"/>
        <v>3.7562917887461497E-5</v>
      </c>
      <c r="BG109">
        <f t="shared" si="76"/>
        <v>2.9423303256178896E-4</v>
      </c>
      <c r="BH109">
        <f t="shared" si="77"/>
        <v>1.4474636489242711E-4</v>
      </c>
      <c r="BI109">
        <f t="shared" si="78"/>
        <v>0.14404821557819722</v>
      </c>
      <c r="BJ109">
        <f t="shared" si="79"/>
        <v>0</v>
      </c>
      <c r="BK109">
        <f t="shared" si="80"/>
        <v>1.2276823374122925</v>
      </c>
      <c r="BL109">
        <f t="shared" si="81"/>
        <v>1.5157621430380156E-3</v>
      </c>
      <c r="BM109">
        <f t="shared" si="82"/>
        <v>2.213218978987107E-3</v>
      </c>
      <c r="BN109">
        <f t="shared" si="83"/>
        <v>4.3243793243793243E-3</v>
      </c>
      <c r="BO109">
        <f t="shared" si="84"/>
        <v>3.226904640127527E-5</v>
      </c>
      <c r="BP109">
        <f t="shared" si="85"/>
        <v>0</v>
      </c>
      <c r="BQ109">
        <f t="shared" si="86"/>
        <v>2.0498166928412473</v>
      </c>
      <c r="BR109">
        <f t="shared" si="87"/>
        <v>1.4708144925383135</v>
      </c>
    </row>
    <row r="110" spans="1:70">
      <c r="A110" t="s">
        <v>197</v>
      </c>
      <c r="B110">
        <v>155</v>
      </c>
      <c r="C110" s="1">
        <v>40.304000000000002</v>
      </c>
      <c r="D110" s="1">
        <v>1E-3</v>
      </c>
      <c r="E110" s="1">
        <v>8.9999999999999993E-3</v>
      </c>
      <c r="F110" s="1">
        <v>8.0000000000000002E-3</v>
      </c>
      <c r="G110" s="1">
        <v>10.351000000000001</v>
      </c>
      <c r="H110" s="1">
        <v>49.502000000000002</v>
      </c>
      <c r="I110" s="1">
        <v>8.5000000000000006E-2</v>
      </c>
      <c r="J110" s="1">
        <v>0.152</v>
      </c>
      <c r="K110" s="1">
        <v>0.32200000000000001</v>
      </c>
      <c r="L110" s="1">
        <v>4.0000000000000001E-3</v>
      </c>
      <c r="N110">
        <f t="shared" si="45"/>
        <v>100.73800000000001</v>
      </c>
      <c r="P110" s="1">
        <v>14.157999999999999</v>
      </c>
      <c r="Q110" s="1">
        <v>72.507999999999996</v>
      </c>
      <c r="R110" s="1">
        <v>10.991</v>
      </c>
      <c r="S110" s="19">
        <f t="shared" si="88"/>
        <v>7.2801098892828282</v>
      </c>
      <c r="T110" s="19">
        <f>SUM(S$4:S110)</f>
        <v>310.21055996427293</v>
      </c>
      <c r="W110" s="4">
        <v>8</v>
      </c>
      <c r="X110" s="4">
        <v>3</v>
      </c>
      <c r="Y110" s="12">
        <v>0</v>
      </c>
      <c r="AA110" s="11">
        <f t="shared" si="46"/>
        <v>0.98564395899335033</v>
      </c>
      <c r="AB110" s="11">
        <f t="shared" si="47"/>
        <v>1.8396699078042014E-5</v>
      </c>
      <c r="AC110" s="11">
        <f t="shared" si="48"/>
        <v>2.5938479633389822E-4</v>
      </c>
      <c r="AD110" s="11">
        <f t="shared" si="49"/>
        <v>1.5467025657655407E-4</v>
      </c>
      <c r="AE110" s="11">
        <f t="shared" si="50"/>
        <v>0</v>
      </c>
      <c r="AF110" s="11">
        <f t="shared" si="51"/>
        <v>0.21168673411051755</v>
      </c>
      <c r="AG110" s="11">
        <f t="shared" si="52"/>
        <v>1.8045633128293401</v>
      </c>
      <c r="AH110" s="11">
        <f t="shared" si="53"/>
        <v>2.2270650088660818E-3</v>
      </c>
      <c r="AI110" s="11">
        <f t="shared" si="54"/>
        <v>3.1482568690446694E-3</v>
      </c>
      <c r="AJ110" s="11">
        <f t="shared" si="55"/>
        <v>6.3340132847950923E-3</v>
      </c>
      <c r="AK110" s="11">
        <f t="shared" si="56"/>
        <v>1.8964786642769116E-4</v>
      </c>
      <c r="AL110" s="11">
        <f t="shared" si="57"/>
        <v>0</v>
      </c>
      <c r="AM110" s="11">
        <f t="shared" si="58"/>
        <v>3.0142254407143301</v>
      </c>
      <c r="AN110" s="11">
        <f t="shared" si="59"/>
        <v>0.89500968174468098</v>
      </c>
      <c r="AO110" s="8">
        <f t="shared" si="60"/>
        <v>0</v>
      </c>
      <c r="AQ110">
        <f t="shared" si="61"/>
        <v>40.304000000000002</v>
      </c>
      <c r="AR110">
        <f t="shared" si="62"/>
        <v>1E-3</v>
      </c>
      <c r="AS110">
        <f t="shared" si="63"/>
        <v>8.9999999999999993E-3</v>
      </c>
      <c r="AT110">
        <f t="shared" si="64"/>
        <v>8.0000000000000002E-3</v>
      </c>
      <c r="AU110">
        <f t="shared" si="65"/>
        <v>0</v>
      </c>
      <c r="AV110">
        <f t="shared" si="66"/>
        <v>10.351000000000003</v>
      </c>
      <c r="AW110">
        <f t="shared" si="67"/>
        <v>49.502000000000002</v>
      </c>
      <c r="AX110">
        <f t="shared" si="68"/>
        <v>8.5000000000000006E-2</v>
      </c>
      <c r="AY110">
        <f t="shared" si="69"/>
        <v>0.152</v>
      </c>
      <c r="AZ110">
        <f t="shared" si="70"/>
        <v>0.32200000000000001</v>
      </c>
      <c r="BA110">
        <f t="shared" si="71"/>
        <v>4.0000000000000001E-3</v>
      </c>
      <c r="BB110">
        <f t="shared" si="72"/>
        <v>0</v>
      </c>
      <c r="BC110">
        <f t="shared" si="73"/>
        <v>100.73800000000001</v>
      </c>
      <c r="BE110">
        <f t="shared" si="74"/>
        <v>0.67083888149134496</v>
      </c>
      <c r="BF110">
        <f t="shared" si="75"/>
        <v>1.2520972629153833E-5</v>
      </c>
      <c r="BG110">
        <f t="shared" si="76"/>
        <v>1.7653981953707335E-4</v>
      </c>
      <c r="BH110">
        <f t="shared" si="77"/>
        <v>1.0527008355812881E-4</v>
      </c>
      <c r="BI110">
        <f t="shared" si="78"/>
        <v>0.14407605367184459</v>
      </c>
      <c r="BJ110">
        <f t="shared" si="79"/>
        <v>0</v>
      </c>
      <c r="BK110">
        <f t="shared" si="80"/>
        <v>1.2282033723365191</v>
      </c>
      <c r="BL110">
        <f t="shared" si="81"/>
        <v>1.5157621430380156E-3</v>
      </c>
      <c r="BM110">
        <f t="shared" si="82"/>
        <v>2.1427342981276448E-3</v>
      </c>
      <c r="BN110">
        <f t="shared" si="83"/>
        <v>4.3109911530964159E-3</v>
      </c>
      <c r="BO110">
        <f t="shared" si="84"/>
        <v>1.2907618560510108E-4</v>
      </c>
      <c r="BP110">
        <f t="shared" si="85"/>
        <v>0</v>
      </c>
      <c r="BQ110">
        <f t="shared" si="86"/>
        <v>2.0515112021553001</v>
      </c>
      <c r="BR110">
        <f t="shared" si="87"/>
        <v>1.4692707685669035</v>
      </c>
    </row>
    <row r="111" spans="1:70">
      <c r="A111" t="s">
        <v>198</v>
      </c>
      <c r="B111">
        <v>159</v>
      </c>
      <c r="C111" s="1">
        <v>40.279000000000003</v>
      </c>
      <c r="D111" s="1">
        <v>0</v>
      </c>
      <c r="E111" s="1">
        <v>1.2E-2</v>
      </c>
      <c r="F111" s="1">
        <v>7.0000000000000001E-3</v>
      </c>
      <c r="G111" s="1">
        <v>10.368</v>
      </c>
      <c r="H111" s="1">
        <v>49.475000000000001</v>
      </c>
      <c r="I111" s="1">
        <v>8.5999999999999993E-2</v>
      </c>
      <c r="J111" s="1">
        <v>0.154</v>
      </c>
      <c r="K111" s="1">
        <v>0.315</v>
      </c>
      <c r="L111" s="1">
        <v>0</v>
      </c>
      <c r="N111">
        <f t="shared" si="45"/>
        <v>100.696</v>
      </c>
      <c r="P111" s="1">
        <v>14.15</v>
      </c>
      <c r="Q111" s="1">
        <v>72.507000000000005</v>
      </c>
      <c r="R111" s="1">
        <v>10.991</v>
      </c>
      <c r="S111" s="19">
        <f t="shared" si="88"/>
        <v>8.0622577482965045</v>
      </c>
      <c r="T111" s="19">
        <f>SUM(S$4:S111)</f>
        <v>318.27281771256946</v>
      </c>
      <c r="W111" s="4">
        <v>8</v>
      </c>
      <c r="X111" s="4">
        <v>3</v>
      </c>
      <c r="Y111" s="12">
        <v>0</v>
      </c>
      <c r="AA111" s="11">
        <f t="shared" si="46"/>
        <v>0.98551556967858511</v>
      </c>
      <c r="AB111" s="11">
        <f t="shared" si="47"/>
        <v>0</v>
      </c>
      <c r="AC111" s="11">
        <f t="shared" si="48"/>
        <v>3.4601597419955048E-4</v>
      </c>
      <c r="AD111" s="11">
        <f t="shared" si="49"/>
        <v>1.3540283412598588E-4</v>
      </c>
      <c r="AE111" s="11">
        <f t="shared" si="50"/>
        <v>0</v>
      </c>
      <c r="AF111" s="11">
        <f t="shared" si="51"/>
        <v>0.21213836550157039</v>
      </c>
      <c r="AG111" s="11">
        <f t="shared" si="52"/>
        <v>1.8044633954216542</v>
      </c>
      <c r="AH111" s="11">
        <f t="shared" si="53"/>
        <v>2.2543706189475099E-3</v>
      </c>
      <c r="AI111" s="11">
        <f t="shared" si="54"/>
        <v>3.1912453000377031E-3</v>
      </c>
      <c r="AJ111" s="11">
        <f t="shared" si="55"/>
        <v>6.1993555881315653E-3</v>
      </c>
      <c r="AK111" s="11">
        <f t="shared" si="56"/>
        <v>0</v>
      </c>
      <c r="AL111" s="11">
        <f t="shared" si="57"/>
        <v>0</v>
      </c>
      <c r="AM111" s="11">
        <f t="shared" si="58"/>
        <v>3.0142437209172517</v>
      </c>
      <c r="AN111" s="11">
        <f t="shared" si="59"/>
        <v>0.89480403636836514</v>
      </c>
      <c r="AO111" s="8">
        <f t="shared" si="60"/>
        <v>0</v>
      </c>
      <c r="AQ111">
        <f t="shared" si="61"/>
        <v>40.279000000000003</v>
      </c>
      <c r="AR111">
        <f t="shared" si="62"/>
        <v>0</v>
      </c>
      <c r="AS111">
        <f t="shared" si="63"/>
        <v>1.2E-2</v>
      </c>
      <c r="AT111">
        <f t="shared" si="64"/>
        <v>7.0000000000000001E-3</v>
      </c>
      <c r="AU111">
        <f t="shared" si="65"/>
        <v>0</v>
      </c>
      <c r="AV111">
        <f t="shared" si="66"/>
        <v>10.368</v>
      </c>
      <c r="AW111">
        <f t="shared" si="67"/>
        <v>49.475000000000001</v>
      </c>
      <c r="AX111">
        <f t="shared" si="68"/>
        <v>8.5999999999999993E-2</v>
      </c>
      <c r="AY111">
        <f t="shared" si="69"/>
        <v>0.154</v>
      </c>
      <c r="AZ111">
        <f t="shared" si="70"/>
        <v>0.315</v>
      </c>
      <c r="BA111">
        <f t="shared" si="71"/>
        <v>0</v>
      </c>
      <c r="BB111">
        <f t="shared" si="72"/>
        <v>0</v>
      </c>
      <c r="BC111">
        <f t="shared" si="73"/>
        <v>100.696</v>
      </c>
      <c r="BE111">
        <f t="shared" si="74"/>
        <v>0.67042276964047942</v>
      </c>
      <c r="BF111">
        <f t="shared" si="75"/>
        <v>0</v>
      </c>
      <c r="BG111">
        <f t="shared" si="76"/>
        <v>2.3538642604943117E-4</v>
      </c>
      <c r="BH111">
        <f t="shared" si="77"/>
        <v>9.2111323113362712E-5</v>
      </c>
      <c r="BI111">
        <f t="shared" si="78"/>
        <v>0.14431267746784701</v>
      </c>
      <c r="BJ111">
        <f t="shared" si="79"/>
        <v>0</v>
      </c>
      <c r="BK111">
        <f t="shared" si="80"/>
        <v>1.2275334702910849</v>
      </c>
      <c r="BL111">
        <f t="shared" si="81"/>
        <v>1.5335946388384625E-3</v>
      </c>
      <c r="BM111">
        <f t="shared" si="82"/>
        <v>2.1709281704714299E-3</v>
      </c>
      <c r="BN111">
        <f t="shared" si="83"/>
        <v>4.2172739541160593E-3</v>
      </c>
      <c r="BO111">
        <f t="shared" si="84"/>
        <v>0</v>
      </c>
      <c r="BP111">
        <f t="shared" si="85"/>
        <v>0</v>
      </c>
      <c r="BQ111">
        <f t="shared" si="86"/>
        <v>2.0505182119120002</v>
      </c>
      <c r="BR111">
        <f t="shared" si="87"/>
        <v>1.4699911970577568</v>
      </c>
    </row>
    <row r="112" spans="1:70">
      <c r="A112" t="s">
        <v>199</v>
      </c>
      <c r="B112">
        <v>163</v>
      </c>
      <c r="C112" s="1">
        <v>40.220999999999997</v>
      </c>
      <c r="D112" s="1">
        <v>0</v>
      </c>
      <c r="E112" s="1">
        <v>1.2999999999999999E-2</v>
      </c>
      <c r="F112" s="1">
        <v>7.0000000000000001E-3</v>
      </c>
      <c r="G112" s="1">
        <v>10.34</v>
      </c>
      <c r="H112" s="1">
        <v>49.460999999999999</v>
      </c>
      <c r="I112" s="1">
        <v>8.5999999999999993E-2</v>
      </c>
      <c r="J112" s="1">
        <v>0.152</v>
      </c>
      <c r="K112" s="1">
        <v>0.32</v>
      </c>
      <c r="L112" s="1">
        <v>5.0000000000000001E-3</v>
      </c>
      <c r="N112">
        <f t="shared" si="45"/>
        <v>100.60499999999998</v>
      </c>
      <c r="P112" s="1">
        <v>14.141999999999999</v>
      </c>
      <c r="Q112" s="1">
        <v>72.504999999999995</v>
      </c>
      <c r="R112" s="1">
        <v>10.991</v>
      </c>
      <c r="S112" s="19">
        <f t="shared" si="88"/>
        <v>8.2462112512385062</v>
      </c>
      <c r="T112" s="19">
        <f>SUM(S$4:S112)</f>
        <v>326.51902896380795</v>
      </c>
      <c r="W112" s="4">
        <v>8</v>
      </c>
      <c r="X112" s="4">
        <v>3</v>
      </c>
      <c r="Y112" s="12">
        <v>0</v>
      </c>
      <c r="AA112" s="11">
        <f t="shared" si="46"/>
        <v>0.98500832125202054</v>
      </c>
      <c r="AB112" s="11">
        <f t="shared" si="47"/>
        <v>0</v>
      </c>
      <c r="AC112" s="11">
        <f t="shared" si="48"/>
        <v>3.7519797042031194E-4</v>
      </c>
      <c r="AD112" s="11">
        <f t="shared" si="49"/>
        <v>1.3552829662294839E-4</v>
      </c>
      <c r="AE112" s="11">
        <f t="shared" si="50"/>
        <v>0</v>
      </c>
      <c r="AF112" s="11">
        <f t="shared" si="51"/>
        <v>0.21176149475697817</v>
      </c>
      <c r="AG112" s="11">
        <f t="shared" si="52"/>
        <v>1.8056243033335779</v>
      </c>
      <c r="AH112" s="11">
        <f t="shared" si="53"/>
        <v>2.2564594893079992E-3</v>
      </c>
      <c r="AI112" s="11">
        <f t="shared" si="54"/>
        <v>3.1527191199219639E-3</v>
      </c>
      <c r="AJ112" s="11">
        <f t="shared" si="55"/>
        <v>6.3035934781159016E-3</v>
      </c>
      <c r="AK112" s="11">
        <f t="shared" si="56"/>
        <v>2.3739583498487765E-4</v>
      </c>
      <c r="AL112" s="11">
        <f t="shared" si="57"/>
        <v>0</v>
      </c>
      <c r="AM112" s="11">
        <f t="shared" si="58"/>
        <v>3.0148550135319505</v>
      </c>
      <c r="AN112" s="11">
        <f t="shared" si="59"/>
        <v>0.89503173118527479</v>
      </c>
      <c r="AO112" s="8">
        <f t="shared" si="60"/>
        <v>0</v>
      </c>
      <c r="AQ112">
        <f t="shared" si="61"/>
        <v>40.220999999999997</v>
      </c>
      <c r="AR112">
        <f t="shared" si="62"/>
        <v>0</v>
      </c>
      <c r="AS112">
        <f t="shared" si="63"/>
        <v>1.2999999999999999E-2</v>
      </c>
      <c r="AT112">
        <f t="shared" si="64"/>
        <v>7.0000000000000001E-3</v>
      </c>
      <c r="AU112">
        <f t="shared" si="65"/>
        <v>0</v>
      </c>
      <c r="AV112">
        <f t="shared" si="66"/>
        <v>10.340000000000002</v>
      </c>
      <c r="AW112">
        <f t="shared" si="67"/>
        <v>49.460999999999999</v>
      </c>
      <c r="AX112">
        <f t="shared" si="68"/>
        <v>8.5999999999999993E-2</v>
      </c>
      <c r="AY112">
        <f t="shared" si="69"/>
        <v>0.152</v>
      </c>
      <c r="AZ112">
        <f t="shared" si="70"/>
        <v>0.32</v>
      </c>
      <c r="BA112">
        <f t="shared" si="71"/>
        <v>5.0000000000000001E-3</v>
      </c>
      <c r="BB112">
        <f t="shared" si="72"/>
        <v>0</v>
      </c>
      <c r="BC112">
        <f t="shared" si="73"/>
        <v>100.60499999999999</v>
      </c>
      <c r="BE112">
        <f t="shared" si="74"/>
        <v>0.66945739014647132</v>
      </c>
      <c r="BF112">
        <f t="shared" si="75"/>
        <v>0</v>
      </c>
      <c r="BG112">
        <f t="shared" si="76"/>
        <v>2.5500196155355041E-4</v>
      </c>
      <c r="BH112">
        <f t="shared" si="77"/>
        <v>9.2111323113362712E-5</v>
      </c>
      <c r="BI112">
        <f t="shared" si="78"/>
        <v>0.14392294415678417</v>
      </c>
      <c r="BJ112">
        <f t="shared" si="79"/>
        <v>0</v>
      </c>
      <c r="BK112">
        <f t="shared" si="80"/>
        <v>1.2271861136749336</v>
      </c>
      <c r="BL112">
        <f t="shared" si="81"/>
        <v>1.5335946388384625E-3</v>
      </c>
      <c r="BM112">
        <f t="shared" si="82"/>
        <v>2.1427342981276448E-3</v>
      </c>
      <c r="BN112">
        <f t="shared" si="83"/>
        <v>4.2842148105305998E-3</v>
      </c>
      <c r="BO112">
        <f t="shared" si="84"/>
        <v>1.6134523200637637E-4</v>
      </c>
      <c r="BP112">
        <f t="shared" si="85"/>
        <v>0</v>
      </c>
      <c r="BQ112">
        <f t="shared" si="86"/>
        <v>2.0490354502423589</v>
      </c>
      <c r="BR112">
        <f t="shared" si="87"/>
        <v>1.4713532716944233</v>
      </c>
    </row>
    <row r="113" spans="1:70">
      <c r="A113" t="s">
        <v>200</v>
      </c>
      <c r="B113">
        <v>167</v>
      </c>
      <c r="C113" s="1">
        <v>40.258000000000003</v>
      </c>
      <c r="D113" s="1">
        <v>5.0000000000000001E-3</v>
      </c>
      <c r="E113" s="1">
        <v>1.2E-2</v>
      </c>
      <c r="F113" s="1">
        <v>0.01</v>
      </c>
      <c r="G113" s="1">
        <v>10.351000000000001</v>
      </c>
      <c r="H113" s="1">
        <v>49.408000000000001</v>
      </c>
      <c r="I113" s="1">
        <v>8.2000000000000003E-2</v>
      </c>
      <c r="J113" s="1">
        <v>0.16</v>
      </c>
      <c r="K113" s="1">
        <v>0.317</v>
      </c>
      <c r="L113" s="1">
        <v>5.0000000000000001E-3</v>
      </c>
      <c r="N113">
        <f t="shared" ref="N113:N127" si="89">SUM(C113:M113)</f>
        <v>100.60799999999999</v>
      </c>
      <c r="P113" s="1">
        <v>14.134</v>
      </c>
      <c r="Q113" s="1">
        <v>72.503</v>
      </c>
      <c r="R113" s="1">
        <v>10.991</v>
      </c>
      <c r="S113" s="19">
        <f t="shared" si="88"/>
        <v>8.2462112512333352</v>
      </c>
      <c r="T113" s="19">
        <f>SUM(S$4:S113)</f>
        <v>334.76524021504127</v>
      </c>
      <c r="W113" s="4">
        <v>8</v>
      </c>
      <c r="X113" s="4">
        <v>3</v>
      </c>
      <c r="Y113" s="12">
        <v>0</v>
      </c>
      <c r="AA113" s="11">
        <f t="shared" ref="AA113:AA127" si="90">IFERROR(BE113*$BR113,"NA")</f>
        <v>0.98583246144451475</v>
      </c>
      <c r="AB113" s="11">
        <f t="shared" ref="AB113:AB127" si="91">IFERROR(BF113*$BR113,"NA")</f>
        <v>9.2106210256597603E-5</v>
      </c>
      <c r="AC113" s="11">
        <f t="shared" ref="AC113:AC127" si="92">IFERROR(BG113*$BR113,"NA")</f>
        <v>3.4630778760392746E-4</v>
      </c>
      <c r="AD113" s="11">
        <f t="shared" ref="AD113:AD127" si="93">IFERROR(BH113*$BR113,"NA")</f>
        <v>1.9359575204561943E-4</v>
      </c>
      <c r="AE113" s="11">
        <f t="shared" ref="AE113:AE127" si="94">IFERROR(IF(OR($Y113="spinel", $Y113="Spinel", $Y113="SPINEL"),((BI113+BJ113)*BR113-AF113),BJ113*$BR113),"NA")</f>
        <v>0</v>
      </c>
      <c r="AF113" s="11">
        <f t="shared" ref="AF113:AF127" si="95">IFERROR(IF(OR($Y113="spinel", $Y113="Spinel", $Y113="SPINEL"),(1-AG113-AH113-AI113-AJ113),BI113*$BR113),"NA")</f>
        <v>0.21196914465799879</v>
      </c>
      <c r="AG113" s="11">
        <f t="shared" ref="AG113:AG127" si="96">IFERROR(BK113*$BR113,"NA")</f>
        <v>1.8035394939578111</v>
      </c>
      <c r="AH113" s="11">
        <f t="shared" ref="AH113:AH127" si="97">IFERROR(BL113*$BR113,"NA")</f>
        <v>2.1513289711897515E-3</v>
      </c>
      <c r="AI113" s="11">
        <f t="shared" ref="AI113:AI127" si="98">IFERROR(BM113*$BR113,"NA")</f>
        <v>3.3183757344829334E-3</v>
      </c>
      <c r="AJ113" s="11">
        <f t="shared" ref="AJ113:AJ127" si="99">IFERROR(BN113*$BR113,"NA")</f>
        <v>6.2439780126278188E-3</v>
      </c>
      <c r="AK113" s="11">
        <f t="shared" ref="AK113:AK127" si="100">IFERROR(BO113*$BR113,"NA")</f>
        <v>2.3737609374653069E-4</v>
      </c>
      <c r="AL113" s="11">
        <f t="shared" ref="AL113:AL127" si="101">IFERROR(BP113*$BR113,"NA")</f>
        <v>0</v>
      </c>
      <c r="AM113" s="11">
        <f t="shared" ref="AM113:AM127" si="102">IFERROR(SUM(AA113:AL113),"NA")</f>
        <v>3.0139241686222777</v>
      </c>
      <c r="AN113" s="11">
        <f t="shared" ref="AN113:AN127" si="103">IFERROR(AG113/(AG113+AF113),"NA")</f>
        <v>0.89483094212705883</v>
      </c>
      <c r="AO113" s="8">
        <f t="shared" ref="AO113:AO127" si="104">IFERROR(AE113/(AE113+AF113),"NA")</f>
        <v>0</v>
      </c>
      <c r="AQ113">
        <f t="shared" ref="AQ113:AQ127" si="105">C113</f>
        <v>40.258000000000003</v>
      </c>
      <c r="AR113">
        <f t="shared" ref="AR113:AR127" si="106">D113</f>
        <v>5.0000000000000001E-3</v>
      </c>
      <c r="AS113">
        <f t="shared" ref="AS113:AS127" si="107">E113</f>
        <v>1.2E-2</v>
      </c>
      <c r="AT113">
        <f t="shared" ref="AT113:AT127" si="108">F113</f>
        <v>0.01</v>
      </c>
      <c r="AU113">
        <f t="shared" ref="AU113:AU127" si="109">BJ113*AU$1/2</f>
        <v>0</v>
      </c>
      <c r="AV113">
        <f t="shared" ref="AV113:AV127" si="110">BI113*AV$1</f>
        <v>10.351000000000003</v>
      </c>
      <c r="AW113">
        <f t="shared" ref="AW113:AW127" si="111">H113</f>
        <v>49.408000000000001</v>
      </c>
      <c r="AX113">
        <f t="shared" ref="AX113:AX127" si="112">I113</f>
        <v>8.2000000000000003E-2</v>
      </c>
      <c r="AY113">
        <f t="shared" ref="AY113:AY127" si="113">J113</f>
        <v>0.16</v>
      </c>
      <c r="AZ113">
        <f t="shared" ref="AZ113:AZ127" si="114">K113</f>
        <v>0.317</v>
      </c>
      <c r="BA113">
        <f t="shared" ref="BA113:BA127" si="115">L113</f>
        <v>5.0000000000000001E-3</v>
      </c>
      <c r="BB113">
        <f t="shared" ref="BB113:BB127" si="116">M113</f>
        <v>0</v>
      </c>
      <c r="BC113">
        <f t="shared" ref="BC113:BC127" si="117">SUM(AQ113:BB113)</f>
        <v>100.60799999999999</v>
      </c>
      <c r="BE113">
        <f t="shared" ref="BE113:BE127" si="118">C113/AQ$1</f>
        <v>0.67007323568575239</v>
      </c>
      <c r="BF113">
        <f t="shared" ref="BF113:BF127" si="119">D113/AR$1</f>
        <v>6.2604863145769159E-5</v>
      </c>
      <c r="BG113">
        <f t="shared" ref="BG113:BG127" si="120">E113/AS$1*2</f>
        <v>2.3538642604943117E-4</v>
      </c>
      <c r="BH113">
        <f t="shared" ref="BH113:BH127" si="121">F113/AT$1*2</f>
        <v>1.3158760444766102E-4</v>
      </c>
      <c r="BI113">
        <f t="shared" ref="BI113:BI127" si="122">IF(OR($Y113="spinel", $Y113="Spinel", $Y113="SPINEL"),G113/AV$1,G113/AV$1*(1-$Y113))</f>
        <v>0.14407605367184459</v>
      </c>
      <c r="BJ113">
        <f t="shared" ref="BJ113:BJ127" si="123">IF(OR($Y113="spinel", $Y113="Spinel", $Y113="SPINEL"),0,G113/AV$1*$Y113)</f>
        <v>0</v>
      </c>
      <c r="BK113">
        <f t="shared" ref="BK113:BK127" si="124">H113/AW$1</f>
        <v>1.2258711207709332</v>
      </c>
      <c r="BL113">
        <f t="shared" ref="BL113:BL127" si="125">I113/AX$1</f>
        <v>1.4622646556366737E-3</v>
      </c>
      <c r="BM113">
        <f t="shared" ref="BM113:BM127" si="126">J113/AY$1</f>
        <v>2.2555097875027845E-3</v>
      </c>
      <c r="BN113">
        <f t="shared" ref="BN113:BN127" si="127">K113/AZ$1</f>
        <v>4.2440502966818753E-3</v>
      </c>
      <c r="BO113">
        <f t="shared" ref="BO113:BO127" si="128">L113/BA$1*2</f>
        <v>1.6134523200637637E-4</v>
      </c>
      <c r="BP113">
        <f t="shared" ref="BP113:BP127" si="129">M113/BB$1*2</f>
        <v>0</v>
      </c>
      <c r="BQ113">
        <f t="shared" ref="BQ113:BQ127" si="130">SUM(BE113:BP113)</f>
        <v>2.0485731589940008</v>
      </c>
      <c r="BR113">
        <f t="shared" ref="BR113:BR127" si="131">IFERROR(IF(OR($V113="Total",$V113="total", $V113="TOTAL"),$X113/$BQ113,W113/(BE113*4+BF113*4+BG113*3+BH113*3+BI113*2+BJ113*3+BK113*2+BL113*2+BM113*2+BN113*2+BO113+BP113)),"NA")</f>
        <v>1.471230917670685</v>
      </c>
    </row>
    <row r="114" spans="1:70">
      <c r="A114" t="s">
        <v>201</v>
      </c>
      <c r="B114">
        <v>171</v>
      </c>
      <c r="C114" s="1">
        <v>40.179000000000002</v>
      </c>
      <c r="D114" s="1">
        <v>2E-3</v>
      </c>
      <c r="E114" s="1">
        <v>8.0000000000000002E-3</v>
      </c>
      <c r="F114" s="1">
        <v>7.0000000000000001E-3</v>
      </c>
      <c r="G114" s="1">
        <v>10.255000000000001</v>
      </c>
      <c r="H114" s="1">
        <v>49.398000000000003</v>
      </c>
      <c r="I114" s="1">
        <v>8.4000000000000005E-2</v>
      </c>
      <c r="J114" s="1">
        <v>0.14899999999999999</v>
      </c>
      <c r="K114" s="1">
        <v>0.34</v>
      </c>
      <c r="L114" s="1">
        <v>5.0000000000000001E-3</v>
      </c>
      <c r="N114">
        <f t="shared" si="89"/>
        <v>100.42700000000002</v>
      </c>
      <c r="P114" s="1">
        <v>14.127000000000001</v>
      </c>
      <c r="Q114" s="1">
        <v>72.501000000000005</v>
      </c>
      <c r="R114" s="1">
        <v>10.991</v>
      </c>
      <c r="S114" s="19">
        <f t="shared" si="88"/>
        <v>7.2801098892789238</v>
      </c>
      <c r="T114" s="19">
        <f>SUM(S$4:S114)</f>
        <v>342.04535010432022</v>
      </c>
      <c r="W114" s="4">
        <v>8</v>
      </c>
      <c r="X114" s="4">
        <v>3</v>
      </c>
      <c r="Y114" s="12">
        <v>0</v>
      </c>
      <c r="AA114" s="11">
        <f t="shared" si="90"/>
        <v>0.98544838677271207</v>
      </c>
      <c r="AB114" s="11">
        <f t="shared" si="91"/>
        <v>3.6900541998345086E-5</v>
      </c>
      <c r="AC114" s="11">
        <f t="shared" si="92"/>
        <v>2.3123567573478452E-4</v>
      </c>
      <c r="AD114" s="11">
        <f t="shared" si="93"/>
        <v>1.3573057971365745E-4</v>
      </c>
      <c r="AE114" s="11">
        <f t="shared" si="94"/>
        <v>0</v>
      </c>
      <c r="AF114" s="11">
        <f t="shared" si="95"/>
        <v>0.21033417569765359</v>
      </c>
      <c r="AG114" s="11">
        <f t="shared" si="96"/>
        <v>1.8060159802933806</v>
      </c>
      <c r="AH114" s="11">
        <f t="shared" si="97"/>
        <v>2.2072732484757283E-3</v>
      </c>
      <c r="AI114" s="11">
        <f t="shared" si="98"/>
        <v>3.0951071254284373E-3</v>
      </c>
      <c r="AJ114" s="11">
        <f t="shared" si="99"/>
        <v>6.7075645421080868E-3</v>
      </c>
      <c r="AK114" s="11">
        <f t="shared" si="100"/>
        <v>2.377501607191987E-4</v>
      </c>
      <c r="AL114" s="11">
        <f t="shared" si="101"/>
        <v>0</v>
      </c>
      <c r="AM114" s="11">
        <f t="shared" si="102"/>
        <v>3.0144501046379246</v>
      </c>
      <c r="AN114" s="11">
        <f t="shared" si="103"/>
        <v>0.89568568977332474</v>
      </c>
      <c r="AO114" s="8">
        <f t="shared" si="104"/>
        <v>0</v>
      </c>
      <c r="AQ114">
        <f t="shared" si="105"/>
        <v>40.179000000000002</v>
      </c>
      <c r="AR114">
        <f t="shared" si="106"/>
        <v>2E-3</v>
      </c>
      <c r="AS114">
        <f t="shared" si="107"/>
        <v>8.0000000000000002E-3</v>
      </c>
      <c r="AT114">
        <f t="shared" si="108"/>
        <v>7.0000000000000001E-3</v>
      </c>
      <c r="AU114">
        <f t="shared" si="109"/>
        <v>0</v>
      </c>
      <c r="AV114">
        <f t="shared" si="110"/>
        <v>10.255000000000001</v>
      </c>
      <c r="AW114">
        <f t="shared" si="111"/>
        <v>49.398000000000003</v>
      </c>
      <c r="AX114">
        <f t="shared" si="112"/>
        <v>8.4000000000000005E-2</v>
      </c>
      <c r="AY114">
        <f t="shared" si="113"/>
        <v>0.14899999999999999</v>
      </c>
      <c r="AZ114">
        <f t="shared" si="114"/>
        <v>0.34</v>
      </c>
      <c r="BA114">
        <f t="shared" si="115"/>
        <v>5.0000000000000001E-3</v>
      </c>
      <c r="BB114">
        <f t="shared" si="116"/>
        <v>0</v>
      </c>
      <c r="BC114">
        <f t="shared" si="117"/>
        <v>100.42700000000002</v>
      </c>
      <c r="BE114">
        <f t="shared" si="118"/>
        <v>0.66875832223701737</v>
      </c>
      <c r="BF114">
        <f t="shared" si="119"/>
        <v>2.5041945258307666E-5</v>
      </c>
      <c r="BG114">
        <f t="shared" si="120"/>
        <v>1.569242840329541E-4</v>
      </c>
      <c r="BH114">
        <f t="shared" si="121"/>
        <v>9.2111323113362712E-5</v>
      </c>
      <c r="BI114">
        <f t="shared" si="122"/>
        <v>0.14273982517677192</v>
      </c>
      <c r="BJ114">
        <f t="shared" si="123"/>
        <v>0</v>
      </c>
      <c r="BK114">
        <f t="shared" si="124"/>
        <v>1.225623008902254</v>
      </c>
      <c r="BL114">
        <f t="shared" si="125"/>
        <v>1.4979296472375683E-3</v>
      </c>
      <c r="BM114">
        <f t="shared" si="126"/>
        <v>2.1004434896119677E-3</v>
      </c>
      <c r="BN114">
        <f t="shared" si="127"/>
        <v>4.5519782361887629E-3</v>
      </c>
      <c r="BO114">
        <f t="shared" si="128"/>
        <v>1.6134523200637637E-4</v>
      </c>
      <c r="BP114">
        <f t="shared" si="129"/>
        <v>0</v>
      </c>
      <c r="BQ114">
        <f t="shared" si="130"/>
        <v>2.0457069304734925</v>
      </c>
      <c r="BR114">
        <f t="shared" si="131"/>
        <v>1.4735493436199143</v>
      </c>
    </row>
    <row r="115" spans="1:70">
      <c r="A115" t="s">
        <v>202</v>
      </c>
      <c r="B115">
        <v>175</v>
      </c>
      <c r="C115" s="1">
        <v>40.228999999999999</v>
      </c>
      <c r="D115" s="1">
        <v>2E-3</v>
      </c>
      <c r="E115" s="1">
        <v>1.2E-2</v>
      </c>
      <c r="F115" s="1">
        <v>8.9999999999999993E-3</v>
      </c>
      <c r="G115" s="1">
        <v>10.221</v>
      </c>
      <c r="H115" s="1">
        <v>49.311999999999998</v>
      </c>
      <c r="I115" s="1">
        <v>8.5000000000000006E-2</v>
      </c>
      <c r="J115" s="1">
        <v>0.157</v>
      </c>
      <c r="K115" s="1">
        <v>0.33700000000000002</v>
      </c>
      <c r="L115" s="1">
        <v>7.0000000000000001E-3</v>
      </c>
      <c r="N115">
        <f t="shared" si="89"/>
        <v>100.371</v>
      </c>
      <c r="P115" s="1">
        <v>14.119</v>
      </c>
      <c r="Q115" s="1">
        <v>72.498000000000005</v>
      </c>
      <c r="R115" s="1">
        <v>10.991</v>
      </c>
      <c r="S115" s="19">
        <f t="shared" si="88"/>
        <v>8.5440037453184097</v>
      </c>
      <c r="T115" s="19">
        <f>SUM(S$4:S115)</f>
        <v>350.58935384963866</v>
      </c>
      <c r="W115" s="4">
        <v>8</v>
      </c>
      <c r="X115" s="4">
        <v>3</v>
      </c>
      <c r="Y115" s="12">
        <v>0</v>
      </c>
      <c r="AA115" s="11">
        <f t="shared" si="90"/>
        <v>0.98691563827915074</v>
      </c>
      <c r="AB115" s="11">
        <f t="shared" si="91"/>
        <v>3.6909552469420671E-5</v>
      </c>
      <c r="AC115" s="11">
        <f t="shared" si="92"/>
        <v>3.469382092023638E-4</v>
      </c>
      <c r="AD115" s="11">
        <f t="shared" si="93"/>
        <v>1.7455335783738901E-4</v>
      </c>
      <c r="AE115" s="11">
        <f t="shared" si="94"/>
        <v>0</v>
      </c>
      <c r="AF115" s="11">
        <f t="shared" si="95"/>
        <v>0.20968801168782392</v>
      </c>
      <c r="AG115" s="11">
        <f t="shared" si="96"/>
        <v>1.8033120065511694</v>
      </c>
      <c r="AH115" s="11">
        <f t="shared" si="97"/>
        <v>2.2340957051275013E-3</v>
      </c>
      <c r="AI115" s="11">
        <f t="shared" si="98"/>
        <v>3.2620837234735973E-3</v>
      </c>
      <c r="AJ115" s="11">
        <f t="shared" si="99"/>
        <v>6.6500035679822366E-3</v>
      </c>
      <c r="AK115" s="11">
        <f t="shared" si="100"/>
        <v>3.32931501247348E-4</v>
      </c>
      <c r="AL115" s="11">
        <f t="shared" si="101"/>
        <v>0</v>
      </c>
      <c r="AM115" s="11">
        <f t="shared" si="102"/>
        <v>3.0129531721354845</v>
      </c>
      <c r="AN115" s="11">
        <f t="shared" si="103"/>
        <v>0.89583308008548224</v>
      </c>
      <c r="AO115" s="8">
        <f t="shared" si="104"/>
        <v>0</v>
      </c>
      <c r="AQ115">
        <f t="shared" si="105"/>
        <v>40.228999999999999</v>
      </c>
      <c r="AR115">
        <f t="shared" si="106"/>
        <v>2E-3</v>
      </c>
      <c r="AS115">
        <f t="shared" si="107"/>
        <v>1.2E-2</v>
      </c>
      <c r="AT115">
        <f t="shared" si="108"/>
        <v>8.9999999999999993E-3</v>
      </c>
      <c r="AU115">
        <f t="shared" si="109"/>
        <v>0</v>
      </c>
      <c r="AV115">
        <f t="shared" si="110"/>
        <v>10.221</v>
      </c>
      <c r="AW115">
        <f t="shared" si="111"/>
        <v>49.311999999999998</v>
      </c>
      <c r="AX115">
        <f t="shared" si="112"/>
        <v>8.5000000000000006E-2</v>
      </c>
      <c r="AY115">
        <f t="shared" si="113"/>
        <v>0.157</v>
      </c>
      <c r="AZ115">
        <f t="shared" si="114"/>
        <v>0.33700000000000002</v>
      </c>
      <c r="BA115">
        <f t="shared" si="115"/>
        <v>7.0000000000000001E-3</v>
      </c>
      <c r="BB115">
        <f t="shared" si="116"/>
        <v>0</v>
      </c>
      <c r="BC115">
        <f t="shared" si="117"/>
        <v>100.371</v>
      </c>
      <c r="BE115">
        <f t="shared" si="118"/>
        <v>0.66959054593874834</v>
      </c>
      <c r="BF115">
        <f t="shared" si="119"/>
        <v>2.5041945258307666E-5</v>
      </c>
      <c r="BG115">
        <f t="shared" si="120"/>
        <v>2.3538642604943117E-4</v>
      </c>
      <c r="BH115">
        <f t="shared" si="121"/>
        <v>1.1842884400289492E-4</v>
      </c>
      <c r="BI115">
        <f t="shared" si="122"/>
        <v>0.14226657758476702</v>
      </c>
      <c r="BJ115">
        <f t="shared" si="123"/>
        <v>0</v>
      </c>
      <c r="BK115">
        <f t="shared" si="124"/>
        <v>1.2234892468316114</v>
      </c>
      <c r="BL115">
        <f t="shared" si="125"/>
        <v>1.5157621430380156E-3</v>
      </c>
      <c r="BM115">
        <f t="shared" si="126"/>
        <v>2.213218978987107E-3</v>
      </c>
      <c r="BN115">
        <f t="shared" si="127"/>
        <v>4.5118137223400384E-3</v>
      </c>
      <c r="BO115">
        <f t="shared" si="128"/>
        <v>2.258833248089269E-4</v>
      </c>
      <c r="BP115">
        <f t="shared" si="129"/>
        <v>0</v>
      </c>
      <c r="BQ115">
        <f t="shared" si="130"/>
        <v>2.0441919057396114</v>
      </c>
      <c r="BR115">
        <f t="shared" si="131"/>
        <v>1.4739091587613755</v>
      </c>
    </row>
    <row r="116" spans="1:70">
      <c r="A116" t="s">
        <v>203</v>
      </c>
      <c r="B116">
        <v>179</v>
      </c>
      <c r="C116" s="1">
        <v>40.118000000000002</v>
      </c>
      <c r="D116" s="1">
        <v>0</v>
      </c>
      <c r="E116" s="1">
        <v>1.2999999999999999E-2</v>
      </c>
      <c r="F116" s="1">
        <v>7.0000000000000001E-3</v>
      </c>
      <c r="G116" s="1">
        <v>10.179</v>
      </c>
      <c r="H116" s="1">
        <v>49.317</v>
      </c>
      <c r="I116" s="1">
        <v>8.2000000000000003E-2</v>
      </c>
      <c r="J116" s="1">
        <v>0.157</v>
      </c>
      <c r="K116" s="1">
        <v>0.33400000000000002</v>
      </c>
      <c r="L116" s="1">
        <v>3.0000000000000001E-3</v>
      </c>
      <c r="N116">
        <f t="shared" si="89"/>
        <v>100.21</v>
      </c>
      <c r="P116" s="1">
        <v>14.111000000000001</v>
      </c>
      <c r="Q116" s="1">
        <v>72.495999999999995</v>
      </c>
      <c r="R116" s="1">
        <v>10.991</v>
      </c>
      <c r="S116" s="19">
        <f t="shared" si="88"/>
        <v>8.2462112512367831</v>
      </c>
      <c r="T116" s="19">
        <f>SUM(S$4:S116)</f>
        <v>358.83556510087544</v>
      </c>
      <c r="W116" s="4">
        <v>8</v>
      </c>
      <c r="X116" s="4">
        <v>3</v>
      </c>
      <c r="Y116" s="12">
        <v>0</v>
      </c>
      <c r="AA116" s="11">
        <f t="shared" si="90"/>
        <v>0.98578132365660498</v>
      </c>
      <c r="AB116" s="11">
        <f t="shared" si="91"/>
        <v>0</v>
      </c>
      <c r="AC116" s="11">
        <f t="shared" si="92"/>
        <v>3.7645646257074132E-4</v>
      </c>
      <c r="AD116" s="11">
        <f t="shared" si="93"/>
        <v>1.3598288676177554E-4</v>
      </c>
      <c r="AE116" s="11">
        <f t="shared" si="94"/>
        <v>0</v>
      </c>
      <c r="AF116" s="11">
        <f t="shared" si="95"/>
        <v>0.20916347379925332</v>
      </c>
      <c r="AG116" s="11">
        <f t="shared" si="96"/>
        <v>1.8064062437301589</v>
      </c>
      <c r="AH116" s="11">
        <f t="shared" si="97"/>
        <v>2.1587244907824159E-3</v>
      </c>
      <c r="AI116" s="11">
        <f t="shared" si="98"/>
        <v>3.2673497201665493E-3</v>
      </c>
      <c r="AJ116" s="11">
        <f t="shared" si="99"/>
        <v>6.6014442894094571E-3</v>
      </c>
      <c r="AK116" s="11">
        <f t="shared" si="100"/>
        <v>1.4291526604046309E-4</v>
      </c>
      <c r="AL116" s="11">
        <f t="shared" si="101"/>
        <v>0</v>
      </c>
      <c r="AM116" s="11">
        <f t="shared" si="102"/>
        <v>3.0140339143017489</v>
      </c>
      <c r="AN116" s="11">
        <f t="shared" si="103"/>
        <v>0.89622612803707147</v>
      </c>
      <c r="AO116" s="8">
        <f t="shared" si="104"/>
        <v>0</v>
      </c>
      <c r="AQ116">
        <f t="shared" si="105"/>
        <v>40.118000000000002</v>
      </c>
      <c r="AR116">
        <f t="shared" si="106"/>
        <v>0</v>
      </c>
      <c r="AS116">
        <f t="shared" si="107"/>
        <v>1.2999999999999999E-2</v>
      </c>
      <c r="AT116">
        <f t="shared" si="108"/>
        <v>7.0000000000000001E-3</v>
      </c>
      <c r="AU116">
        <f t="shared" si="109"/>
        <v>0</v>
      </c>
      <c r="AV116">
        <f t="shared" si="110"/>
        <v>10.179</v>
      </c>
      <c r="AW116">
        <f t="shared" si="111"/>
        <v>49.317</v>
      </c>
      <c r="AX116">
        <f t="shared" si="112"/>
        <v>8.2000000000000003E-2</v>
      </c>
      <c r="AY116">
        <f t="shared" si="113"/>
        <v>0.157</v>
      </c>
      <c r="AZ116">
        <f t="shared" si="114"/>
        <v>0.33400000000000002</v>
      </c>
      <c r="BA116">
        <f t="shared" si="115"/>
        <v>3.0000000000000001E-3</v>
      </c>
      <c r="BB116">
        <f t="shared" si="116"/>
        <v>0</v>
      </c>
      <c r="BC116">
        <f t="shared" si="117"/>
        <v>100.21</v>
      </c>
      <c r="BE116">
        <f t="shared" si="118"/>
        <v>0.66774300932090547</v>
      </c>
      <c r="BF116">
        <f t="shared" si="119"/>
        <v>0</v>
      </c>
      <c r="BG116">
        <f t="shared" si="120"/>
        <v>2.5500196155355041E-4</v>
      </c>
      <c r="BH116">
        <f t="shared" si="121"/>
        <v>9.2111323113362712E-5</v>
      </c>
      <c r="BI116">
        <f t="shared" si="122"/>
        <v>0.14168197761817272</v>
      </c>
      <c r="BJ116">
        <f t="shared" si="123"/>
        <v>0</v>
      </c>
      <c r="BK116">
        <f t="shared" si="124"/>
        <v>1.223613302765951</v>
      </c>
      <c r="BL116">
        <f t="shared" si="125"/>
        <v>1.4622646556366737E-3</v>
      </c>
      <c r="BM116">
        <f t="shared" si="126"/>
        <v>2.213218978987107E-3</v>
      </c>
      <c r="BN116">
        <f t="shared" si="127"/>
        <v>4.4716492084913139E-3</v>
      </c>
      <c r="BO116">
        <f t="shared" si="128"/>
        <v>9.6807139203825818E-5</v>
      </c>
      <c r="BP116">
        <f t="shared" si="129"/>
        <v>0</v>
      </c>
      <c r="BQ116">
        <f t="shared" si="130"/>
        <v>2.0416293429720156</v>
      </c>
      <c r="BR116">
        <f t="shared" si="131"/>
        <v>1.4762884970658763</v>
      </c>
    </row>
    <row r="117" spans="1:70">
      <c r="A117" t="s">
        <v>204</v>
      </c>
      <c r="B117">
        <v>183</v>
      </c>
      <c r="C117" s="1">
        <v>40.189</v>
      </c>
      <c r="D117" s="1">
        <v>7.0000000000000001E-3</v>
      </c>
      <c r="E117" s="1">
        <v>1.2999999999999999E-2</v>
      </c>
      <c r="F117" s="1">
        <v>6.0000000000000001E-3</v>
      </c>
      <c r="G117" s="1">
        <v>10.237</v>
      </c>
      <c r="H117" s="1">
        <v>49.365000000000002</v>
      </c>
      <c r="I117" s="1">
        <v>8.5000000000000006E-2</v>
      </c>
      <c r="J117" s="1">
        <v>0.161</v>
      </c>
      <c r="K117" s="1">
        <v>0.33200000000000002</v>
      </c>
      <c r="L117" s="1">
        <v>0</v>
      </c>
      <c r="N117">
        <f t="shared" si="89"/>
        <v>100.395</v>
      </c>
      <c r="P117" s="1">
        <v>14.103</v>
      </c>
      <c r="Q117" s="1">
        <v>72.494</v>
      </c>
      <c r="R117" s="1">
        <v>10.991</v>
      </c>
      <c r="S117" s="19">
        <f t="shared" si="88"/>
        <v>8.2462112512350583</v>
      </c>
      <c r="T117" s="19">
        <f>SUM(S$4:S117)</f>
        <v>367.08177635211052</v>
      </c>
      <c r="W117" s="4">
        <v>8</v>
      </c>
      <c r="X117" s="4">
        <v>3</v>
      </c>
      <c r="Y117" s="12">
        <v>0</v>
      </c>
      <c r="AA117" s="11">
        <f t="shared" si="90"/>
        <v>0.98586965531640069</v>
      </c>
      <c r="AB117" s="11">
        <f t="shared" si="91"/>
        <v>1.2917495816660934E-4</v>
      </c>
      <c r="AC117" s="11">
        <f t="shared" si="92"/>
        <v>3.7582506785895721E-4</v>
      </c>
      <c r="AD117" s="11">
        <f t="shared" si="93"/>
        <v>1.1636127048510055E-4</v>
      </c>
      <c r="AE117" s="11">
        <f t="shared" si="94"/>
        <v>0</v>
      </c>
      <c r="AF117" s="11">
        <f t="shared" si="95"/>
        <v>0.21000247949498055</v>
      </c>
      <c r="AG117" s="11">
        <f t="shared" si="96"/>
        <v>1.8051317476470052</v>
      </c>
      <c r="AH117" s="11">
        <f t="shared" si="97"/>
        <v>2.2339491304096174E-3</v>
      </c>
      <c r="AI117" s="11">
        <f t="shared" si="98"/>
        <v>3.3449746650637277E-3</v>
      </c>
      <c r="AJ117" s="11">
        <f t="shared" si="99"/>
        <v>6.5509090058904649E-3</v>
      </c>
      <c r="AK117" s="11">
        <f t="shared" si="100"/>
        <v>0</v>
      </c>
      <c r="AL117" s="11">
        <f t="shared" si="101"/>
        <v>0</v>
      </c>
      <c r="AM117" s="11">
        <f t="shared" si="102"/>
        <v>3.0137550765562606</v>
      </c>
      <c r="AN117" s="11">
        <f t="shared" si="103"/>
        <v>0.89578734921652248</v>
      </c>
      <c r="AO117" s="8">
        <f t="shared" si="104"/>
        <v>0</v>
      </c>
      <c r="AQ117">
        <f t="shared" si="105"/>
        <v>40.189</v>
      </c>
      <c r="AR117">
        <f t="shared" si="106"/>
        <v>7.0000000000000001E-3</v>
      </c>
      <c r="AS117">
        <f t="shared" si="107"/>
        <v>1.2999999999999999E-2</v>
      </c>
      <c r="AT117">
        <f t="shared" si="108"/>
        <v>6.0000000000000001E-3</v>
      </c>
      <c r="AU117">
        <f t="shared" si="109"/>
        <v>0</v>
      </c>
      <c r="AV117">
        <f t="shared" si="110"/>
        <v>10.237</v>
      </c>
      <c r="AW117">
        <f t="shared" si="111"/>
        <v>49.365000000000002</v>
      </c>
      <c r="AX117">
        <f t="shared" si="112"/>
        <v>8.5000000000000006E-2</v>
      </c>
      <c r="AY117">
        <f t="shared" si="113"/>
        <v>0.161</v>
      </c>
      <c r="AZ117">
        <f t="shared" si="114"/>
        <v>0.33200000000000002</v>
      </c>
      <c r="BA117">
        <f t="shared" si="115"/>
        <v>0</v>
      </c>
      <c r="BB117">
        <f t="shared" si="116"/>
        <v>0</v>
      </c>
      <c r="BC117">
        <f t="shared" si="117"/>
        <v>100.395</v>
      </c>
      <c r="BE117">
        <f t="shared" si="118"/>
        <v>0.66892476697736358</v>
      </c>
      <c r="BF117">
        <f t="shared" si="119"/>
        <v>8.7646808404076828E-5</v>
      </c>
      <c r="BG117">
        <f t="shared" si="120"/>
        <v>2.5500196155355041E-4</v>
      </c>
      <c r="BH117">
        <f t="shared" si="121"/>
        <v>7.895256266859661E-5</v>
      </c>
      <c r="BI117">
        <f t="shared" si="122"/>
        <v>0.14248928233394578</v>
      </c>
      <c r="BJ117">
        <f t="shared" si="123"/>
        <v>0</v>
      </c>
      <c r="BK117">
        <f t="shared" si="124"/>
        <v>1.224804239735612</v>
      </c>
      <c r="BL117">
        <f t="shared" si="125"/>
        <v>1.5157621430380156E-3</v>
      </c>
      <c r="BM117">
        <f t="shared" si="126"/>
        <v>2.2696067236746766E-3</v>
      </c>
      <c r="BN117">
        <f t="shared" si="127"/>
        <v>4.444872865925497E-3</v>
      </c>
      <c r="BO117">
        <f t="shared" si="128"/>
        <v>0</v>
      </c>
      <c r="BP117">
        <f t="shared" si="129"/>
        <v>0</v>
      </c>
      <c r="BQ117">
        <f t="shared" si="130"/>
        <v>2.0448701321121856</v>
      </c>
      <c r="BR117">
        <f t="shared" si="131"/>
        <v>1.4738124584192029</v>
      </c>
    </row>
    <row r="118" spans="1:70">
      <c r="A118" t="s">
        <v>205</v>
      </c>
      <c r="B118">
        <v>187</v>
      </c>
      <c r="C118" s="1">
        <v>40.115000000000002</v>
      </c>
      <c r="D118" s="1">
        <v>2E-3</v>
      </c>
      <c r="E118" s="1">
        <v>0.01</v>
      </c>
      <c r="F118" s="1">
        <v>8.0000000000000002E-3</v>
      </c>
      <c r="G118" s="1">
        <v>10.263999999999999</v>
      </c>
      <c r="H118" s="1">
        <v>49.356999999999999</v>
      </c>
      <c r="I118" s="1">
        <v>8.3000000000000004E-2</v>
      </c>
      <c r="J118" s="1">
        <v>0.16200000000000001</v>
      </c>
      <c r="K118" s="1">
        <v>0.33800000000000002</v>
      </c>
      <c r="L118" s="1">
        <v>0</v>
      </c>
      <c r="N118">
        <f t="shared" si="89"/>
        <v>100.339</v>
      </c>
      <c r="P118" s="1">
        <v>14.095000000000001</v>
      </c>
      <c r="Q118" s="1">
        <v>72.492999999999995</v>
      </c>
      <c r="R118" s="1">
        <v>10.991</v>
      </c>
      <c r="S118" s="19">
        <f t="shared" si="88"/>
        <v>8.0622577482982685</v>
      </c>
      <c r="T118" s="19">
        <f>SUM(S$4:S118)</f>
        <v>375.14403410040882</v>
      </c>
      <c r="W118" s="4">
        <v>8</v>
      </c>
      <c r="X118" s="4">
        <v>3</v>
      </c>
      <c r="Y118" s="12">
        <v>0</v>
      </c>
      <c r="AA118" s="11">
        <f t="shared" si="90"/>
        <v>0.98492580289655951</v>
      </c>
      <c r="AB118" s="11">
        <f t="shared" si="91"/>
        <v>3.6939814010245358E-5</v>
      </c>
      <c r="AC118" s="11">
        <f t="shared" si="92"/>
        <v>2.8935221515714551E-4</v>
      </c>
      <c r="AD118" s="11">
        <f t="shared" si="93"/>
        <v>1.5528575225960946E-4</v>
      </c>
      <c r="AE118" s="11">
        <f t="shared" si="94"/>
        <v>0</v>
      </c>
      <c r="AF118" s="11">
        <f t="shared" si="95"/>
        <v>0.21074281739921577</v>
      </c>
      <c r="AG118" s="11">
        <f t="shared" si="96"/>
        <v>1.8064374865111563</v>
      </c>
      <c r="AH118" s="11">
        <f t="shared" si="97"/>
        <v>2.1833173472433388E-3</v>
      </c>
      <c r="AI118" s="11">
        <f t="shared" si="98"/>
        <v>3.3687314455438555E-3</v>
      </c>
      <c r="AJ118" s="11">
        <f t="shared" si="99"/>
        <v>6.6752049245769494E-3</v>
      </c>
      <c r="AK118" s="11">
        <f t="shared" si="100"/>
        <v>0</v>
      </c>
      <c r="AL118" s="11">
        <f t="shared" si="101"/>
        <v>0</v>
      </c>
      <c r="AM118" s="11">
        <f t="shared" si="102"/>
        <v>3.0148149383057223</v>
      </c>
      <c r="AN118" s="11">
        <f t="shared" si="103"/>
        <v>0.89552603850499446</v>
      </c>
      <c r="AO118" s="8">
        <f t="shared" si="104"/>
        <v>0</v>
      </c>
      <c r="AQ118">
        <f t="shared" si="105"/>
        <v>40.115000000000002</v>
      </c>
      <c r="AR118">
        <f t="shared" si="106"/>
        <v>2E-3</v>
      </c>
      <c r="AS118">
        <f t="shared" si="107"/>
        <v>0.01</v>
      </c>
      <c r="AT118">
        <f t="shared" si="108"/>
        <v>8.0000000000000002E-3</v>
      </c>
      <c r="AU118">
        <f t="shared" si="109"/>
        <v>0</v>
      </c>
      <c r="AV118">
        <f t="shared" si="110"/>
        <v>10.263999999999999</v>
      </c>
      <c r="AW118">
        <f t="shared" si="111"/>
        <v>49.356999999999999</v>
      </c>
      <c r="AX118">
        <f t="shared" si="112"/>
        <v>8.3000000000000004E-2</v>
      </c>
      <c r="AY118">
        <f t="shared" si="113"/>
        <v>0.16200000000000001</v>
      </c>
      <c r="AZ118">
        <f t="shared" si="114"/>
        <v>0.33800000000000002</v>
      </c>
      <c r="BA118">
        <f t="shared" si="115"/>
        <v>0</v>
      </c>
      <c r="BB118">
        <f t="shared" si="116"/>
        <v>0</v>
      </c>
      <c r="BC118">
        <f t="shared" si="117"/>
        <v>100.339</v>
      </c>
      <c r="BE118">
        <f t="shared" si="118"/>
        <v>0.66769307589880167</v>
      </c>
      <c r="BF118">
        <f t="shared" si="119"/>
        <v>2.5041945258307666E-5</v>
      </c>
      <c r="BG118">
        <f t="shared" si="120"/>
        <v>1.9615535504119265E-4</v>
      </c>
      <c r="BH118">
        <f t="shared" si="121"/>
        <v>1.0527008355812881E-4</v>
      </c>
      <c r="BI118">
        <f t="shared" si="122"/>
        <v>0.14286509659818497</v>
      </c>
      <c r="BJ118">
        <f t="shared" si="123"/>
        <v>0</v>
      </c>
      <c r="BK118">
        <f t="shared" si="124"/>
        <v>1.2246057502406684</v>
      </c>
      <c r="BL118">
        <f t="shared" si="125"/>
        <v>1.480097151437121E-3</v>
      </c>
      <c r="BM118">
        <f t="shared" si="126"/>
        <v>2.2837036598465691E-3</v>
      </c>
      <c r="BN118">
        <f t="shared" si="127"/>
        <v>4.525201893622946E-3</v>
      </c>
      <c r="BO118">
        <f t="shared" si="128"/>
        <v>0</v>
      </c>
      <c r="BP118">
        <f t="shared" si="129"/>
        <v>0</v>
      </c>
      <c r="BQ118">
        <f t="shared" si="130"/>
        <v>2.0437793928264192</v>
      </c>
      <c r="BR118">
        <f t="shared" si="131"/>
        <v>1.4751175928711278</v>
      </c>
    </row>
    <row r="119" spans="1:70">
      <c r="A119" t="s">
        <v>206</v>
      </c>
      <c r="B119">
        <v>191</v>
      </c>
      <c r="C119" s="1">
        <v>40.159999999999997</v>
      </c>
      <c r="D119" s="1">
        <v>2E-3</v>
      </c>
      <c r="E119" s="1">
        <v>1.4999999999999999E-2</v>
      </c>
      <c r="F119" s="1">
        <v>8.0000000000000002E-3</v>
      </c>
      <c r="G119" s="1">
        <v>10.268000000000001</v>
      </c>
      <c r="H119" s="1">
        <v>49.378</v>
      </c>
      <c r="I119" s="1">
        <v>8.5000000000000006E-2</v>
      </c>
      <c r="J119" s="1">
        <v>0.152</v>
      </c>
      <c r="K119" s="1">
        <v>0.33800000000000002</v>
      </c>
      <c r="L119" s="1">
        <v>3.0000000000000001E-3</v>
      </c>
      <c r="N119">
        <f t="shared" si="89"/>
        <v>100.40899999999999</v>
      </c>
      <c r="P119" s="1">
        <v>14.087</v>
      </c>
      <c r="Q119" s="1">
        <v>72.491</v>
      </c>
      <c r="R119" s="1">
        <v>10.991</v>
      </c>
      <c r="S119" s="19">
        <f t="shared" si="88"/>
        <v>8.2462112512350583</v>
      </c>
      <c r="T119" s="19">
        <f>SUM(S$4:S119)</f>
        <v>383.3902453516439</v>
      </c>
      <c r="W119" s="4">
        <v>8</v>
      </c>
      <c r="X119" s="4">
        <v>3</v>
      </c>
      <c r="Y119" s="12">
        <v>0</v>
      </c>
      <c r="AA119" s="11">
        <f t="shared" si="90"/>
        <v>0.98524406740521453</v>
      </c>
      <c r="AB119" s="11">
        <f t="shared" si="91"/>
        <v>3.6910345477146135E-5</v>
      </c>
      <c r="AC119" s="11">
        <f t="shared" si="92"/>
        <v>4.3368207903262361E-4</v>
      </c>
      <c r="AD119" s="11">
        <f t="shared" si="93"/>
        <v>1.5516187390632294E-4</v>
      </c>
      <c r="AE119" s="11">
        <f t="shared" si="94"/>
        <v>0</v>
      </c>
      <c r="AF119" s="11">
        <f t="shared" si="95"/>
        <v>0.21065676188325244</v>
      </c>
      <c r="AG119" s="11">
        <f t="shared" si="96"/>
        <v>1.8057643856057861</v>
      </c>
      <c r="AH119" s="11">
        <f t="shared" si="97"/>
        <v>2.2341437050363345E-3</v>
      </c>
      <c r="AI119" s="11">
        <f t="shared" si="98"/>
        <v>3.1582635611498199E-3</v>
      </c>
      <c r="AJ119" s="11">
        <f t="shared" si="99"/>
        <v>6.6698798166267741E-3</v>
      </c>
      <c r="AK119" s="11">
        <f t="shared" si="100"/>
        <v>1.4268799471486683E-4</v>
      </c>
      <c r="AL119" s="11">
        <f t="shared" si="101"/>
        <v>0</v>
      </c>
      <c r="AM119" s="11">
        <f t="shared" si="102"/>
        <v>3.0144959442701968</v>
      </c>
      <c r="AN119" s="11">
        <f t="shared" si="103"/>
        <v>0.89552938276531457</v>
      </c>
      <c r="AO119" s="8">
        <f t="shared" si="104"/>
        <v>0</v>
      </c>
      <c r="AQ119">
        <f t="shared" si="105"/>
        <v>40.159999999999997</v>
      </c>
      <c r="AR119">
        <f t="shared" si="106"/>
        <v>2E-3</v>
      </c>
      <c r="AS119">
        <f t="shared" si="107"/>
        <v>1.4999999999999999E-2</v>
      </c>
      <c r="AT119">
        <f t="shared" si="108"/>
        <v>8.0000000000000002E-3</v>
      </c>
      <c r="AU119">
        <f t="shared" si="109"/>
        <v>0</v>
      </c>
      <c r="AV119">
        <f t="shared" si="110"/>
        <v>10.268000000000001</v>
      </c>
      <c r="AW119">
        <f t="shared" si="111"/>
        <v>49.378</v>
      </c>
      <c r="AX119">
        <f t="shared" si="112"/>
        <v>8.5000000000000006E-2</v>
      </c>
      <c r="AY119">
        <f t="shared" si="113"/>
        <v>0.152</v>
      </c>
      <c r="AZ119">
        <f t="shared" si="114"/>
        <v>0.33800000000000002</v>
      </c>
      <c r="BA119">
        <f t="shared" si="115"/>
        <v>3.0000000000000001E-3</v>
      </c>
      <c r="BB119">
        <f t="shared" si="116"/>
        <v>0</v>
      </c>
      <c r="BC119">
        <f t="shared" si="117"/>
        <v>100.40899999999999</v>
      </c>
      <c r="BE119">
        <f t="shared" si="118"/>
        <v>0.66844207723035953</v>
      </c>
      <c r="BF119">
        <f t="shared" si="119"/>
        <v>2.5041945258307666E-5</v>
      </c>
      <c r="BG119">
        <f t="shared" si="120"/>
        <v>2.9423303256178896E-4</v>
      </c>
      <c r="BH119">
        <f t="shared" si="121"/>
        <v>1.0527008355812881E-4</v>
      </c>
      <c r="BI119">
        <f t="shared" si="122"/>
        <v>0.14292077278547968</v>
      </c>
      <c r="BJ119">
        <f t="shared" si="123"/>
        <v>0</v>
      </c>
      <c r="BK119">
        <f t="shared" si="124"/>
        <v>1.225126785164895</v>
      </c>
      <c r="BL119">
        <f t="shared" si="125"/>
        <v>1.5157621430380156E-3</v>
      </c>
      <c r="BM119">
        <f t="shared" si="126"/>
        <v>2.1427342981276448E-3</v>
      </c>
      <c r="BN119">
        <f t="shared" si="127"/>
        <v>4.525201893622946E-3</v>
      </c>
      <c r="BO119">
        <f t="shared" si="128"/>
        <v>9.6807139203825818E-5</v>
      </c>
      <c r="BP119">
        <f t="shared" si="129"/>
        <v>0</v>
      </c>
      <c r="BQ119">
        <f t="shared" si="130"/>
        <v>2.0451946857161047</v>
      </c>
      <c r="BR119">
        <f t="shared" si="131"/>
        <v>1.4739408259388767</v>
      </c>
    </row>
    <row r="120" spans="1:70">
      <c r="A120" t="s">
        <v>207</v>
      </c>
      <c r="B120">
        <v>195</v>
      </c>
      <c r="C120" s="1">
        <v>40.148000000000003</v>
      </c>
      <c r="D120" s="1">
        <v>0</v>
      </c>
      <c r="E120" s="1">
        <v>8.0000000000000002E-3</v>
      </c>
      <c r="F120" s="1">
        <v>0.01</v>
      </c>
      <c r="G120" s="1">
        <v>10.284000000000001</v>
      </c>
      <c r="H120" s="1">
        <v>49.414999999999999</v>
      </c>
      <c r="I120" s="1">
        <v>8.5000000000000006E-2</v>
      </c>
      <c r="J120" s="1">
        <v>0.16</v>
      </c>
      <c r="K120" s="1">
        <v>0.33900000000000002</v>
      </c>
      <c r="L120" s="1">
        <v>4.0000000000000001E-3</v>
      </c>
      <c r="N120">
        <f t="shared" si="89"/>
        <v>100.453</v>
      </c>
      <c r="P120" s="1">
        <v>14.08</v>
      </c>
      <c r="Q120" s="1">
        <v>72.489000000000004</v>
      </c>
      <c r="R120" s="1">
        <v>10.991</v>
      </c>
      <c r="S120" s="19">
        <f t="shared" si="88"/>
        <v>7.2801098892789238</v>
      </c>
      <c r="T120" s="19">
        <f>SUM(S$4:S120)</f>
        <v>390.67035524092285</v>
      </c>
      <c r="W120" s="4">
        <v>8</v>
      </c>
      <c r="X120" s="4">
        <v>3</v>
      </c>
      <c r="Y120" s="12">
        <v>0</v>
      </c>
      <c r="AA120" s="11">
        <f t="shared" si="90"/>
        <v>0.98470765839571717</v>
      </c>
      <c r="AB120" s="11">
        <f t="shared" si="91"/>
        <v>0</v>
      </c>
      <c r="AC120" s="11">
        <f t="shared" si="92"/>
        <v>2.3124027647885128E-4</v>
      </c>
      <c r="AD120" s="11">
        <f t="shared" si="93"/>
        <v>1.9390468607954201E-4</v>
      </c>
      <c r="AE120" s="11">
        <f t="shared" si="94"/>
        <v>0</v>
      </c>
      <c r="AF120" s="11">
        <f t="shared" si="95"/>
        <v>0.21093317407972079</v>
      </c>
      <c r="AG120" s="11">
        <f t="shared" si="96"/>
        <v>1.8066734544090723</v>
      </c>
      <c r="AH120" s="11">
        <f t="shared" si="97"/>
        <v>2.2335947504382478E-3</v>
      </c>
      <c r="AI120" s="11">
        <f t="shared" si="98"/>
        <v>3.3236710944838234E-3</v>
      </c>
      <c r="AJ120" s="11">
        <f t="shared" si="99"/>
        <v>6.6879694745817751E-3</v>
      </c>
      <c r="AK120" s="11">
        <f t="shared" si="100"/>
        <v>1.9020391286214884E-4</v>
      </c>
      <c r="AL120" s="11">
        <f t="shared" si="101"/>
        <v>0</v>
      </c>
      <c r="AM120" s="11">
        <f t="shared" si="102"/>
        <v>3.0151748710794344</v>
      </c>
      <c r="AN120" s="11">
        <f t="shared" si="103"/>
        <v>0.89545376630839491</v>
      </c>
      <c r="AO120" s="8">
        <f t="shared" si="104"/>
        <v>0</v>
      </c>
      <c r="AQ120">
        <f t="shared" si="105"/>
        <v>40.148000000000003</v>
      </c>
      <c r="AR120">
        <f t="shared" si="106"/>
        <v>0</v>
      </c>
      <c r="AS120">
        <f t="shared" si="107"/>
        <v>8.0000000000000002E-3</v>
      </c>
      <c r="AT120">
        <f t="shared" si="108"/>
        <v>0.01</v>
      </c>
      <c r="AU120">
        <f t="shared" si="109"/>
        <v>0</v>
      </c>
      <c r="AV120">
        <f t="shared" si="110"/>
        <v>10.284000000000001</v>
      </c>
      <c r="AW120">
        <f t="shared" si="111"/>
        <v>49.414999999999999</v>
      </c>
      <c r="AX120">
        <f t="shared" si="112"/>
        <v>8.5000000000000006E-2</v>
      </c>
      <c r="AY120">
        <f t="shared" si="113"/>
        <v>0.16</v>
      </c>
      <c r="AZ120">
        <f t="shared" si="114"/>
        <v>0.33900000000000002</v>
      </c>
      <c r="BA120">
        <f t="shared" si="115"/>
        <v>4.0000000000000001E-3</v>
      </c>
      <c r="BB120">
        <f t="shared" si="116"/>
        <v>0</v>
      </c>
      <c r="BC120">
        <f t="shared" si="117"/>
        <v>100.453</v>
      </c>
      <c r="BE120">
        <f t="shared" si="118"/>
        <v>0.66824234354194412</v>
      </c>
      <c r="BF120">
        <f t="shared" si="119"/>
        <v>0</v>
      </c>
      <c r="BG120">
        <f t="shared" si="120"/>
        <v>1.569242840329541E-4</v>
      </c>
      <c r="BH120">
        <f t="shared" si="121"/>
        <v>1.3158760444766102E-4</v>
      </c>
      <c r="BI120">
        <f t="shared" si="122"/>
        <v>0.14314347753465845</v>
      </c>
      <c r="BJ120">
        <f t="shared" si="123"/>
        <v>0</v>
      </c>
      <c r="BK120">
        <f t="shared" si="124"/>
        <v>1.2260447990790087</v>
      </c>
      <c r="BL120">
        <f t="shared" si="125"/>
        <v>1.5157621430380156E-3</v>
      </c>
      <c r="BM120">
        <f t="shared" si="126"/>
        <v>2.2555097875027845E-3</v>
      </c>
      <c r="BN120">
        <f t="shared" si="127"/>
        <v>4.5385900649058545E-3</v>
      </c>
      <c r="BO120">
        <f t="shared" si="128"/>
        <v>1.2907618560510108E-4</v>
      </c>
      <c r="BP120">
        <f t="shared" si="129"/>
        <v>0</v>
      </c>
      <c r="BQ120">
        <f t="shared" si="130"/>
        <v>2.0461580702251436</v>
      </c>
      <c r="BR120">
        <f t="shared" si="131"/>
        <v>1.4735786618614797</v>
      </c>
    </row>
    <row r="121" spans="1:70">
      <c r="A121" t="s">
        <v>208</v>
      </c>
      <c r="B121">
        <v>199</v>
      </c>
      <c r="C121" s="1">
        <v>40.167000000000002</v>
      </c>
      <c r="D121" s="1">
        <v>0</v>
      </c>
      <c r="E121" s="1">
        <v>8.9999999999999993E-3</v>
      </c>
      <c r="F121" s="1">
        <v>7.0000000000000001E-3</v>
      </c>
      <c r="G121" s="1">
        <v>10.269</v>
      </c>
      <c r="H121" s="1">
        <v>49.417000000000002</v>
      </c>
      <c r="I121" s="1">
        <v>8.3000000000000004E-2</v>
      </c>
      <c r="J121" s="1">
        <v>0.16200000000000001</v>
      </c>
      <c r="K121" s="1">
        <v>0.33500000000000002</v>
      </c>
      <c r="L121" s="1">
        <v>2E-3</v>
      </c>
      <c r="N121">
        <f t="shared" si="89"/>
        <v>100.45099999999999</v>
      </c>
      <c r="P121" s="1">
        <v>14.071999999999999</v>
      </c>
      <c r="Q121" s="1">
        <v>72.486999999999995</v>
      </c>
      <c r="R121" s="1">
        <v>10.991</v>
      </c>
      <c r="S121" s="19">
        <f t="shared" si="88"/>
        <v>8.2462112512385062</v>
      </c>
      <c r="T121" s="19">
        <f>SUM(S$4:S121)</f>
        <v>398.91656649216134</v>
      </c>
      <c r="W121" s="4">
        <v>8</v>
      </c>
      <c r="X121" s="4">
        <v>3</v>
      </c>
      <c r="Y121" s="12">
        <v>0</v>
      </c>
      <c r="AA121" s="11">
        <f t="shared" si="90"/>
        <v>0.98504657214569347</v>
      </c>
      <c r="AB121" s="11">
        <f t="shared" si="91"/>
        <v>0</v>
      </c>
      <c r="AC121" s="11">
        <f t="shared" si="92"/>
        <v>2.6011174945749947E-4</v>
      </c>
      <c r="AD121" s="11">
        <f t="shared" si="93"/>
        <v>1.3571576918277263E-4</v>
      </c>
      <c r="AE121" s="11">
        <f t="shared" si="94"/>
        <v>0</v>
      </c>
      <c r="AF121" s="11">
        <f t="shared" si="95"/>
        <v>0.21059833893656721</v>
      </c>
      <c r="AG121" s="11">
        <f t="shared" si="96"/>
        <v>1.8065134868747308</v>
      </c>
      <c r="AH121" s="11">
        <f t="shared" si="97"/>
        <v>2.1807582019563753E-3</v>
      </c>
      <c r="AI121" s="11">
        <f t="shared" si="98"/>
        <v>3.3647828334867056E-3</v>
      </c>
      <c r="AJ121" s="11">
        <f t="shared" si="99"/>
        <v>6.6082027402909176E-3</v>
      </c>
      <c r="AK121" s="11">
        <f t="shared" si="100"/>
        <v>9.5089687241900592E-5</v>
      </c>
      <c r="AL121" s="11">
        <f t="shared" si="101"/>
        <v>0</v>
      </c>
      <c r="AM121" s="11">
        <f t="shared" si="102"/>
        <v>3.0148030589386079</v>
      </c>
      <c r="AN121" s="11">
        <f t="shared" si="103"/>
        <v>0.89559411816354662</v>
      </c>
      <c r="AO121" s="8">
        <f t="shared" si="104"/>
        <v>0</v>
      </c>
      <c r="AQ121">
        <f t="shared" si="105"/>
        <v>40.167000000000002</v>
      </c>
      <c r="AR121">
        <f t="shared" si="106"/>
        <v>0</v>
      </c>
      <c r="AS121">
        <f t="shared" si="107"/>
        <v>8.9999999999999993E-3</v>
      </c>
      <c r="AT121">
        <f t="shared" si="108"/>
        <v>7.0000000000000001E-3</v>
      </c>
      <c r="AU121">
        <f t="shared" si="109"/>
        <v>0</v>
      </c>
      <c r="AV121">
        <f t="shared" si="110"/>
        <v>10.269</v>
      </c>
      <c r="AW121">
        <f t="shared" si="111"/>
        <v>49.417000000000002</v>
      </c>
      <c r="AX121">
        <f t="shared" si="112"/>
        <v>8.3000000000000004E-2</v>
      </c>
      <c r="AY121">
        <f t="shared" si="113"/>
        <v>0.16200000000000001</v>
      </c>
      <c r="AZ121">
        <f t="shared" si="114"/>
        <v>0.33500000000000002</v>
      </c>
      <c r="BA121">
        <f t="shared" si="115"/>
        <v>2E-3</v>
      </c>
      <c r="BB121">
        <f t="shared" si="116"/>
        <v>0</v>
      </c>
      <c r="BC121">
        <f t="shared" si="117"/>
        <v>100.45099999999999</v>
      </c>
      <c r="BE121">
        <f t="shared" si="118"/>
        <v>0.66855858854860195</v>
      </c>
      <c r="BF121">
        <f t="shared" si="119"/>
        <v>0</v>
      </c>
      <c r="BG121">
        <f t="shared" si="120"/>
        <v>1.7653981953707335E-4</v>
      </c>
      <c r="BH121">
        <f t="shared" si="121"/>
        <v>9.2111323113362712E-5</v>
      </c>
      <c r="BI121">
        <f t="shared" si="122"/>
        <v>0.14293469183230334</v>
      </c>
      <c r="BJ121">
        <f t="shared" si="123"/>
        <v>0</v>
      </c>
      <c r="BK121">
        <f t="shared" si="124"/>
        <v>1.2260944214527447</v>
      </c>
      <c r="BL121">
        <f t="shared" si="125"/>
        <v>1.480097151437121E-3</v>
      </c>
      <c r="BM121">
        <f t="shared" si="126"/>
        <v>2.2837036598465691E-3</v>
      </c>
      <c r="BN121">
        <f t="shared" si="127"/>
        <v>4.4850373797742215E-3</v>
      </c>
      <c r="BO121">
        <f t="shared" si="128"/>
        <v>6.453809280255054E-5</v>
      </c>
      <c r="BP121">
        <f t="shared" si="129"/>
        <v>0</v>
      </c>
      <c r="BQ121">
        <f t="shared" si="130"/>
        <v>2.0461697292601606</v>
      </c>
      <c r="BR121">
        <f t="shared" si="131"/>
        <v>1.4733885541492582</v>
      </c>
    </row>
    <row r="122" spans="1:70">
      <c r="A122" t="s">
        <v>209</v>
      </c>
      <c r="B122">
        <v>204</v>
      </c>
      <c r="C122" s="1">
        <v>40.003</v>
      </c>
      <c r="D122" s="1">
        <v>3.0000000000000001E-3</v>
      </c>
      <c r="E122" s="1">
        <v>7.0000000000000001E-3</v>
      </c>
      <c r="F122" s="1">
        <v>0.01</v>
      </c>
      <c r="G122" s="1">
        <v>10.259</v>
      </c>
      <c r="H122" s="1">
        <v>49.225000000000001</v>
      </c>
      <c r="I122" s="1">
        <v>8.3000000000000004E-2</v>
      </c>
      <c r="J122" s="1">
        <v>0.16200000000000001</v>
      </c>
      <c r="K122" s="1">
        <v>0.33</v>
      </c>
      <c r="L122" s="1">
        <v>2E-3</v>
      </c>
      <c r="N122">
        <f t="shared" si="89"/>
        <v>100.084</v>
      </c>
      <c r="P122" s="1">
        <v>14.061999999999999</v>
      </c>
      <c r="Q122" s="1">
        <v>72.483999999999995</v>
      </c>
      <c r="R122" s="1">
        <v>10.991</v>
      </c>
      <c r="S122" s="19">
        <f t="shared" si="88"/>
        <v>10.440306508910378</v>
      </c>
      <c r="T122" s="19">
        <f>SUM(S$4:S122)</f>
        <v>409.35687300107173</v>
      </c>
      <c r="W122" s="4">
        <v>8</v>
      </c>
      <c r="X122" s="4">
        <v>3</v>
      </c>
      <c r="Y122" s="12">
        <v>0</v>
      </c>
      <c r="AA122" s="11">
        <f t="shared" si="90"/>
        <v>0.98478041109660752</v>
      </c>
      <c r="AB122" s="11">
        <f t="shared" si="91"/>
        <v>5.5556654281170985E-5</v>
      </c>
      <c r="AC122" s="11">
        <f t="shared" si="92"/>
        <v>2.0308365539257236E-4</v>
      </c>
      <c r="AD122" s="11">
        <f t="shared" si="93"/>
        <v>1.946219159514881E-4</v>
      </c>
      <c r="AE122" s="11">
        <f t="shared" si="94"/>
        <v>0</v>
      </c>
      <c r="AF122" s="11">
        <f t="shared" si="95"/>
        <v>0.21119872332490028</v>
      </c>
      <c r="AG122" s="11">
        <f t="shared" si="96"/>
        <v>1.8063837904721289</v>
      </c>
      <c r="AH122" s="11">
        <f t="shared" si="97"/>
        <v>2.1891069802217424E-3</v>
      </c>
      <c r="AI122" s="11">
        <f t="shared" si="98"/>
        <v>3.3776645118693402E-3</v>
      </c>
      <c r="AJ122" s="11">
        <f t="shared" si="99"/>
        <v>6.5344939885798922E-3</v>
      </c>
      <c r="AK122" s="11">
        <f t="shared" si="100"/>
        <v>9.5453727011827173E-5</v>
      </c>
      <c r="AL122" s="11">
        <f t="shared" si="101"/>
        <v>0</v>
      </c>
      <c r="AM122" s="11">
        <f t="shared" si="102"/>
        <v>3.0150129063269451</v>
      </c>
      <c r="AN122" s="11">
        <f t="shared" si="103"/>
        <v>0.89532089920454816</v>
      </c>
      <c r="AO122" s="8">
        <f t="shared" si="104"/>
        <v>0</v>
      </c>
      <c r="AQ122">
        <f t="shared" si="105"/>
        <v>40.003</v>
      </c>
      <c r="AR122">
        <f t="shared" si="106"/>
        <v>3.0000000000000001E-3</v>
      </c>
      <c r="AS122">
        <f t="shared" si="107"/>
        <v>7.0000000000000001E-3</v>
      </c>
      <c r="AT122">
        <f t="shared" si="108"/>
        <v>0.01</v>
      </c>
      <c r="AU122">
        <f t="shared" si="109"/>
        <v>0</v>
      </c>
      <c r="AV122">
        <f t="shared" si="110"/>
        <v>10.259</v>
      </c>
      <c r="AW122">
        <f t="shared" si="111"/>
        <v>49.225000000000001</v>
      </c>
      <c r="AX122">
        <f t="shared" si="112"/>
        <v>8.3000000000000004E-2</v>
      </c>
      <c r="AY122">
        <f t="shared" si="113"/>
        <v>0.16200000000000001</v>
      </c>
      <c r="AZ122">
        <f t="shared" si="114"/>
        <v>0.33</v>
      </c>
      <c r="BA122">
        <f t="shared" si="115"/>
        <v>2E-3</v>
      </c>
      <c r="BB122">
        <f t="shared" si="116"/>
        <v>0</v>
      </c>
      <c r="BC122">
        <f t="shared" si="117"/>
        <v>100.084</v>
      </c>
      <c r="BE122">
        <f t="shared" si="118"/>
        <v>0.66582889480692409</v>
      </c>
      <c r="BF122">
        <f t="shared" si="119"/>
        <v>3.7562917887461497E-5</v>
      </c>
      <c r="BG122">
        <f t="shared" si="120"/>
        <v>1.3730874852883486E-4</v>
      </c>
      <c r="BH122">
        <f t="shared" si="121"/>
        <v>1.3158760444766102E-4</v>
      </c>
      <c r="BI122">
        <f t="shared" si="122"/>
        <v>0.1427955013640666</v>
      </c>
      <c r="BJ122">
        <f t="shared" si="123"/>
        <v>0</v>
      </c>
      <c r="BK122">
        <f t="shared" si="124"/>
        <v>1.2213306735741012</v>
      </c>
      <c r="BL122">
        <f t="shared" si="125"/>
        <v>1.480097151437121E-3</v>
      </c>
      <c r="BM122">
        <f t="shared" si="126"/>
        <v>2.2837036598465691E-3</v>
      </c>
      <c r="BN122">
        <f t="shared" si="127"/>
        <v>4.4180965233596809E-3</v>
      </c>
      <c r="BO122">
        <f t="shared" si="128"/>
        <v>6.453809280255054E-5</v>
      </c>
      <c r="BP122">
        <f t="shared" si="129"/>
        <v>0</v>
      </c>
      <c r="BQ122">
        <f t="shared" si="130"/>
        <v>2.0385079644434017</v>
      </c>
      <c r="BR122">
        <f t="shared" si="131"/>
        <v>1.479029250273334</v>
      </c>
    </row>
    <row r="123" spans="1:70">
      <c r="A123" t="s">
        <v>210</v>
      </c>
      <c r="B123">
        <v>209</v>
      </c>
      <c r="C123" s="1">
        <v>40.078000000000003</v>
      </c>
      <c r="D123" s="1">
        <v>0</v>
      </c>
      <c r="E123" s="1">
        <v>1.2E-2</v>
      </c>
      <c r="F123" s="1">
        <v>0.01</v>
      </c>
      <c r="G123" s="1">
        <v>10.228999999999999</v>
      </c>
      <c r="H123" s="1">
        <v>49.326000000000001</v>
      </c>
      <c r="I123" s="1">
        <v>0.08</v>
      </c>
      <c r="J123" s="1">
        <v>0.158</v>
      </c>
      <c r="K123" s="1">
        <v>0.33</v>
      </c>
      <c r="L123" s="1">
        <v>6.0000000000000001E-3</v>
      </c>
      <c r="N123">
        <f t="shared" si="89"/>
        <v>100.229</v>
      </c>
      <c r="P123" s="1">
        <v>14.053000000000001</v>
      </c>
      <c r="Q123" s="1">
        <v>72.481999999999999</v>
      </c>
      <c r="R123" s="1">
        <v>10.991</v>
      </c>
      <c r="S123" s="19">
        <f t="shared" si="88"/>
        <v>9.2195444572904748</v>
      </c>
      <c r="T123" s="19">
        <f>SUM(S$4:S123)</f>
        <v>418.57641745836219</v>
      </c>
      <c r="W123" s="4">
        <v>8</v>
      </c>
      <c r="X123" s="4">
        <v>3</v>
      </c>
      <c r="Y123" s="12">
        <v>0</v>
      </c>
      <c r="AA123" s="11">
        <f t="shared" si="90"/>
        <v>0.98494720406096492</v>
      </c>
      <c r="AB123" s="11">
        <f t="shared" si="91"/>
        <v>0</v>
      </c>
      <c r="AC123" s="11">
        <f t="shared" si="92"/>
        <v>3.4755076572818801E-4</v>
      </c>
      <c r="AD123" s="11">
        <f t="shared" si="93"/>
        <v>1.9429061162821044E-4</v>
      </c>
      <c r="AE123" s="11">
        <f t="shared" si="94"/>
        <v>0</v>
      </c>
      <c r="AF123" s="11">
        <f t="shared" si="95"/>
        <v>0.21022265136808307</v>
      </c>
      <c r="AG123" s="11">
        <f t="shared" si="96"/>
        <v>1.8070088228670083</v>
      </c>
      <c r="AH123" s="11">
        <f t="shared" si="97"/>
        <v>2.1063908142226074E-3</v>
      </c>
      <c r="AI123" s="11">
        <f t="shared" si="98"/>
        <v>3.2886575696999959E-3</v>
      </c>
      <c r="AJ123" s="11">
        <f t="shared" si="99"/>
        <v>6.5233703384078943E-3</v>
      </c>
      <c r="AK123" s="11">
        <f t="shared" si="100"/>
        <v>2.8587370922722124E-4</v>
      </c>
      <c r="AL123" s="11">
        <f t="shared" si="101"/>
        <v>0</v>
      </c>
      <c r="AM123" s="11">
        <f t="shared" si="102"/>
        <v>3.0149248121049705</v>
      </c>
      <c r="AN123" s="11">
        <f t="shared" si="103"/>
        <v>0.89578655000522589</v>
      </c>
      <c r="AO123" s="8">
        <f t="shared" si="104"/>
        <v>0</v>
      </c>
      <c r="AQ123">
        <f t="shared" si="105"/>
        <v>40.078000000000003</v>
      </c>
      <c r="AR123">
        <f t="shared" si="106"/>
        <v>0</v>
      </c>
      <c r="AS123">
        <f t="shared" si="107"/>
        <v>1.2E-2</v>
      </c>
      <c r="AT123">
        <f t="shared" si="108"/>
        <v>0.01</v>
      </c>
      <c r="AU123">
        <f t="shared" si="109"/>
        <v>0</v>
      </c>
      <c r="AV123">
        <f t="shared" si="110"/>
        <v>10.228999999999999</v>
      </c>
      <c r="AW123">
        <f t="shared" si="111"/>
        <v>49.326000000000001</v>
      </c>
      <c r="AX123">
        <f t="shared" si="112"/>
        <v>0.08</v>
      </c>
      <c r="AY123">
        <f t="shared" si="113"/>
        <v>0.158</v>
      </c>
      <c r="AZ123">
        <f t="shared" si="114"/>
        <v>0.33</v>
      </c>
      <c r="BA123">
        <f t="shared" si="115"/>
        <v>6.0000000000000001E-3</v>
      </c>
      <c r="BB123">
        <f t="shared" si="116"/>
        <v>0</v>
      </c>
      <c r="BC123">
        <f t="shared" si="117"/>
        <v>100.229</v>
      </c>
      <c r="BE123">
        <f t="shared" si="118"/>
        <v>0.66707723035952071</v>
      </c>
      <c r="BF123">
        <f t="shared" si="119"/>
        <v>0</v>
      </c>
      <c r="BG123">
        <f t="shared" si="120"/>
        <v>2.3538642604943117E-4</v>
      </c>
      <c r="BH123">
        <f t="shared" si="121"/>
        <v>1.3158760444766102E-4</v>
      </c>
      <c r="BI123">
        <f t="shared" si="122"/>
        <v>0.14237792995935639</v>
      </c>
      <c r="BJ123">
        <f t="shared" si="123"/>
        <v>0</v>
      </c>
      <c r="BK123">
        <f t="shared" si="124"/>
        <v>1.2238366034477626</v>
      </c>
      <c r="BL123">
        <f t="shared" si="125"/>
        <v>1.4265996640357792E-3</v>
      </c>
      <c r="BM123">
        <f t="shared" si="126"/>
        <v>2.2273159151589995E-3</v>
      </c>
      <c r="BN123">
        <f t="shared" si="127"/>
        <v>4.4180965233596809E-3</v>
      </c>
      <c r="BO123">
        <f t="shared" si="128"/>
        <v>1.9361427840765164E-4</v>
      </c>
      <c r="BP123">
        <f t="shared" si="129"/>
        <v>0</v>
      </c>
      <c r="BQ123">
        <f t="shared" si="130"/>
        <v>2.0419243641780986</v>
      </c>
      <c r="BR123">
        <f t="shared" si="131"/>
        <v>1.4765115030685854</v>
      </c>
    </row>
    <row r="124" spans="1:70">
      <c r="A124" t="s">
        <v>211</v>
      </c>
      <c r="B124">
        <v>214</v>
      </c>
      <c r="C124" s="1">
        <v>40.110999999999997</v>
      </c>
      <c r="D124" s="1">
        <v>0</v>
      </c>
      <c r="E124" s="1">
        <v>1.2E-2</v>
      </c>
      <c r="F124" s="1">
        <v>1.2E-2</v>
      </c>
      <c r="G124" s="1">
        <v>10.263999999999999</v>
      </c>
      <c r="H124" s="1">
        <v>49.531999999999996</v>
      </c>
      <c r="I124" s="1">
        <v>8.4000000000000005E-2</v>
      </c>
      <c r="J124" s="1">
        <v>0.154</v>
      </c>
      <c r="K124" s="1">
        <v>0.33300000000000002</v>
      </c>
      <c r="L124" s="1">
        <v>3.0000000000000001E-3</v>
      </c>
      <c r="N124">
        <f t="shared" si="89"/>
        <v>100.505</v>
      </c>
      <c r="P124" s="1">
        <v>14.042999999999999</v>
      </c>
      <c r="Q124" s="1">
        <v>72.478999999999999</v>
      </c>
      <c r="R124" s="1">
        <v>10.991</v>
      </c>
      <c r="S124" s="19">
        <f t="shared" si="88"/>
        <v>10.44030650891208</v>
      </c>
      <c r="T124" s="19">
        <f>SUM(S$4:S124)</f>
        <v>429.01672396727429</v>
      </c>
      <c r="W124" s="4">
        <v>8</v>
      </c>
      <c r="X124" s="4">
        <v>3</v>
      </c>
      <c r="Y124" s="12">
        <v>0</v>
      </c>
      <c r="AA124" s="11">
        <f t="shared" si="90"/>
        <v>0.98331072001798536</v>
      </c>
      <c r="AB124" s="11">
        <f t="shared" si="91"/>
        <v>0</v>
      </c>
      <c r="AC124" s="11">
        <f t="shared" si="92"/>
        <v>3.4668785132642112E-4</v>
      </c>
      <c r="AD124" s="11">
        <f t="shared" si="93"/>
        <v>2.325698619727738E-4</v>
      </c>
      <c r="AE124" s="11">
        <f t="shared" si="94"/>
        <v>0</v>
      </c>
      <c r="AF124" s="11">
        <f t="shared" si="95"/>
        <v>0.21041822249667499</v>
      </c>
      <c r="AG124" s="11">
        <f t="shared" si="96"/>
        <v>1.8100501690342261</v>
      </c>
      <c r="AH124" s="11">
        <f t="shared" si="97"/>
        <v>2.2062190227140816E-3</v>
      </c>
      <c r="AI124" s="11">
        <f t="shared" si="98"/>
        <v>3.1974419062154639E-3</v>
      </c>
      <c r="AJ124" s="11">
        <f t="shared" si="99"/>
        <v>6.5663299519127848E-3</v>
      </c>
      <c r="AK124" s="11">
        <f t="shared" si="100"/>
        <v>1.4258196467363044E-4</v>
      </c>
      <c r="AL124" s="11">
        <f t="shared" si="101"/>
        <v>0</v>
      </c>
      <c r="AM124" s="11">
        <f t="shared" si="102"/>
        <v>3.0164709421077012</v>
      </c>
      <c r="AN124" s="11">
        <f t="shared" si="103"/>
        <v>0.89585671155328395</v>
      </c>
      <c r="AO124" s="8">
        <f t="shared" si="104"/>
        <v>0</v>
      </c>
      <c r="AQ124">
        <f t="shared" si="105"/>
        <v>40.110999999999997</v>
      </c>
      <c r="AR124">
        <f t="shared" si="106"/>
        <v>0</v>
      </c>
      <c r="AS124">
        <f t="shared" si="107"/>
        <v>1.2E-2</v>
      </c>
      <c r="AT124">
        <f t="shared" si="108"/>
        <v>1.2E-2</v>
      </c>
      <c r="AU124">
        <f t="shared" si="109"/>
        <v>0</v>
      </c>
      <c r="AV124">
        <f t="shared" si="110"/>
        <v>10.263999999999999</v>
      </c>
      <c r="AW124">
        <f t="shared" si="111"/>
        <v>49.531999999999996</v>
      </c>
      <c r="AX124">
        <f t="shared" si="112"/>
        <v>8.4000000000000005E-2</v>
      </c>
      <c r="AY124">
        <f t="shared" si="113"/>
        <v>0.154</v>
      </c>
      <c r="AZ124">
        <f t="shared" si="114"/>
        <v>0.33300000000000002</v>
      </c>
      <c r="BA124">
        <f t="shared" si="115"/>
        <v>3.0000000000000001E-3</v>
      </c>
      <c r="BB124">
        <f t="shared" si="116"/>
        <v>0</v>
      </c>
      <c r="BC124">
        <f t="shared" si="117"/>
        <v>100.505</v>
      </c>
      <c r="BE124">
        <f t="shared" si="118"/>
        <v>0.66762649800266305</v>
      </c>
      <c r="BF124">
        <f t="shared" si="119"/>
        <v>0</v>
      </c>
      <c r="BG124">
        <f t="shared" si="120"/>
        <v>2.3538642604943117E-4</v>
      </c>
      <c r="BH124">
        <f t="shared" si="121"/>
        <v>1.5790512533719322E-4</v>
      </c>
      <c r="BI124">
        <f t="shared" si="122"/>
        <v>0.14286509659818497</v>
      </c>
      <c r="BJ124">
        <f t="shared" si="123"/>
        <v>0</v>
      </c>
      <c r="BK124">
        <f t="shared" si="124"/>
        <v>1.228947707942557</v>
      </c>
      <c r="BL124">
        <f t="shared" si="125"/>
        <v>1.4979296472375683E-3</v>
      </c>
      <c r="BM124">
        <f t="shared" si="126"/>
        <v>2.1709281704714299E-3</v>
      </c>
      <c r="BN124">
        <f t="shared" si="127"/>
        <v>4.4582610372084054E-3</v>
      </c>
      <c r="BO124">
        <f t="shared" si="128"/>
        <v>9.6807139203825818E-5</v>
      </c>
      <c r="BP124">
        <f t="shared" si="129"/>
        <v>0</v>
      </c>
      <c r="BQ124">
        <f t="shared" si="130"/>
        <v>2.0480565200889131</v>
      </c>
      <c r="BR124">
        <f t="shared" si="131"/>
        <v>1.4728455550517456</v>
      </c>
    </row>
    <row r="125" spans="1:70">
      <c r="A125" t="s">
        <v>212</v>
      </c>
      <c r="B125">
        <v>219</v>
      </c>
      <c r="C125" s="1">
        <v>40.023000000000003</v>
      </c>
      <c r="D125" s="1">
        <v>6.0000000000000001E-3</v>
      </c>
      <c r="E125" s="1">
        <v>0.01</v>
      </c>
      <c r="F125" s="1">
        <v>1.0999999999999999E-2</v>
      </c>
      <c r="G125" s="1">
        <v>10.205</v>
      </c>
      <c r="H125" s="1">
        <v>49.430999999999997</v>
      </c>
      <c r="I125" s="1">
        <v>8.6999999999999994E-2</v>
      </c>
      <c r="J125" s="1">
        <v>0.155</v>
      </c>
      <c r="K125" s="1">
        <v>0.32500000000000001</v>
      </c>
      <c r="L125" s="1">
        <v>5.0000000000000001E-3</v>
      </c>
      <c r="N125">
        <f t="shared" si="89"/>
        <v>100.25800000000001</v>
      </c>
      <c r="P125" s="1">
        <v>14.032999999999999</v>
      </c>
      <c r="Q125" s="1">
        <v>72.477000000000004</v>
      </c>
      <c r="R125" s="1">
        <v>10.991</v>
      </c>
      <c r="S125" s="19">
        <f t="shared" si="88"/>
        <v>10.198039027184446</v>
      </c>
      <c r="T125" s="19">
        <f>SUM(S$4:S125)</f>
        <v>439.21476299445874</v>
      </c>
      <c r="W125" s="4">
        <v>8</v>
      </c>
      <c r="X125" s="4">
        <v>3</v>
      </c>
      <c r="Y125" s="12">
        <v>0</v>
      </c>
      <c r="AA125" s="11">
        <f t="shared" si="90"/>
        <v>0.98339558687565698</v>
      </c>
      <c r="AB125" s="11">
        <f t="shared" si="91"/>
        <v>1.1090161144624814E-4</v>
      </c>
      <c r="AC125" s="11">
        <f t="shared" si="92"/>
        <v>2.8956676146743999E-4</v>
      </c>
      <c r="AD125" s="11">
        <f t="shared" si="93"/>
        <v>2.1367622671979861E-4</v>
      </c>
      <c r="AE125" s="11">
        <f t="shared" si="94"/>
        <v>0</v>
      </c>
      <c r="AF125" s="11">
        <f t="shared" si="95"/>
        <v>0.20968677727231358</v>
      </c>
      <c r="AG125" s="11">
        <f t="shared" si="96"/>
        <v>1.8104872728516646</v>
      </c>
      <c r="AH125" s="11">
        <f t="shared" si="97"/>
        <v>2.2902343447914449E-3</v>
      </c>
      <c r="AI125" s="11">
        <f t="shared" si="98"/>
        <v>3.2255588623766366E-3</v>
      </c>
      <c r="AJ125" s="11">
        <f t="shared" si="99"/>
        <v>6.4232253809915806E-3</v>
      </c>
      <c r="AK125" s="11">
        <f t="shared" si="100"/>
        <v>2.3817966274990507E-4</v>
      </c>
      <c r="AL125" s="11">
        <f t="shared" si="101"/>
        <v>0</v>
      </c>
      <c r="AM125" s="11">
        <f t="shared" si="102"/>
        <v>3.016360979850178</v>
      </c>
      <c r="AN125" s="11">
        <f t="shared" si="103"/>
        <v>0.89620360816958067</v>
      </c>
      <c r="AO125" s="8">
        <f t="shared" si="104"/>
        <v>0</v>
      </c>
      <c r="AQ125">
        <f t="shared" si="105"/>
        <v>40.023000000000003</v>
      </c>
      <c r="AR125">
        <f t="shared" si="106"/>
        <v>6.0000000000000001E-3</v>
      </c>
      <c r="AS125">
        <f t="shared" si="107"/>
        <v>0.01</v>
      </c>
      <c r="AT125">
        <f t="shared" si="108"/>
        <v>1.0999999999999999E-2</v>
      </c>
      <c r="AU125">
        <f t="shared" si="109"/>
        <v>0</v>
      </c>
      <c r="AV125">
        <f t="shared" si="110"/>
        <v>10.205</v>
      </c>
      <c r="AW125">
        <f t="shared" si="111"/>
        <v>49.430999999999997</v>
      </c>
      <c r="AX125">
        <f t="shared" si="112"/>
        <v>8.6999999999999994E-2</v>
      </c>
      <c r="AY125">
        <f t="shared" si="113"/>
        <v>0.155</v>
      </c>
      <c r="AZ125">
        <f t="shared" si="114"/>
        <v>0.32500000000000001</v>
      </c>
      <c r="BA125">
        <f t="shared" si="115"/>
        <v>5.0000000000000001E-3</v>
      </c>
      <c r="BB125">
        <f t="shared" si="116"/>
        <v>0</v>
      </c>
      <c r="BC125">
        <f t="shared" si="117"/>
        <v>100.25800000000001</v>
      </c>
      <c r="BE125">
        <f t="shared" si="118"/>
        <v>0.66616178428761663</v>
      </c>
      <c r="BF125">
        <f t="shared" si="119"/>
        <v>7.5125835774922993E-5</v>
      </c>
      <c r="BG125">
        <f t="shared" si="120"/>
        <v>1.9615535504119265E-4</v>
      </c>
      <c r="BH125">
        <f t="shared" si="121"/>
        <v>1.4474636489242711E-4</v>
      </c>
      <c r="BI125">
        <f t="shared" si="122"/>
        <v>0.14204387283558823</v>
      </c>
      <c r="BJ125">
        <f t="shared" si="123"/>
        <v>0</v>
      </c>
      <c r="BK125">
        <f t="shared" si="124"/>
        <v>1.2264417780688956</v>
      </c>
      <c r="BL125">
        <f t="shared" si="125"/>
        <v>1.5514271346389098E-3</v>
      </c>
      <c r="BM125">
        <f t="shared" si="126"/>
        <v>2.1850251066433224E-3</v>
      </c>
      <c r="BN125">
        <f t="shared" si="127"/>
        <v>4.3511556669451404E-3</v>
      </c>
      <c r="BO125">
        <f t="shared" si="128"/>
        <v>1.6134523200637637E-4</v>
      </c>
      <c r="BP125">
        <f t="shared" si="129"/>
        <v>0</v>
      </c>
      <c r="BQ125">
        <f t="shared" si="130"/>
        <v>2.0433124158880429</v>
      </c>
      <c r="BR125">
        <f t="shared" si="131"/>
        <v>1.476211349961009</v>
      </c>
    </row>
    <row r="126" spans="1:70">
      <c r="A126" t="s">
        <v>213</v>
      </c>
      <c r="B126">
        <v>224</v>
      </c>
      <c r="C126" s="1">
        <v>40.08</v>
      </c>
      <c r="D126" s="1">
        <v>0</v>
      </c>
      <c r="E126" s="1">
        <v>1.0999999999999999E-2</v>
      </c>
      <c r="F126" s="1">
        <v>8.9999999999999993E-3</v>
      </c>
      <c r="G126" s="1">
        <v>10.236000000000001</v>
      </c>
      <c r="H126" s="1">
        <v>49.558999999999997</v>
      </c>
      <c r="I126" s="1">
        <v>8.6999999999999994E-2</v>
      </c>
      <c r="J126" s="1">
        <v>0.157</v>
      </c>
      <c r="K126" s="1">
        <v>0.32800000000000001</v>
      </c>
      <c r="L126" s="1">
        <v>0</v>
      </c>
      <c r="N126">
        <f t="shared" si="89"/>
        <v>100.467</v>
      </c>
      <c r="P126" s="1">
        <v>14.023999999999999</v>
      </c>
      <c r="Q126" s="1">
        <v>72.474999999999994</v>
      </c>
      <c r="R126" s="1">
        <v>10.991</v>
      </c>
      <c r="S126" s="19">
        <f t="shared" si="88"/>
        <v>9.2195444572952923</v>
      </c>
      <c r="T126" s="19">
        <f>SUM(S$4:S126)</f>
        <v>448.43430745175402</v>
      </c>
      <c r="W126" s="4">
        <v>8</v>
      </c>
      <c r="X126" s="4">
        <v>3</v>
      </c>
      <c r="Y126" s="12">
        <v>0</v>
      </c>
      <c r="AA126" s="11">
        <f t="shared" si="90"/>
        <v>0.98286199160305288</v>
      </c>
      <c r="AB126" s="11">
        <f t="shared" si="91"/>
        <v>0</v>
      </c>
      <c r="AC126" s="11">
        <f t="shared" si="92"/>
        <v>3.1789786110919863E-4</v>
      </c>
      <c r="AD126" s="11">
        <f t="shared" si="93"/>
        <v>1.7448264734417037E-4</v>
      </c>
      <c r="AE126" s="11">
        <f t="shared" si="94"/>
        <v>0</v>
      </c>
      <c r="AF126" s="11">
        <f t="shared" si="95"/>
        <v>0.20991067486103143</v>
      </c>
      <c r="AG126" s="11">
        <f t="shared" si="96"/>
        <v>1.8116104874457091</v>
      </c>
      <c r="AH126" s="11">
        <f t="shared" si="97"/>
        <v>2.2857363498942928E-3</v>
      </c>
      <c r="AI126" s="11">
        <f t="shared" si="98"/>
        <v>3.2607622733917133E-3</v>
      </c>
      <c r="AJ126" s="11">
        <f t="shared" si="99"/>
        <v>6.4697851011875527E-3</v>
      </c>
      <c r="AK126" s="11">
        <f t="shared" si="100"/>
        <v>0</v>
      </c>
      <c r="AL126" s="11">
        <f t="shared" si="101"/>
        <v>0</v>
      </c>
      <c r="AM126" s="11">
        <f t="shared" si="102"/>
        <v>3.0168918181427204</v>
      </c>
      <c r="AN126" s="11">
        <f t="shared" si="103"/>
        <v>0.89616201958454689</v>
      </c>
      <c r="AO126" s="8">
        <f t="shared" si="104"/>
        <v>0</v>
      </c>
      <c r="AQ126">
        <f t="shared" si="105"/>
        <v>40.08</v>
      </c>
      <c r="AR126">
        <f t="shared" si="106"/>
        <v>0</v>
      </c>
      <c r="AS126">
        <f t="shared" si="107"/>
        <v>1.0999999999999999E-2</v>
      </c>
      <c r="AT126">
        <f t="shared" si="108"/>
        <v>8.9999999999999993E-3</v>
      </c>
      <c r="AU126">
        <f t="shared" si="109"/>
        <v>0</v>
      </c>
      <c r="AV126">
        <f t="shared" si="110"/>
        <v>10.236000000000001</v>
      </c>
      <c r="AW126">
        <f t="shared" si="111"/>
        <v>49.558999999999997</v>
      </c>
      <c r="AX126">
        <f t="shared" si="112"/>
        <v>8.6999999999999994E-2</v>
      </c>
      <c r="AY126">
        <f t="shared" si="113"/>
        <v>0.157</v>
      </c>
      <c r="AZ126">
        <f t="shared" si="114"/>
        <v>0.32800000000000001</v>
      </c>
      <c r="BA126">
        <f t="shared" si="115"/>
        <v>0</v>
      </c>
      <c r="BB126">
        <f t="shared" si="116"/>
        <v>0</v>
      </c>
      <c r="BC126">
        <f t="shared" si="117"/>
        <v>100.467</v>
      </c>
      <c r="BE126">
        <f t="shared" si="118"/>
        <v>0.66711051930758991</v>
      </c>
      <c r="BF126">
        <f t="shared" si="119"/>
        <v>0</v>
      </c>
      <c r="BG126">
        <f t="shared" si="120"/>
        <v>2.1577089054531189E-4</v>
      </c>
      <c r="BH126">
        <f t="shared" si="121"/>
        <v>1.1842884400289492E-4</v>
      </c>
      <c r="BI126">
        <f t="shared" si="122"/>
        <v>0.14247536328712213</v>
      </c>
      <c r="BJ126">
        <f t="shared" si="123"/>
        <v>0</v>
      </c>
      <c r="BK126">
        <f t="shared" si="124"/>
        <v>1.2296176099879912</v>
      </c>
      <c r="BL126">
        <f t="shared" si="125"/>
        <v>1.5514271346389098E-3</v>
      </c>
      <c r="BM126">
        <f t="shared" si="126"/>
        <v>2.213218978987107E-3</v>
      </c>
      <c r="BN126">
        <f t="shared" si="127"/>
        <v>4.3913201807938649E-3</v>
      </c>
      <c r="BO126">
        <f t="shared" si="128"/>
        <v>0</v>
      </c>
      <c r="BP126">
        <f t="shared" si="129"/>
        <v>0</v>
      </c>
      <c r="BQ126">
        <f t="shared" si="130"/>
        <v>2.0476936586116716</v>
      </c>
      <c r="BR126">
        <f t="shared" si="131"/>
        <v>1.4733120872133587</v>
      </c>
    </row>
    <row r="127" spans="1:70">
      <c r="A127" t="s">
        <v>214</v>
      </c>
      <c r="B127">
        <v>229</v>
      </c>
      <c r="C127" s="1">
        <v>40.021000000000001</v>
      </c>
      <c r="D127" s="1">
        <v>1E-3</v>
      </c>
      <c r="E127" s="1">
        <v>0.01</v>
      </c>
      <c r="F127" s="1">
        <v>7.0000000000000001E-3</v>
      </c>
      <c r="G127" s="1">
        <v>10.191000000000001</v>
      </c>
      <c r="H127" s="1">
        <v>49.435000000000002</v>
      </c>
      <c r="I127" s="1">
        <v>8.2000000000000003E-2</v>
      </c>
      <c r="J127" s="1">
        <v>0.16300000000000001</v>
      </c>
      <c r="K127" s="1">
        <v>0.32900000000000001</v>
      </c>
      <c r="L127" s="1">
        <v>3.0000000000000001E-3</v>
      </c>
      <c r="N127">
        <f t="shared" si="89"/>
        <v>100.24199999999998</v>
      </c>
      <c r="P127" s="1">
        <v>14.013999999999999</v>
      </c>
      <c r="Q127" s="1">
        <v>72.472999999999999</v>
      </c>
      <c r="R127" s="1">
        <v>10.991</v>
      </c>
      <c r="S127" s="19">
        <f t="shared" si="88"/>
        <v>10.198039027184446</v>
      </c>
      <c r="T127" s="19">
        <f>SUM(S$4:S127)</f>
        <v>458.63234647893847</v>
      </c>
      <c r="W127" s="4">
        <v>8</v>
      </c>
      <c r="X127" s="4">
        <v>3</v>
      </c>
      <c r="Y127" s="12">
        <v>0</v>
      </c>
      <c r="AA127" s="11">
        <f t="shared" si="90"/>
        <v>0.98346312118913837</v>
      </c>
      <c r="AB127" s="11">
        <f t="shared" si="91"/>
        <v>1.8485795020545694E-5</v>
      </c>
      <c r="AC127" s="11">
        <f t="shared" si="92"/>
        <v>2.8960111908805464E-4</v>
      </c>
      <c r="AD127" s="11">
        <f t="shared" si="93"/>
        <v>1.3599191441247867E-4</v>
      </c>
      <c r="AE127" s="11">
        <f t="shared" si="94"/>
        <v>0</v>
      </c>
      <c r="AF127" s="11">
        <f t="shared" si="95"/>
        <v>0.20942395848762885</v>
      </c>
      <c r="AG127" s="11">
        <f t="shared" si="96"/>
        <v>1.8108486140510085</v>
      </c>
      <c r="AH127" s="11">
        <f t="shared" si="97"/>
        <v>2.158867804482626E-3</v>
      </c>
      <c r="AI127" s="11">
        <f t="shared" si="98"/>
        <v>3.3924417913974449E-3</v>
      </c>
      <c r="AJ127" s="11">
        <f t="shared" si="99"/>
        <v>6.5030519699554295E-3</v>
      </c>
      <c r="AK127" s="11">
        <f t="shared" si="100"/>
        <v>1.4292475391892103E-4</v>
      </c>
      <c r="AL127" s="11">
        <f t="shared" si="101"/>
        <v>0</v>
      </c>
      <c r="AM127" s="11">
        <f t="shared" si="102"/>
        <v>3.0163770588760515</v>
      </c>
      <c r="AN127" s="11">
        <f t="shared" si="103"/>
        <v>0.89633876075223329</v>
      </c>
      <c r="AO127" s="8">
        <f t="shared" si="104"/>
        <v>0</v>
      </c>
      <c r="AQ127">
        <f t="shared" si="105"/>
        <v>40.021000000000001</v>
      </c>
      <c r="AR127">
        <f t="shared" si="106"/>
        <v>1E-3</v>
      </c>
      <c r="AS127">
        <f t="shared" si="107"/>
        <v>0.01</v>
      </c>
      <c r="AT127">
        <f t="shared" si="108"/>
        <v>7.0000000000000001E-3</v>
      </c>
      <c r="AU127">
        <f t="shared" si="109"/>
        <v>0</v>
      </c>
      <c r="AV127">
        <f t="shared" si="110"/>
        <v>10.191000000000001</v>
      </c>
      <c r="AW127">
        <f t="shared" si="111"/>
        <v>49.435000000000002</v>
      </c>
      <c r="AX127">
        <f t="shared" si="112"/>
        <v>8.2000000000000003E-2</v>
      </c>
      <c r="AY127">
        <f t="shared" si="113"/>
        <v>0.16300000000000001</v>
      </c>
      <c r="AZ127">
        <f t="shared" si="114"/>
        <v>0.32900000000000001</v>
      </c>
      <c r="BA127">
        <f t="shared" si="115"/>
        <v>3.0000000000000001E-3</v>
      </c>
      <c r="BB127">
        <f t="shared" si="116"/>
        <v>0</v>
      </c>
      <c r="BC127">
        <f t="shared" si="117"/>
        <v>100.24199999999998</v>
      </c>
      <c r="BE127">
        <f t="shared" si="118"/>
        <v>0.66612849533954732</v>
      </c>
      <c r="BF127">
        <f t="shared" si="119"/>
        <v>1.2520972629153833E-5</v>
      </c>
      <c r="BG127">
        <f t="shared" si="120"/>
        <v>1.9615535504119265E-4</v>
      </c>
      <c r="BH127">
        <f t="shared" si="121"/>
        <v>9.2111323113362712E-5</v>
      </c>
      <c r="BI127">
        <f t="shared" si="122"/>
        <v>0.1418490061800568</v>
      </c>
      <c r="BJ127">
        <f t="shared" si="123"/>
        <v>0</v>
      </c>
      <c r="BK127">
        <f t="shared" si="124"/>
        <v>1.2265410228163676</v>
      </c>
      <c r="BL127">
        <f t="shared" si="125"/>
        <v>1.4622646556366737E-3</v>
      </c>
      <c r="BM127">
        <f t="shared" si="126"/>
        <v>2.2978005960184616E-3</v>
      </c>
      <c r="BN127">
        <f t="shared" si="127"/>
        <v>4.4047083520767734E-3</v>
      </c>
      <c r="BO127">
        <f t="shared" si="128"/>
        <v>9.6807139203825818E-5</v>
      </c>
      <c r="BP127">
        <f t="shared" si="129"/>
        <v>0</v>
      </c>
      <c r="BQ127">
        <f t="shared" si="130"/>
        <v>2.0430808927296908</v>
      </c>
      <c r="BR127">
        <f t="shared" si="131"/>
        <v>1.4763865051109024</v>
      </c>
    </row>
    <row r="128" spans="1:70">
      <c r="A128" t="s">
        <v>215</v>
      </c>
      <c r="B128">
        <v>234</v>
      </c>
      <c r="C128" s="1">
        <v>39.991</v>
      </c>
      <c r="D128" s="1">
        <v>3.0000000000000001E-3</v>
      </c>
      <c r="E128" s="1">
        <v>1.4E-2</v>
      </c>
      <c r="F128" s="1">
        <v>8.9999999999999993E-3</v>
      </c>
      <c r="G128" s="1">
        <v>10.218999999999999</v>
      </c>
      <c r="H128" s="1">
        <v>49.524999999999999</v>
      </c>
      <c r="I128" s="1">
        <v>8.5000000000000006E-2</v>
      </c>
      <c r="J128" s="1">
        <v>0.159</v>
      </c>
      <c r="K128" s="1">
        <v>0.33100000000000002</v>
      </c>
      <c r="L128" s="1">
        <v>0</v>
      </c>
      <c r="N128">
        <f t="shared" ref="N128:N136" si="132">SUM(C128:M128)</f>
        <v>100.336</v>
      </c>
      <c r="P128" s="1">
        <v>14.005000000000001</v>
      </c>
      <c r="Q128" s="1">
        <v>72.47</v>
      </c>
      <c r="R128" s="1">
        <v>10.991</v>
      </c>
      <c r="S128" s="19">
        <f t="shared" ref="S128:S136" si="133">SQRT((P127-P128)^2+(Q127-Q128)^2)*1000</f>
        <v>9.486832980503813</v>
      </c>
      <c r="T128" s="19">
        <f>SUM(S$4:S128)</f>
        <v>468.11917945944231</v>
      </c>
      <c r="W128" s="4">
        <v>8</v>
      </c>
      <c r="X128" s="4">
        <v>3</v>
      </c>
      <c r="Y128" s="12">
        <v>0</v>
      </c>
      <c r="AA128" s="11">
        <f t="shared" ref="AA128:AA136" si="134">IFERROR(BE128*$BR128,"NA")</f>
        <v>0.98207098092102574</v>
      </c>
      <c r="AB128" s="11">
        <f t="shared" ref="AB128:AB136" si="135">IFERROR(BF128*$BR128,"NA")</f>
        <v>5.542042592305756E-5</v>
      </c>
      <c r="AC128" s="11">
        <f t="shared" ref="AC128:AC136" si="136">IFERROR(BG128*$BR128,"NA")</f>
        <v>4.0517136337644061E-4</v>
      </c>
      <c r="AD128" s="11">
        <f t="shared" ref="AD128:AD136" si="137">IFERROR(BH128*$BR128,"NA")</f>
        <v>1.7473022186081642E-4</v>
      </c>
      <c r="AE128" s="11">
        <f t="shared" ref="AE128:AE136" si="138">IFERROR(IF(OR($Y128="spinel", $Y128="Spinel", $Y128="SPINEL"),((BI128+BJ128)*BR128-AF128),BJ128*$BR128),"NA")</f>
        <v>0</v>
      </c>
      <c r="AF128" s="11">
        <f t="shared" ref="AF128:AF136" si="139">IFERROR(IF(OR($Y128="spinel", $Y128="Spinel", $Y128="SPINEL"),(1-AG128-AH128-AI128-AJ128),BI128*$BR128),"NA")</f>
        <v>0.20985940306804551</v>
      </c>
      <c r="AG128" s="11">
        <f t="shared" ref="AG128:AG136" si="140">IFERROR(BK128*$BR128,"NA")</f>
        <v>1.8129363722371055</v>
      </c>
      <c r="AH128" s="11">
        <f t="shared" ref="AH128:AH136" si="141">IFERROR(BL128*$BR128,"NA")</f>
        <v>2.2363593748731094E-3</v>
      </c>
      <c r="AI128" s="11">
        <f t="shared" ref="AI128:AI136" si="142">IFERROR(BM128*$BR128,"NA")</f>
        <v>3.306986301286184E-3</v>
      </c>
      <c r="AJ128" s="11">
        <f t="shared" ref="AJ128:AJ136" si="143">IFERROR(BN128*$BR128,"NA")</f>
        <v>6.538223946936309E-3</v>
      </c>
      <c r="AK128" s="11">
        <f t="shared" ref="AK128:AK136" si="144">IFERROR(BO128*$BR128,"NA")</f>
        <v>0</v>
      </c>
      <c r="AL128" s="11">
        <f t="shared" ref="AL128:AL136" si="145">IFERROR(BP128*$BR128,"NA")</f>
        <v>0</v>
      </c>
      <c r="AM128" s="11">
        <f t="shared" ref="AM128:AM136" si="146">IFERROR(SUM(AA128:AL128),"NA")</f>
        <v>3.0175836478604334</v>
      </c>
      <c r="AN128" s="11">
        <f t="shared" ref="AN128:AN136" si="147">IFERROR(AG128/(AG128+AF128),"NA")</f>
        <v>0.89625279742519381</v>
      </c>
      <c r="AO128" s="8">
        <f t="shared" ref="AO128:AO136" si="148">IFERROR(AE128/(AE128+AF128),"NA")</f>
        <v>0</v>
      </c>
      <c r="AQ128">
        <f t="shared" ref="AQ128:AQ136" si="149">C128</f>
        <v>39.991</v>
      </c>
      <c r="AR128">
        <f t="shared" ref="AR128:AR136" si="150">D128</f>
        <v>3.0000000000000001E-3</v>
      </c>
      <c r="AS128">
        <f t="shared" ref="AS128:AS136" si="151">E128</f>
        <v>1.4E-2</v>
      </c>
      <c r="AT128">
        <f t="shared" ref="AT128:AT136" si="152">F128</f>
        <v>8.9999999999999993E-3</v>
      </c>
      <c r="AU128">
        <f t="shared" ref="AU128:AU136" si="153">BJ128*AU$1/2</f>
        <v>0</v>
      </c>
      <c r="AV128">
        <f t="shared" ref="AV128:AV136" si="154">BI128*AV$1</f>
        <v>10.218999999999999</v>
      </c>
      <c r="AW128">
        <f t="shared" ref="AW128:AW136" si="155">H128</f>
        <v>49.524999999999999</v>
      </c>
      <c r="AX128">
        <f t="shared" ref="AX128:AX136" si="156">I128</f>
        <v>8.5000000000000006E-2</v>
      </c>
      <c r="AY128">
        <f t="shared" ref="AY128:AY136" si="157">J128</f>
        <v>0.159</v>
      </c>
      <c r="AZ128">
        <f t="shared" ref="AZ128:AZ136" si="158">K128</f>
        <v>0.33100000000000002</v>
      </c>
      <c r="BA128">
        <f t="shared" ref="BA128:BA136" si="159">L128</f>
        <v>0</v>
      </c>
      <c r="BB128">
        <f t="shared" ref="BB128:BB136" si="160">M128</f>
        <v>0</v>
      </c>
      <c r="BC128">
        <f t="shared" ref="BC128:BC136" si="161">SUM(AQ128:BB128)</f>
        <v>100.336</v>
      </c>
      <c r="BE128">
        <f t="shared" ref="BE128:BE136" si="162">C128/AQ$1</f>
        <v>0.66562916111850867</v>
      </c>
      <c r="BF128">
        <f t="shared" ref="BF128:BF136" si="163">D128/AR$1</f>
        <v>3.7562917887461497E-5</v>
      </c>
      <c r="BG128">
        <f t="shared" ref="BG128:BG136" si="164">E128/AS$1*2</f>
        <v>2.7461749705766971E-4</v>
      </c>
      <c r="BH128">
        <f t="shared" ref="BH128:BH136" si="165">F128/AT$1*2</f>
        <v>1.1842884400289492E-4</v>
      </c>
      <c r="BI128">
        <f t="shared" ref="BI128:BI136" si="166">IF(OR($Y128="spinel", $Y128="Spinel", $Y128="SPINEL"),G128/AV$1,G128/AV$1*(1-$Y128))</f>
        <v>0.14223873949111965</v>
      </c>
      <c r="BJ128">
        <f t="shared" ref="BJ128:BJ136" si="167">IF(OR($Y128="spinel", $Y128="Spinel", $Y128="SPINEL"),0,G128/AV$1*$Y128)</f>
        <v>0</v>
      </c>
      <c r="BK128">
        <f t="shared" ref="BK128:BK136" si="168">H128/AW$1</f>
        <v>1.2287740296344816</v>
      </c>
      <c r="BL128">
        <f t="shared" ref="BL128:BL136" si="169">I128/AX$1</f>
        <v>1.5157621430380156E-3</v>
      </c>
      <c r="BM128">
        <f t="shared" ref="BM128:BM136" si="170">J128/AY$1</f>
        <v>2.241412851330892E-3</v>
      </c>
      <c r="BN128">
        <f t="shared" ref="BN128:BN136" si="171">K128/AZ$1</f>
        <v>4.4314846946425894E-3</v>
      </c>
      <c r="BO128">
        <f t="shared" ref="BO128:BO136" si="172">L128/BA$1*2</f>
        <v>0</v>
      </c>
      <c r="BP128">
        <f t="shared" ref="BP128:BP136" si="173">M128/BB$1*2</f>
        <v>0</v>
      </c>
      <c r="BQ128">
        <f t="shared" ref="BQ128:BQ136" si="174">SUM(BE128:BP128)</f>
        <v>2.0452611991920695</v>
      </c>
      <c r="BR128">
        <f t="shared" ref="BR128:BR136" si="175">IFERROR(IF(OR($V128="Total",$V128="total", $V128="TOTAL"),$X128/$BQ128,W128/(BE128*4+BF128*4+BG128*3+BH128*3+BI128*2+BJ128*3+BK128*2+BL128*2+BM128*2+BN128*2+BO128+BP128)),"NA")</f>
        <v>1.4754025789236385</v>
      </c>
    </row>
    <row r="129" spans="1:70">
      <c r="A129" t="s">
        <v>216</v>
      </c>
      <c r="B129">
        <v>239</v>
      </c>
      <c r="C129" s="1">
        <v>40.037999999999997</v>
      </c>
      <c r="D129" s="1">
        <v>0</v>
      </c>
      <c r="E129" s="1">
        <v>8.9999999999999993E-3</v>
      </c>
      <c r="F129" s="1">
        <v>0.01</v>
      </c>
      <c r="G129" s="1">
        <v>10.228</v>
      </c>
      <c r="H129" s="1">
        <v>49.543999999999997</v>
      </c>
      <c r="I129" s="1">
        <v>8.3000000000000004E-2</v>
      </c>
      <c r="J129" s="1">
        <v>0.16700000000000001</v>
      </c>
      <c r="K129" s="1">
        <v>0.33</v>
      </c>
      <c r="L129" s="1">
        <v>1E-3</v>
      </c>
      <c r="N129">
        <f t="shared" si="132"/>
        <v>100.41</v>
      </c>
      <c r="P129" s="1">
        <v>13.994999999999999</v>
      </c>
      <c r="Q129" s="1">
        <v>72.466999999999999</v>
      </c>
      <c r="R129" s="1">
        <v>10.991</v>
      </c>
      <c r="S129" s="19">
        <f t="shared" si="133"/>
        <v>10.44030650891208</v>
      </c>
      <c r="T129" s="19">
        <f>SUM(S$4:S129)</f>
        <v>478.55948596835441</v>
      </c>
      <c r="W129" s="4">
        <v>8</v>
      </c>
      <c r="X129" s="4">
        <v>3</v>
      </c>
      <c r="Y129" s="12">
        <v>0</v>
      </c>
      <c r="AA129" s="11">
        <f t="shared" si="134"/>
        <v>0.98248639802967908</v>
      </c>
      <c r="AB129" s="11">
        <f t="shared" si="135"/>
        <v>0</v>
      </c>
      <c r="AC129" s="11">
        <f t="shared" si="136"/>
        <v>2.6027159503621032E-4</v>
      </c>
      <c r="AD129" s="11">
        <f t="shared" si="137"/>
        <v>1.9399881446799865E-4</v>
      </c>
      <c r="AE129" s="11">
        <f t="shared" si="138"/>
        <v>0</v>
      </c>
      <c r="AF129" s="11">
        <f t="shared" si="139"/>
        <v>0.2098864057588784</v>
      </c>
      <c r="AG129" s="11">
        <f t="shared" si="140"/>
        <v>1.8122691683237364</v>
      </c>
      <c r="AH129" s="11">
        <f t="shared" si="141"/>
        <v>2.1820983357932638E-3</v>
      </c>
      <c r="AI129" s="11">
        <f t="shared" si="142"/>
        <v>3.4707657233247324E-3</v>
      </c>
      <c r="AJ129" s="11">
        <f t="shared" si="143"/>
        <v>6.5135731540570639E-3</v>
      </c>
      <c r="AK129" s="11">
        <f t="shared" si="144"/>
        <v>4.757406119016491E-5</v>
      </c>
      <c r="AL129" s="11">
        <f t="shared" si="145"/>
        <v>0</v>
      </c>
      <c r="AM129" s="11">
        <f t="shared" si="146"/>
        <v>3.0173102537961634</v>
      </c>
      <c r="AN129" s="11">
        <f t="shared" si="147"/>
        <v>0.89620659832065741</v>
      </c>
      <c r="AO129" s="8">
        <f t="shared" si="148"/>
        <v>0</v>
      </c>
      <c r="AQ129">
        <f t="shared" si="149"/>
        <v>40.037999999999997</v>
      </c>
      <c r="AR129">
        <f t="shared" si="150"/>
        <v>0</v>
      </c>
      <c r="AS129">
        <f t="shared" si="151"/>
        <v>8.9999999999999993E-3</v>
      </c>
      <c r="AT129">
        <f t="shared" si="152"/>
        <v>0.01</v>
      </c>
      <c r="AU129">
        <f t="shared" si="153"/>
        <v>0</v>
      </c>
      <c r="AV129">
        <f t="shared" si="154"/>
        <v>10.228</v>
      </c>
      <c r="AW129">
        <f t="shared" si="155"/>
        <v>49.543999999999997</v>
      </c>
      <c r="AX129">
        <f t="shared" si="156"/>
        <v>8.3000000000000004E-2</v>
      </c>
      <c r="AY129">
        <f t="shared" si="157"/>
        <v>0.16700000000000001</v>
      </c>
      <c r="AZ129">
        <f t="shared" si="158"/>
        <v>0.33</v>
      </c>
      <c r="BA129">
        <f t="shared" si="159"/>
        <v>1E-3</v>
      </c>
      <c r="BB129">
        <f t="shared" si="160"/>
        <v>0</v>
      </c>
      <c r="BC129">
        <f t="shared" si="161"/>
        <v>100.41</v>
      </c>
      <c r="BE129">
        <f t="shared" si="162"/>
        <v>0.66641145139813573</v>
      </c>
      <c r="BF129">
        <f t="shared" si="163"/>
        <v>0</v>
      </c>
      <c r="BG129">
        <f t="shared" si="164"/>
        <v>1.7653981953707335E-4</v>
      </c>
      <c r="BH129">
        <f t="shared" si="165"/>
        <v>1.3158760444766102E-4</v>
      </c>
      <c r="BI129">
        <f t="shared" si="166"/>
        <v>0.14236401091253273</v>
      </c>
      <c r="BJ129">
        <f t="shared" si="167"/>
        <v>0</v>
      </c>
      <c r="BK129">
        <f t="shared" si="168"/>
        <v>1.2292454421849723</v>
      </c>
      <c r="BL129">
        <f t="shared" si="169"/>
        <v>1.480097151437121E-3</v>
      </c>
      <c r="BM129">
        <f t="shared" si="170"/>
        <v>2.3541883407060312E-3</v>
      </c>
      <c r="BN129">
        <f t="shared" si="171"/>
        <v>4.4180965233596809E-3</v>
      </c>
      <c r="BO129">
        <f t="shared" si="172"/>
        <v>3.226904640127527E-5</v>
      </c>
      <c r="BP129">
        <f t="shared" si="173"/>
        <v>0</v>
      </c>
      <c r="BQ129">
        <f t="shared" si="174"/>
        <v>2.0466136829815293</v>
      </c>
      <c r="BR129">
        <f t="shared" si="175"/>
        <v>1.474293990549556</v>
      </c>
    </row>
    <row r="130" spans="1:70">
      <c r="A130" t="s">
        <v>217</v>
      </c>
      <c r="B130">
        <v>244</v>
      </c>
      <c r="C130" s="1">
        <v>40.103999999999999</v>
      </c>
      <c r="D130" s="1">
        <v>0</v>
      </c>
      <c r="E130" s="1">
        <v>5.0000000000000001E-3</v>
      </c>
      <c r="F130" s="1">
        <v>1.0999999999999999E-2</v>
      </c>
      <c r="G130" s="1">
        <v>10.228</v>
      </c>
      <c r="H130" s="1">
        <v>49.555999999999997</v>
      </c>
      <c r="I130" s="1">
        <v>8.1000000000000003E-2</v>
      </c>
      <c r="J130" s="1">
        <v>0.14599999999999999</v>
      </c>
      <c r="K130" s="1">
        <v>0.33400000000000002</v>
      </c>
      <c r="L130" s="1">
        <v>0</v>
      </c>
      <c r="N130">
        <f t="shared" si="132"/>
        <v>100.465</v>
      </c>
      <c r="P130" s="1">
        <v>13.984999999999999</v>
      </c>
      <c r="Q130" s="1">
        <v>72.465000000000003</v>
      </c>
      <c r="R130" s="1">
        <v>10.991</v>
      </c>
      <c r="S130" s="19">
        <f t="shared" si="133"/>
        <v>10.198039027184446</v>
      </c>
      <c r="T130" s="19">
        <f>SUM(S$4:S130)</f>
        <v>488.75752499553886</v>
      </c>
      <c r="W130" s="4">
        <v>8</v>
      </c>
      <c r="X130" s="4">
        <v>3</v>
      </c>
      <c r="Y130" s="12">
        <v>0</v>
      </c>
      <c r="AA130" s="11">
        <f t="shared" si="134"/>
        <v>0.98334391907342267</v>
      </c>
      <c r="AB130" s="11">
        <f t="shared" si="135"/>
        <v>0</v>
      </c>
      <c r="AC130" s="11">
        <f t="shared" si="136"/>
        <v>1.4448336311156715E-4</v>
      </c>
      <c r="AD130" s="11">
        <f t="shared" si="137"/>
        <v>2.1323345053149445E-4</v>
      </c>
      <c r="AE130" s="11">
        <f t="shared" si="138"/>
        <v>0</v>
      </c>
      <c r="AF130" s="11">
        <f t="shared" si="139"/>
        <v>0.20972388011915385</v>
      </c>
      <c r="AG130" s="11">
        <f t="shared" si="140"/>
        <v>1.8113044447224158</v>
      </c>
      <c r="AH130" s="11">
        <f t="shared" si="141"/>
        <v>2.1278686599793969E-3</v>
      </c>
      <c r="AI130" s="11">
        <f t="shared" si="142"/>
        <v>3.0319725005665365E-3</v>
      </c>
      <c r="AJ130" s="11">
        <f t="shared" si="143"/>
        <v>6.5874206305744313E-3</v>
      </c>
      <c r="AK130" s="11">
        <f t="shared" si="144"/>
        <v>0</v>
      </c>
      <c r="AL130" s="11">
        <f t="shared" si="145"/>
        <v>0</v>
      </c>
      <c r="AM130" s="11">
        <f t="shared" si="146"/>
        <v>3.016477222519756</v>
      </c>
      <c r="AN130" s="11">
        <f t="shared" si="147"/>
        <v>0.89622912378746888</v>
      </c>
      <c r="AO130" s="8">
        <f t="shared" si="148"/>
        <v>0</v>
      </c>
      <c r="AQ130">
        <f t="shared" si="149"/>
        <v>40.103999999999999</v>
      </c>
      <c r="AR130">
        <f t="shared" si="150"/>
        <v>0</v>
      </c>
      <c r="AS130">
        <f t="shared" si="151"/>
        <v>5.0000000000000001E-3</v>
      </c>
      <c r="AT130">
        <f t="shared" si="152"/>
        <v>1.0999999999999999E-2</v>
      </c>
      <c r="AU130">
        <f t="shared" si="153"/>
        <v>0</v>
      </c>
      <c r="AV130">
        <f t="shared" si="154"/>
        <v>10.228</v>
      </c>
      <c r="AW130">
        <f t="shared" si="155"/>
        <v>49.555999999999997</v>
      </c>
      <c r="AX130">
        <f t="shared" si="156"/>
        <v>8.1000000000000003E-2</v>
      </c>
      <c r="AY130">
        <f t="shared" si="157"/>
        <v>0.14599999999999999</v>
      </c>
      <c r="AZ130">
        <f t="shared" si="158"/>
        <v>0.33400000000000002</v>
      </c>
      <c r="BA130">
        <f t="shared" si="159"/>
        <v>0</v>
      </c>
      <c r="BB130">
        <f t="shared" si="160"/>
        <v>0</v>
      </c>
      <c r="BC130">
        <f t="shared" si="161"/>
        <v>100.465</v>
      </c>
      <c r="BE130">
        <f t="shared" si="162"/>
        <v>0.66750998668442074</v>
      </c>
      <c r="BF130">
        <f t="shared" si="163"/>
        <v>0</v>
      </c>
      <c r="BG130">
        <f t="shared" si="164"/>
        <v>9.8077677520596324E-5</v>
      </c>
      <c r="BH130">
        <f t="shared" si="165"/>
        <v>1.4474636489242711E-4</v>
      </c>
      <c r="BI130">
        <f t="shared" si="166"/>
        <v>0.14236401091253273</v>
      </c>
      <c r="BJ130">
        <f t="shared" si="167"/>
        <v>0</v>
      </c>
      <c r="BK130">
        <f t="shared" si="168"/>
        <v>1.2295431764273874</v>
      </c>
      <c r="BL130">
        <f t="shared" si="169"/>
        <v>1.4444321598362266E-3</v>
      </c>
      <c r="BM130">
        <f t="shared" si="170"/>
        <v>2.0581526810962906E-3</v>
      </c>
      <c r="BN130">
        <f t="shared" si="171"/>
        <v>4.4716492084913139E-3</v>
      </c>
      <c r="BO130">
        <f t="shared" si="172"/>
        <v>0</v>
      </c>
      <c r="BP130">
        <f t="shared" si="173"/>
        <v>0</v>
      </c>
      <c r="BQ130">
        <f t="shared" si="174"/>
        <v>2.0476342321161778</v>
      </c>
      <c r="BR130">
        <f t="shared" si="175"/>
        <v>1.4731523702855385</v>
      </c>
    </row>
    <row r="131" spans="1:70">
      <c r="A131" t="s">
        <v>218</v>
      </c>
      <c r="B131">
        <v>249</v>
      </c>
      <c r="C131" s="1">
        <v>40.076999999999998</v>
      </c>
      <c r="D131" s="1">
        <v>0</v>
      </c>
      <c r="E131" s="1">
        <v>1.4999999999999999E-2</v>
      </c>
      <c r="F131" s="1">
        <v>1.0999999999999999E-2</v>
      </c>
      <c r="G131" s="1">
        <v>10.198</v>
      </c>
      <c r="H131" s="1">
        <v>49.506999999999998</v>
      </c>
      <c r="I131" s="1">
        <v>8.3000000000000004E-2</v>
      </c>
      <c r="J131" s="1">
        <v>0.16300000000000001</v>
      </c>
      <c r="K131" s="1">
        <v>0.33700000000000002</v>
      </c>
      <c r="L131" s="1">
        <v>0</v>
      </c>
      <c r="N131">
        <f t="shared" si="132"/>
        <v>100.39099999999999</v>
      </c>
      <c r="P131" s="1">
        <v>13.975</v>
      </c>
      <c r="Q131" s="1">
        <v>72.462999999999994</v>
      </c>
      <c r="R131" s="1">
        <v>10.991</v>
      </c>
      <c r="S131" s="19">
        <f t="shared" si="133"/>
        <v>10.198039027187232</v>
      </c>
      <c r="T131" s="19">
        <f>SUM(S$4:S131)</f>
        <v>498.95556402272609</v>
      </c>
      <c r="W131" s="4">
        <v>8</v>
      </c>
      <c r="X131" s="4">
        <v>3</v>
      </c>
      <c r="Y131" s="12">
        <v>0</v>
      </c>
      <c r="AA131" s="11">
        <f t="shared" si="134"/>
        <v>0.98337811588326685</v>
      </c>
      <c r="AB131" s="11">
        <f t="shared" si="135"/>
        <v>0</v>
      </c>
      <c r="AC131" s="11">
        <f t="shared" si="136"/>
        <v>4.3375718984677529E-4</v>
      </c>
      <c r="AD131" s="11">
        <f t="shared" si="137"/>
        <v>2.133845269840337E-4</v>
      </c>
      <c r="AE131" s="11">
        <f t="shared" si="138"/>
        <v>0</v>
      </c>
      <c r="AF131" s="11">
        <f t="shared" si="139"/>
        <v>0.2092568878945929</v>
      </c>
      <c r="AG131" s="11">
        <f t="shared" si="140"/>
        <v>1.8107955074235147</v>
      </c>
      <c r="AH131" s="11">
        <f t="shared" si="141"/>
        <v>2.1819534520576373E-3</v>
      </c>
      <c r="AI131" s="11">
        <f t="shared" si="142"/>
        <v>3.3874086831087156E-3</v>
      </c>
      <c r="AJ131" s="11">
        <f t="shared" si="143"/>
        <v>6.6512982049469829E-3</v>
      </c>
      <c r="AK131" s="11">
        <f t="shared" si="144"/>
        <v>0</v>
      </c>
      <c r="AL131" s="11">
        <f t="shared" si="145"/>
        <v>0</v>
      </c>
      <c r="AM131" s="11">
        <f t="shared" si="146"/>
        <v>3.0162983132583188</v>
      </c>
      <c r="AN131" s="11">
        <f t="shared" si="147"/>
        <v>0.89641016818197905</v>
      </c>
      <c r="AO131" s="8">
        <f t="shared" si="148"/>
        <v>0</v>
      </c>
      <c r="AQ131">
        <f t="shared" si="149"/>
        <v>40.076999999999998</v>
      </c>
      <c r="AR131">
        <f t="shared" si="150"/>
        <v>0</v>
      </c>
      <c r="AS131">
        <f t="shared" si="151"/>
        <v>1.4999999999999999E-2</v>
      </c>
      <c r="AT131">
        <f t="shared" si="152"/>
        <v>1.0999999999999999E-2</v>
      </c>
      <c r="AU131">
        <f t="shared" si="153"/>
        <v>0</v>
      </c>
      <c r="AV131">
        <f t="shared" si="154"/>
        <v>10.198</v>
      </c>
      <c r="AW131">
        <f t="shared" si="155"/>
        <v>49.506999999999998</v>
      </c>
      <c r="AX131">
        <f t="shared" si="156"/>
        <v>8.3000000000000004E-2</v>
      </c>
      <c r="AY131">
        <f t="shared" si="157"/>
        <v>0.16300000000000001</v>
      </c>
      <c r="AZ131">
        <f t="shared" si="158"/>
        <v>0.33700000000000002</v>
      </c>
      <c r="BA131">
        <f t="shared" si="159"/>
        <v>0</v>
      </c>
      <c r="BB131">
        <f t="shared" si="160"/>
        <v>0</v>
      </c>
      <c r="BC131">
        <f t="shared" si="161"/>
        <v>100.39099999999999</v>
      </c>
      <c r="BE131">
        <f t="shared" si="162"/>
        <v>0.667060585885486</v>
      </c>
      <c r="BF131">
        <f t="shared" si="163"/>
        <v>0</v>
      </c>
      <c r="BG131">
        <f t="shared" si="164"/>
        <v>2.9423303256178896E-4</v>
      </c>
      <c r="BH131">
        <f t="shared" si="165"/>
        <v>1.4474636489242711E-4</v>
      </c>
      <c r="BI131">
        <f t="shared" si="166"/>
        <v>0.14194643950782251</v>
      </c>
      <c r="BJ131">
        <f t="shared" si="167"/>
        <v>0</v>
      </c>
      <c r="BK131">
        <f t="shared" si="168"/>
        <v>1.2283274282708587</v>
      </c>
      <c r="BL131">
        <f t="shared" si="169"/>
        <v>1.480097151437121E-3</v>
      </c>
      <c r="BM131">
        <f t="shared" si="170"/>
        <v>2.2978005960184616E-3</v>
      </c>
      <c r="BN131">
        <f t="shared" si="171"/>
        <v>4.5118137223400384E-3</v>
      </c>
      <c r="BO131">
        <f t="shared" si="172"/>
        <v>0</v>
      </c>
      <c r="BP131">
        <f t="shared" si="173"/>
        <v>0</v>
      </c>
      <c r="BQ131">
        <f t="shared" si="174"/>
        <v>2.0460631445314172</v>
      </c>
      <c r="BR131">
        <f t="shared" si="175"/>
        <v>1.4741961025592403</v>
      </c>
    </row>
    <row r="132" spans="1:70">
      <c r="A132" t="s">
        <v>219</v>
      </c>
      <c r="B132">
        <v>254</v>
      </c>
      <c r="C132" s="1">
        <v>40.076999999999998</v>
      </c>
      <c r="D132" s="1">
        <v>0</v>
      </c>
      <c r="E132" s="1">
        <v>8.0000000000000002E-3</v>
      </c>
      <c r="F132" s="1">
        <v>8.9999999999999993E-3</v>
      </c>
      <c r="G132" s="1">
        <v>10.199</v>
      </c>
      <c r="H132" s="1">
        <v>49.421999999999997</v>
      </c>
      <c r="I132" s="1">
        <v>8.2000000000000003E-2</v>
      </c>
      <c r="J132" s="1">
        <v>0.159</v>
      </c>
      <c r="K132" s="1">
        <v>0.33300000000000002</v>
      </c>
      <c r="L132" s="1">
        <v>5.0000000000000001E-3</v>
      </c>
      <c r="N132">
        <f t="shared" si="132"/>
        <v>100.294</v>
      </c>
      <c r="P132" s="1">
        <v>13.965</v>
      </c>
      <c r="Q132" s="1">
        <v>72.460999999999999</v>
      </c>
      <c r="R132" s="1">
        <v>10.991</v>
      </c>
      <c r="S132" s="19">
        <f t="shared" si="133"/>
        <v>10.198039027184446</v>
      </c>
      <c r="T132" s="19">
        <f>SUM(S$4:S132)</f>
        <v>509.15360304991054</v>
      </c>
      <c r="W132" s="4">
        <v>8</v>
      </c>
      <c r="X132" s="4">
        <v>3</v>
      </c>
      <c r="Y132" s="12">
        <v>0</v>
      </c>
      <c r="AA132" s="11">
        <f t="shared" si="134"/>
        <v>0.98424418892813625</v>
      </c>
      <c r="AB132" s="11">
        <f t="shared" si="135"/>
        <v>0</v>
      </c>
      <c r="AC132" s="11">
        <f t="shared" si="136"/>
        <v>2.3154090937049917E-4</v>
      </c>
      <c r="AD132" s="11">
        <f t="shared" si="137"/>
        <v>1.7474110144972106E-4</v>
      </c>
      <c r="AE132" s="11">
        <f t="shared" si="138"/>
        <v>0</v>
      </c>
      <c r="AF132" s="11">
        <f t="shared" si="139"/>
        <v>0.20946172045240799</v>
      </c>
      <c r="AG132" s="11">
        <f t="shared" si="140"/>
        <v>1.8092785516962511</v>
      </c>
      <c r="AH132" s="11">
        <f t="shared" si="141"/>
        <v>2.1575633764583861E-3</v>
      </c>
      <c r="AI132" s="11">
        <f t="shared" si="142"/>
        <v>3.3071922110085436E-3</v>
      </c>
      <c r="AJ132" s="11">
        <f t="shared" si="143"/>
        <v>6.5781393945982406E-3</v>
      </c>
      <c r="AK132" s="11">
        <f t="shared" si="144"/>
        <v>2.380639935467564E-4</v>
      </c>
      <c r="AL132" s="11">
        <f t="shared" si="145"/>
        <v>0</v>
      </c>
      <c r="AM132" s="11">
        <f t="shared" si="146"/>
        <v>3.0156717020632278</v>
      </c>
      <c r="AN132" s="11">
        <f t="shared" si="147"/>
        <v>0.89624137223484135</v>
      </c>
      <c r="AO132" s="8">
        <f t="shared" si="148"/>
        <v>0</v>
      </c>
      <c r="AQ132">
        <f t="shared" si="149"/>
        <v>40.076999999999998</v>
      </c>
      <c r="AR132">
        <f t="shared" si="150"/>
        <v>0</v>
      </c>
      <c r="AS132">
        <f t="shared" si="151"/>
        <v>8.0000000000000002E-3</v>
      </c>
      <c r="AT132">
        <f t="shared" si="152"/>
        <v>8.9999999999999993E-3</v>
      </c>
      <c r="AU132">
        <f t="shared" si="153"/>
        <v>0</v>
      </c>
      <c r="AV132">
        <f t="shared" si="154"/>
        <v>10.199</v>
      </c>
      <c r="AW132">
        <f t="shared" si="155"/>
        <v>49.421999999999997</v>
      </c>
      <c r="AX132">
        <f t="shared" si="156"/>
        <v>8.2000000000000003E-2</v>
      </c>
      <c r="AY132">
        <f t="shared" si="157"/>
        <v>0.159</v>
      </c>
      <c r="AZ132">
        <f t="shared" si="158"/>
        <v>0.33300000000000002</v>
      </c>
      <c r="BA132">
        <f t="shared" si="159"/>
        <v>5.0000000000000001E-3</v>
      </c>
      <c r="BB132">
        <f t="shared" si="160"/>
        <v>0</v>
      </c>
      <c r="BC132">
        <f t="shared" si="161"/>
        <v>100.294</v>
      </c>
      <c r="BE132">
        <f t="shared" si="162"/>
        <v>0.667060585885486</v>
      </c>
      <c r="BF132">
        <f t="shared" si="163"/>
        <v>0</v>
      </c>
      <c r="BG132">
        <f t="shared" si="164"/>
        <v>1.569242840329541E-4</v>
      </c>
      <c r="BH132">
        <f t="shared" si="165"/>
        <v>1.1842884400289492E-4</v>
      </c>
      <c r="BI132">
        <f t="shared" si="166"/>
        <v>0.1419603585546462</v>
      </c>
      <c r="BJ132">
        <f t="shared" si="167"/>
        <v>0</v>
      </c>
      <c r="BK132">
        <f t="shared" si="168"/>
        <v>1.2262184773870841</v>
      </c>
      <c r="BL132">
        <f t="shared" si="169"/>
        <v>1.4622646556366737E-3</v>
      </c>
      <c r="BM132">
        <f t="shared" si="170"/>
        <v>2.241412851330892E-3</v>
      </c>
      <c r="BN132">
        <f t="shared" si="171"/>
        <v>4.4582610372084054E-3</v>
      </c>
      <c r="BO132">
        <f t="shared" si="172"/>
        <v>1.6134523200637637E-4</v>
      </c>
      <c r="BP132">
        <f t="shared" si="173"/>
        <v>0</v>
      </c>
      <c r="BQ132">
        <f t="shared" si="174"/>
        <v>2.0438380587314344</v>
      </c>
      <c r="BR132">
        <f t="shared" si="175"/>
        <v>1.4754944449635059</v>
      </c>
    </row>
    <row r="133" spans="1:70">
      <c r="A133" t="s">
        <v>220</v>
      </c>
      <c r="B133">
        <v>259</v>
      </c>
      <c r="C133" s="1">
        <v>40.171999999999997</v>
      </c>
      <c r="D133" s="1">
        <v>2E-3</v>
      </c>
      <c r="E133" s="1">
        <v>1.2999999999999999E-2</v>
      </c>
      <c r="F133" s="1">
        <v>8.9999999999999993E-3</v>
      </c>
      <c r="G133" s="1">
        <v>10.234999999999999</v>
      </c>
      <c r="H133" s="1">
        <v>49.496000000000002</v>
      </c>
      <c r="I133" s="1">
        <v>8.5000000000000006E-2</v>
      </c>
      <c r="J133" s="1">
        <v>0.16200000000000001</v>
      </c>
      <c r="K133" s="1">
        <v>0.33900000000000002</v>
      </c>
      <c r="L133" s="1">
        <v>0</v>
      </c>
      <c r="N133">
        <f t="shared" si="132"/>
        <v>100.51299999999999</v>
      </c>
      <c r="P133" s="1">
        <v>13.956</v>
      </c>
      <c r="Q133" s="1">
        <v>72.457999999999998</v>
      </c>
      <c r="R133" s="1">
        <v>10.991</v>
      </c>
      <c r="S133" s="19">
        <f t="shared" si="133"/>
        <v>9.4868329805054969</v>
      </c>
      <c r="T133" s="19">
        <f>SUM(S$4:S133)</f>
        <v>518.64043603041603</v>
      </c>
      <c r="W133" s="4">
        <v>8</v>
      </c>
      <c r="X133" s="4">
        <v>3</v>
      </c>
      <c r="Y133" s="12">
        <v>0</v>
      </c>
      <c r="AA133" s="11">
        <f t="shared" si="134"/>
        <v>0.98447385778846386</v>
      </c>
      <c r="AB133" s="11">
        <f t="shared" si="135"/>
        <v>3.6870473925490849E-5</v>
      </c>
      <c r="AC133" s="11">
        <f t="shared" si="136"/>
        <v>3.7545179008368262E-4</v>
      </c>
      <c r="AD133" s="11">
        <f t="shared" si="137"/>
        <v>1.7436854684386649E-4</v>
      </c>
      <c r="AE133" s="11">
        <f t="shared" si="138"/>
        <v>0</v>
      </c>
      <c r="AF133" s="11">
        <f t="shared" si="139"/>
        <v>0.20975291300531598</v>
      </c>
      <c r="AG133" s="11">
        <f t="shared" si="140"/>
        <v>1.8081243747867959</v>
      </c>
      <c r="AH133" s="11">
        <f t="shared" si="141"/>
        <v>2.2317303226908388E-3</v>
      </c>
      <c r="AI133" s="11">
        <f t="shared" si="142"/>
        <v>3.3624079669284956E-3</v>
      </c>
      <c r="AJ133" s="11">
        <f t="shared" si="143"/>
        <v>6.6823868880988031E-3</v>
      </c>
      <c r="AK133" s="11">
        <f t="shared" si="144"/>
        <v>0</v>
      </c>
      <c r="AL133" s="11">
        <f t="shared" si="145"/>
        <v>0</v>
      </c>
      <c r="AM133" s="11">
        <f t="shared" si="146"/>
        <v>3.0152143615691469</v>
      </c>
      <c r="AN133" s="11">
        <f t="shared" si="147"/>
        <v>0.89605269147222522</v>
      </c>
      <c r="AO133" s="8">
        <f t="shared" si="148"/>
        <v>0</v>
      </c>
      <c r="AQ133">
        <f t="shared" si="149"/>
        <v>40.171999999999997</v>
      </c>
      <c r="AR133">
        <f t="shared" si="150"/>
        <v>2E-3</v>
      </c>
      <c r="AS133">
        <f t="shared" si="151"/>
        <v>1.2999999999999999E-2</v>
      </c>
      <c r="AT133">
        <f t="shared" si="152"/>
        <v>8.9999999999999993E-3</v>
      </c>
      <c r="AU133">
        <f t="shared" si="153"/>
        <v>0</v>
      </c>
      <c r="AV133">
        <f t="shared" si="154"/>
        <v>10.234999999999999</v>
      </c>
      <c r="AW133">
        <f t="shared" si="155"/>
        <v>49.496000000000002</v>
      </c>
      <c r="AX133">
        <f t="shared" si="156"/>
        <v>8.5000000000000006E-2</v>
      </c>
      <c r="AY133">
        <f t="shared" si="157"/>
        <v>0.16200000000000001</v>
      </c>
      <c r="AZ133">
        <f t="shared" si="158"/>
        <v>0.33900000000000002</v>
      </c>
      <c r="BA133">
        <f t="shared" si="159"/>
        <v>0</v>
      </c>
      <c r="BB133">
        <f t="shared" si="160"/>
        <v>0</v>
      </c>
      <c r="BC133">
        <f t="shared" si="161"/>
        <v>100.51299999999999</v>
      </c>
      <c r="BE133">
        <f t="shared" si="162"/>
        <v>0.66864181091877495</v>
      </c>
      <c r="BF133">
        <f t="shared" si="163"/>
        <v>2.5041945258307666E-5</v>
      </c>
      <c r="BG133">
        <f t="shared" si="164"/>
        <v>2.5500196155355041E-4</v>
      </c>
      <c r="BH133">
        <f t="shared" si="165"/>
        <v>1.1842884400289492E-4</v>
      </c>
      <c r="BI133">
        <f t="shared" si="166"/>
        <v>0.14246144424029844</v>
      </c>
      <c r="BJ133">
        <f t="shared" si="167"/>
        <v>0</v>
      </c>
      <c r="BK133">
        <f t="shared" si="168"/>
        <v>1.2280545052153116</v>
      </c>
      <c r="BL133">
        <f t="shared" si="169"/>
        <v>1.5157621430380156E-3</v>
      </c>
      <c r="BM133">
        <f t="shared" si="170"/>
        <v>2.2837036598465691E-3</v>
      </c>
      <c r="BN133">
        <f t="shared" si="171"/>
        <v>4.5385900649058545E-3</v>
      </c>
      <c r="BO133">
        <f t="shared" si="172"/>
        <v>0</v>
      </c>
      <c r="BP133">
        <f t="shared" si="173"/>
        <v>0</v>
      </c>
      <c r="BQ133">
        <f t="shared" si="174"/>
        <v>2.0478942889929903</v>
      </c>
      <c r="BR133">
        <f t="shared" si="175"/>
        <v>1.4723486352666262</v>
      </c>
    </row>
    <row r="134" spans="1:70">
      <c r="A134" t="s">
        <v>221</v>
      </c>
      <c r="B134">
        <v>264</v>
      </c>
      <c r="C134" s="1">
        <v>40.161000000000001</v>
      </c>
      <c r="D134" s="1">
        <v>2E-3</v>
      </c>
      <c r="E134" s="1">
        <v>0.01</v>
      </c>
      <c r="F134" s="1">
        <v>1.2E-2</v>
      </c>
      <c r="G134" s="1">
        <v>10.23</v>
      </c>
      <c r="H134" s="1">
        <v>49.433999999999997</v>
      </c>
      <c r="I134" s="1">
        <v>8.5999999999999993E-2</v>
      </c>
      <c r="J134" s="1">
        <v>0.155</v>
      </c>
      <c r="K134" s="1">
        <v>0.33600000000000002</v>
      </c>
      <c r="L134" s="1">
        <v>0</v>
      </c>
      <c r="N134">
        <f t="shared" si="132"/>
        <v>100.426</v>
      </c>
      <c r="P134" s="1">
        <v>13.946</v>
      </c>
      <c r="Q134" s="1">
        <v>72.454999999999998</v>
      </c>
      <c r="R134" s="1">
        <v>10.991</v>
      </c>
      <c r="S134" s="19">
        <f t="shared" si="133"/>
        <v>10.440306508910378</v>
      </c>
      <c r="T134" s="19">
        <f>SUM(S$4:S134)</f>
        <v>529.08074253932637</v>
      </c>
      <c r="W134" s="4">
        <v>8</v>
      </c>
      <c r="X134" s="4">
        <v>3</v>
      </c>
      <c r="Y134" s="12">
        <v>0</v>
      </c>
      <c r="AA134" s="11">
        <f t="shared" si="134"/>
        <v>0.98497440482280474</v>
      </c>
      <c r="AB134" s="11">
        <f t="shared" si="135"/>
        <v>3.689932425971773E-5</v>
      </c>
      <c r="AC134" s="11">
        <f t="shared" si="136"/>
        <v>2.8903505603438762E-4</v>
      </c>
      <c r="AD134" s="11">
        <f t="shared" si="137"/>
        <v>2.3267331519125856E-4</v>
      </c>
      <c r="AE134" s="11">
        <f t="shared" si="138"/>
        <v>0</v>
      </c>
      <c r="AF134" s="11">
        <f t="shared" si="139"/>
        <v>0.20981449141522801</v>
      </c>
      <c r="AG134" s="11">
        <f t="shared" si="140"/>
        <v>1.8072725156087166</v>
      </c>
      <c r="AH134" s="11">
        <f t="shared" si="141"/>
        <v>2.2597527978658869E-3</v>
      </c>
      <c r="AI134" s="11">
        <f t="shared" si="142"/>
        <v>3.2196360583812314E-3</v>
      </c>
      <c r="AJ134" s="11">
        <f t="shared" si="143"/>
        <v>6.6284332688407912E-3</v>
      </c>
      <c r="AK134" s="11">
        <f t="shared" si="144"/>
        <v>0</v>
      </c>
      <c r="AL134" s="11">
        <f t="shared" si="145"/>
        <v>0</v>
      </c>
      <c r="AM134" s="11">
        <f t="shared" si="146"/>
        <v>3.0147278416673227</v>
      </c>
      <c r="AN134" s="11">
        <f t="shared" si="147"/>
        <v>0.89598143724856316</v>
      </c>
      <c r="AO134" s="8">
        <f t="shared" si="148"/>
        <v>0</v>
      </c>
      <c r="AQ134">
        <f t="shared" si="149"/>
        <v>40.161000000000001</v>
      </c>
      <c r="AR134">
        <f t="shared" si="150"/>
        <v>2E-3</v>
      </c>
      <c r="AS134">
        <f t="shared" si="151"/>
        <v>0.01</v>
      </c>
      <c r="AT134">
        <f t="shared" si="152"/>
        <v>1.2E-2</v>
      </c>
      <c r="AU134">
        <f t="shared" si="153"/>
        <v>0</v>
      </c>
      <c r="AV134">
        <f t="shared" si="154"/>
        <v>10.23</v>
      </c>
      <c r="AW134">
        <f t="shared" si="155"/>
        <v>49.433999999999997</v>
      </c>
      <c r="AX134">
        <f t="shared" si="156"/>
        <v>8.5999999999999993E-2</v>
      </c>
      <c r="AY134">
        <f t="shared" si="157"/>
        <v>0.155</v>
      </c>
      <c r="AZ134">
        <f t="shared" si="158"/>
        <v>0.33600000000000002</v>
      </c>
      <c r="BA134">
        <f t="shared" si="159"/>
        <v>0</v>
      </c>
      <c r="BB134">
        <f t="shared" si="160"/>
        <v>0</v>
      </c>
      <c r="BC134">
        <f t="shared" si="161"/>
        <v>100.426</v>
      </c>
      <c r="BE134">
        <f t="shared" si="162"/>
        <v>0.66845872170439413</v>
      </c>
      <c r="BF134">
        <f t="shared" si="163"/>
        <v>2.5041945258307666E-5</v>
      </c>
      <c r="BG134">
        <f t="shared" si="164"/>
        <v>1.9615535504119265E-4</v>
      </c>
      <c r="BH134">
        <f t="shared" si="165"/>
        <v>1.5790512533719322E-4</v>
      </c>
      <c r="BI134">
        <f t="shared" si="166"/>
        <v>0.14239184900618007</v>
      </c>
      <c r="BJ134">
        <f t="shared" si="167"/>
        <v>0</v>
      </c>
      <c r="BK134">
        <f t="shared" si="168"/>
        <v>1.2265162116294994</v>
      </c>
      <c r="BL134">
        <f t="shared" si="169"/>
        <v>1.5335946388384625E-3</v>
      </c>
      <c r="BM134">
        <f t="shared" si="170"/>
        <v>2.1850251066433224E-3</v>
      </c>
      <c r="BN134">
        <f t="shared" si="171"/>
        <v>4.49842555105713E-3</v>
      </c>
      <c r="BO134">
        <f t="shared" si="172"/>
        <v>0</v>
      </c>
      <c r="BP134">
        <f t="shared" si="173"/>
        <v>0</v>
      </c>
      <c r="BQ134">
        <f t="shared" si="174"/>
        <v>2.0459629300622488</v>
      </c>
      <c r="BR134">
        <f t="shared" si="175"/>
        <v>1.473500715663308</v>
      </c>
    </row>
    <row r="135" spans="1:70">
      <c r="A135" t="s">
        <v>222</v>
      </c>
      <c r="B135">
        <v>269</v>
      </c>
      <c r="C135" s="1">
        <v>40.192999999999998</v>
      </c>
      <c r="D135" s="1">
        <v>2E-3</v>
      </c>
      <c r="E135" s="1">
        <v>1.2E-2</v>
      </c>
      <c r="F135" s="1">
        <v>8.0000000000000002E-3</v>
      </c>
      <c r="G135" s="1">
        <v>10.247999999999999</v>
      </c>
      <c r="H135" s="1">
        <v>49.381</v>
      </c>
      <c r="I135" s="1">
        <v>8.4000000000000005E-2</v>
      </c>
      <c r="J135" s="1">
        <v>0.16600000000000001</v>
      </c>
      <c r="K135" s="1">
        <v>0.33300000000000002</v>
      </c>
      <c r="L135" s="1">
        <v>1E-3</v>
      </c>
      <c r="N135">
        <f t="shared" si="132"/>
        <v>100.428</v>
      </c>
      <c r="P135" s="1">
        <v>13.936</v>
      </c>
      <c r="Q135" s="1">
        <v>72.453000000000003</v>
      </c>
      <c r="R135" s="1">
        <v>10.991</v>
      </c>
      <c r="S135" s="19">
        <f t="shared" si="133"/>
        <v>10.198039027184446</v>
      </c>
      <c r="T135" s="19">
        <f>SUM(S$4:S135)</f>
        <v>539.27878156651082</v>
      </c>
      <c r="W135" s="4">
        <v>8</v>
      </c>
      <c r="X135" s="4">
        <v>3</v>
      </c>
      <c r="Y135" s="12">
        <v>0</v>
      </c>
      <c r="AA135" s="11">
        <f t="shared" si="134"/>
        <v>0.98573160601395515</v>
      </c>
      <c r="AB135" s="11">
        <f t="shared" si="135"/>
        <v>3.6898290398439648E-5</v>
      </c>
      <c r="AC135" s="11">
        <f t="shared" si="136"/>
        <v>3.4683234926972706E-4</v>
      </c>
      <c r="AD135" s="11">
        <f t="shared" si="137"/>
        <v>1.5511119736623621E-4</v>
      </c>
      <c r="AE135" s="11">
        <f t="shared" si="138"/>
        <v>0</v>
      </c>
      <c r="AF135" s="11">
        <f t="shared" si="139"/>
        <v>0.21017777745626864</v>
      </c>
      <c r="AG135" s="11">
        <f t="shared" si="140"/>
        <v>1.8052842899677666</v>
      </c>
      <c r="AH135" s="11">
        <f t="shared" si="141"/>
        <v>2.2071385649191084E-3</v>
      </c>
      <c r="AI135" s="11">
        <f t="shared" si="142"/>
        <v>3.448029748198099E-3</v>
      </c>
      <c r="AJ135" s="11">
        <f t="shared" si="143"/>
        <v>6.5690667688202403E-3</v>
      </c>
      <c r="AK135" s="11">
        <f t="shared" si="144"/>
        <v>4.7547130732584484E-5</v>
      </c>
      <c r="AL135" s="11">
        <f t="shared" si="145"/>
        <v>0</v>
      </c>
      <c r="AM135" s="11">
        <f t="shared" si="146"/>
        <v>3.0140042974876948</v>
      </c>
      <c r="AN135" s="11">
        <f t="shared" si="147"/>
        <v>0.89571732415440741</v>
      </c>
      <c r="AO135" s="8">
        <f t="shared" si="148"/>
        <v>0</v>
      </c>
      <c r="AQ135">
        <f t="shared" si="149"/>
        <v>40.192999999999998</v>
      </c>
      <c r="AR135">
        <f t="shared" si="150"/>
        <v>2E-3</v>
      </c>
      <c r="AS135">
        <f t="shared" si="151"/>
        <v>1.2E-2</v>
      </c>
      <c r="AT135">
        <f t="shared" si="152"/>
        <v>8.0000000000000002E-3</v>
      </c>
      <c r="AU135">
        <f t="shared" si="153"/>
        <v>0</v>
      </c>
      <c r="AV135">
        <f t="shared" si="154"/>
        <v>10.247999999999999</v>
      </c>
      <c r="AW135">
        <f t="shared" si="155"/>
        <v>49.381</v>
      </c>
      <c r="AX135">
        <f t="shared" si="156"/>
        <v>8.4000000000000005E-2</v>
      </c>
      <c r="AY135">
        <f t="shared" si="157"/>
        <v>0.16600000000000001</v>
      </c>
      <c r="AZ135">
        <f t="shared" si="158"/>
        <v>0.33300000000000002</v>
      </c>
      <c r="BA135">
        <f t="shared" si="159"/>
        <v>1E-3</v>
      </c>
      <c r="BB135">
        <f t="shared" si="160"/>
        <v>0</v>
      </c>
      <c r="BC135">
        <f t="shared" si="161"/>
        <v>100.428</v>
      </c>
      <c r="BE135">
        <f t="shared" si="162"/>
        <v>0.66899134487350198</v>
      </c>
      <c r="BF135">
        <f t="shared" si="163"/>
        <v>2.5041945258307666E-5</v>
      </c>
      <c r="BG135">
        <f t="shared" si="164"/>
        <v>2.3538642604943117E-4</v>
      </c>
      <c r="BH135">
        <f t="shared" si="165"/>
        <v>1.0527008355812881E-4</v>
      </c>
      <c r="BI135">
        <f t="shared" si="166"/>
        <v>0.14264239184900618</v>
      </c>
      <c r="BJ135">
        <f t="shared" si="167"/>
        <v>0</v>
      </c>
      <c r="BK135">
        <f t="shared" si="168"/>
        <v>1.225201218725499</v>
      </c>
      <c r="BL135">
        <f t="shared" si="169"/>
        <v>1.4979296472375683E-3</v>
      </c>
      <c r="BM135">
        <f t="shared" si="170"/>
        <v>2.3400914045341387E-3</v>
      </c>
      <c r="BN135">
        <f t="shared" si="171"/>
        <v>4.4582610372084054E-3</v>
      </c>
      <c r="BO135">
        <f t="shared" si="172"/>
        <v>3.226904640127527E-5</v>
      </c>
      <c r="BP135">
        <f t="shared" si="173"/>
        <v>0</v>
      </c>
      <c r="BQ135">
        <f t="shared" si="174"/>
        <v>2.0455292050382541</v>
      </c>
      <c r="BR135">
        <f t="shared" si="175"/>
        <v>1.4734594304808903</v>
      </c>
    </row>
    <row r="136" spans="1:70">
      <c r="A136" t="s">
        <v>223</v>
      </c>
      <c r="B136">
        <v>271</v>
      </c>
      <c r="C136" s="1">
        <v>40.168999999999997</v>
      </c>
      <c r="D136" s="1">
        <v>3.0000000000000001E-3</v>
      </c>
      <c r="E136" s="1">
        <v>7.0000000000000001E-3</v>
      </c>
      <c r="F136" s="1">
        <v>8.9999999999999993E-3</v>
      </c>
      <c r="G136" s="1">
        <v>10.238</v>
      </c>
      <c r="H136" s="1">
        <v>49.308999999999997</v>
      </c>
      <c r="I136" s="1">
        <v>8.3000000000000004E-2</v>
      </c>
      <c r="J136" s="1">
        <v>0.158</v>
      </c>
      <c r="K136" s="1">
        <v>0.33</v>
      </c>
      <c r="L136" s="1">
        <v>5.0000000000000001E-3</v>
      </c>
      <c r="N136">
        <f t="shared" si="132"/>
        <v>100.31099999999998</v>
      </c>
      <c r="P136" s="1">
        <v>13.932</v>
      </c>
      <c r="Q136" s="1">
        <v>72.451999999999998</v>
      </c>
      <c r="R136" s="1">
        <v>10.991</v>
      </c>
      <c r="S136" s="19">
        <f t="shared" si="133"/>
        <v>4.1231056256183916</v>
      </c>
      <c r="T136" s="19">
        <f>SUM(S$4:S136)</f>
        <v>543.40188719212915</v>
      </c>
      <c r="W136" s="4">
        <v>8</v>
      </c>
      <c r="X136" s="4">
        <v>3</v>
      </c>
      <c r="Y136" s="12">
        <v>0</v>
      </c>
      <c r="AA136" s="11">
        <f t="shared" si="134"/>
        <v>0.98620855757665815</v>
      </c>
      <c r="AB136" s="11">
        <f t="shared" si="135"/>
        <v>5.5407300499770581E-5</v>
      </c>
      <c r="AC136" s="11">
        <f t="shared" si="136"/>
        <v>2.0253770257619162E-4</v>
      </c>
      <c r="AD136" s="11">
        <f t="shared" si="137"/>
        <v>1.7468883985978067E-4</v>
      </c>
      <c r="AE136" s="11">
        <f t="shared" si="138"/>
        <v>0</v>
      </c>
      <c r="AF136" s="11">
        <f t="shared" si="139"/>
        <v>0.210199796638248</v>
      </c>
      <c r="AG136" s="11">
        <f t="shared" si="140"/>
        <v>1.8046018788493647</v>
      </c>
      <c r="AH136" s="11">
        <f t="shared" si="141"/>
        <v>2.1832219713129727E-3</v>
      </c>
      <c r="AI136" s="11">
        <f t="shared" si="142"/>
        <v>3.2854093653978443E-3</v>
      </c>
      <c r="AJ136" s="11">
        <f t="shared" si="143"/>
        <v>6.5169272110379385E-3</v>
      </c>
      <c r="AK136" s="11">
        <f t="shared" si="144"/>
        <v>2.3799279333852209E-4</v>
      </c>
      <c r="AL136" s="11">
        <f t="shared" si="145"/>
        <v>0</v>
      </c>
      <c r="AM136" s="11">
        <f t="shared" si="146"/>
        <v>3.013666418248294</v>
      </c>
      <c r="AN136" s="11">
        <f t="shared" si="147"/>
        <v>0.89567221469211034</v>
      </c>
      <c r="AO136" s="8">
        <f t="shared" si="148"/>
        <v>0</v>
      </c>
      <c r="AQ136">
        <f t="shared" si="149"/>
        <v>40.168999999999997</v>
      </c>
      <c r="AR136">
        <f t="shared" si="150"/>
        <v>3.0000000000000001E-3</v>
      </c>
      <c r="AS136">
        <f t="shared" si="151"/>
        <v>7.0000000000000001E-3</v>
      </c>
      <c r="AT136">
        <f t="shared" si="152"/>
        <v>8.9999999999999993E-3</v>
      </c>
      <c r="AU136">
        <f t="shared" si="153"/>
        <v>0</v>
      </c>
      <c r="AV136">
        <f t="shared" si="154"/>
        <v>10.238</v>
      </c>
      <c r="AW136">
        <f t="shared" si="155"/>
        <v>49.308999999999997</v>
      </c>
      <c r="AX136">
        <f t="shared" si="156"/>
        <v>8.3000000000000004E-2</v>
      </c>
      <c r="AY136">
        <f t="shared" si="157"/>
        <v>0.158</v>
      </c>
      <c r="AZ136">
        <f t="shared" si="158"/>
        <v>0.33</v>
      </c>
      <c r="BA136">
        <f t="shared" si="159"/>
        <v>5.0000000000000001E-3</v>
      </c>
      <c r="BB136">
        <f t="shared" si="160"/>
        <v>0</v>
      </c>
      <c r="BC136">
        <f t="shared" si="161"/>
        <v>100.31099999999998</v>
      </c>
      <c r="BE136">
        <f t="shared" si="162"/>
        <v>0.66859187749667104</v>
      </c>
      <c r="BF136">
        <f t="shared" si="163"/>
        <v>3.7562917887461497E-5</v>
      </c>
      <c r="BG136">
        <f t="shared" si="164"/>
        <v>1.3730874852883486E-4</v>
      </c>
      <c r="BH136">
        <f t="shared" si="165"/>
        <v>1.1842884400289492E-4</v>
      </c>
      <c r="BI136">
        <f t="shared" si="166"/>
        <v>0.14250320138076944</v>
      </c>
      <c r="BJ136">
        <f t="shared" si="167"/>
        <v>0</v>
      </c>
      <c r="BK136">
        <f t="shared" si="168"/>
        <v>1.2234148132710074</v>
      </c>
      <c r="BL136">
        <f t="shared" si="169"/>
        <v>1.480097151437121E-3</v>
      </c>
      <c r="BM136">
        <f t="shared" si="170"/>
        <v>2.2273159151589995E-3</v>
      </c>
      <c r="BN136">
        <f t="shared" si="171"/>
        <v>4.4180965233596809E-3</v>
      </c>
      <c r="BO136">
        <f t="shared" si="172"/>
        <v>1.6134523200637637E-4</v>
      </c>
      <c r="BP136">
        <f t="shared" si="173"/>
        <v>0</v>
      </c>
      <c r="BQ136">
        <f t="shared" si="174"/>
        <v>2.0430900474808293</v>
      </c>
      <c r="BR136">
        <f t="shared" si="175"/>
        <v>1.4750531539048926</v>
      </c>
    </row>
    <row r="137" spans="1:70">
      <c r="A137" t="s">
        <v>89</v>
      </c>
      <c r="B137">
        <v>1</v>
      </c>
      <c r="C137" s="1">
        <v>40.052</v>
      </c>
      <c r="D137" s="1">
        <v>4.0000000000000001E-3</v>
      </c>
      <c r="E137" s="1">
        <v>1.2E-2</v>
      </c>
      <c r="F137" s="1">
        <v>8.0000000000000002E-3</v>
      </c>
      <c r="G137" s="1">
        <v>10.236000000000001</v>
      </c>
      <c r="H137" s="1">
        <v>49.462000000000003</v>
      </c>
      <c r="I137" s="1">
        <v>8.1000000000000003E-2</v>
      </c>
      <c r="J137" s="1">
        <v>0.156</v>
      </c>
      <c r="K137" s="1">
        <v>0.34499999999999997</v>
      </c>
      <c r="L137" s="1">
        <v>5.0000000000000001E-3</v>
      </c>
      <c r="N137">
        <f>SUM(C137:M137)</f>
        <v>100.361</v>
      </c>
      <c r="P137" s="1">
        <v>13.920999999999999</v>
      </c>
      <c r="Q137" s="1">
        <v>72.185000000000002</v>
      </c>
      <c r="R137" s="1">
        <v>10.99</v>
      </c>
      <c r="S137" s="19">
        <f t="shared" ref="S137:S138" si="176">SQRT((P136-P137)^2+(Q136-Q137)^2)*1000</f>
        <v>267.22649569232061</v>
      </c>
      <c r="T137" s="19">
        <f>SUM(S$4:S137)</f>
        <v>810.62838288444982</v>
      </c>
      <c r="W137" s="4">
        <v>8</v>
      </c>
      <c r="X137" s="4">
        <v>3</v>
      </c>
      <c r="Y137" s="12">
        <v>0</v>
      </c>
      <c r="AA137" s="11">
        <f t="shared" ref="AA137:AD138" si="177">IFERROR(BE137*$BR137,"NA")</f>
        <v>0.9832769849081564</v>
      </c>
      <c r="AB137" s="11">
        <f t="shared" si="177"/>
        <v>7.3871964409458581E-5</v>
      </c>
      <c r="AC137" s="11">
        <f t="shared" si="177"/>
        <v>3.4718664041933028E-4</v>
      </c>
      <c r="AD137" s="11">
        <f t="shared" si="177"/>
        <v>1.5526964430622589E-4</v>
      </c>
      <c r="AE137" s="11">
        <f>IFERROR(IF(OR($Y137="spinel", $Y137="Spinel", $Y137="SPINEL"),((BI137+BJ137)*BR137-AF137),BJ137*$BR137),"NA")</f>
        <v>0</v>
      </c>
      <c r="AF137" s="11">
        <f>IFERROR(IF(OR($Y137="spinel", $Y137="Spinel", $Y137="SPINEL"),(1-AG137-AH137-AI137-AJ137),BI137*$BR137),"NA")</f>
        <v>0.21014611399805933</v>
      </c>
      <c r="AG137" s="11">
        <f t="shared" ref="AG137:AL138" si="178">IFERROR(BK137*$BR137,"NA")</f>
        <v>1.8100926431466917</v>
      </c>
      <c r="AH137" s="11">
        <f t="shared" si="178"/>
        <v>2.1304862701890218E-3</v>
      </c>
      <c r="AI137" s="11">
        <f t="shared" si="178"/>
        <v>3.2436271144911846E-3</v>
      </c>
      <c r="AJ137" s="11">
        <f t="shared" si="178"/>
        <v>6.8127420473807626E-3</v>
      </c>
      <c r="AK137" s="11">
        <f t="shared" si="178"/>
        <v>2.379785019387977E-4</v>
      </c>
      <c r="AL137" s="11">
        <f t="shared" si="178"/>
        <v>0</v>
      </c>
      <c r="AM137" s="11">
        <f>IFERROR(SUM(AA137:AL137),"NA")</f>
        <v>3.0165169042360427</v>
      </c>
      <c r="AN137" s="11">
        <f t="shared" ref="AN137" si="179">IFERROR(AG137/(AG137+AF137),"NA")</f>
        <v>0.89597956516037569</v>
      </c>
      <c r="AO137" s="8">
        <f>IFERROR(AE137/(AE137+AF137),"NA")</f>
        <v>0</v>
      </c>
      <c r="AQ137">
        <f t="shared" ref="AQ137:AT138" si="180">C137</f>
        <v>40.052</v>
      </c>
      <c r="AR137">
        <f t="shared" si="180"/>
        <v>4.0000000000000001E-3</v>
      </c>
      <c r="AS137">
        <f t="shared" si="180"/>
        <v>1.2E-2</v>
      </c>
      <c r="AT137">
        <f t="shared" si="180"/>
        <v>8.0000000000000002E-3</v>
      </c>
      <c r="AU137">
        <f>BJ137*AU$1/2</f>
        <v>0</v>
      </c>
      <c r="AV137">
        <f>BI137*AV$1</f>
        <v>10.236000000000001</v>
      </c>
      <c r="AW137">
        <f t="shared" ref="AW137:BB137" si="181">H137</f>
        <v>49.462000000000003</v>
      </c>
      <c r="AX137">
        <f t="shared" si="181"/>
        <v>8.1000000000000003E-2</v>
      </c>
      <c r="AY137">
        <f t="shared" si="181"/>
        <v>0.156</v>
      </c>
      <c r="AZ137">
        <f t="shared" si="181"/>
        <v>0.34499999999999997</v>
      </c>
      <c r="BA137">
        <f t="shared" si="181"/>
        <v>5.0000000000000001E-3</v>
      </c>
      <c r="BB137">
        <f t="shared" si="181"/>
        <v>0</v>
      </c>
      <c r="BC137">
        <f>SUM(AQ137:BB137)</f>
        <v>100.361</v>
      </c>
      <c r="BE137">
        <f>C137/AQ$1</f>
        <v>0.66664447403462057</v>
      </c>
      <c r="BF137">
        <f>D137/AR$1</f>
        <v>5.0083890516615331E-5</v>
      </c>
      <c r="BG137">
        <f>E137/AS$1*2</f>
        <v>2.3538642604943117E-4</v>
      </c>
      <c r="BH137">
        <f>F137/AT$1*2</f>
        <v>1.0527008355812881E-4</v>
      </c>
      <c r="BI137">
        <f>IF(OR($Y137="spinel", $Y137="Spinel", $Y137="SPINEL"),G137/AV$1,G137/AV$1*(1-$Y137))</f>
        <v>0.14247536328712213</v>
      </c>
      <c r="BJ137">
        <f>IF(OR($Y137="spinel", $Y137="Spinel", $Y137="SPINEL"),0,G137/AV$1*$Y137)</f>
        <v>0</v>
      </c>
      <c r="BK137">
        <f t="shared" ref="BK137:BN138" si="182">H137/AW$1</f>
        <v>1.2272109248618017</v>
      </c>
      <c r="BL137">
        <f t="shared" si="182"/>
        <v>1.4444321598362266E-3</v>
      </c>
      <c r="BM137">
        <f t="shared" si="182"/>
        <v>2.1991220428152145E-3</v>
      </c>
      <c r="BN137">
        <f t="shared" si="182"/>
        <v>4.6189190926033026E-3</v>
      </c>
      <c r="BO137">
        <f>L137/BA$1*2</f>
        <v>1.6134523200637637E-4</v>
      </c>
      <c r="BP137">
        <f>M137/BB$1*2</f>
        <v>0</v>
      </c>
      <c r="BQ137">
        <f>SUM(BE137:BP137)</f>
        <v>2.0451453211109296</v>
      </c>
      <c r="BR137">
        <f>IFERROR(IF(OR($V137="Total",$V137="total", $V137="TOTAL"),$X137/$BQ137,W137/(BE137*4+BF137*4+BG137*3+BH137*3+BI137*2+BJ137*3+BK137*2+BL137*2+BM137*2+BN137*2+BO137+BP137)),"NA")</f>
        <v>1.4749645773814548</v>
      </c>
    </row>
    <row r="138" spans="1:70">
      <c r="A138" t="s">
        <v>90</v>
      </c>
      <c r="B138">
        <v>2</v>
      </c>
      <c r="C138" s="1">
        <v>40.387999999999998</v>
      </c>
      <c r="D138" s="1">
        <v>0</v>
      </c>
      <c r="E138" s="1">
        <v>1.4E-2</v>
      </c>
      <c r="F138" s="1">
        <v>0.01</v>
      </c>
      <c r="G138" s="1">
        <v>10.292999999999999</v>
      </c>
      <c r="H138" s="1">
        <v>49.906999999999996</v>
      </c>
      <c r="I138" s="1">
        <v>8.7999999999999995E-2</v>
      </c>
      <c r="J138" s="1">
        <v>0.15</v>
      </c>
      <c r="K138" s="1">
        <v>0.33900000000000002</v>
      </c>
      <c r="L138" s="1">
        <v>0</v>
      </c>
      <c r="N138">
        <f>SUM(C138:M138)</f>
        <v>101.18899999999999</v>
      </c>
      <c r="P138" s="1">
        <v>14.2</v>
      </c>
      <c r="Q138" s="1">
        <v>72.622</v>
      </c>
      <c r="R138" s="1">
        <v>10.992000000000001</v>
      </c>
      <c r="S138" s="19">
        <f t="shared" si="176"/>
        <v>518.46889974230646</v>
      </c>
      <c r="T138" s="19">
        <f>SUM(S$4:S138)</f>
        <v>1329.0972826267562</v>
      </c>
      <c r="W138" s="4">
        <v>8</v>
      </c>
      <c r="X138" s="4">
        <v>3</v>
      </c>
      <c r="Y138" s="12">
        <v>0</v>
      </c>
      <c r="AA138" s="11">
        <f t="shared" si="177"/>
        <v>0.98322441402890459</v>
      </c>
      <c r="AB138" s="11">
        <f t="shared" si="177"/>
        <v>0</v>
      </c>
      <c r="AC138" s="11">
        <f t="shared" si="177"/>
        <v>4.0165986203344637E-4</v>
      </c>
      <c r="AD138" s="11">
        <f t="shared" si="177"/>
        <v>1.9246209587534042E-4</v>
      </c>
      <c r="AE138" s="11">
        <f>IFERROR(IF(OR($Y138="spinel", $Y138="Spinel", $Y138="SPINEL"),((BI138+BJ138)*BR138-AF138),BJ138*$BR138),"NA")</f>
        <v>0</v>
      </c>
      <c r="AF138" s="11">
        <f>IFERROR(IF(OR($Y138="spinel", $Y138="Spinel", $Y138="SPINEL"),(1-AG138-AH138-AI138-AJ138),BI138*$BR138),"NA")</f>
        <v>0.20954712119932994</v>
      </c>
      <c r="AG138" s="11">
        <f t="shared" si="178"/>
        <v>1.8110866709430047</v>
      </c>
      <c r="AH138" s="11">
        <f t="shared" si="178"/>
        <v>2.2952237690978751E-3</v>
      </c>
      <c r="AI138" s="11">
        <f t="shared" si="178"/>
        <v>3.0927600199710937E-3</v>
      </c>
      <c r="AJ138" s="11">
        <f t="shared" si="178"/>
        <v>6.6382130739238085E-3</v>
      </c>
      <c r="AK138" s="11">
        <f t="shared" si="178"/>
        <v>0</v>
      </c>
      <c r="AL138" s="11">
        <f t="shared" si="178"/>
        <v>0</v>
      </c>
      <c r="AM138" s="11">
        <f>IFERROR(SUM(AA138:AL138),"NA")</f>
        <v>3.0164785249921411</v>
      </c>
      <c r="AN138" s="11">
        <f>IFERROR(AG138/(AG138+AF138),"NA")</f>
        <v>0.8962963392900789</v>
      </c>
      <c r="AO138" s="8">
        <f>IFERROR(AE138/(AE138+AF138),"NA")</f>
        <v>0</v>
      </c>
      <c r="AQ138">
        <f t="shared" si="180"/>
        <v>40.387999999999998</v>
      </c>
      <c r="AR138">
        <f t="shared" si="180"/>
        <v>0</v>
      </c>
      <c r="AS138">
        <f t="shared" si="180"/>
        <v>1.4E-2</v>
      </c>
      <c r="AT138">
        <f t="shared" si="180"/>
        <v>0.01</v>
      </c>
      <c r="AU138">
        <f>BJ138*AU$1/2</f>
        <v>0</v>
      </c>
      <c r="AV138">
        <f>BI138*AV$1</f>
        <v>10.292999999999999</v>
      </c>
      <c r="AW138">
        <f t="shared" ref="AW138:BB138" si="183">H138</f>
        <v>49.906999999999996</v>
      </c>
      <c r="AX138">
        <f t="shared" si="183"/>
        <v>8.7999999999999995E-2</v>
      </c>
      <c r="AY138">
        <f t="shared" si="183"/>
        <v>0.15</v>
      </c>
      <c r="AZ138">
        <f t="shared" si="183"/>
        <v>0.33900000000000002</v>
      </c>
      <c r="BA138">
        <f t="shared" si="183"/>
        <v>0</v>
      </c>
      <c r="BB138">
        <f t="shared" si="183"/>
        <v>0</v>
      </c>
      <c r="BC138">
        <f>SUM(AQ138:BB138)</f>
        <v>101.18899999999999</v>
      </c>
      <c r="BE138">
        <f>C138/AQ$1</f>
        <v>0.67223701731025298</v>
      </c>
      <c r="BF138">
        <f>D138/AR$1</f>
        <v>0</v>
      </c>
      <c r="BG138">
        <f>E138/AS$1*2</f>
        <v>2.7461749705766971E-4</v>
      </c>
      <c r="BH138">
        <f>F138/AT$1*2</f>
        <v>1.3158760444766102E-4</v>
      </c>
      <c r="BI138">
        <f>IF(OR($Y138="spinel", $Y138="Spinel", $Y138="SPINEL"),G138/AV$1,G138/AV$1*(1-$Y138))</f>
        <v>0.1432687489560715</v>
      </c>
      <c r="BJ138">
        <f>IF(OR($Y138="spinel", $Y138="Spinel", $Y138="SPINEL"),0,G138/AV$1*$Y138)</f>
        <v>0</v>
      </c>
      <c r="BK138">
        <f t="shared" si="182"/>
        <v>1.2382519030180326</v>
      </c>
      <c r="BL138">
        <f t="shared" si="182"/>
        <v>1.5692596304393571E-3</v>
      </c>
      <c r="BM138">
        <f t="shared" si="182"/>
        <v>2.1145404257838602E-3</v>
      </c>
      <c r="BN138">
        <f t="shared" si="182"/>
        <v>4.5385900649058545E-3</v>
      </c>
      <c r="BO138">
        <f>L138/BA$1*2</f>
        <v>0</v>
      </c>
      <c r="BP138">
        <f>M138/BB$1*2</f>
        <v>0</v>
      </c>
      <c r="BQ138">
        <f>SUM(BE138:BP138)</f>
        <v>2.0623862645069915</v>
      </c>
      <c r="BR138">
        <f>IFERROR(IF(OR($V138="Total",$V138="total", $V138="TOTAL"),$X138/$BQ138,W138/(BE138*4+BF138*4+BG138*3+BH138*3+BI138*2+BJ138*3+BK138*2+BL138*2+BM138*2+BN138*2+BO138+BP138)),"NA")</f>
        <v>1.4626156976046496</v>
      </c>
    </row>
    <row r="139" spans="1:70">
      <c r="S139" s="19"/>
      <c r="T139" s="19"/>
      <c r="W139" s="4"/>
      <c r="X139" s="4"/>
      <c r="Y139" s="12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8"/>
    </row>
    <row r="140" spans="1:70">
      <c r="S140" s="19"/>
      <c r="T140" s="19"/>
      <c r="W140" s="4"/>
      <c r="X140" s="4"/>
      <c r="Y140" s="12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8"/>
    </row>
    <row r="141" spans="1:70">
      <c r="S141" s="19"/>
      <c r="T141" s="19"/>
      <c r="W141" s="4"/>
      <c r="X141" s="4"/>
      <c r="Y141" s="12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8"/>
    </row>
    <row r="142" spans="1:70">
      <c r="S142" s="19"/>
      <c r="T142" s="19"/>
      <c r="W142" s="4"/>
      <c r="X142" s="4"/>
      <c r="Y142" s="12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8"/>
    </row>
    <row r="143" spans="1:70">
      <c r="S143" s="19"/>
      <c r="T143" s="19"/>
      <c r="W143" s="4"/>
      <c r="X143" s="4"/>
      <c r="Y143" s="12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8"/>
    </row>
    <row r="144" spans="1:70">
      <c r="S144" s="19"/>
      <c r="T144" s="19"/>
      <c r="W144" s="4"/>
      <c r="X144" s="4"/>
      <c r="Y144" s="12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8"/>
    </row>
    <row r="145" spans="19:41">
      <c r="S145" s="19"/>
      <c r="T145" s="19"/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19:41">
      <c r="S146" s="19"/>
      <c r="T146" s="19"/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19:41">
      <c r="S147" s="19"/>
      <c r="T147" s="19"/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19:41">
      <c r="S148" s="19"/>
      <c r="T148" s="19"/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19:41">
      <c r="S149" s="19"/>
      <c r="T149" s="19"/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19:41">
      <c r="S150" s="19"/>
      <c r="T150" s="19"/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19:41">
      <c r="S151" s="19"/>
      <c r="T151" s="19"/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36"/>
  <sheetViews>
    <sheetView workbookViewId="0">
      <selection activeCell="E27" sqref="E27"/>
    </sheetView>
  </sheetViews>
  <sheetFormatPr defaultRowHeight="14.4"/>
  <cols>
    <col min="2" max="2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0</v>
      </c>
      <c r="F2" s="33" t="s">
        <v>66</v>
      </c>
      <c r="G2" s="34"/>
      <c r="H2" s="33" t="s">
        <v>71</v>
      </c>
      <c r="I2" s="34"/>
      <c r="J2" s="33" t="s">
        <v>72</v>
      </c>
      <c r="K2" s="35"/>
    </row>
    <row r="3" spans="2:11">
      <c r="B3" t="s">
        <v>63</v>
      </c>
      <c r="C3" t="s">
        <v>68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 t="s">
        <v>91</v>
      </c>
      <c r="C4">
        <v>3</v>
      </c>
      <c r="D4" s="19">
        <v>0</v>
      </c>
      <c r="E4" s="19">
        <f t="shared" ref="E4:E22" si="0">E5-D5</f>
        <v>-40.228967065042589</v>
      </c>
      <c r="F4" s="25">
        <v>21.552</v>
      </c>
      <c r="H4" s="25">
        <v>4.4640000000000004</v>
      </c>
      <c r="J4" s="25">
        <v>0.53400000000000003</v>
      </c>
    </row>
    <row r="5" spans="2:11">
      <c r="B5" t="s">
        <v>92</v>
      </c>
      <c r="C5">
        <v>4</v>
      </c>
      <c r="D5" s="19">
        <v>3.1622776601655036</v>
      </c>
      <c r="E5" s="19">
        <f t="shared" si="0"/>
        <v>-37.066689404877089</v>
      </c>
      <c r="F5" s="25">
        <v>21.513999999999999</v>
      </c>
      <c r="H5" s="25">
        <v>4.4610000000000003</v>
      </c>
      <c r="J5" s="25">
        <v>0.54</v>
      </c>
    </row>
    <row r="6" spans="2:11">
      <c r="B6" t="s">
        <v>93</v>
      </c>
      <c r="C6">
        <v>5</v>
      </c>
      <c r="D6" s="19">
        <v>1.9999999999988916</v>
      </c>
      <c r="E6" s="19">
        <f t="shared" si="0"/>
        <v>-35.066689404878197</v>
      </c>
      <c r="F6" s="25">
        <v>21.530999999999999</v>
      </c>
      <c r="H6" s="25">
        <v>4.4800000000000004</v>
      </c>
      <c r="J6" s="25">
        <v>0.54</v>
      </c>
    </row>
    <row r="7" spans="2:11">
      <c r="B7" t="s">
        <v>94</v>
      </c>
      <c r="C7">
        <v>6</v>
      </c>
      <c r="D7" s="19">
        <v>2.2360679775025223</v>
      </c>
      <c r="E7" s="19">
        <f t="shared" si="0"/>
        <v>-32.830621427375675</v>
      </c>
      <c r="F7" s="25">
        <v>21.571000000000002</v>
      </c>
      <c r="H7" s="25">
        <v>4.4800000000000004</v>
      </c>
      <c r="J7" s="25">
        <v>0.53900000000000003</v>
      </c>
    </row>
    <row r="8" spans="2:11">
      <c r="B8" t="s">
        <v>95</v>
      </c>
      <c r="C8">
        <v>7</v>
      </c>
      <c r="D8" s="19">
        <v>1.9999999999988916</v>
      </c>
      <c r="E8" s="19">
        <f t="shared" si="0"/>
        <v>-30.83062142737678</v>
      </c>
      <c r="F8" s="25">
        <v>21.524999999999999</v>
      </c>
      <c r="H8" s="25">
        <v>4.5190000000000001</v>
      </c>
      <c r="J8" s="25">
        <v>0.54</v>
      </c>
    </row>
    <row r="9" spans="2:11">
      <c r="B9" t="s">
        <v>96</v>
      </c>
      <c r="C9">
        <v>8</v>
      </c>
      <c r="D9" s="19">
        <v>1.4142135623773355</v>
      </c>
      <c r="E9" s="19">
        <f t="shared" si="0"/>
        <v>-29.416407864999446</v>
      </c>
      <c r="F9" s="25">
        <v>21.498000000000001</v>
      </c>
      <c r="H9" s="25">
        <v>4.3609999999999998</v>
      </c>
      <c r="J9" s="25">
        <v>0.54200000000000004</v>
      </c>
    </row>
    <row r="10" spans="2:11">
      <c r="B10" t="s">
        <v>97</v>
      </c>
      <c r="C10">
        <v>9</v>
      </c>
      <c r="D10" s="19">
        <v>1.9999999999988916</v>
      </c>
      <c r="E10" s="19">
        <f t="shared" si="0"/>
        <v>-27.416407865000554</v>
      </c>
      <c r="F10" s="25">
        <v>21.518999999999998</v>
      </c>
      <c r="H10" s="25">
        <v>4.4909999999999997</v>
      </c>
      <c r="J10" s="25">
        <v>0.54200000000000004</v>
      </c>
    </row>
    <row r="11" spans="2:11">
      <c r="B11" t="s">
        <v>98</v>
      </c>
      <c r="C11">
        <v>10</v>
      </c>
      <c r="D11" s="19">
        <v>2.2360679774961669</v>
      </c>
      <c r="E11" s="19">
        <f t="shared" si="0"/>
        <v>-25.180339887504388</v>
      </c>
      <c r="F11" s="25">
        <v>21.501999999999999</v>
      </c>
      <c r="H11" s="25">
        <v>4.5209999999999999</v>
      </c>
      <c r="J11" s="25">
        <v>0.54300000000000004</v>
      </c>
    </row>
    <row r="12" spans="2:11">
      <c r="B12" t="s">
        <v>99</v>
      </c>
      <c r="C12">
        <v>11</v>
      </c>
      <c r="D12" s="19">
        <v>2.0000000000006679</v>
      </c>
      <c r="E12" s="19">
        <f t="shared" si="0"/>
        <v>-23.18033988750372</v>
      </c>
      <c r="F12" s="25">
        <v>21.532</v>
      </c>
      <c r="H12" s="25">
        <v>4.5170000000000003</v>
      </c>
      <c r="J12" s="25">
        <v>0.54800000000000004</v>
      </c>
    </row>
    <row r="13" spans="2:11">
      <c r="B13" t="s">
        <v>100</v>
      </c>
      <c r="C13">
        <v>12</v>
      </c>
      <c r="D13" s="19">
        <v>2.2360679775009333</v>
      </c>
      <c r="E13" s="19">
        <f t="shared" si="0"/>
        <v>-20.944271910002787</v>
      </c>
      <c r="F13" s="25">
        <v>21.529</v>
      </c>
      <c r="H13" s="25">
        <v>4.5229999999999997</v>
      </c>
      <c r="J13" s="25">
        <v>0.56100000000000005</v>
      </c>
    </row>
    <row r="14" spans="2:11">
      <c r="B14" t="s">
        <v>101</v>
      </c>
      <c r="C14">
        <v>13</v>
      </c>
      <c r="D14" s="19">
        <v>2.0000000000006679</v>
      </c>
      <c r="E14" s="19">
        <f t="shared" si="0"/>
        <v>-18.944271910002119</v>
      </c>
      <c r="F14" s="25">
        <v>21.491</v>
      </c>
      <c r="H14" s="25">
        <v>4.5449999999999999</v>
      </c>
      <c r="J14" s="25">
        <v>0.56299999999999994</v>
      </c>
    </row>
    <row r="15" spans="2:11">
      <c r="B15" t="s">
        <v>102</v>
      </c>
      <c r="C15">
        <v>14</v>
      </c>
      <c r="D15" s="19">
        <v>2.2360679775025223</v>
      </c>
      <c r="E15" s="19">
        <f t="shared" si="0"/>
        <v>-16.708203932499597</v>
      </c>
      <c r="F15" s="25">
        <v>21.501000000000001</v>
      </c>
      <c r="H15" s="25">
        <v>4.53</v>
      </c>
      <c r="J15" s="25">
        <v>0.56599999999999995</v>
      </c>
    </row>
    <row r="16" spans="2:11">
      <c r="B16" t="s">
        <v>103</v>
      </c>
      <c r="C16">
        <v>15</v>
      </c>
      <c r="D16" s="19">
        <v>1.9999999999988916</v>
      </c>
      <c r="E16" s="19">
        <f t="shared" si="0"/>
        <v>-14.708203932500705</v>
      </c>
      <c r="F16" s="25">
        <v>21.492999999999999</v>
      </c>
      <c r="H16" s="25">
        <v>4.5609999999999999</v>
      </c>
      <c r="J16" s="25">
        <v>0.57399999999999995</v>
      </c>
    </row>
    <row r="17" spans="2:12">
      <c r="B17" t="s">
        <v>104</v>
      </c>
      <c r="C17">
        <v>16</v>
      </c>
      <c r="D17" s="19">
        <v>2.0000000000006679</v>
      </c>
      <c r="E17" s="19">
        <f t="shared" si="0"/>
        <v>-12.708203932500037</v>
      </c>
      <c r="F17" s="25">
        <v>21.47</v>
      </c>
      <c r="H17" s="25">
        <v>4.5789999999999997</v>
      </c>
      <c r="J17" s="25">
        <v>0.57799999999999996</v>
      </c>
    </row>
    <row r="18" spans="2:12">
      <c r="B18" t="s">
        <v>105</v>
      </c>
      <c r="C18">
        <v>17</v>
      </c>
      <c r="D18" s="19">
        <v>2.2360679774945784</v>
      </c>
      <c r="E18" s="19">
        <f t="shared" si="0"/>
        <v>-10.472135955005459</v>
      </c>
      <c r="F18" s="25">
        <v>21.497</v>
      </c>
      <c r="H18" s="25">
        <v>4.601</v>
      </c>
      <c r="J18" s="25">
        <v>0.58699999999999997</v>
      </c>
    </row>
    <row r="19" spans="2:12">
      <c r="B19" t="s">
        <v>106</v>
      </c>
      <c r="C19">
        <v>18</v>
      </c>
      <c r="D19" s="19">
        <v>1.0000000000012221</v>
      </c>
      <c r="E19" s="19">
        <f t="shared" si="0"/>
        <v>-9.4721359550042372</v>
      </c>
      <c r="F19" s="25">
        <v>21.501999999999999</v>
      </c>
      <c r="H19" s="25">
        <v>4.6289999999999996</v>
      </c>
      <c r="J19" s="25">
        <v>0.59099999999999997</v>
      </c>
    </row>
    <row r="20" spans="2:12">
      <c r="B20" t="s">
        <v>107</v>
      </c>
      <c r="C20">
        <v>19</v>
      </c>
      <c r="D20" s="19">
        <v>2.2360679775009333</v>
      </c>
      <c r="E20" s="19">
        <f t="shared" si="0"/>
        <v>-7.2360679775033034</v>
      </c>
      <c r="F20" s="25">
        <v>21.504000000000001</v>
      </c>
      <c r="H20" s="25">
        <v>4.6660000000000004</v>
      </c>
      <c r="J20" s="25">
        <v>0.61699999999999999</v>
      </c>
    </row>
    <row r="21" spans="2:12">
      <c r="B21" t="s">
        <v>108</v>
      </c>
      <c r="C21">
        <v>20</v>
      </c>
      <c r="D21" s="19">
        <v>2.0000000000006679</v>
      </c>
      <c r="E21" s="19">
        <f t="shared" si="0"/>
        <v>-5.2360679775026355</v>
      </c>
      <c r="F21" s="25">
        <v>21.396999999999998</v>
      </c>
      <c r="H21" s="25">
        <v>4.7590000000000003</v>
      </c>
      <c r="J21" s="25">
        <v>0.63700000000000001</v>
      </c>
    </row>
    <row r="22" spans="2:12">
      <c r="B22" t="s">
        <v>109</v>
      </c>
      <c r="C22">
        <v>21</v>
      </c>
      <c r="D22" s="19">
        <v>3.0000000000001137</v>
      </c>
      <c r="E22" s="19">
        <f t="shared" si="0"/>
        <v>-2.2360679775025223</v>
      </c>
      <c r="F22" s="25">
        <v>20.469000000000001</v>
      </c>
      <c r="H22" s="25">
        <v>5.5679999999999996</v>
      </c>
      <c r="J22" s="25">
        <v>0.63500000000000001</v>
      </c>
    </row>
    <row r="23" spans="2:12" s="2" customFormat="1">
      <c r="B23" s="2" t="s">
        <v>110</v>
      </c>
      <c r="C23" s="2">
        <v>22</v>
      </c>
      <c r="D23" s="20">
        <v>2.2360679775025223</v>
      </c>
      <c r="E23" s="20">
        <f>E2</f>
        <v>0</v>
      </c>
      <c r="F23" s="26">
        <v>11.417</v>
      </c>
      <c r="H23" s="26">
        <v>13.792999999999999</v>
      </c>
      <c r="J23" s="26">
        <v>0.23400000000000001</v>
      </c>
      <c r="L23" s="26"/>
    </row>
    <row r="24" spans="2:12">
      <c r="B24" t="s">
        <v>111</v>
      </c>
      <c r="C24">
        <v>23</v>
      </c>
      <c r="D24" s="19">
        <v>1.9999999999988916</v>
      </c>
      <c r="E24" s="19">
        <f>E23+D24</f>
        <v>1.9999999999988916</v>
      </c>
      <c r="F24" s="25">
        <v>2.202</v>
      </c>
      <c r="H24" s="25">
        <v>1.2649999999999999</v>
      </c>
      <c r="J24" s="25">
        <v>3.5000000000000003E-2</v>
      </c>
    </row>
    <row r="25" spans="2:12">
      <c r="B25" t="s">
        <v>112</v>
      </c>
      <c r="C25">
        <v>24</v>
      </c>
      <c r="D25" s="19">
        <v>1.414213562366031</v>
      </c>
      <c r="E25" s="19">
        <f>E24+D25</f>
        <v>3.4142135623649228</v>
      </c>
      <c r="F25" s="25">
        <v>1.974</v>
      </c>
      <c r="H25" s="25">
        <v>1.917</v>
      </c>
      <c r="J25" s="25">
        <v>2.8000000000000001E-2</v>
      </c>
    </row>
    <row r="26" spans="2:12" s="2" customFormat="1">
      <c r="B26" s="2" t="s">
        <v>113</v>
      </c>
      <c r="C26" s="2">
        <v>25</v>
      </c>
      <c r="D26" s="20">
        <v>2.0000000000006679</v>
      </c>
      <c r="E26" s="20">
        <f t="shared" ref="E26:E88" si="1">E25+D26</f>
        <v>5.4142135623655907</v>
      </c>
      <c r="F26" s="26">
        <v>0.25600000000000001</v>
      </c>
      <c r="H26" s="26">
        <v>0.253</v>
      </c>
      <c r="J26" s="26">
        <v>2.1000000000000001E-2</v>
      </c>
      <c r="L26" s="26"/>
    </row>
    <row r="27" spans="2:12">
      <c r="B27" t="s">
        <v>114</v>
      </c>
      <c r="C27">
        <v>26</v>
      </c>
      <c r="D27" s="19">
        <v>2.2360679775025223</v>
      </c>
      <c r="E27" s="30">
        <f t="shared" si="1"/>
        <v>7.6502815398681125</v>
      </c>
      <c r="F27" s="25">
        <v>0.17399999999999999</v>
      </c>
      <c r="G27">
        <v>0.12534000000000001</v>
      </c>
      <c r="H27" s="25">
        <v>1.9E-2</v>
      </c>
      <c r="I27">
        <v>1.8672000000000001E-2</v>
      </c>
      <c r="J27" s="25">
        <v>0.02</v>
      </c>
      <c r="K27">
        <v>1.4560999999999999E-2</v>
      </c>
    </row>
    <row r="28" spans="2:12">
      <c r="B28" t="s">
        <v>115</v>
      </c>
      <c r="C28">
        <v>27</v>
      </c>
      <c r="D28" s="19">
        <v>1.9999999999988916</v>
      </c>
      <c r="E28" s="19">
        <f t="shared" si="1"/>
        <v>9.6502815398670041</v>
      </c>
      <c r="F28" s="25">
        <v>0.159</v>
      </c>
      <c r="G28">
        <v>0.11834</v>
      </c>
      <c r="H28" s="25">
        <v>1.4999999999999999E-2</v>
      </c>
      <c r="I28">
        <v>1.4785E-2</v>
      </c>
      <c r="J28" s="25">
        <v>2.1999999999999999E-2</v>
      </c>
      <c r="K28">
        <v>1.7250000000000001E-2</v>
      </c>
    </row>
    <row r="29" spans="2:12">
      <c r="B29" t="s">
        <v>116</v>
      </c>
      <c r="C29">
        <v>28</v>
      </c>
      <c r="D29" s="19">
        <v>2.2360679775025223</v>
      </c>
      <c r="E29" s="19">
        <f t="shared" si="1"/>
        <v>11.886349517369526</v>
      </c>
      <c r="F29" s="25">
        <v>0.152</v>
      </c>
      <c r="G29">
        <v>0.1181</v>
      </c>
      <c r="H29" s="25">
        <v>1.2999999999999999E-2</v>
      </c>
      <c r="I29">
        <v>1.2843E-2</v>
      </c>
      <c r="J29" s="25">
        <v>1.7999999999999999E-2</v>
      </c>
      <c r="K29">
        <v>1.3861999999999999E-2</v>
      </c>
    </row>
    <row r="30" spans="2:12">
      <c r="B30" t="s">
        <v>117</v>
      </c>
      <c r="C30">
        <v>29</v>
      </c>
      <c r="D30" s="19">
        <v>2.0000000000006679</v>
      </c>
      <c r="E30" s="19">
        <f t="shared" si="1"/>
        <v>13.886349517370194</v>
      </c>
      <c r="F30" s="25">
        <v>0.14299999999999999</v>
      </c>
      <c r="G30">
        <v>0.11377</v>
      </c>
      <c r="H30" s="25">
        <v>1.7999999999999999E-2</v>
      </c>
      <c r="I30">
        <v>1.7876E-2</v>
      </c>
      <c r="J30" s="25">
        <v>1.7999999999999999E-2</v>
      </c>
      <c r="K30">
        <v>1.4317E-2</v>
      </c>
    </row>
    <row r="31" spans="2:12">
      <c r="B31" t="s">
        <v>118</v>
      </c>
      <c r="C31">
        <v>30</v>
      </c>
      <c r="D31" s="19">
        <v>2.2360679774945784</v>
      </c>
      <c r="E31" s="19">
        <f t="shared" si="1"/>
        <v>16.122417494864774</v>
      </c>
      <c r="F31" s="25">
        <v>0.13500000000000001</v>
      </c>
      <c r="G31">
        <v>0.10990999999999999</v>
      </c>
      <c r="H31" s="25">
        <v>1.2999999999999999E-2</v>
      </c>
      <c r="I31">
        <v>1.2899000000000001E-2</v>
      </c>
      <c r="J31" s="25">
        <v>1.7000000000000001E-2</v>
      </c>
      <c r="K31">
        <v>1.3731E-2</v>
      </c>
    </row>
    <row r="32" spans="2:12">
      <c r="B32" t="s">
        <v>119</v>
      </c>
      <c r="C32">
        <v>31</v>
      </c>
      <c r="D32" s="19">
        <v>2.2360679775025223</v>
      </c>
      <c r="E32" s="19">
        <f t="shared" si="1"/>
        <v>18.358485472367295</v>
      </c>
      <c r="F32" s="25">
        <v>0.13200000000000001</v>
      </c>
      <c r="G32">
        <v>0.11029</v>
      </c>
      <c r="H32" s="25">
        <v>1.4999999999999999E-2</v>
      </c>
      <c r="I32">
        <v>1.4916E-2</v>
      </c>
      <c r="J32" s="25">
        <v>1.6E-2</v>
      </c>
      <c r="K32">
        <v>1.3082999999999999E-2</v>
      </c>
    </row>
    <row r="33" spans="2:11">
      <c r="B33" t="s">
        <v>120</v>
      </c>
      <c r="C33">
        <v>32</v>
      </c>
      <c r="D33" s="19">
        <v>1.9999999999988916</v>
      </c>
      <c r="E33" s="19">
        <f t="shared" si="1"/>
        <v>20.358485472366187</v>
      </c>
      <c r="F33" s="25">
        <v>0.127</v>
      </c>
      <c r="G33">
        <v>0.1077</v>
      </c>
      <c r="H33" s="25">
        <v>0.02</v>
      </c>
      <c r="I33">
        <v>1.9928000000000001E-2</v>
      </c>
      <c r="J33" s="25">
        <v>1.4999999999999999E-2</v>
      </c>
      <c r="K33">
        <v>1.2356000000000001E-2</v>
      </c>
    </row>
    <row r="34" spans="2:11">
      <c r="B34" t="s">
        <v>121</v>
      </c>
      <c r="C34">
        <v>33</v>
      </c>
      <c r="D34" s="19">
        <v>2.2360679775025223</v>
      </c>
      <c r="E34" s="19">
        <f t="shared" si="1"/>
        <v>22.594553449868709</v>
      </c>
      <c r="F34" s="25">
        <v>0.11799999999999999</v>
      </c>
      <c r="G34">
        <v>0.10099</v>
      </c>
      <c r="H34" s="25">
        <v>1.7999999999999999E-2</v>
      </c>
      <c r="I34">
        <v>1.7937999999999999E-2</v>
      </c>
      <c r="J34" s="25">
        <v>1.6E-2</v>
      </c>
      <c r="K34">
        <v>1.3616E-2</v>
      </c>
    </row>
    <row r="35" spans="2:11">
      <c r="B35" t="s">
        <v>122</v>
      </c>
      <c r="C35">
        <v>34</v>
      </c>
      <c r="D35" s="19">
        <v>2.0000000000006679</v>
      </c>
      <c r="E35" s="19">
        <f t="shared" si="1"/>
        <v>24.594553449869377</v>
      </c>
      <c r="F35" s="25">
        <v>0.11600000000000001</v>
      </c>
      <c r="G35">
        <v>0.10077999999999999</v>
      </c>
      <c r="H35" s="25">
        <v>1.6E-2</v>
      </c>
      <c r="I35">
        <v>1.5945999999999998E-2</v>
      </c>
      <c r="J35" s="25">
        <v>1.4999999999999999E-2</v>
      </c>
      <c r="K35">
        <v>1.2815999999999999E-2</v>
      </c>
    </row>
    <row r="36" spans="2:11">
      <c r="B36" t="s">
        <v>123</v>
      </c>
      <c r="C36">
        <v>35</v>
      </c>
      <c r="D36" s="19">
        <v>1.414213562366031</v>
      </c>
      <c r="E36" s="19">
        <f t="shared" si="1"/>
        <v>26.008767012235406</v>
      </c>
      <c r="F36" s="25">
        <v>0.114</v>
      </c>
      <c r="G36">
        <v>9.9806000000000006E-2</v>
      </c>
      <c r="H36" s="25">
        <v>1.7000000000000001E-2</v>
      </c>
      <c r="I36">
        <v>1.6951000000000001E-2</v>
      </c>
      <c r="J36" s="25">
        <v>1.7000000000000001E-2</v>
      </c>
      <c r="K36">
        <v>1.4940999999999999E-2</v>
      </c>
    </row>
    <row r="37" spans="2:11">
      <c r="B37" t="s">
        <v>124</v>
      </c>
      <c r="C37">
        <v>36</v>
      </c>
      <c r="D37" s="19">
        <v>2.0000000000006679</v>
      </c>
      <c r="E37" s="19">
        <f t="shared" si="1"/>
        <v>28.008767012236074</v>
      </c>
      <c r="F37" s="25">
        <v>0.115</v>
      </c>
      <c r="G37">
        <v>0.10221</v>
      </c>
      <c r="H37" s="25">
        <v>1.6E-2</v>
      </c>
      <c r="I37">
        <v>1.5955E-2</v>
      </c>
      <c r="J37" s="25">
        <v>1.4999999999999999E-2</v>
      </c>
      <c r="K37">
        <v>1.3110999999999999E-2</v>
      </c>
    </row>
    <row r="38" spans="2:11">
      <c r="B38" t="s">
        <v>125</v>
      </c>
      <c r="C38">
        <v>37</v>
      </c>
      <c r="D38" s="19">
        <v>2.2360679775009333</v>
      </c>
      <c r="E38" s="19">
        <f t="shared" si="1"/>
        <v>30.244834989737008</v>
      </c>
      <c r="F38" s="25">
        <v>0.11</v>
      </c>
      <c r="G38">
        <v>9.8530999999999994E-2</v>
      </c>
      <c r="H38" s="25">
        <v>1.7000000000000001E-2</v>
      </c>
      <c r="I38">
        <v>1.6961E-2</v>
      </c>
      <c r="J38" s="25">
        <v>1.4E-2</v>
      </c>
      <c r="K38">
        <v>1.2266000000000001E-2</v>
      </c>
    </row>
    <row r="39" spans="2:11">
      <c r="B39" t="s">
        <v>126</v>
      </c>
      <c r="C39">
        <v>38</v>
      </c>
      <c r="D39" s="19">
        <v>3.0000000000001137</v>
      </c>
      <c r="E39" s="19">
        <f t="shared" si="1"/>
        <v>33.244834989737122</v>
      </c>
      <c r="F39" s="25">
        <v>0.106</v>
      </c>
      <c r="G39">
        <v>9.5971000000000001E-2</v>
      </c>
      <c r="H39" s="25">
        <v>1.2E-2</v>
      </c>
      <c r="I39">
        <v>1.1967E-2</v>
      </c>
      <c r="J39" s="25">
        <v>1.4E-2</v>
      </c>
      <c r="K39">
        <v>1.2456E-2</v>
      </c>
    </row>
    <row r="40" spans="2:11">
      <c r="B40" t="s">
        <v>127</v>
      </c>
      <c r="C40">
        <v>39</v>
      </c>
      <c r="D40" s="19">
        <v>2.2360679775025223</v>
      </c>
      <c r="E40" s="19">
        <f t="shared" si="1"/>
        <v>35.480902967239643</v>
      </c>
      <c r="F40" s="25">
        <v>0.105</v>
      </c>
      <c r="G40">
        <v>9.5901E-2</v>
      </c>
      <c r="H40" s="25">
        <v>1.7999999999999999E-2</v>
      </c>
      <c r="I40">
        <v>1.7968999999999999E-2</v>
      </c>
      <c r="J40" s="25">
        <v>1.0999999999999999E-2</v>
      </c>
      <c r="K40">
        <v>9.5820999999999996E-3</v>
      </c>
    </row>
    <row r="41" spans="2:11">
      <c r="B41" t="s">
        <v>128</v>
      </c>
      <c r="C41">
        <v>40</v>
      </c>
      <c r="D41" s="19">
        <v>1.9999999999988916</v>
      </c>
      <c r="E41" s="19">
        <f t="shared" si="1"/>
        <v>37.480902967238535</v>
      </c>
      <c r="F41" s="25">
        <v>0.10299999999999999</v>
      </c>
      <c r="G41">
        <v>9.4641000000000003E-2</v>
      </c>
      <c r="H41" s="25">
        <v>1.6E-2</v>
      </c>
      <c r="I41">
        <v>1.5973000000000001E-2</v>
      </c>
      <c r="J41" s="25">
        <v>1.2999999999999999E-2</v>
      </c>
      <c r="K41">
        <v>1.1686E-2</v>
      </c>
    </row>
    <row r="42" spans="2:11">
      <c r="B42" t="s">
        <v>129</v>
      </c>
      <c r="C42">
        <v>41</v>
      </c>
      <c r="D42" s="19">
        <v>1.4142135623672869</v>
      </c>
      <c r="E42" s="19">
        <f t="shared" si="1"/>
        <v>38.895116529605822</v>
      </c>
      <c r="F42" s="25">
        <v>0.10299999999999999</v>
      </c>
      <c r="G42">
        <v>9.5116000000000006E-2</v>
      </c>
      <c r="H42" s="25">
        <v>1.6E-2</v>
      </c>
      <c r="I42">
        <v>1.5975E-2</v>
      </c>
      <c r="J42" s="25">
        <v>1.4E-2</v>
      </c>
      <c r="K42">
        <v>1.2747E-2</v>
      </c>
    </row>
    <row r="43" spans="2:11">
      <c r="B43" t="s">
        <v>130</v>
      </c>
      <c r="C43">
        <v>42</v>
      </c>
      <c r="D43" s="19">
        <v>1.9999999999988916</v>
      </c>
      <c r="E43" s="19">
        <f t="shared" si="1"/>
        <v>40.895116529604714</v>
      </c>
      <c r="F43" s="25">
        <v>9.8000000000000004E-2</v>
      </c>
      <c r="G43">
        <v>9.0722999999999998E-2</v>
      </c>
      <c r="H43" s="25">
        <v>1.4E-2</v>
      </c>
      <c r="I43">
        <v>1.3976000000000001E-2</v>
      </c>
      <c r="J43" s="25">
        <v>1.2999999999999999E-2</v>
      </c>
      <c r="K43">
        <v>1.1825E-2</v>
      </c>
    </row>
    <row r="44" spans="2:11">
      <c r="B44" t="s">
        <v>131</v>
      </c>
      <c r="C44">
        <v>43</v>
      </c>
      <c r="D44" s="19">
        <v>2.2360679775025223</v>
      </c>
      <c r="E44" s="19">
        <f t="shared" si="1"/>
        <v>43.131184507107236</v>
      </c>
      <c r="F44" s="25">
        <v>9.6000000000000002E-2</v>
      </c>
      <c r="G44">
        <v>8.9324000000000001E-2</v>
      </c>
      <c r="H44" s="25">
        <v>1.2E-2</v>
      </c>
      <c r="I44">
        <v>1.1978000000000001E-2</v>
      </c>
      <c r="J44" s="25">
        <v>1.2999999999999999E-2</v>
      </c>
      <c r="K44">
        <v>1.1917000000000001E-2</v>
      </c>
    </row>
    <row r="45" spans="2:11">
      <c r="B45" t="s">
        <v>132</v>
      </c>
      <c r="C45">
        <v>44</v>
      </c>
      <c r="D45" s="19">
        <v>2.0000000000006679</v>
      </c>
      <c r="E45" s="19">
        <f t="shared" si="1"/>
        <v>45.131184507107903</v>
      </c>
      <c r="F45" s="25">
        <v>9.4E-2</v>
      </c>
      <c r="G45">
        <v>8.7811E-2</v>
      </c>
      <c r="H45" s="25">
        <v>1.9E-2</v>
      </c>
      <c r="I45">
        <v>1.898E-2</v>
      </c>
      <c r="J45" s="25">
        <v>1.2999999999999999E-2</v>
      </c>
      <c r="K45">
        <v>1.1986999999999999E-2</v>
      </c>
    </row>
    <row r="46" spans="2:11">
      <c r="B46" t="s">
        <v>133</v>
      </c>
      <c r="C46">
        <v>45</v>
      </c>
      <c r="D46" s="19">
        <v>1.9999999999988916</v>
      </c>
      <c r="E46" s="19">
        <f t="shared" si="1"/>
        <v>47.131184507106795</v>
      </c>
      <c r="F46" s="25">
        <v>9.7000000000000003E-2</v>
      </c>
      <c r="G46">
        <v>9.1254000000000002E-2</v>
      </c>
      <c r="H46" s="25">
        <v>1.7000000000000001E-2</v>
      </c>
      <c r="I46">
        <v>1.6981E-2</v>
      </c>
      <c r="J46" s="25">
        <v>0.01</v>
      </c>
      <c r="K46">
        <v>9.0483999999999998E-3</v>
      </c>
    </row>
    <row r="47" spans="2:11">
      <c r="B47" t="s">
        <v>134</v>
      </c>
      <c r="C47">
        <v>46</v>
      </c>
      <c r="D47" s="19">
        <v>2.2360679774961669</v>
      </c>
      <c r="E47" s="19">
        <f t="shared" si="1"/>
        <v>49.367252484602965</v>
      </c>
      <c r="F47" s="25">
        <v>9.7000000000000003E-2</v>
      </c>
      <c r="G47">
        <v>9.1692999999999997E-2</v>
      </c>
      <c r="H47" s="25">
        <v>1.6E-2</v>
      </c>
      <c r="I47">
        <v>1.5982E-2</v>
      </c>
      <c r="J47" s="25">
        <v>1.2E-2</v>
      </c>
      <c r="K47">
        <v>1.1113E-2</v>
      </c>
    </row>
    <row r="48" spans="2:11">
      <c r="B48" t="s">
        <v>135</v>
      </c>
      <c r="C48">
        <v>47</v>
      </c>
      <c r="D48" s="19">
        <v>1.9999999999988916</v>
      </c>
      <c r="E48" s="19">
        <f t="shared" si="1"/>
        <v>51.367252484601856</v>
      </c>
      <c r="F48" s="25">
        <v>9.2999999999999999E-2</v>
      </c>
      <c r="G48">
        <v>8.8053000000000006E-2</v>
      </c>
      <c r="H48" s="25">
        <v>1.6E-2</v>
      </c>
      <c r="I48">
        <v>1.5984999999999999E-2</v>
      </c>
      <c r="J48" s="25">
        <v>8.0000000000000002E-3</v>
      </c>
      <c r="K48">
        <v>7.1666999999999998E-3</v>
      </c>
    </row>
    <row r="49" spans="2:11">
      <c r="B49" t="s">
        <v>136</v>
      </c>
      <c r="C49">
        <v>48</v>
      </c>
      <c r="D49" s="19">
        <v>2.2360679775025223</v>
      </c>
      <c r="E49" s="19">
        <f t="shared" si="1"/>
        <v>53.603320462104378</v>
      </c>
      <c r="F49" s="25">
        <v>9.6000000000000002E-2</v>
      </c>
      <c r="G49">
        <v>9.1411000000000006E-2</v>
      </c>
      <c r="H49" s="25">
        <v>1.4E-2</v>
      </c>
      <c r="I49">
        <v>1.3984999999999999E-2</v>
      </c>
      <c r="J49" s="25">
        <v>1.4999999999999999E-2</v>
      </c>
      <c r="K49">
        <v>1.4220999999999999E-2</v>
      </c>
    </row>
    <row r="50" spans="2:11">
      <c r="B50" t="s">
        <v>137</v>
      </c>
      <c r="C50">
        <v>49</v>
      </c>
      <c r="D50" s="19">
        <v>2.0000000000006679</v>
      </c>
      <c r="E50" s="19">
        <f t="shared" si="1"/>
        <v>55.603320462105046</v>
      </c>
      <c r="F50" s="25">
        <v>9.0999999999999998E-2</v>
      </c>
      <c r="G50">
        <v>8.6704000000000003E-2</v>
      </c>
      <c r="H50" s="25">
        <v>1.4999999999999999E-2</v>
      </c>
      <c r="I50">
        <v>1.4987E-2</v>
      </c>
      <c r="J50" s="25">
        <v>0.01</v>
      </c>
      <c r="K50">
        <v>9.2662999999999999E-3</v>
      </c>
    </row>
    <row r="51" spans="2:11">
      <c r="B51" t="s">
        <v>138</v>
      </c>
      <c r="C51">
        <v>50</v>
      </c>
      <c r="D51" s="19">
        <v>2.2360679775009333</v>
      </c>
      <c r="E51" s="19">
        <f t="shared" si="1"/>
        <v>57.839388439605976</v>
      </c>
      <c r="F51" s="25">
        <v>9.4E-2</v>
      </c>
      <c r="G51">
        <v>9.0010000000000007E-2</v>
      </c>
      <c r="H51" s="25">
        <v>1.4E-2</v>
      </c>
      <c r="I51">
        <v>1.3986999999999999E-2</v>
      </c>
      <c r="J51" s="25">
        <v>1.2E-2</v>
      </c>
      <c r="K51">
        <v>1.1313E-2</v>
      </c>
    </row>
    <row r="52" spans="2:11">
      <c r="B52" t="s">
        <v>139</v>
      </c>
      <c r="C52">
        <v>51</v>
      </c>
      <c r="D52" s="19">
        <v>2.0000000000006679</v>
      </c>
      <c r="E52" s="19">
        <f t="shared" si="1"/>
        <v>59.839388439606644</v>
      </c>
      <c r="F52" s="25">
        <v>8.8999999999999996E-2</v>
      </c>
      <c r="G52">
        <v>8.5250999999999993E-2</v>
      </c>
      <c r="H52" s="25">
        <v>1.4999999999999999E-2</v>
      </c>
      <c r="I52">
        <v>1.4989000000000001E-2</v>
      </c>
      <c r="J52" s="25">
        <v>1.0999999999999999E-2</v>
      </c>
      <c r="K52">
        <v>1.0351000000000001E-2</v>
      </c>
    </row>
    <row r="53" spans="2:11">
      <c r="B53" t="s">
        <v>140</v>
      </c>
      <c r="C53">
        <v>52</v>
      </c>
      <c r="D53" s="19">
        <v>1.414213562366031</v>
      </c>
      <c r="E53" s="19">
        <f t="shared" si="1"/>
        <v>61.253602001972673</v>
      </c>
      <c r="F53" s="25">
        <v>9.1999999999999998E-2</v>
      </c>
      <c r="G53">
        <v>8.8416999999999996E-2</v>
      </c>
      <c r="H53" s="25">
        <v>1.6E-2</v>
      </c>
      <c r="I53">
        <v>1.5989E-2</v>
      </c>
      <c r="J53" s="25">
        <v>1.2999999999999999E-2</v>
      </c>
      <c r="K53">
        <v>1.2376E-2</v>
      </c>
    </row>
    <row r="54" spans="2:11">
      <c r="B54" t="s">
        <v>141</v>
      </c>
      <c r="C54">
        <v>53</v>
      </c>
      <c r="D54" s="19">
        <v>2.0000000000006679</v>
      </c>
      <c r="E54" s="19">
        <f t="shared" si="1"/>
        <v>63.253602001973341</v>
      </c>
      <c r="F54" s="25">
        <v>8.8999999999999996E-2</v>
      </c>
      <c r="G54">
        <v>8.5627999999999996E-2</v>
      </c>
      <c r="H54" s="25">
        <v>1.4999999999999999E-2</v>
      </c>
      <c r="I54">
        <v>1.4988E-2</v>
      </c>
      <c r="J54" s="25">
        <v>1.2999999999999999E-2</v>
      </c>
      <c r="K54">
        <v>1.2409E-2</v>
      </c>
    </row>
    <row r="55" spans="2:11">
      <c r="B55" t="s">
        <v>142</v>
      </c>
      <c r="C55">
        <v>54</v>
      </c>
      <c r="D55" s="19">
        <v>2.0000000000006679</v>
      </c>
      <c r="E55" s="19">
        <f t="shared" si="1"/>
        <v>65.253602001974002</v>
      </c>
      <c r="F55" s="25">
        <v>9.0999999999999998E-2</v>
      </c>
      <c r="G55">
        <v>8.7819999999999995E-2</v>
      </c>
      <c r="H55" s="25">
        <v>1.2E-2</v>
      </c>
      <c r="I55">
        <v>1.1990000000000001E-2</v>
      </c>
      <c r="J55" s="25">
        <v>1.2999999999999999E-2</v>
      </c>
      <c r="K55">
        <v>1.2441000000000001E-2</v>
      </c>
    </row>
    <row r="56" spans="2:11">
      <c r="B56" t="s">
        <v>143</v>
      </c>
      <c r="C56">
        <v>55</v>
      </c>
      <c r="D56" s="19">
        <v>3.162277660168312</v>
      </c>
      <c r="E56" s="19">
        <f t="shared" si="1"/>
        <v>68.415879662142316</v>
      </c>
      <c r="F56" s="25">
        <v>0.09</v>
      </c>
      <c r="G56">
        <v>8.7105000000000002E-2</v>
      </c>
      <c r="H56" s="25">
        <v>1.4E-2</v>
      </c>
      <c r="I56">
        <v>1.3990000000000001E-2</v>
      </c>
      <c r="J56" s="25">
        <v>0.01</v>
      </c>
      <c r="K56">
        <v>9.4854999999999991E-3</v>
      </c>
    </row>
    <row r="57" spans="2:11">
      <c r="B57" t="s">
        <v>144</v>
      </c>
      <c r="C57">
        <v>56</v>
      </c>
      <c r="D57" s="19">
        <v>2.0000000000006679</v>
      </c>
      <c r="E57" s="19">
        <f t="shared" si="1"/>
        <v>70.415879662142984</v>
      </c>
      <c r="F57" s="25">
        <v>8.6999999999999994E-2</v>
      </c>
      <c r="G57">
        <v>8.4262000000000004E-2</v>
      </c>
      <c r="H57" s="25">
        <v>1.9E-2</v>
      </c>
      <c r="I57">
        <v>1.8991000000000001E-2</v>
      </c>
      <c r="J57" s="25">
        <v>1.2999999999999999E-2</v>
      </c>
      <c r="K57">
        <v>1.2511E-2</v>
      </c>
    </row>
    <row r="58" spans="2:11">
      <c r="B58" t="s">
        <v>145</v>
      </c>
      <c r="C58">
        <v>57</v>
      </c>
      <c r="D58" s="19">
        <v>2.2360679775025223</v>
      </c>
      <c r="E58" s="19">
        <f t="shared" si="1"/>
        <v>72.651947639645513</v>
      </c>
      <c r="F58" s="25">
        <v>8.8999999999999996E-2</v>
      </c>
      <c r="G58">
        <v>8.6427000000000004E-2</v>
      </c>
      <c r="H58" s="25">
        <v>1.2999999999999999E-2</v>
      </c>
      <c r="I58">
        <v>1.2992999999999999E-2</v>
      </c>
      <c r="J58" s="25">
        <v>1.4999999999999999E-2</v>
      </c>
      <c r="K58">
        <v>1.4539E-2</v>
      </c>
    </row>
    <row r="59" spans="2:11">
      <c r="B59" t="s">
        <v>146</v>
      </c>
      <c r="C59">
        <v>58</v>
      </c>
      <c r="D59" s="19">
        <v>1.414213562366031</v>
      </c>
      <c r="E59" s="19">
        <f t="shared" si="1"/>
        <v>74.066161202011543</v>
      </c>
      <c r="F59" s="25">
        <v>8.7999999999999995E-2</v>
      </c>
      <c r="G59">
        <v>8.5524000000000003E-2</v>
      </c>
      <c r="H59" s="25">
        <v>1.7000000000000001E-2</v>
      </c>
      <c r="I59">
        <v>1.6992E-2</v>
      </c>
      <c r="J59" s="25">
        <v>1.0999999999999999E-2</v>
      </c>
      <c r="K59">
        <v>1.0555E-2</v>
      </c>
    </row>
    <row r="60" spans="2:11">
      <c r="B60" t="s">
        <v>147</v>
      </c>
      <c r="C60">
        <v>59</v>
      </c>
      <c r="D60" s="19">
        <v>2.0000000000006679</v>
      </c>
      <c r="E60" s="19">
        <f t="shared" si="1"/>
        <v>76.066161202012211</v>
      </c>
      <c r="F60" s="25">
        <v>8.8999999999999996E-2</v>
      </c>
      <c r="G60">
        <v>8.6653999999999995E-2</v>
      </c>
      <c r="H60" s="25">
        <v>1.0999999999999999E-2</v>
      </c>
      <c r="I60">
        <v>1.0992E-2</v>
      </c>
      <c r="J60" s="25">
        <v>1.2E-2</v>
      </c>
      <c r="K60">
        <v>1.1577E-2</v>
      </c>
    </row>
    <row r="61" spans="2:11">
      <c r="B61" t="s">
        <v>148</v>
      </c>
      <c r="C61">
        <v>60</v>
      </c>
      <c r="D61" s="19">
        <v>2.2360679775009333</v>
      </c>
      <c r="E61" s="19">
        <f t="shared" si="1"/>
        <v>78.302229179513148</v>
      </c>
      <c r="F61" s="25">
        <v>8.6999999999999994E-2</v>
      </c>
      <c r="G61">
        <v>8.4797999999999998E-2</v>
      </c>
      <c r="H61" s="25">
        <v>1.0999999999999999E-2</v>
      </c>
      <c r="I61">
        <v>1.0992999999999999E-2</v>
      </c>
      <c r="J61" s="25">
        <v>1.0999999999999999E-2</v>
      </c>
      <c r="K61">
        <v>1.06E-2</v>
      </c>
    </row>
    <row r="62" spans="2:11">
      <c r="B62" t="s">
        <v>149</v>
      </c>
      <c r="C62">
        <v>61</v>
      </c>
      <c r="D62" s="19">
        <v>2.0000000000006679</v>
      </c>
      <c r="E62" s="19">
        <f t="shared" si="1"/>
        <v>80.302229179513816</v>
      </c>
      <c r="F62" s="25">
        <v>8.7999999999999995E-2</v>
      </c>
      <c r="G62">
        <v>8.5906999999999997E-2</v>
      </c>
      <c r="H62" s="25">
        <v>1.9E-2</v>
      </c>
      <c r="I62">
        <v>1.8994E-2</v>
      </c>
      <c r="J62" s="25">
        <v>1.0999999999999999E-2</v>
      </c>
      <c r="K62">
        <v>1.0619E-2</v>
      </c>
    </row>
    <row r="63" spans="2:11">
      <c r="B63" t="s">
        <v>150</v>
      </c>
      <c r="C63">
        <v>62</v>
      </c>
      <c r="D63" s="19">
        <v>2.2360679775025223</v>
      </c>
      <c r="E63" s="19">
        <f t="shared" si="1"/>
        <v>82.538297157016345</v>
      </c>
      <c r="F63" s="25">
        <v>8.5999999999999993E-2</v>
      </c>
      <c r="G63">
        <v>8.4028000000000005E-2</v>
      </c>
      <c r="H63" s="25">
        <v>1.0999999999999999E-2</v>
      </c>
      <c r="I63">
        <v>1.0994E-2</v>
      </c>
      <c r="J63" s="25">
        <v>1.0999999999999999E-2</v>
      </c>
      <c r="K63">
        <v>1.0638E-2</v>
      </c>
    </row>
    <row r="64" spans="2:11">
      <c r="B64" t="s">
        <v>151</v>
      </c>
      <c r="C64">
        <v>63</v>
      </c>
      <c r="D64" s="19">
        <v>1.9999999999988916</v>
      </c>
      <c r="E64" s="19">
        <f t="shared" si="1"/>
        <v>84.538297157015236</v>
      </c>
      <c r="F64" s="25">
        <v>8.7999999999999995E-2</v>
      </c>
      <c r="G64">
        <v>8.6124999999999993E-2</v>
      </c>
      <c r="H64" s="25">
        <v>1.4999999999999999E-2</v>
      </c>
      <c r="I64">
        <v>1.4994E-2</v>
      </c>
      <c r="J64" s="25">
        <v>1.2999999999999999E-2</v>
      </c>
      <c r="K64">
        <v>1.2656000000000001E-2</v>
      </c>
    </row>
    <row r="65" spans="2:11">
      <c r="B65" t="s">
        <v>152</v>
      </c>
      <c r="C65">
        <v>64</v>
      </c>
      <c r="D65" s="19">
        <v>2.2360679774961669</v>
      </c>
      <c r="E65" s="19">
        <f t="shared" si="1"/>
        <v>86.774365134511399</v>
      </c>
      <c r="F65" s="25">
        <v>8.5999999999999993E-2</v>
      </c>
      <c r="G65">
        <v>8.4221000000000004E-2</v>
      </c>
      <c r="H65" s="25">
        <v>1.4999999999999999E-2</v>
      </c>
      <c r="I65">
        <v>1.4994E-2</v>
      </c>
      <c r="J65" s="25">
        <v>1.0999999999999999E-2</v>
      </c>
      <c r="K65">
        <v>1.0673E-2</v>
      </c>
    </row>
    <row r="66" spans="2:11">
      <c r="B66" t="s">
        <v>153</v>
      </c>
      <c r="C66">
        <v>65</v>
      </c>
      <c r="D66" s="19">
        <v>1.9999999999988916</v>
      </c>
      <c r="E66" s="19">
        <f t="shared" si="1"/>
        <v>88.77436513451029</v>
      </c>
      <c r="F66" s="25">
        <v>8.5999999999999993E-2</v>
      </c>
      <c r="G66">
        <v>8.4305000000000005E-2</v>
      </c>
      <c r="H66" s="25">
        <v>1.4999999999999999E-2</v>
      </c>
      <c r="I66">
        <v>1.4994E-2</v>
      </c>
      <c r="J66" s="25">
        <v>0.01</v>
      </c>
      <c r="K66">
        <v>9.6863999999999995E-3</v>
      </c>
    </row>
    <row r="67" spans="2:11">
      <c r="B67" t="s">
        <v>154</v>
      </c>
      <c r="C67">
        <v>66</v>
      </c>
      <c r="D67" s="19">
        <v>2.2360679775025223</v>
      </c>
      <c r="E67" s="19">
        <f t="shared" si="1"/>
        <v>91.010433112012819</v>
      </c>
      <c r="F67" s="25">
        <v>8.7999999999999995E-2</v>
      </c>
      <c r="G67">
        <v>8.6397000000000002E-2</v>
      </c>
      <c r="H67" s="25">
        <v>1.2999999999999999E-2</v>
      </c>
      <c r="I67">
        <v>1.2994E-2</v>
      </c>
      <c r="J67" s="25">
        <v>0.01</v>
      </c>
      <c r="K67">
        <v>9.7021999999999994E-3</v>
      </c>
    </row>
    <row r="68" spans="2:11">
      <c r="B68" t="s">
        <v>155</v>
      </c>
      <c r="C68">
        <v>67</v>
      </c>
      <c r="D68" s="19">
        <v>2.0000000000006679</v>
      </c>
      <c r="E68" s="19">
        <f t="shared" si="1"/>
        <v>93.010433112013487</v>
      </c>
      <c r="F68" s="25">
        <v>8.7999999999999995E-2</v>
      </c>
      <c r="G68">
        <v>8.6465E-2</v>
      </c>
      <c r="H68" s="25">
        <v>1.4999999999999999E-2</v>
      </c>
      <c r="I68">
        <v>1.4995E-2</v>
      </c>
      <c r="J68" s="25">
        <v>1.2999999999999999E-2</v>
      </c>
      <c r="K68">
        <v>1.2715000000000001E-2</v>
      </c>
    </row>
    <row r="69" spans="2:11">
      <c r="B69" t="s">
        <v>156</v>
      </c>
      <c r="C69">
        <v>68</v>
      </c>
      <c r="D69" s="19">
        <v>2.2360679775009333</v>
      </c>
      <c r="E69" s="19">
        <f t="shared" si="1"/>
        <v>95.246501089514425</v>
      </c>
      <c r="F69" s="25">
        <v>8.6999999999999994E-2</v>
      </c>
      <c r="G69">
        <v>8.5544999999999996E-2</v>
      </c>
      <c r="H69" s="25">
        <v>1.4999999999999999E-2</v>
      </c>
      <c r="I69">
        <v>1.4996000000000001E-2</v>
      </c>
      <c r="J69" s="25">
        <v>0.01</v>
      </c>
      <c r="K69">
        <v>9.7284999999999993E-3</v>
      </c>
    </row>
    <row r="70" spans="2:11">
      <c r="B70" t="s">
        <v>157</v>
      </c>
      <c r="C70">
        <v>69</v>
      </c>
      <c r="D70" s="19">
        <v>1.0000000000012221</v>
      </c>
      <c r="E70" s="19">
        <f t="shared" si="1"/>
        <v>96.246501089515647</v>
      </c>
      <c r="F70" s="25">
        <v>8.5000000000000006E-2</v>
      </c>
      <c r="G70">
        <v>8.3578E-2</v>
      </c>
      <c r="H70" s="25">
        <v>1.7000000000000001E-2</v>
      </c>
      <c r="I70">
        <v>1.6996000000000001E-2</v>
      </c>
      <c r="J70" s="25">
        <v>8.9999999999999993E-3</v>
      </c>
      <c r="K70">
        <v>8.7343999999999998E-3</v>
      </c>
    </row>
    <row r="71" spans="2:11">
      <c r="B71" t="s">
        <v>158</v>
      </c>
      <c r="C71">
        <v>70</v>
      </c>
      <c r="D71" s="19">
        <v>2.2360679774945784</v>
      </c>
      <c r="E71" s="19">
        <f t="shared" si="1"/>
        <v>98.482569067010232</v>
      </c>
      <c r="F71" s="25">
        <v>8.4000000000000005E-2</v>
      </c>
      <c r="G71">
        <v>8.2643999999999995E-2</v>
      </c>
      <c r="H71" s="25">
        <v>1.4999999999999999E-2</v>
      </c>
      <c r="I71">
        <v>1.4996000000000001E-2</v>
      </c>
      <c r="J71" s="25">
        <v>1.0999999999999999E-2</v>
      </c>
      <c r="K71">
        <v>1.0746E-2</v>
      </c>
    </row>
    <row r="72" spans="2:11">
      <c r="B72" t="s">
        <v>159</v>
      </c>
      <c r="C72">
        <v>71</v>
      </c>
      <c r="D72" s="19">
        <v>2.0000000000006679</v>
      </c>
      <c r="E72" s="19">
        <f t="shared" si="1"/>
        <v>100.4825690670109</v>
      </c>
      <c r="F72" s="25">
        <v>8.4000000000000005E-2</v>
      </c>
      <c r="G72">
        <v>8.2705000000000001E-2</v>
      </c>
      <c r="H72" s="25">
        <v>1.7999999999999999E-2</v>
      </c>
      <c r="I72">
        <v>1.7996000000000002E-2</v>
      </c>
      <c r="J72" s="25">
        <v>1.0999999999999999E-2</v>
      </c>
      <c r="K72">
        <v>1.0756999999999999E-2</v>
      </c>
    </row>
    <row r="73" spans="2:11">
      <c r="B73" t="s">
        <v>160</v>
      </c>
      <c r="C73">
        <v>72</v>
      </c>
      <c r="D73" s="19">
        <v>3.0000000000001137</v>
      </c>
      <c r="E73" s="19">
        <f t="shared" si="1"/>
        <v>103.48256906701101</v>
      </c>
      <c r="F73" s="25">
        <v>8.8999999999999996E-2</v>
      </c>
      <c r="G73">
        <v>8.7787000000000004E-2</v>
      </c>
      <c r="H73" s="25">
        <v>1.2999999999999999E-2</v>
      </c>
      <c r="I73">
        <v>1.2996000000000001E-2</v>
      </c>
      <c r="J73" s="25">
        <v>8.9999999999999993E-3</v>
      </c>
      <c r="K73">
        <v>8.7709999999999993E-3</v>
      </c>
    </row>
    <row r="74" spans="2:11">
      <c r="B74" t="s">
        <v>161</v>
      </c>
      <c r="C74">
        <v>73</v>
      </c>
      <c r="D74" s="19">
        <v>2.2360679775009333</v>
      </c>
      <c r="E74" s="19">
        <f t="shared" si="1"/>
        <v>105.71863704451195</v>
      </c>
      <c r="F74" s="25">
        <v>8.7999999999999995E-2</v>
      </c>
      <c r="G74">
        <v>8.6843000000000004E-2</v>
      </c>
      <c r="H74" s="25">
        <v>1.4999999999999999E-2</v>
      </c>
      <c r="I74">
        <v>1.4996000000000001E-2</v>
      </c>
      <c r="J74" s="25">
        <v>1.0999999999999999E-2</v>
      </c>
      <c r="K74">
        <v>1.0781000000000001E-2</v>
      </c>
    </row>
    <row r="75" spans="2:11">
      <c r="B75" t="s">
        <v>162</v>
      </c>
      <c r="C75">
        <v>74</v>
      </c>
      <c r="D75" s="19">
        <v>2.0000000000006679</v>
      </c>
      <c r="E75" s="19">
        <f t="shared" si="1"/>
        <v>107.71863704451262</v>
      </c>
      <c r="F75" s="25">
        <v>8.6999999999999994E-2</v>
      </c>
      <c r="G75">
        <v>8.5892999999999997E-2</v>
      </c>
      <c r="H75" s="25">
        <v>2.1000000000000001E-2</v>
      </c>
      <c r="I75">
        <v>2.0996000000000001E-2</v>
      </c>
      <c r="J75" s="25">
        <v>8.0000000000000002E-3</v>
      </c>
      <c r="K75">
        <v>7.7897000000000001E-3</v>
      </c>
    </row>
    <row r="76" spans="2:11">
      <c r="B76" t="s">
        <v>163</v>
      </c>
      <c r="C76">
        <v>75</v>
      </c>
      <c r="D76" s="19">
        <v>1.4142135623760794</v>
      </c>
      <c r="E76" s="19">
        <f t="shared" si="1"/>
        <v>109.1328506068887</v>
      </c>
      <c r="F76" s="25">
        <v>8.5000000000000006E-2</v>
      </c>
      <c r="G76">
        <v>8.3929000000000004E-2</v>
      </c>
      <c r="H76" s="25">
        <v>0.02</v>
      </c>
      <c r="I76">
        <v>1.9996E-2</v>
      </c>
      <c r="J76" s="25">
        <v>1.2999999999999999E-2</v>
      </c>
      <c r="K76">
        <v>1.2796E-2</v>
      </c>
    </row>
    <row r="77" spans="2:11">
      <c r="B77" t="s">
        <v>164</v>
      </c>
      <c r="C77">
        <v>76</v>
      </c>
      <c r="D77" s="19">
        <v>2.0000000000006679</v>
      </c>
      <c r="E77" s="19">
        <f t="shared" si="1"/>
        <v>111.13285060688936</v>
      </c>
      <c r="F77" s="25">
        <v>8.4000000000000005E-2</v>
      </c>
      <c r="G77">
        <v>8.2973000000000005E-2</v>
      </c>
      <c r="H77" s="25">
        <v>0.01</v>
      </c>
      <c r="I77">
        <v>9.9962000000000002E-3</v>
      </c>
      <c r="J77" s="25">
        <v>0.01</v>
      </c>
      <c r="K77">
        <v>9.8040999999999996E-3</v>
      </c>
    </row>
    <row r="78" spans="2:11">
      <c r="B78" t="s">
        <v>165</v>
      </c>
      <c r="C78">
        <v>77</v>
      </c>
      <c r="D78" s="19">
        <v>2.2360679774961669</v>
      </c>
      <c r="E78" s="19">
        <f t="shared" si="1"/>
        <v>113.36891858438553</v>
      </c>
      <c r="F78" s="25">
        <v>8.5000000000000006E-2</v>
      </c>
      <c r="G78">
        <v>8.4016999999999994E-2</v>
      </c>
      <c r="H78" s="25">
        <v>1.4E-2</v>
      </c>
      <c r="I78">
        <v>1.3996E-2</v>
      </c>
      <c r="J78" s="25">
        <v>1.0999999999999999E-2</v>
      </c>
      <c r="K78">
        <v>1.0812E-2</v>
      </c>
    </row>
    <row r="79" spans="2:11">
      <c r="B79" t="s">
        <v>166</v>
      </c>
      <c r="C79">
        <v>78</v>
      </c>
      <c r="D79" s="19">
        <v>1.9999999999988916</v>
      </c>
      <c r="E79" s="19">
        <f t="shared" si="1"/>
        <v>115.36891858438442</v>
      </c>
      <c r="F79" s="25">
        <v>8.8999999999999996E-2</v>
      </c>
      <c r="G79">
        <v>8.8054999999999994E-2</v>
      </c>
      <c r="H79" s="25">
        <v>1.4E-2</v>
      </c>
      <c r="I79">
        <v>1.3996E-2</v>
      </c>
      <c r="J79" s="25">
        <v>8.9999999999999993E-3</v>
      </c>
      <c r="K79">
        <v>8.8194999999999992E-3</v>
      </c>
    </row>
    <row r="80" spans="2:11">
      <c r="B80" t="s">
        <v>167</v>
      </c>
      <c r="C80">
        <v>79</v>
      </c>
      <c r="D80" s="19">
        <v>2.2360679775025223</v>
      </c>
      <c r="E80" s="19">
        <f t="shared" si="1"/>
        <v>117.60498656188695</v>
      </c>
      <c r="F80" s="25">
        <v>8.4000000000000005E-2</v>
      </c>
      <c r="G80">
        <v>8.3096000000000003E-2</v>
      </c>
      <c r="H80" s="25">
        <v>1.0999999999999999E-2</v>
      </c>
      <c r="I80">
        <v>1.0998000000000001E-2</v>
      </c>
      <c r="J80" s="25">
        <v>0.01</v>
      </c>
      <c r="K80">
        <v>9.8270000000000007E-3</v>
      </c>
    </row>
    <row r="81" spans="2:11">
      <c r="B81" t="s">
        <v>168</v>
      </c>
      <c r="C81">
        <v>80</v>
      </c>
      <c r="D81" s="19">
        <v>1.9999999999988916</v>
      </c>
      <c r="E81" s="19">
        <f t="shared" si="1"/>
        <v>119.60498656188584</v>
      </c>
      <c r="F81" s="25">
        <v>8.8999999999999996E-2</v>
      </c>
      <c r="G81">
        <v>8.813E-2</v>
      </c>
      <c r="H81" s="25">
        <v>1.2E-2</v>
      </c>
      <c r="I81">
        <v>1.1998E-2</v>
      </c>
      <c r="J81" s="25">
        <v>1.2E-2</v>
      </c>
      <c r="K81">
        <v>1.1832000000000001E-2</v>
      </c>
    </row>
    <row r="82" spans="2:11">
      <c r="B82" t="s">
        <v>169</v>
      </c>
      <c r="C82">
        <v>81</v>
      </c>
      <c r="D82" s="19">
        <v>2.2360679775025223</v>
      </c>
      <c r="E82" s="19">
        <f t="shared" si="1"/>
        <v>121.84105453938837</v>
      </c>
      <c r="F82" s="25">
        <v>8.5000000000000006E-2</v>
      </c>
      <c r="G82">
        <v>8.4167000000000006E-2</v>
      </c>
      <c r="H82" s="25">
        <v>1.2999999999999999E-2</v>
      </c>
      <c r="I82">
        <v>1.2997999999999999E-2</v>
      </c>
      <c r="J82" s="25">
        <v>0.01</v>
      </c>
      <c r="K82">
        <v>9.8405000000000003E-3</v>
      </c>
    </row>
    <row r="83" spans="2:11">
      <c r="B83" t="s">
        <v>170</v>
      </c>
      <c r="C83">
        <v>82</v>
      </c>
      <c r="D83" s="19">
        <v>2.0000000000006679</v>
      </c>
      <c r="E83" s="19">
        <f t="shared" si="1"/>
        <v>123.84105453938903</v>
      </c>
      <c r="F83" s="25">
        <v>8.5000000000000006E-2</v>
      </c>
      <c r="G83">
        <v>8.4198999999999996E-2</v>
      </c>
      <c r="H83" s="25">
        <v>1.9E-2</v>
      </c>
      <c r="I83">
        <v>1.8998000000000001E-2</v>
      </c>
      <c r="J83" s="25">
        <v>8.9999999999999993E-3</v>
      </c>
      <c r="K83">
        <v>8.8447000000000005E-3</v>
      </c>
    </row>
    <row r="84" spans="2:11">
      <c r="B84" t="s">
        <v>171</v>
      </c>
      <c r="C84">
        <v>84</v>
      </c>
      <c r="D84" s="19">
        <v>4.1231056256149445</v>
      </c>
      <c r="E84" s="19">
        <f t="shared" si="1"/>
        <v>127.96416016500397</v>
      </c>
      <c r="F84" s="25">
        <v>8.5999999999999993E-2</v>
      </c>
      <c r="G84">
        <v>8.5258E-2</v>
      </c>
      <c r="H84" s="25">
        <v>1.7000000000000001E-2</v>
      </c>
      <c r="I84">
        <v>1.6997999999999999E-2</v>
      </c>
      <c r="J84" s="25">
        <v>1.2E-2</v>
      </c>
      <c r="K84">
        <v>1.1856999999999999E-2</v>
      </c>
    </row>
    <row r="85" spans="2:11">
      <c r="B85" t="s">
        <v>172</v>
      </c>
      <c r="C85">
        <v>86</v>
      </c>
      <c r="D85" s="19">
        <v>3.6055512754693813</v>
      </c>
      <c r="E85" s="19">
        <f t="shared" si="1"/>
        <v>131.56971144047336</v>
      </c>
      <c r="F85" s="25">
        <v>8.5000000000000006E-2</v>
      </c>
      <c r="G85">
        <v>8.4305000000000005E-2</v>
      </c>
      <c r="H85" s="25">
        <v>8.9999999999999993E-3</v>
      </c>
      <c r="I85">
        <v>8.9981000000000002E-3</v>
      </c>
      <c r="J85" s="25">
        <v>1.0999999999999999E-2</v>
      </c>
      <c r="K85">
        <v>1.0865E-2</v>
      </c>
    </row>
    <row r="86" spans="2:11">
      <c r="B86" t="s">
        <v>173</v>
      </c>
      <c r="C86">
        <v>88</v>
      </c>
      <c r="D86" s="19">
        <v>3.9999999999995595</v>
      </c>
      <c r="E86" s="19">
        <f t="shared" si="1"/>
        <v>135.56971144047293</v>
      </c>
      <c r="F86" s="25">
        <v>0.30099999999999999</v>
      </c>
      <c r="G86">
        <v>0.30035000000000001</v>
      </c>
      <c r="H86" s="25">
        <v>0.34200000000000003</v>
      </c>
      <c r="I86">
        <v>0.34200000000000003</v>
      </c>
      <c r="J86" s="25">
        <v>0.01</v>
      </c>
      <c r="K86">
        <v>9.8729999999999998E-3</v>
      </c>
    </row>
    <row r="87" spans="2:11">
      <c r="B87" t="s">
        <v>174</v>
      </c>
      <c r="C87">
        <v>90</v>
      </c>
      <c r="D87" s="19">
        <v>5.0990195135917009</v>
      </c>
      <c r="E87" s="19">
        <f t="shared" si="1"/>
        <v>140.66873095406464</v>
      </c>
      <c r="F87" s="25">
        <v>0.186</v>
      </c>
      <c r="G87">
        <v>0.18540999999999999</v>
      </c>
      <c r="H87" s="25">
        <v>0.314</v>
      </c>
      <c r="I87">
        <v>0.314</v>
      </c>
      <c r="J87" s="25">
        <v>0.01</v>
      </c>
      <c r="K87">
        <v>9.8840000000000004E-3</v>
      </c>
    </row>
    <row r="88" spans="2:11">
      <c r="B88" t="s">
        <v>175</v>
      </c>
      <c r="C88">
        <v>92</v>
      </c>
      <c r="D88" s="19">
        <v>3.1622776601699973</v>
      </c>
      <c r="E88" s="19">
        <f t="shared" si="1"/>
        <v>143.83100861423463</v>
      </c>
      <c r="F88" s="25">
        <v>8.5000000000000006E-2</v>
      </c>
      <c r="G88">
        <v>8.4436999999999998E-2</v>
      </c>
      <c r="H88" s="25">
        <v>1.2999999999999999E-2</v>
      </c>
      <c r="I88">
        <v>1.2997999999999999E-2</v>
      </c>
      <c r="J88" s="25">
        <v>8.0000000000000002E-3</v>
      </c>
      <c r="K88">
        <v>7.8896999999999995E-3</v>
      </c>
    </row>
    <row r="89" spans="2:11">
      <c r="B89" t="s">
        <v>176</v>
      </c>
      <c r="C89">
        <v>94</v>
      </c>
      <c r="D89" s="19">
        <v>4.1231056256183916</v>
      </c>
      <c r="E89" s="19">
        <f t="shared" ref="E89:E136" si="2">E88+D89</f>
        <v>147.95411423985303</v>
      </c>
      <c r="F89" s="25">
        <v>8.7999999999999995E-2</v>
      </c>
      <c r="G89">
        <v>8.7473999999999996E-2</v>
      </c>
      <c r="H89" s="25">
        <v>1.0999999999999999E-2</v>
      </c>
      <c r="I89">
        <v>1.0998000000000001E-2</v>
      </c>
      <c r="J89" s="25">
        <v>8.9999999999999993E-3</v>
      </c>
      <c r="K89">
        <v>8.8959E-3</v>
      </c>
    </row>
    <row r="90" spans="2:11">
      <c r="B90" t="s">
        <v>177</v>
      </c>
      <c r="C90">
        <v>96</v>
      </c>
      <c r="D90" s="19">
        <v>4.1231056256149445</v>
      </c>
      <c r="E90" s="19">
        <f t="shared" si="2"/>
        <v>152.07721986546798</v>
      </c>
      <c r="F90" s="25">
        <v>8.5000000000000006E-2</v>
      </c>
      <c r="G90">
        <v>8.4508E-2</v>
      </c>
      <c r="H90" s="25">
        <v>1.2E-2</v>
      </c>
      <c r="I90">
        <v>1.1998E-2</v>
      </c>
      <c r="J90" s="25">
        <v>1.2E-2</v>
      </c>
      <c r="K90">
        <v>1.1904E-2</v>
      </c>
    </row>
    <row r="91" spans="2:11">
      <c r="B91" t="s">
        <v>178</v>
      </c>
      <c r="C91">
        <v>98</v>
      </c>
      <c r="D91" s="19">
        <v>4.1231056256183916</v>
      </c>
      <c r="E91" s="19">
        <f t="shared" si="2"/>
        <v>156.20032549108637</v>
      </c>
      <c r="F91" s="25">
        <v>8.3000000000000004E-2</v>
      </c>
      <c r="G91">
        <v>8.2538E-2</v>
      </c>
      <c r="H91" s="25">
        <v>1.4999999999999999E-2</v>
      </c>
      <c r="I91">
        <v>1.4997999999999999E-2</v>
      </c>
      <c r="J91" s="25">
        <v>8.9999999999999993E-3</v>
      </c>
      <c r="K91">
        <v>8.9096000000000002E-3</v>
      </c>
    </row>
    <row r="92" spans="2:11">
      <c r="B92" t="s">
        <v>179</v>
      </c>
      <c r="C92">
        <v>100</v>
      </c>
      <c r="D92" s="19">
        <v>4.1231056256201137</v>
      </c>
      <c r="E92" s="19">
        <f t="shared" si="2"/>
        <v>160.3234311167065</v>
      </c>
      <c r="F92" s="25">
        <v>8.4000000000000005E-2</v>
      </c>
      <c r="G92">
        <v>8.3567000000000002E-2</v>
      </c>
      <c r="H92" s="25">
        <v>2.1000000000000001E-2</v>
      </c>
      <c r="I92">
        <v>2.0997999999999999E-2</v>
      </c>
      <c r="J92" s="25">
        <v>0.01</v>
      </c>
      <c r="K92">
        <v>9.9144000000000003E-3</v>
      </c>
    </row>
    <row r="93" spans="2:11">
      <c r="B93" t="s">
        <v>180</v>
      </c>
      <c r="C93">
        <v>103</v>
      </c>
      <c r="D93" s="19">
        <v>5.0990195135899592</v>
      </c>
      <c r="E93" s="19">
        <f t="shared" si="2"/>
        <v>165.42245063029645</v>
      </c>
      <c r="F93" s="25">
        <v>8.5000000000000006E-2</v>
      </c>
      <c r="G93">
        <v>8.4598999999999994E-2</v>
      </c>
      <c r="H93" s="25">
        <v>1.2999999999999999E-2</v>
      </c>
      <c r="I93">
        <v>1.2997999999999999E-2</v>
      </c>
      <c r="J93" s="25">
        <v>0.01</v>
      </c>
      <c r="K93">
        <v>9.9202000000000005E-3</v>
      </c>
    </row>
    <row r="94" spans="2:11">
      <c r="B94" t="s">
        <v>181</v>
      </c>
      <c r="C94">
        <v>106</v>
      </c>
      <c r="D94" s="19">
        <v>7.2801098892828282</v>
      </c>
      <c r="E94" s="19">
        <f t="shared" si="2"/>
        <v>172.70256051957929</v>
      </c>
      <c r="F94" s="25">
        <v>8.5000000000000006E-2</v>
      </c>
      <c r="G94">
        <v>8.4639000000000006E-2</v>
      </c>
      <c r="H94" s="25">
        <v>1.7999999999999999E-2</v>
      </c>
      <c r="I94">
        <v>1.7998E-2</v>
      </c>
      <c r="J94" s="25">
        <v>0.01</v>
      </c>
      <c r="K94">
        <v>9.9278999999999999E-3</v>
      </c>
    </row>
    <row r="95" spans="2:11">
      <c r="B95" t="s">
        <v>182</v>
      </c>
      <c r="C95">
        <v>109</v>
      </c>
      <c r="D95" s="19">
        <v>5.0990195135917009</v>
      </c>
      <c r="E95" s="19">
        <f t="shared" si="2"/>
        <v>177.80158003317101</v>
      </c>
      <c r="F95" s="25">
        <v>8.6999999999999994E-2</v>
      </c>
      <c r="G95">
        <v>8.6663000000000004E-2</v>
      </c>
      <c r="H95" s="25">
        <v>1.2E-2</v>
      </c>
      <c r="I95">
        <v>1.1998E-2</v>
      </c>
      <c r="J95" s="25">
        <v>1.0999999999999999E-2</v>
      </c>
      <c r="K95">
        <v>1.0933E-2</v>
      </c>
    </row>
    <row r="96" spans="2:11">
      <c r="B96" t="s">
        <v>183</v>
      </c>
      <c r="C96">
        <v>112</v>
      </c>
      <c r="D96" s="19">
        <v>6.3245553203399947</v>
      </c>
      <c r="E96" s="19">
        <f t="shared" si="2"/>
        <v>184.12613535351099</v>
      </c>
      <c r="F96" s="25">
        <v>8.4000000000000005E-2</v>
      </c>
      <c r="G96">
        <v>8.3692000000000003E-2</v>
      </c>
      <c r="H96" s="25">
        <v>1.2999999999999999E-2</v>
      </c>
      <c r="I96">
        <v>1.2999999999999999E-2</v>
      </c>
      <c r="J96" s="25">
        <v>6.0000000000000001E-3</v>
      </c>
      <c r="K96">
        <v>5.9386999999999999E-3</v>
      </c>
    </row>
    <row r="97" spans="2:11">
      <c r="B97" t="s">
        <v>184</v>
      </c>
      <c r="C97">
        <v>115</v>
      </c>
      <c r="D97" s="19">
        <v>6.3245553203355005</v>
      </c>
      <c r="E97" s="19">
        <f t="shared" si="2"/>
        <v>190.45069067384648</v>
      </c>
      <c r="F97" s="25">
        <v>8.6999999999999994E-2</v>
      </c>
      <c r="G97">
        <v>8.6717000000000002E-2</v>
      </c>
      <c r="H97" s="25">
        <v>1.4E-2</v>
      </c>
      <c r="I97">
        <v>1.4E-2</v>
      </c>
      <c r="J97" s="25">
        <v>8.0000000000000002E-3</v>
      </c>
      <c r="K97">
        <v>7.9433000000000004E-3</v>
      </c>
    </row>
    <row r="98" spans="2:11">
      <c r="B98" t="s">
        <v>185</v>
      </c>
      <c r="C98">
        <v>118</v>
      </c>
      <c r="D98" s="19">
        <v>6.0827625302992292</v>
      </c>
      <c r="E98" s="19">
        <f t="shared" si="2"/>
        <v>196.5334532041457</v>
      </c>
      <c r="F98" s="25">
        <v>8.5999999999999993E-2</v>
      </c>
      <c r="G98">
        <v>8.5737999999999995E-2</v>
      </c>
      <c r="H98" s="25">
        <v>1.2E-2</v>
      </c>
      <c r="I98">
        <v>1.2E-2</v>
      </c>
      <c r="J98" s="25">
        <v>7.0000000000000001E-3</v>
      </c>
      <c r="K98">
        <v>6.9478999999999999E-3</v>
      </c>
    </row>
    <row r="99" spans="2:11">
      <c r="B99" t="s">
        <v>186</v>
      </c>
      <c r="C99">
        <v>121</v>
      </c>
      <c r="D99" s="19">
        <v>5.0990195135899592</v>
      </c>
      <c r="E99" s="19">
        <f>E98+D99</f>
        <v>201.63247271773565</v>
      </c>
      <c r="F99" s="25">
        <v>8.3000000000000004E-2</v>
      </c>
      <c r="G99">
        <v>8.2752999999999993E-2</v>
      </c>
      <c r="H99" s="25">
        <v>1.2999999999999999E-2</v>
      </c>
      <c r="I99">
        <v>1.2999999999999999E-2</v>
      </c>
      <c r="J99" s="25">
        <v>8.0000000000000002E-3</v>
      </c>
      <c r="K99">
        <v>7.9500000000000005E-3</v>
      </c>
    </row>
    <row r="100" spans="2:11">
      <c r="B100" t="s">
        <v>187</v>
      </c>
      <c r="C100">
        <v>124</v>
      </c>
      <c r="D100" s="19">
        <v>7.2801098892828282</v>
      </c>
      <c r="E100" s="19">
        <f t="shared" si="2"/>
        <v>208.91258260701849</v>
      </c>
      <c r="F100" s="25">
        <v>8.5999999999999993E-2</v>
      </c>
      <c r="G100">
        <v>8.5775000000000004E-2</v>
      </c>
      <c r="H100" s="25">
        <v>8.0000000000000002E-3</v>
      </c>
      <c r="I100">
        <v>8.0000000000000002E-3</v>
      </c>
      <c r="J100" s="25">
        <v>8.9999999999999993E-3</v>
      </c>
      <c r="K100">
        <v>8.9546999999999995E-3</v>
      </c>
    </row>
    <row r="101" spans="2:11">
      <c r="B101" t="s">
        <v>188</v>
      </c>
      <c r="C101">
        <v>127</v>
      </c>
      <c r="D101" s="19">
        <v>5.0990195135917009</v>
      </c>
      <c r="E101" s="19">
        <f t="shared" si="2"/>
        <v>214.01160212061021</v>
      </c>
      <c r="F101" s="25">
        <v>8.5999999999999993E-2</v>
      </c>
      <c r="G101">
        <v>8.5787000000000002E-2</v>
      </c>
      <c r="H101" s="25">
        <v>1.2999999999999999E-2</v>
      </c>
      <c r="I101">
        <v>1.2999999999999999E-2</v>
      </c>
      <c r="J101" s="25">
        <v>8.0000000000000002E-3</v>
      </c>
      <c r="K101">
        <v>7.9576000000000004E-3</v>
      </c>
    </row>
    <row r="102" spans="2:11">
      <c r="B102" t="s">
        <v>189</v>
      </c>
      <c r="C102">
        <v>130</v>
      </c>
      <c r="D102" s="19">
        <v>6.0827625302992292</v>
      </c>
      <c r="E102" s="19">
        <f t="shared" si="2"/>
        <v>220.09436465090943</v>
      </c>
      <c r="F102" s="25">
        <v>8.1000000000000003E-2</v>
      </c>
      <c r="G102">
        <v>8.0800999999999998E-2</v>
      </c>
      <c r="H102" s="25">
        <v>1.2999999999999999E-2</v>
      </c>
      <c r="I102">
        <v>1.2999999999999999E-2</v>
      </c>
      <c r="J102" s="25">
        <v>1.0999999999999999E-2</v>
      </c>
      <c r="K102">
        <v>1.0961E-2</v>
      </c>
    </row>
    <row r="103" spans="2:11">
      <c r="B103" t="s">
        <v>190</v>
      </c>
      <c r="C103">
        <v>133</v>
      </c>
      <c r="D103" s="19">
        <v>6.3245553203355005</v>
      </c>
      <c r="E103" s="19">
        <f t="shared" si="2"/>
        <v>226.41891997124492</v>
      </c>
      <c r="F103" s="25">
        <v>8.5000000000000006E-2</v>
      </c>
      <c r="G103">
        <v>8.4815000000000002E-2</v>
      </c>
      <c r="H103" s="25">
        <v>1.4999999999999999E-2</v>
      </c>
      <c r="I103">
        <v>1.4999999999999999E-2</v>
      </c>
      <c r="J103" s="25">
        <v>1.0999999999999999E-2</v>
      </c>
      <c r="K103">
        <v>1.0962E-2</v>
      </c>
    </row>
    <row r="104" spans="2:11">
      <c r="B104" t="s">
        <v>191</v>
      </c>
      <c r="C104">
        <v>136</v>
      </c>
      <c r="D104" s="19">
        <v>6.0827625302974768</v>
      </c>
      <c r="E104" s="19">
        <f t="shared" si="2"/>
        <v>232.5016825015424</v>
      </c>
      <c r="F104" s="25">
        <v>8.2000000000000003E-2</v>
      </c>
      <c r="G104">
        <v>8.1826999999999997E-2</v>
      </c>
      <c r="H104" s="25">
        <v>1.4E-2</v>
      </c>
      <c r="I104">
        <v>1.4E-2</v>
      </c>
      <c r="J104" s="25">
        <v>7.0000000000000001E-3</v>
      </c>
      <c r="K104">
        <v>6.9649999999999998E-3</v>
      </c>
    </row>
    <row r="105" spans="2:11">
      <c r="B105" t="s">
        <v>192</v>
      </c>
      <c r="C105">
        <v>139</v>
      </c>
      <c r="D105" s="19">
        <v>5.3851648071334983</v>
      </c>
      <c r="E105" s="19">
        <f t="shared" si="2"/>
        <v>237.8868473086759</v>
      </c>
      <c r="F105" s="25">
        <v>8.2000000000000003E-2</v>
      </c>
      <c r="G105">
        <v>8.1836000000000006E-2</v>
      </c>
      <c r="H105" s="25">
        <v>1.4E-2</v>
      </c>
      <c r="I105">
        <v>1.4E-2</v>
      </c>
      <c r="J105" s="25">
        <v>0.01</v>
      </c>
      <c r="K105">
        <v>9.9664000000000003E-3</v>
      </c>
    </row>
    <row r="106" spans="2:11">
      <c r="B106" t="s">
        <v>193</v>
      </c>
      <c r="C106">
        <v>142</v>
      </c>
      <c r="D106" s="19">
        <v>6.0827625302992292</v>
      </c>
      <c r="E106" s="19">
        <f t="shared" si="2"/>
        <v>243.96960983897512</v>
      </c>
      <c r="F106" s="25">
        <v>8.1000000000000003E-2</v>
      </c>
      <c r="G106">
        <v>8.0846000000000001E-2</v>
      </c>
      <c r="H106" s="25">
        <v>1.0999999999999999E-2</v>
      </c>
      <c r="I106">
        <v>1.0999999999999999E-2</v>
      </c>
      <c r="J106" s="25">
        <v>7.0000000000000001E-3</v>
      </c>
      <c r="K106">
        <v>6.9693000000000003E-3</v>
      </c>
    </row>
    <row r="107" spans="2:11">
      <c r="B107" t="s">
        <v>194</v>
      </c>
      <c r="C107">
        <v>145</v>
      </c>
      <c r="D107" s="19">
        <v>6.3245553203355005</v>
      </c>
      <c r="E107" s="19">
        <f t="shared" si="2"/>
        <v>250.29416515931061</v>
      </c>
      <c r="F107" s="25">
        <v>8.2000000000000003E-2</v>
      </c>
      <c r="G107">
        <v>8.1855999999999998E-2</v>
      </c>
      <c r="H107" s="25">
        <v>1.0999999999999999E-2</v>
      </c>
      <c r="I107">
        <v>1.0999999999999999E-2</v>
      </c>
      <c r="J107" s="25">
        <v>7.0000000000000001E-3</v>
      </c>
      <c r="K107">
        <v>6.9706999999999998E-3</v>
      </c>
    </row>
    <row r="108" spans="2:11">
      <c r="B108" t="s">
        <v>195</v>
      </c>
      <c r="C108">
        <v>148</v>
      </c>
      <c r="D108" s="19">
        <v>6.3245553203399947</v>
      </c>
      <c r="E108" s="19">
        <f t="shared" si="2"/>
        <v>256.61872047965062</v>
      </c>
      <c r="F108" s="25">
        <v>8.4000000000000005E-2</v>
      </c>
      <c r="G108">
        <v>8.3864999999999995E-2</v>
      </c>
      <c r="H108" s="25">
        <v>1.4999999999999999E-2</v>
      </c>
      <c r="I108">
        <v>1.4999999999999999E-2</v>
      </c>
      <c r="J108" s="25">
        <v>1.0999999999999999E-2</v>
      </c>
      <c r="K108">
        <v>1.0973E-2</v>
      </c>
    </row>
    <row r="109" spans="2:11">
      <c r="B109" t="s">
        <v>196</v>
      </c>
      <c r="C109">
        <v>151</v>
      </c>
      <c r="D109" s="19">
        <v>6.0827625302968924</v>
      </c>
      <c r="E109" s="19">
        <f t="shared" si="2"/>
        <v>262.70148300994754</v>
      </c>
      <c r="F109" s="25">
        <v>8.5000000000000006E-2</v>
      </c>
      <c r="G109">
        <v>8.4872000000000003E-2</v>
      </c>
      <c r="H109" s="25">
        <v>1.4999999999999999E-2</v>
      </c>
      <c r="I109">
        <v>1.4999999999999999E-2</v>
      </c>
      <c r="J109" s="25">
        <v>1.0999999999999999E-2</v>
      </c>
      <c r="K109">
        <v>1.0973999999999999E-2</v>
      </c>
    </row>
    <row r="110" spans="2:11">
      <c r="B110" t="s">
        <v>197</v>
      </c>
      <c r="C110">
        <v>155</v>
      </c>
      <c r="D110" s="19">
        <v>7.2801098892828282</v>
      </c>
      <c r="E110" s="19">
        <f t="shared" si="2"/>
        <v>269.98159289923035</v>
      </c>
      <c r="F110" s="25">
        <v>8.5000000000000006E-2</v>
      </c>
      <c r="G110">
        <v>8.4880999999999998E-2</v>
      </c>
      <c r="H110" s="25">
        <v>8.9999999999999993E-3</v>
      </c>
      <c r="I110">
        <v>8.9999999999999993E-3</v>
      </c>
      <c r="J110" s="25">
        <v>8.0000000000000002E-3</v>
      </c>
      <c r="K110">
        <v>7.9766000000000004E-3</v>
      </c>
    </row>
    <row r="111" spans="2:11">
      <c r="B111" t="s">
        <v>198</v>
      </c>
      <c r="C111">
        <v>159</v>
      </c>
      <c r="D111" s="19">
        <v>8.0622577482965045</v>
      </c>
      <c r="E111" s="19">
        <f t="shared" si="2"/>
        <v>278.04385064752688</v>
      </c>
      <c r="F111" s="25">
        <v>8.5999999999999993E-2</v>
      </c>
      <c r="G111">
        <v>8.5888999999999993E-2</v>
      </c>
      <c r="H111" s="25">
        <v>1.2E-2</v>
      </c>
      <c r="I111">
        <v>1.2E-2</v>
      </c>
      <c r="J111" s="25">
        <v>7.0000000000000001E-3</v>
      </c>
      <c r="K111">
        <v>6.9781000000000001E-3</v>
      </c>
    </row>
    <row r="112" spans="2:11">
      <c r="B112" t="s">
        <v>199</v>
      </c>
      <c r="C112">
        <v>163</v>
      </c>
      <c r="D112" s="19">
        <v>8.2462112512385062</v>
      </c>
      <c r="E112" s="19">
        <f t="shared" si="2"/>
        <v>286.29006189876537</v>
      </c>
      <c r="F112" s="25">
        <v>8.5999999999999993E-2</v>
      </c>
      <c r="G112">
        <v>8.5898000000000002E-2</v>
      </c>
      <c r="H112" s="25">
        <v>1.2999999999999999E-2</v>
      </c>
      <c r="I112">
        <v>1.2999999999999999E-2</v>
      </c>
      <c r="J112" s="25">
        <v>7.0000000000000001E-3</v>
      </c>
      <c r="K112">
        <v>6.9795999999999999E-3</v>
      </c>
    </row>
    <row r="113" spans="2:11">
      <c r="B113" t="s">
        <v>200</v>
      </c>
      <c r="C113">
        <v>167</v>
      </c>
      <c r="D113" s="19">
        <v>8.2462112512333352</v>
      </c>
      <c r="E113" s="19">
        <f t="shared" si="2"/>
        <v>294.53627314999869</v>
      </c>
      <c r="F113" s="25">
        <v>8.2000000000000003E-2</v>
      </c>
      <c r="G113">
        <v>8.1905000000000006E-2</v>
      </c>
      <c r="H113" s="25">
        <v>1.2E-2</v>
      </c>
      <c r="I113">
        <v>1.2E-2</v>
      </c>
      <c r="J113" s="25">
        <v>0.01</v>
      </c>
      <c r="K113">
        <v>9.9810999999999997E-3</v>
      </c>
    </row>
    <row r="114" spans="2:11">
      <c r="B114" t="s">
        <v>201</v>
      </c>
      <c r="C114">
        <v>171</v>
      </c>
      <c r="D114" s="19">
        <v>7.2801098892789238</v>
      </c>
      <c r="E114" s="19">
        <f t="shared" si="2"/>
        <v>301.81638303927764</v>
      </c>
      <c r="F114" s="25">
        <v>8.4000000000000005E-2</v>
      </c>
      <c r="G114">
        <v>8.3909999999999998E-2</v>
      </c>
      <c r="H114" s="25">
        <v>8.0000000000000002E-3</v>
      </c>
      <c r="I114">
        <v>8.0000000000000002E-3</v>
      </c>
      <c r="J114" s="25">
        <v>7.0000000000000001E-3</v>
      </c>
      <c r="K114">
        <v>6.9823999999999997E-3</v>
      </c>
    </row>
    <row r="115" spans="2:11">
      <c r="B115" t="s">
        <v>202</v>
      </c>
      <c r="C115">
        <v>175</v>
      </c>
      <c r="D115" s="19">
        <v>8.5440037453184097</v>
      </c>
      <c r="E115" s="19">
        <f t="shared" si="2"/>
        <v>310.36038678459607</v>
      </c>
      <c r="F115" s="25">
        <v>8.5000000000000006E-2</v>
      </c>
      <c r="G115">
        <v>8.4916000000000005E-2</v>
      </c>
      <c r="H115" s="25">
        <v>1.2E-2</v>
      </c>
      <c r="I115">
        <v>1.2E-2</v>
      </c>
      <c r="J115" s="25">
        <v>8.9999999999999993E-3</v>
      </c>
      <c r="K115">
        <v>8.9826999999999997E-3</v>
      </c>
    </row>
    <row r="116" spans="2:11">
      <c r="B116" t="s">
        <v>203</v>
      </c>
      <c r="C116">
        <v>179</v>
      </c>
      <c r="D116" s="19">
        <v>8.2462112512367831</v>
      </c>
      <c r="E116" s="19">
        <f t="shared" si="2"/>
        <v>318.60659803583286</v>
      </c>
      <c r="F116" s="25">
        <v>8.2000000000000003E-2</v>
      </c>
      <c r="G116">
        <v>8.1921999999999995E-2</v>
      </c>
      <c r="H116" s="25">
        <v>1.2999999999999999E-2</v>
      </c>
      <c r="I116">
        <v>1.2999999999999999E-2</v>
      </c>
      <c r="J116" s="25">
        <v>7.0000000000000001E-3</v>
      </c>
      <c r="K116">
        <v>6.9839000000000004E-3</v>
      </c>
    </row>
    <row r="117" spans="2:11">
      <c r="B117" t="s">
        <v>204</v>
      </c>
      <c r="C117">
        <v>183</v>
      </c>
      <c r="D117" s="19">
        <v>8.2462112512350583</v>
      </c>
      <c r="E117" s="19">
        <f t="shared" si="2"/>
        <v>326.85280928706794</v>
      </c>
      <c r="F117" s="25">
        <v>8.5000000000000006E-2</v>
      </c>
      <c r="G117">
        <v>8.4928000000000003E-2</v>
      </c>
      <c r="H117" s="25">
        <v>1.2999999999999999E-2</v>
      </c>
      <c r="I117">
        <v>1.2999999999999999E-2</v>
      </c>
      <c r="J117" s="25">
        <v>6.0000000000000001E-3</v>
      </c>
      <c r="K117">
        <v>5.9854000000000001E-3</v>
      </c>
    </row>
    <row r="118" spans="2:11">
      <c r="B118" t="s">
        <v>205</v>
      </c>
      <c r="C118">
        <v>187</v>
      </c>
      <c r="D118" s="19">
        <v>8.0622577482982685</v>
      </c>
      <c r="E118" s="19">
        <f t="shared" si="2"/>
        <v>334.91506703536623</v>
      </c>
      <c r="F118" s="25">
        <v>8.3000000000000004E-2</v>
      </c>
      <c r="G118">
        <v>8.2932000000000006E-2</v>
      </c>
      <c r="H118" s="25">
        <v>0.01</v>
      </c>
      <c r="I118">
        <v>0.01</v>
      </c>
      <c r="J118" s="25">
        <v>8.0000000000000002E-3</v>
      </c>
      <c r="K118">
        <v>7.986E-3</v>
      </c>
    </row>
    <row r="119" spans="2:11">
      <c r="B119" t="s">
        <v>206</v>
      </c>
      <c r="C119">
        <v>191</v>
      </c>
      <c r="D119" s="19">
        <v>8.2462112512350583</v>
      </c>
      <c r="E119" s="19">
        <f t="shared" si="2"/>
        <v>343.16127828660132</v>
      </c>
      <c r="F119" s="25">
        <v>8.5000000000000006E-2</v>
      </c>
      <c r="G119">
        <v>8.4936999999999999E-2</v>
      </c>
      <c r="H119" s="25">
        <v>1.4999999999999999E-2</v>
      </c>
      <c r="I119">
        <v>1.4999999999999999E-2</v>
      </c>
      <c r="J119" s="25">
        <v>8.0000000000000002E-3</v>
      </c>
      <c r="K119">
        <v>7.9868000000000005E-3</v>
      </c>
    </row>
    <row r="120" spans="2:11">
      <c r="B120" t="s">
        <v>207</v>
      </c>
      <c r="C120">
        <v>195</v>
      </c>
      <c r="D120" s="19">
        <v>7.2801098892789238</v>
      </c>
      <c r="E120" s="19">
        <f t="shared" si="2"/>
        <v>350.44138817588026</v>
      </c>
      <c r="F120" s="25">
        <v>8.5000000000000006E-2</v>
      </c>
      <c r="G120">
        <v>8.4940000000000002E-2</v>
      </c>
      <c r="H120" s="25">
        <v>8.0000000000000002E-3</v>
      </c>
      <c r="I120">
        <v>8.0000000000000002E-3</v>
      </c>
      <c r="J120" s="25">
        <v>0.01</v>
      </c>
      <c r="K120">
        <v>9.9883999999999997E-3</v>
      </c>
    </row>
    <row r="121" spans="2:11">
      <c r="B121" t="s">
        <v>208</v>
      </c>
      <c r="C121">
        <v>199</v>
      </c>
      <c r="D121" s="19">
        <v>8.2462112512385062</v>
      </c>
      <c r="E121" s="19">
        <f t="shared" si="2"/>
        <v>358.68759942711876</v>
      </c>
      <c r="F121" s="25">
        <v>8.3000000000000004E-2</v>
      </c>
      <c r="G121">
        <v>8.2943000000000003E-2</v>
      </c>
      <c r="H121" s="25">
        <v>8.9999999999999993E-3</v>
      </c>
      <c r="I121">
        <v>8.9999999999999993E-3</v>
      </c>
      <c r="J121" s="25">
        <v>7.0000000000000001E-3</v>
      </c>
      <c r="K121">
        <v>6.9883000000000002E-3</v>
      </c>
    </row>
    <row r="122" spans="2:11">
      <c r="B122" t="s">
        <v>209</v>
      </c>
      <c r="C122">
        <v>204</v>
      </c>
      <c r="D122" s="19">
        <v>10.440306508910378</v>
      </c>
      <c r="E122" s="19">
        <f t="shared" si="2"/>
        <v>369.12790593602915</v>
      </c>
      <c r="F122" s="25">
        <v>8.3000000000000004E-2</v>
      </c>
      <c r="G122">
        <v>8.2947999999999994E-2</v>
      </c>
      <c r="H122" s="25">
        <v>7.0000000000000001E-3</v>
      </c>
      <c r="I122">
        <v>7.0000000000000001E-3</v>
      </c>
      <c r="J122" s="25">
        <v>0.01</v>
      </c>
      <c r="K122">
        <v>9.9898999999999995E-3</v>
      </c>
    </row>
    <row r="123" spans="2:11">
      <c r="B123" t="s">
        <v>210</v>
      </c>
      <c r="C123">
        <v>209</v>
      </c>
      <c r="D123" s="19">
        <v>9.2195444572904748</v>
      </c>
      <c r="E123" s="19">
        <f t="shared" si="2"/>
        <v>378.3474503933196</v>
      </c>
      <c r="F123" s="25">
        <v>0.08</v>
      </c>
      <c r="G123">
        <v>7.9950999999999994E-2</v>
      </c>
      <c r="H123" s="25">
        <v>1.2E-2</v>
      </c>
      <c r="I123">
        <v>1.2E-2</v>
      </c>
      <c r="J123" s="25">
        <v>0.01</v>
      </c>
      <c r="K123">
        <v>9.9898000000000001E-3</v>
      </c>
    </row>
    <row r="124" spans="2:11">
      <c r="B124" t="s">
        <v>211</v>
      </c>
      <c r="C124">
        <v>214</v>
      </c>
      <c r="D124" s="19">
        <v>10.44030650891208</v>
      </c>
      <c r="E124" s="19">
        <f t="shared" si="2"/>
        <v>388.78775690223171</v>
      </c>
      <c r="F124" s="25">
        <v>8.4000000000000005E-2</v>
      </c>
      <c r="G124">
        <v>8.3954000000000001E-2</v>
      </c>
      <c r="H124" s="25">
        <v>1.2E-2</v>
      </c>
      <c r="I124">
        <v>1.2E-2</v>
      </c>
      <c r="J124" s="25">
        <v>1.2E-2</v>
      </c>
      <c r="K124">
        <v>1.1991E-2</v>
      </c>
    </row>
    <row r="125" spans="2:11">
      <c r="B125" t="s">
        <v>212</v>
      </c>
      <c r="C125">
        <v>219</v>
      </c>
      <c r="D125" s="19">
        <v>10.198039027184446</v>
      </c>
      <c r="E125" s="19">
        <f t="shared" si="2"/>
        <v>398.98579592941616</v>
      </c>
      <c r="F125" s="25">
        <v>8.6999999999999994E-2</v>
      </c>
      <c r="G125">
        <v>8.6957000000000007E-2</v>
      </c>
      <c r="H125" s="25">
        <v>0.01</v>
      </c>
      <c r="I125">
        <v>0.01</v>
      </c>
      <c r="J125" s="25">
        <v>1.0999999999999999E-2</v>
      </c>
      <c r="K125">
        <v>1.0991000000000001E-2</v>
      </c>
    </row>
    <row r="126" spans="2:11">
      <c r="B126" t="s">
        <v>213</v>
      </c>
      <c r="C126">
        <v>224</v>
      </c>
      <c r="D126" s="19">
        <v>9.2195444572952923</v>
      </c>
      <c r="E126" s="19">
        <f t="shared" si="2"/>
        <v>408.20534038671144</v>
      </c>
      <c r="F126" s="25">
        <v>8.6999999999999994E-2</v>
      </c>
      <c r="G126">
        <v>8.6959999999999996E-2</v>
      </c>
      <c r="H126" s="25">
        <v>1.0999999999999999E-2</v>
      </c>
      <c r="I126">
        <v>1.0999999999999999E-2</v>
      </c>
      <c r="J126" s="25">
        <v>8.9999999999999993E-3</v>
      </c>
      <c r="K126">
        <v>8.9911999999999995E-3</v>
      </c>
    </row>
    <row r="127" spans="2:11">
      <c r="B127" t="s">
        <v>214</v>
      </c>
      <c r="C127">
        <v>229</v>
      </c>
      <c r="D127" s="19">
        <v>10.198039027184446</v>
      </c>
      <c r="E127" s="19">
        <f t="shared" si="2"/>
        <v>418.40337941389589</v>
      </c>
      <c r="F127" s="25">
        <v>8.2000000000000003E-2</v>
      </c>
      <c r="G127">
        <v>8.1961999999999993E-2</v>
      </c>
      <c r="H127" s="25">
        <v>0.01</v>
      </c>
      <c r="I127">
        <v>0.01</v>
      </c>
      <c r="J127" s="25">
        <v>7.0000000000000001E-3</v>
      </c>
      <c r="K127">
        <v>6.9927000000000001E-3</v>
      </c>
    </row>
    <row r="128" spans="2:11">
      <c r="B128" t="s">
        <v>215</v>
      </c>
      <c r="C128">
        <v>234</v>
      </c>
      <c r="D128" s="19">
        <v>9.486832980503813</v>
      </c>
      <c r="E128" s="19">
        <f t="shared" si="2"/>
        <v>427.89021239439973</v>
      </c>
      <c r="F128" s="25">
        <v>8.5000000000000006E-2</v>
      </c>
      <c r="G128">
        <v>8.4964999999999999E-2</v>
      </c>
      <c r="H128" s="25">
        <v>1.4E-2</v>
      </c>
      <c r="I128">
        <v>1.4E-2</v>
      </c>
      <c r="J128" s="25">
        <v>8.9999999999999993E-3</v>
      </c>
      <c r="K128">
        <v>8.9926999999999993E-3</v>
      </c>
    </row>
    <row r="129" spans="2:11">
      <c r="B129" t="s">
        <v>216</v>
      </c>
      <c r="C129">
        <v>239</v>
      </c>
      <c r="D129" s="19">
        <v>10.44030650891208</v>
      </c>
      <c r="E129" s="19">
        <f t="shared" si="2"/>
        <v>438.33051890331183</v>
      </c>
      <c r="F129" s="25">
        <v>8.3000000000000004E-2</v>
      </c>
      <c r="G129">
        <v>8.2968E-2</v>
      </c>
      <c r="H129" s="25">
        <v>8.9999999999999993E-3</v>
      </c>
      <c r="I129">
        <v>8.9999999999999993E-3</v>
      </c>
      <c r="J129" s="25">
        <v>0.01</v>
      </c>
      <c r="K129">
        <v>9.9926000000000008E-3</v>
      </c>
    </row>
    <row r="130" spans="2:11">
      <c r="B130" t="s">
        <v>217</v>
      </c>
      <c r="C130">
        <v>244</v>
      </c>
      <c r="D130" s="19">
        <v>10.198039027184446</v>
      </c>
      <c r="E130" s="19">
        <f t="shared" si="2"/>
        <v>448.52855793049628</v>
      </c>
      <c r="F130" s="25">
        <v>8.1000000000000003E-2</v>
      </c>
      <c r="G130">
        <v>8.0968999999999999E-2</v>
      </c>
      <c r="H130" s="25">
        <v>5.0000000000000001E-3</v>
      </c>
      <c r="I130">
        <v>5.0000000000000001E-3</v>
      </c>
      <c r="J130" s="25">
        <v>1.0999999999999999E-2</v>
      </c>
      <c r="K130">
        <v>1.0994E-2</v>
      </c>
    </row>
    <row r="131" spans="2:11">
      <c r="B131" t="s">
        <v>218</v>
      </c>
      <c r="C131">
        <v>249</v>
      </c>
      <c r="D131" s="19">
        <v>10.198039027187232</v>
      </c>
      <c r="E131" s="19">
        <f t="shared" si="2"/>
        <v>458.72659695768351</v>
      </c>
      <c r="F131" s="25">
        <v>8.3000000000000004E-2</v>
      </c>
      <c r="G131">
        <v>8.2971000000000003E-2</v>
      </c>
      <c r="H131" s="25">
        <v>1.4999999999999999E-2</v>
      </c>
      <c r="I131">
        <v>1.4999999999999999E-2</v>
      </c>
      <c r="J131" s="25">
        <v>1.0999999999999999E-2</v>
      </c>
      <c r="K131">
        <v>1.0994E-2</v>
      </c>
    </row>
    <row r="132" spans="2:11">
      <c r="B132" t="s">
        <v>219</v>
      </c>
      <c r="C132">
        <v>254</v>
      </c>
      <c r="D132" s="19">
        <v>10.198039027184446</v>
      </c>
      <c r="E132" s="19">
        <f t="shared" si="2"/>
        <v>468.92463598486796</v>
      </c>
      <c r="F132" s="25">
        <v>8.2000000000000003E-2</v>
      </c>
      <c r="G132">
        <v>8.1974000000000005E-2</v>
      </c>
      <c r="H132" s="25">
        <v>8.0000000000000002E-3</v>
      </c>
      <c r="I132">
        <v>8.0000000000000002E-3</v>
      </c>
      <c r="J132" s="25">
        <v>8.9999999999999993E-3</v>
      </c>
      <c r="K132">
        <v>8.9942000000000008E-3</v>
      </c>
    </row>
    <row r="133" spans="2:11">
      <c r="B133" t="s">
        <v>220</v>
      </c>
      <c r="C133">
        <v>259</v>
      </c>
      <c r="D133" s="19">
        <v>9.4868329805054969</v>
      </c>
      <c r="E133" s="19">
        <f t="shared" si="2"/>
        <v>478.41146896537344</v>
      </c>
      <c r="F133" s="25">
        <v>8.5000000000000006E-2</v>
      </c>
      <c r="G133">
        <v>8.4974999999999995E-2</v>
      </c>
      <c r="H133" s="25">
        <v>1.2999999999999999E-2</v>
      </c>
      <c r="I133">
        <v>1.2999999999999999E-2</v>
      </c>
      <c r="J133" s="25">
        <v>8.9999999999999993E-3</v>
      </c>
      <c r="K133">
        <v>8.9940999999999997E-3</v>
      </c>
    </row>
    <row r="134" spans="2:11">
      <c r="B134" t="s">
        <v>221</v>
      </c>
      <c r="C134">
        <v>264</v>
      </c>
      <c r="D134" s="19">
        <v>10.440306508910378</v>
      </c>
      <c r="E134" s="19">
        <f t="shared" si="2"/>
        <v>488.85177547428384</v>
      </c>
      <c r="F134" s="25">
        <v>8.5999999999999993E-2</v>
      </c>
      <c r="G134">
        <v>8.5975999999999997E-2</v>
      </c>
      <c r="H134" s="25">
        <v>0.01</v>
      </c>
      <c r="I134">
        <v>0.01</v>
      </c>
      <c r="J134" s="25">
        <v>1.2E-2</v>
      </c>
      <c r="K134">
        <v>1.1996E-2</v>
      </c>
    </row>
    <row r="135" spans="2:11">
      <c r="B135" t="s">
        <v>222</v>
      </c>
      <c r="C135">
        <v>269</v>
      </c>
      <c r="D135" s="19">
        <v>10.198039027184446</v>
      </c>
      <c r="E135" s="19">
        <f t="shared" si="2"/>
        <v>499.04981450146829</v>
      </c>
      <c r="F135" s="25">
        <v>8.4000000000000005E-2</v>
      </c>
      <c r="G135">
        <v>8.3977999999999997E-2</v>
      </c>
      <c r="H135" s="25">
        <v>1.2E-2</v>
      </c>
      <c r="I135">
        <v>1.2E-2</v>
      </c>
      <c r="J135" s="25">
        <v>8.0000000000000002E-3</v>
      </c>
      <c r="K135">
        <v>7.9956000000000003E-3</v>
      </c>
    </row>
    <row r="136" spans="2:11">
      <c r="B136" t="s">
        <v>223</v>
      </c>
      <c r="C136">
        <v>271</v>
      </c>
      <c r="D136" s="19">
        <v>4.1231056256183916</v>
      </c>
      <c r="E136" s="19">
        <f t="shared" si="2"/>
        <v>503.17292012708668</v>
      </c>
      <c r="F136" s="25">
        <v>8.3000000000000004E-2</v>
      </c>
      <c r="G136">
        <v>8.2976999999999995E-2</v>
      </c>
      <c r="H136" s="25">
        <v>7.0000000000000001E-3</v>
      </c>
      <c r="I136">
        <v>7.0000000000000001E-3</v>
      </c>
      <c r="J136" s="25">
        <v>8.9999999999999993E-3</v>
      </c>
      <c r="K136">
        <v>8.9955999999999994E-3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R14" sqref="R14"/>
    </sheetView>
  </sheetViews>
  <sheetFormatPr defaultRowHeight="14.4"/>
  <sheetData>
    <row r="1" spans="1:15">
      <c r="B1" s="34" t="s">
        <v>81</v>
      </c>
      <c r="C1" s="34"/>
      <c r="D1" s="34" t="s">
        <v>82</v>
      </c>
      <c r="E1" s="34"/>
      <c r="F1" s="18"/>
      <c r="G1" s="34" t="s">
        <v>83</v>
      </c>
      <c r="H1" s="34"/>
      <c r="I1" s="34" t="s">
        <v>84</v>
      </c>
      <c r="J1" s="34"/>
      <c r="K1" s="18"/>
      <c r="L1" s="34" t="s">
        <v>85</v>
      </c>
      <c r="M1" s="34"/>
      <c r="N1" s="34" t="s">
        <v>86</v>
      </c>
      <c r="O1" s="34"/>
    </row>
    <row r="2" spans="1:15">
      <c r="A2" t="s">
        <v>87</v>
      </c>
      <c r="B2">
        <v>-2</v>
      </c>
      <c r="C2">
        <v>6.8489999999999995E-2</v>
      </c>
      <c r="D2">
        <f>ABS(B2)</f>
        <v>2</v>
      </c>
      <c r="E2">
        <f t="shared" ref="E2:E65" si="0">C2/$A$3*$A$5</f>
        <v>9.5831656419981023E-2</v>
      </c>
      <c r="G2">
        <v>-2</v>
      </c>
      <c r="H2">
        <v>2.2260000000000001E-3</v>
      </c>
      <c r="I2">
        <f>ABS(G2)</f>
        <v>2</v>
      </c>
      <c r="J2">
        <f>H2/$A$8*$A$10/2</f>
        <v>4.2058935964678218E-3</v>
      </c>
      <c r="L2">
        <v>-2</v>
      </c>
      <c r="M2">
        <v>6.0889999999999998E-3</v>
      </c>
      <c r="N2">
        <f>ABS(L2)</f>
        <v>2</v>
      </c>
      <c r="O2">
        <f>M2/$A$13*$A$15/2</f>
        <v>8.8993896657633947E-3</v>
      </c>
    </row>
    <row r="3" spans="1:15">
      <c r="A3">
        <v>40.078000000000003</v>
      </c>
      <c r="B3">
        <v>-4</v>
      </c>
      <c r="C3">
        <v>5.1576999999999998E-2</v>
      </c>
      <c r="D3">
        <f t="shared" ref="D3:D66" si="1">ABS(B3)</f>
        <v>4</v>
      </c>
      <c r="E3">
        <f t="shared" si="0"/>
        <v>7.2166876086631068E-2</v>
      </c>
      <c r="G3">
        <v>-4</v>
      </c>
      <c r="H3">
        <v>6.4099999999999997E-4</v>
      </c>
      <c r="I3">
        <f t="shared" ref="I3:I19" si="2">ABS(G3)</f>
        <v>4</v>
      </c>
      <c r="J3">
        <f t="shared" ref="J3:J19" si="3">H3/$A$8*$A$10/2</f>
        <v>1.2111310850565469E-3</v>
      </c>
      <c r="L3">
        <v>-4</v>
      </c>
      <c r="M3">
        <v>4.9750000000000003E-3</v>
      </c>
      <c r="N3">
        <f t="shared" ref="N3:N66" si="4">ABS(L3)</f>
        <v>4</v>
      </c>
      <c r="O3">
        <f t="shared" ref="O3:O66" si="5">M3/$A$13*$A$15/2</f>
        <v>7.2712208223309066E-3</v>
      </c>
    </row>
    <row r="4" spans="1:15">
      <c r="A4" t="s">
        <v>88</v>
      </c>
      <c r="B4">
        <v>-6</v>
      </c>
      <c r="C4">
        <v>4.1007000000000002E-2</v>
      </c>
      <c r="D4">
        <f t="shared" si="1"/>
        <v>6</v>
      </c>
      <c r="E4">
        <f t="shared" si="0"/>
        <v>5.7377262882379348E-2</v>
      </c>
      <c r="G4">
        <v>-6</v>
      </c>
      <c r="H4">
        <v>2.7500000000000002E-4</v>
      </c>
      <c r="I4">
        <f t="shared" si="2"/>
        <v>6</v>
      </c>
      <c r="J4">
        <f t="shared" si="3"/>
        <v>5.1959601933003192E-4</v>
      </c>
      <c r="L4">
        <v>-6</v>
      </c>
      <c r="M4">
        <v>4.2069999999999998E-3</v>
      </c>
      <c r="N4">
        <f t="shared" si="4"/>
        <v>6</v>
      </c>
      <c r="O4">
        <f t="shared" si="5"/>
        <v>6.1487489446323861E-3</v>
      </c>
    </row>
    <row r="5" spans="1:15">
      <c r="A5">
        <v>56.077399999999997</v>
      </c>
      <c r="B5">
        <v>-8</v>
      </c>
      <c r="C5">
        <v>3.3648999999999998E-2</v>
      </c>
      <c r="D5">
        <f t="shared" si="1"/>
        <v>8</v>
      </c>
      <c r="E5">
        <f t="shared" si="0"/>
        <v>4.7081901107839705E-2</v>
      </c>
      <c r="G5">
        <v>-8</v>
      </c>
      <c r="H5">
        <v>1.5799999999999999E-4</v>
      </c>
      <c r="I5">
        <f t="shared" si="2"/>
        <v>8</v>
      </c>
      <c r="J5">
        <f t="shared" si="3"/>
        <v>2.9853153110598194E-4</v>
      </c>
      <c r="L5">
        <v>-8</v>
      </c>
      <c r="M5">
        <v>3.6310000000000001E-3</v>
      </c>
      <c r="N5">
        <f t="shared" si="4"/>
        <v>8</v>
      </c>
      <c r="O5">
        <f t="shared" si="5"/>
        <v>5.3068950363584977E-3</v>
      </c>
    </row>
    <row r="6" spans="1:15">
      <c r="B6">
        <v>-10</v>
      </c>
      <c r="C6">
        <v>2.8213999999999999E-2</v>
      </c>
      <c r="D6">
        <f t="shared" si="1"/>
        <v>10</v>
      </c>
      <c r="E6">
        <f t="shared" si="0"/>
        <v>3.9477213523628922E-2</v>
      </c>
      <c r="G6">
        <v>-10</v>
      </c>
      <c r="H6">
        <v>1.08E-4</v>
      </c>
      <c r="I6">
        <f t="shared" si="2"/>
        <v>10</v>
      </c>
      <c r="J6">
        <f t="shared" si="3"/>
        <v>2.040595275914307E-4</v>
      </c>
      <c r="L6">
        <v>-10</v>
      </c>
      <c r="M6">
        <v>3.1779999999999998E-3</v>
      </c>
      <c r="N6">
        <f t="shared" si="4"/>
        <v>10</v>
      </c>
      <c r="O6">
        <f t="shared" si="5"/>
        <v>4.6448120147472597E-3</v>
      </c>
    </row>
    <row r="7" spans="1:15">
      <c r="A7" t="s">
        <v>73</v>
      </c>
      <c r="B7">
        <v>-12</v>
      </c>
      <c r="C7">
        <v>2.4039999999999999E-2</v>
      </c>
      <c r="D7">
        <f t="shared" si="1"/>
        <v>12</v>
      </c>
      <c r="E7">
        <f t="shared" si="0"/>
        <v>3.3636925395478807E-2</v>
      </c>
      <c r="G7">
        <v>-12</v>
      </c>
      <c r="H7">
        <v>8.2000000000000001E-5</v>
      </c>
      <c r="I7">
        <f t="shared" si="2"/>
        <v>12</v>
      </c>
      <c r="J7">
        <f t="shared" si="3"/>
        <v>1.5493408576386405E-4</v>
      </c>
      <c r="L7">
        <v>-12</v>
      </c>
      <c r="M7">
        <v>2.81E-3</v>
      </c>
      <c r="N7">
        <f t="shared" si="4"/>
        <v>12</v>
      </c>
      <c r="O7">
        <f t="shared" si="5"/>
        <v>4.1069609066833861E-3</v>
      </c>
    </row>
    <row r="8" spans="1:15">
      <c r="A8">
        <v>26.981538499999999</v>
      </c>
      <c r="B8">
        <v>-14</v>
      </c>
      <c r="C8">
        <v>2.0743999999999999E-2</v>
      </c>
      <c r="D8">
        <f t="shared" si="1"/>
        <v>14</v>
      </c>
      <c r="E8">
        <f t="shared" si="0"/>
        <v>2.9025140615799184E-2</v>
      </c>
      <c r="G8">
        <v>-14</v>
      </c>
      <c r="H8">
        <v>6.4999999999999994E-5</v>
      </c>
      <c r="I8">
        <f t="shared" si="2"/>
        <v>14</v>
      </c>
      <c r="J8">
        <f t="shared" si="3"/>
        <v>1.2281360456891662E-4</v>
      </c>
      <c r="L8">
        <v>-14</v>
      </c>
      <c r="M8">
        <v>2.5049999999999998E-3</v>
      </c>
      <c r="N8">
        <f t="shared" si="4"/>
        <v>14</v>
      </c>
      <c r="O8">
        <f t="shared" si="5"/>
        <v>3.6611875698369686E-3</v>
      </c>
    </row>
    <row r="9" spans="1:15">
      <c r="A9" t="s">
        <v>6</v>
      </c>
      <c r="B9">
        <v>-16</v>
      </c>
      <c r="C9">
        <v>1.8083999999999999E-2</v>
      </c>
      <c r="D9">
        <f t="shared" si="1"/>
        <v>16</v>
      </c>
      <c r="E9">
        <f t="shared" si="0"/>
        <v>2.5303251200159686E-2</v>
      </c>
      <c r="G9">
        <v>-16</v>
      </c>
      <c r="H9">
        <v>5.3999999999999998E-5</v>
      </c>
      <c r="I9">
        <f t="shared" si="2"/>
        <v>16</v>
      </c>
      <c r="J9">
        <f t="shared" si="3"/>
        <v>1.0202976379571535E-4</v>
      </c>
      <c r="L9">
        <v>-16</v>
      </c>
      <c r="M9">
        <v>2.2490000000000001E-3</v>
      </c>
      <c r="N9">
        <f t="shared" si="4"/>
        <v>16</v>
      </c>
      <c r="O9">
        <f t="shared" si="5"/>
        <v>3.287030277270796E-3</v>
      </c>
    </row>
    <row r="10" spans="1:15">
      <c r="A10">
        <v>101.96</v>
      </c>
      <c r="B10">
        <v>-18</v>
      </c>
      <c r="C10">
        <v>1.5900999999999998E-2</v>
      </c>
      <c r="D10">
        <f t="shared" si="1"/>
        <v>18</v>
      </c>
      <c r="E10">
        <f t="shared" si="0"/>
        <v>2.2248783307550271E-2</v>
      </c>
      <c r="G10">
        <v>-18</v>
      </c>
      <c r="H10">
        <v>4.6E-5</v>
      </c>
      <c r="I10">
        <f t="shared" si="2"/>
        <v>18</v>
      </c>
      <c r="J10">
        <f t="shared" si="3"/>
        <v>8.6914243233387155E-5</v>
      </c>
      <c r="L10">
        <v>-18</v>
      </c>
      <c r="M10">
        <v>2.0300000000000001E-3</v>
      </c>
      <c r="N10">
        <f t="shared" si="4"/>
        <v>18</v>
      </c>
      <c r="O10">
        <f t="shared" si="5"/>
        <v>2.9669504058958272E-3</v>
      </c>
    </row>
    <row r="11" spans="1:15">
      <c r="B11">
        <v>-20</v>
      </c>
      <c r="C11">
        <v>1.4083999999999999E-2</v>
      </c>
      <c r="D11">
        <f t="shared" si="1"/>
        <v>20</v>
      </c>
      <c r="E11">
        <f t="shared" si="0"/>
        <v>1.9706425011228101E-2</v>
      </c>
      <c r="G11">
        <v>-20</v>
      </c>
      <c r="H11">
        <v>3.8999999999999999E-5</v>
      </c>
      <c r="I11">
        <f t="shared" si="2"/>
        <v>20</v>
      </c>
      <c r="J11">
        <f t="shared" si="3"/>
        <v>7.3688162741349981E-5</v>
      </c>
      <c r="L11">
        <v>-20</v>
      </c>
      <c r="M11">
        <v>1.8420000000000001E-3</v>
      </c>
      <c r="N11">
        <f t="shared" si="4"/>
        <v>20</v>
      </c>
      <c r="O11">
        <f t="shared" si="5"/>
        <v>2.6921786441675439E-3</v>
      </c>
    </row>
    <row r="12" spans="1:15">
      <c r="A12" t="s">
        <v>74</v>
      </c>
      <c r="B12">
        <v>-22</v>
      </c>
      <c r="C12">
        <v>1.2553E-2</v>
      </c>
      <c r="D12">
        <f t="shared" si="1"/>
        <v>22</v>
      </c>
      <c r="E12">
        <f t="shared" si="0"/>
        <v>1.7564239787414539E-2</v>
      </c>
      <c r="G12">
        <v>-22</v>
      </c>
      <c r="H12">
        <v>3.4E-5</v>
      </c>
      <c r="I12">
        <f t="shared" si="2"/>
        <v>22</v>
      </c>
      <c r="J12">
        <f t="shared" si="3"/>
        <v>6.4240962389894849E-5</v>
      </c>
      <c r="L12">
        <v>-22</v>
      </c>
      <c r="M12">
        <v>1.678E-3</v>
      </c>
      <c r="N12">
        <f t="shared" si="4"/>
        <v>22</v>
      </c>
      <c r="O12">
        <f t="shared" si="5"/>
        <v>2.4524841286173386E-3</v>
      </c>
    </row>
    <row r="13" spans="1:15">
      <c r="A13">
        <v>51.996099999999998</v>
      </c>
      <c r="B13">
        <v>-24</v>
      </c>
      <c r="C13">
        <v>1.125E-2</v>
      </c>
      <c r="D13">
        <f t="shared" si="1"/>
        <v>24</v>
      </c>
      <c r="E13">
        <f t="shared" si="0"/>
        <v>1.5741073656370074E-2</v>
      </c>
      <c r="G13">
        <v>-24</v>
      </c>
      <c r="H13">
        <v>3.0000000000000001E-5</v>
      </c>
      <c r="I13">
        <f t="shared" si="2"/>
        <v>24</v>
      </c>
      <c r="J13">
        <f t="shared" si="3"/>
        <v>5.6683202108730745E-5</v>
      </c>
      <c r="L13">
        <v>-24</v>
      </c>
      <c r="M13">
        <v>1.534E-3</v>
      </c>
      <c r="N13">
        <f t="shared" si="4"/>
        <v>24</v>
      </c>
      <c r="O13">
        <f t="shared" si="5"/>
        <v>2.2420206515488665E-3</v>
      </c>
    </row>
    <row r="14" spans="1:15">
      <c r="A14" t="s">
        <v>8</v>
      </c>
      <c r="B14">
        <v>-26</v>
      </c>
      <c r="C14">
        <v>1.0132E-2</v>
      </c>
      <c r="D14">
        <f t="shared" si="1"/>
        <v>26</v>
      </c>
      <c r="E14">
        <f t="shared" si="0"/>
        <v>1.4176760736563701E-2</v>
      </c>
      <c r="G14">
        <v>-26</v>
      </c>
      <c r="H14">
        <v>2.5999999999999998E-5</v>
      </c>
      <c r="I14">
        <f t="shared" si="2"/>
        <v>26</v>
      </c>
      <c r="J14">
        <f t="shared" si="3"/>
        <v>4.912544182756664E-5</v>
      </c>
      <c r="L14">
        <v>-26</v>
      </c>
      <c r="M14">
        <v>1.407E-3</v>
      </c>
      <c r="N14">
        <f t="shared" si="4"/>
        <v>26</v>
      </c>
      <c r="O14">
        <f t="shared" si="5"/>
        <v>2.0564035571898663E-3</v>
      </c>
    </row>
    <row r="15" spans="1:15">
      <c r="A15">
        <v>151.99</v>
      </c>
      <c r="B15">
        <v>-28</v>
      </c>
      <c r="C15">
        <v>9.1649999999999995E-3</v>
      </c>
      <c r="D15">
        <f t="shared" si="1"/>
        <v>28</v>
      </c>
      <c r="E15">
        <f t="shared" si="0"/>
        <v>1.2823728005389489E-2</v>
      </c>
      <c r="G15">
        <v>-28</v>
      </c>
      <c r="H15">
        <v>2.4000000000000001E-5</v>
      </c>
      <c r="I15">
        <f t="shared" si="2"/>
        <v>28</v>
      </c>
      <c r="J15">
        <f t="shared" si="3"/>
        <v>4.5346561686984605E-5</v>
      </c>
      <c r="L15">
        <v>-28</v>
      </c>
      <c r="M15">
        <v>1.2949999999999999E-3</v>
      </c>
      <c r="N15">
        <f t="shared" si="4"/>
        <v>28</v>
      </c>
      <c r="O15">
        <f t="shared" si="5"/>
        <v>1.8927097416921654E-3</v>
      </c>
    </row>
    <row r="16" spans="1:15">
      <c r="B16">
        <v>-30</v>
      </c>
      <c r="C16">
        <v>8.3230000000000005E-3</v>
      </c>
      <c r="D16">
        <f t="shared" si="1"/>
        <v>30</v>
      </c>
      <c r="E16">
        <f t="shared" si="0"/>
        <v>1.1645596092619391E-2</v>
      </c>
      <c r="G16">
        <v>-30</v>
      </c>
      <c r="H16">
        <v>2.0999999999999999E-5</v>
      </c>
      <c r="I16">
        <f t="shared" si="2"/>
        <v>30</v>
      </c>
      <c r="J16">
        <f t="shared" si="3"/>
        <v>3.9678241476111522E-5</v>
      </c>
      <c r="L16">
        <v>-30</v>
      </c>
      <c r="M16">
        <v>1.194E-3</v>
      </c>
      <c r="N16">
        <f t="shared" si="4"/>
        <v>30</v>
      </c>
      <c r="O16">
        <f t="shared" si="5"/>
        <v>1.7450929973594174E-3</v>
      </c>
    </row>
    <row r="17" spans="2:15">
      <c r="B17">
        <v>-32</v>
      </c>
      <c r="C17">
        <v>7.5859999999999999E-3</v>
      </c>
      <c r="D17">
        <f t="shared" si="1"/>
        <v>32</v>
      </c>
      <c r="E17">
        <f t="shared" si="0"/>
        <v>1.0614380867308747E-2</v>
      </c>
      <c r="G17">
        <v>-32</v>
      </c>
      <c r="H17">
        <v>1.9000000000000001E-5</v>
      </c>
      <c r="I17">
        <f t="shared" si="2"/>
        <v>32</v>
      </c>
      <c r="J17">
        <f t="shared" si="3"/>
        <v>3.589936133552948E-5</v>
      </c>
      <c r="L17">
        <v>-32</v>
      </c>
      <c r="M17">
        <v>1.1050000000000001E-3</v>
      </c>
      <c r="N17">
        <f t="shared" si="4"/>
        <v>32</v>
      </c>
      <c r="O17">
        <f t="shared" si="5"/>
        <v>1.615014876115709E-3</v>
      </c>
    </row>
    <row r="18" spans="2:15">
      <c r="B18">
        <v>-34</v>
      </c>
      <c r="C18">
        <v>6.9360000000000003E-3</v>
      </c>
      <c r="D18">
        <f t="shared" si="1"/>
        <v>34</v>
      </c>
      <c r="E18">
        <f t="shared" si="0"/>
        <v>9.7048966116073648E-3</v>
      </c>
      <c r="G18">
        <v>-34</v>
      </c>
      <c r="H18">
        <v>1.7E-5</v>
      </c>
      <c r="I18">
        <f t="shared" si="2"/>
        <v>34</v>
      </c>
      <c r="J18">
        <f t="shared" si="3"/>
        <v>3.2120481194947425E-5</v>
      </c>
      <c r="L18">
        <v>-34</v>
      </c>
      <c r="M18">
        <v>1.024E-3</v>
      </c>
      <c r="N18">
        <f t="shared" si="4"/>
        <v>34</v>
      </c>
      <c r="O18">
        <f t="shared" si="5"/>
        <v>1.4966291702646929E-3</v>
      </c>
    </row>
    <row r="19" spans="2:15">
      <c r="B19">
        <v>-36</v>
      </c>
      <c r="C19">
        <v>6.3610000000000003E-3</v>
      </c>
      <c r="D19">
        <f t="shared" si="1"/>
        <v>36</v>
      </c>
      <c r="E19">
        <f t="shared" si="0"/>
        <v>8.9003528469484509E-3</v>
      </c>
      <c r="G19">
        <v>-36</v>
      </c>
      <c r="H19">
        <v>1.5999999999999999E-5</v>
      </c>
      <c r="I19">
        <f t="shared" si="2"/>
        <v>36</v>
      </c>
      <c r="J19">
        <f t="shared" si="3"/>
        <v>3.02310411246564E-5</v>
      </c>
      <c r="L19">
        <v>-36</v>
      </c>
      <c r="M19">
        <v>9.5100000000000002E-4</v>
      </c>
      <c r="N19">
        <f t="shared" si="4"/>
        <v>36</v>
      </c>
      <c r="O19">
        <f t="shared" si="5"/>
        <v>1.3899358798063702E-3</v>
      </c>
    </row>
    <row r="20" spans="2:15">
      <c r="B20">
        <v>-38</v>
      </c>
      <c r="C20">
        <v>5.849E-3</v>
      </c>
      <c r="D20">
        <f t="shared" si="1"/>
        <v>38</v>
      </c>
      <c r="E20">
        <f t="shared" si="0"/>
        <v>8.1839590947652072E-3</v>
      </c>
      <c r="G20">
        <v>-38</v>
      </c>
      <c r="H20">
        <v>1.4E-5</v>
      </c>
      <c r="I20">
        <f t="shared" ref="I20:I83" si="6">ABS(G20)</f>
        <v>38</v>
      </c>
      <c r="J20">
        <f t="shared" ref="J20:J83" si="7">H20/$A$8*$A$10/2</f>
        <v>2.6452160984074348E-5</v>
      </c>
      <c r="L20">
        <v>-38</v>
      </c>
      <c r="M20">
        <v>8.8500000000000004E-4</v>
      </c>
      <c r="N20">
        <f t="shared" si="4"/>
        <v>38</v>
      </c>
      <c r="O20">
        <f t="shared" si="5"/>
        <v>1.2934734528166538E-3</v>
      </c>
    </row>
    <row r="21" spans="2:15">
      <c r="B21">
        <v>-40</v>
      </c>
      <c r="C21">
        <v>5.3920000000000001E-3</v>
      </c>
      <c r="D21">
        <f t="shared" si="1"/>
        <v>40</v>
      </c>
      <c r="E21">
        <f t="shared" si="0"/>
        <v>7.5445217026797731E-3</v>
      </c>
      <c r="G21">
        <v>-40</v>
      </c>
      <c r="H21">
        <v>1.2999999999999999E-5</v>
      </c>
      <c r="I21">
        <f t="shared" si="6"/>
        <v>40</v>
      </c>
      <c r="J21">
        <f t="shared" si="7"/>
        <v>2.456272091378332E-5</v>
      </c>
      <c r="L21">
        <v>-40</v>
      </c>
      <c r="M21">
        <v>8.25E-4</v>
      </c>
      <c r="N21">
        <f t="shared" si="4"/>
        <v>40</v>
      </c>
      <c r="O21">
        <f t="shared" si="5"/>
        <v>1.205780337371457E-3</v>
      </c>
    </row>
    <row r="22" spans="2:15">
      <c r="B22">
        <v>-42</v>
      </c>
      <c r="C22">
        <v>4.9829999999999996E-3</v>
      </c>
      <c r="D22">
        <f t="shared" si="1"/>
        <v>42</v>
      </c>
      <c r="E22">
        <f t="shared" si="0"/>
        <v>6.9722462248615179E-3</v>
      </c>
      <c r="G22">
        <v>-42</v>
      </c>
      <c r="H22">
        <v>1.2E-5</v>
      </c>
      <c r="I22">
        <f t="shared" si="6"/>
        <v>42</v>
      </c>
      <c r="J22">
        <f t="shared" si="7"/>
        <v>2.2673280843492303E-5</v>
      </c>
      <c r="L22">
        <v>-42</v>
      </c>
      <c r="M22">
        <v>7.6999999999999996E-4</v>
      </c>
      <c r="N22">
        <f t="shared" si="4"/>
        <v>42</v>
      </c>
      <c r="O22">
        <f t="shared" si="5"/>
        <v>1.1253949815466929E-3</v>
      </c>
    </row>
    <row r="23" spans="2:15">
      <c r="B23">
        <v>-44</v>
      </c>
      <c r="C23">
        <v>4.6150000000000002E-3</v>
      </c>
      <c r="D23">
        <f t="shared" si="1"/>
        <v>44</v>
      </c>
      <c r="E23">
        <f t="shared" si="0"/>
        <v>6.4573382154798136E-3</v>
      </c>
      <c r="G23">
        <v>-44</v>
      </c>
      <c r="H23">
        <v>1.1E-5</v>
      </c>
      <c r="I23">
        <f t="shared" si="6"/>
        <v>44</v>
      </c>
      <c r="J23">
        <f t="shared" si="7"/>
        <v>2.0783840773201275E-5</v>
      </c>
      <c r="L23">
        <v>-44</v>
      </c>
      <c r="M23">
        <v>7.2099999999999996E-4</v>
      </c>
      <c r="N23">
        <f t="shared" si="4"/>
        <v>44</v>
      </c>
      <c r="O23">
        <f t="shared" si="5"/>
        <v>1.0537789372664489E-3</v>
      </c>
    </row>
    <row r="24" spans="2:15">
      <c r="B24">
        <v>-46</v>
      </c>
      <c r="C24">
        <v>4.2830000000000003E-3</v>
      </c>
      <c r="D24">
        <f t="shared" si="1"/>
        <v>46</v>
      </c>
      <c r="E24">
        <f t="shared" si="0"/>
        <v>5.9928016417984927E-3</v>
      </c>
      <c r="G24">
        <v>-46</v>
      </c>
      <c r="H24">
        <v>1.0000000000000001E-5</v>
      </c>
      <c r="I24">
        <f t="shared" si="6"/>
        <v>46</v>
      </c>
      <c r="J24">
        <f t="shared" si="7"/>
        <v>1.8894400702910251E-5</v>
      </c>
      <c r="L24">
        <v>-46</v>
      </c>
      <c r="M24">
        <v>6.7500000000000004E-4</v>
      </c>
      <c r="N24">
        <f t="shared" si="4"/>
        <v>46</v>
      </c>
      <c r="O24">
        <f t="shared" si="5"/>
        <v>9.8654754875846483E-4</v>
      </c>
    </row>
    <row r="25" spans="2:15">
      <c r="B25">
        <v>-48</v>
      </c>
      <c r="C25">
        <v>3.9820000000000003E-3</v>
      </c>
      <c r="D25">
        <f t="shared" si="1"/>
        <v>48</v>
      </c>
      <c r="E25">
        <f t="shared" si="0"/>
        <v>5.571640471081391E-3</v>
      </c>
      <c r="G25">
        <v>-48</v>
      </c>
      <c r="H25">
        <v>1.0000000000000001E-5</v>
      </c>
      <c r="I25">
        <f t="shared" si="6"/>
        <v>48</v>
      </c>
      <c r="J25">
        <f t="shared" si="7"/>
        <v>1.8894400702910251E-5</v>
      </c>
      <c r="L25">
        <v>-48</v>
      </c>
      <c r="M25">
        <v>6.3299999999999999E-4</v>
      </c>
      <c r="N25">
        <f t="shared" si="4"/>
        <v>48</v>
      </c>
      <c r="O25">
        <f t="shared" si="5"/>
        <v>9.2516236794682686E-4</v>
      </c>
    </row>
    <row r="26" spans="2:15">
      <c r="B26">
        <v>-50</v>
      </c>
      <c r="C26">
        <v>3.7100000000000002E-3</v>
      </c>
      <c r="D26">
        <f t="shared" si="1"/>
        <v>50</v>
      </c>
      <c r="E26">
        <f t="shared" si="0"/>
        <v>5.1910562902340437E-3</v>
      </c>
      <c r="G26">
        <v>-50</v>
      </c>
      <c r="H26">
        <v>9.0000000000000002E-6</v>
      </c>
      <c r="I26">
        <f t="shared" si="6"/>
        <v>50</v>
      </c>
      <c r="J26">
        <f t="shared" si="7"/>
        <v>1.7004960632619226E-5</v>
      </c>
      <c r="L26">
        <v>-50</v>
      </c>
      <c r="M26">
        <v>5.9500000000000004E-4</v>
      </c>
      <c r="N26">
        <f t="shared" si="4"/>
        <v>50</v>
      </c>
      <c r="O26">
        <f t="shared" si="5"/>
        <v>8.6962339483153555E-4</v>
      </c>
    </row>
    <row r="27" spans="2:15">
      <c r="B27">
        <v>-52</v>
      </c>
      <c r="C27">
        <v>3.4610000000000001E-3</v>
      </c>
      <c r="D27">
        <f t="shared" si="1"/>
        <v>52</v>
      </c>
      <c r="E27">
        <f t="shared" si="0"/>
        <v>4.8426538599730526E-3</v>
      </c>
      <c r="G27">
        <v>-52</v>
      </c>
      <c r="H27">
        <v>7.9999999999999996E-6</v>
      </c>
      <c r="I27">
        <f t="shared" si="6"/>
        <v>52</v>
      </c>
      <c r="J27">
        <f t="shared" si="7"/>
        <v>1.51155205623282E-5</v>
      </c>
      <c r="L27">
        <v>-52</v>
      </c>
      <c r="M27">
        <v>5.5900000000000004E-4</v>
      </c>
      <c r="N27">
        <f t="shared" si="4"/>
        <v>52</v>
      </c>
      <c r="O27">
        <f t="shared" si="5"/>
        <v>8.1700752556441742E-4</v>
      </c>
    </row>
    <row r="28" spans="2:15">
      <c r="B28">
        <v>-54</v>
      </c>
      <c r="C28">
        <v>3.235E-3</v>
      </c>
      <c r="D28">
        <f t="shared" si="1"/>
        <v>54</v>
      </c>
      <c r="E28">
        <f t="shared" si="0"/>
        <v>4.5264331802984175E-3</v>
      </c>
      <c r="G28">
        <v>-54</v>
      </c>
      <c r="H28">
        <v>7.9999999999999996E-6</v>
      </c>
      <c r="I28">
        <f t="shared" si="6"/>
        <v>54</v>
      </c>
      <c r="J28">
        <f t="shared" si="7"/>
        <v>1.51155205623282E-5</v>
      </c>
      <c r="L28">
        <v>-54</v>
      </c>
      <c r="M28">
        <v>5.2700000000000002E-4</v>
      </c>
      <c r="N28">
        <f t="shared" si="4"/>
        <v>54</v>
      </c>
      <c r="O28">
        <f t="shared" si="5"/>
        <v>7.7023786399364573E-4</v>
      </c>
    </row>
    <row r="29" spans="2:15">
      <c r="B29">
        <v>-56</v>
      </c>
      <c r="C29">
        <v>3.0279999999999999E-3</v>
      </c>
      <c r="D29">
        <f t="shared" si="1"/>
        <v>56</v>
      </c>
      <c r="E29">
        <f t="shared" si="0"/>
        <v>4.2367974250212079E-3</v>
      </c>
      <c r="G29">
        <v>-56</v>
      </c>
      <c r="H29">
        <v>6.9999999999999999E-6</v>
      </c>
      <c r="I29">
        <f t="shared" si="6"/>
        <v>56</v>
      </c>
      <c r="J29">
        <f t="shared" si="7"/>
        <v>1.3226080492037174E-5</v>
      </c>
      <c r="L29">
        <v>-56</v>
      </c>
      <c r="M29">
        <v>4.9600000000000002E-4</v>
      </c>
      <c r="N29">
        <f t="shared" si="4"/>
        <v>56</v>
      </c>
      <c r="O29">
        <f t="shared" si="5"/>
        <v>7.2492975434696068E-4</v>
      </c>
    </row>
    <row r="30" spans="2:15">
      <c r="B30">
        <v>-58</v>
      </c>
      <c r="C30">
        <v>2.8379999999999998E-3</v>
      </c>
      <c r="D30">
        <f t="shared" si="1"/>
        <v>58</v>
      </c>
      <c r="E30">
        <f t="shared" si="0"/>
        <v>3.970948181046958E-3</v>
      </c>
      <c r="G30">
        <v>-58</v>
      </c>
      <c r="H30">
        <v>6.9999999999999999E-6</v>
      </c>
      <c r="I30">
        <f t="shared" si="6"/>
        <v>58</v>
      </c>
      <c r="J30">
        <f t="shared" si="7"/>
        <v>1.3226080492037174E-5</v>
      </c>
      <c r="L30">
        <v>-58</v>
      </c>
      <c r="M30">
        <v>4.6799999999999999E-4</v>
      </c>
      <c r="N30">
        <f t="shared" si="4"/>
        <v>58</v>
      </c>
      <c r="O30">
        <f t="shared" si="5"/>
        <v>6.8400630047253555E-4</v>
      </c>
    </row>
    <row r="31" spans="2:15">
      <c r="B31">
        <v>-60</v>
      </c>
      <c r="C31">
        <v>2.6640000000000001E-3</v>
      </c>
      <c r="D31">
        <f t="shared" si="1"/>
        <v>60</v>
      </c>
      <c r="E31">
        <f t="shared" si="0"/>
        <v>3.7274862418284344E-3</v>
      </c>
      <c r="G31">
        <v>-60</v>
      </c>
      <c r="H31">
        <v>6.0000000000000002E-6</v>
      </c>
      <c r="I31">
        <f t="shared" si="6"/>
        <v>60</v>
      </c>
      <c r="J31">
        <f t="shared" si="7"/>
        <v>1.1336640421746151E-5</v>
      </c>
      <c r="L31">
        <v>-60</v>
      </c>
      <c r="M31">
        <v>4.4200000000000001E-4</v>
      </c>
      <c r="N31">
        <f t="shared" si="4"/>
        <v>60</v>
      </c>
      <c r="O31">
        <f t="shared" si="5"/>
        <v>6.4600595044628348E-4</v>
      </c>
    </row>
    <row r="32" spans="2:15">
      <c r="B32">
        <v>-62</v>
      </c>
      <c r="C32">
        <v>2.5040000000000001E-3</v>
      </c>
      <c r="D32">
        <f t="shared" si="1"/>
        <v>62</v>
      </c>
      <c r="E32">
        <f t="shared" si="0"/>
        <v>3.5036131942711708E-3</v>
      </c>
      <c r="G32">
        <v>-62</v>
      </c>
      <c r="H32">
        <v>6.0000000000000002E-6</v>
      </c>
      <c r="I32">
        <f t="shared" si="6"/>
        <v>62</v>
      </c>
      <c r="J32">
        <f t="shared" si="7"/>
        <v>1.1336640421746151E-5</v>
      </c>
      <c r="L32">
        <v>-62</v>
      </c>
      <c r="M32">
        <v>4.1800000000000002E-4</v>
      </c>
      <c r="N32">
        <f t="shared" si="4"/>
        <v>62</v>
      </c>
      <c r="O32">
        <f t="shared" si="5"/>
        <v>6.1092870426820479E-4</v>
      </c>
    </row>
    <row r="33" spans="2:15">
      <c r="B33">
        <v>-64</v>
      </c>
      <c r="C33">
        <v>2.3570000000000002E-3</v>
      </c>
      <c r="D33">
        <f t="shared" si="1"/>
        <v>64</v>
      </c>
      <c r="E33">
        <f t="shared" si="0"/>
        <v>3.2979298318279353E-3</v>
      </c>
      <c r="G33">
        <v>-64</v>
      </c>
      <c r="H33">
        <v>6.0000000000000002E-6</v>
      </c>
      <c r="I33">
        <f t="shared" si="6"/>
        <v>64</v>
      </c>
      <c r="J33">
        <f t="shared" si="7"/>
        <v>1.1336640421746151E-5</v>
      </c>
      <c r="L33">
        <v>-64</v>
      </c>
      <c r="M33">
        <v>3.9599999999999998E-4</v>
      </c>
      <c r="N33">
        <f t="shared" si="4"/>
        <v>64</v>
      </c>
      <c r="O33">
        <f t="shared" si="5"/>
        <v>5.7877456193829928E-4</v>
      </c>
    </row>
    <row r="34" spans="2:15">
      <c r="B34">
        <v>-66</v>
      </c>
      <c r="C34">
        <v>2.2200000000000002E-3</v>
      </c>
      <c r="D34">
        <f t="shared" si="1"/>
        <v>66</v>
      </c>
      <c r="E34">
        <f t="shared" si="0"/>
        <v>3.1062385348570283E-3</v>
      </c>
      <c r="G34">
        <v>-66</v>
      </c>
      <c r="H34">
        <v>5.0000000000000004E-6</v>
      </c>
      <c r="I34">
        <f t="shared" si="6"/>
        <v>66</v>
      </c>
      <c r="J34">
        <f t="shared" si="7"/>
        <v>9.4472003514551253E-6</v>
      </c>
      <c r="L34">
        <v>-66</v>
      </c>
      <c r="M34">
        <v>3.7500000000000001E-4</v>
      </c>
      <c r="N34">
        <f t="shared" si="4"/>
        <v>66</v>
      </c>
      <c r="O34">
        <f t="shared" si="5"/>
        <v>5.480819715324804E-4</v>
      </c>
    </row>
    <row r="35" spans="2:15">
      <c r="B35">
        <v>-68</v>
      </c>
      <c r="C35">
        <v>2.0950000000000001E-3</v>
      </c>
      <c r="D35">
        <f t="shared" si="1"/>
        <v>68</v>
      </c>
      <c r="E35">
        <f t="shared" si="0"/>
        <v>2.9313377164529165E-3</v>
      </c>
      <c r="G35">
        <v>-68</v>
      </c>
      <c r="H35">
        <v>5.0000000000000004E-6</v>
      </c>
      <c r="I35">
        <f t="shared" si="6"/>
        <v>68</v>
      </c>
      <c r="J35">
        <f t="shared" si="7"/>
        <v>9.4472003514551253E-6</v>
      </c>
      <c r="L35">
        <v>-68</v>
      </c>
      <c r="M35">
        <v>3.5599999999999998E-4</v>
      </c>
      <c r="N35">
        <f t="shared" si="4"/>
        <v>68</v>
      </c>
      <c r="O35">
        <f t="shared" si="5"/>
        <v>5.2031248497483469E-4</v>
      </c>
    </row>
    <row r="36" spans="2:15">
      <c r="B36">
        <v>-70</v>
      </c>
      <c r="C36">
        <v>1.9780000000000002E-3</v>
      </c>
      <c r="D36">
        <f t="shared" si="1"/>
        <v>70</v>
      </c>
      <c r="E36">
        <f t="shared" si="0"/>
        <v>2.7676305504266679E-3</v>
      </c>
      <c r="G36">
        <v>-70</v>
      </c>
      <c r="H36">
        <v>5.0000000000000004E-6</v>
      </c>
      <c r="I36">
        <f t="shared" si="6"/>
        <v>70</v>
      </c>
      <c r="J36">
        <f t="shared" si="7"/>
        <v>9.4472003514551253E-6</v>
      </c>
      <c r="L36">
        <v>-70</v>
      </c>
      <c r="M36">
        <v>3.3799999999999998E-4</v>
      </c>
      <c r="N36">
        <f t="shared" si="4"/>
        <v>70</v>
      </c>
      <c r="O36">
        <f t="shared" si="5"/>
        <v>4.9400455034127563E-4</v>
      </c>
    </row>
    <row r="37" spans="2:15">
      <c r="B37">
        <v>-72</v>
      </c>
      <c r="C37">
        <v>1.8699999999999999E-3</v>
      </c>
      <c r="D37">
        <f t="shared" si="1"/>
        <v>72</v>
      </c>
      <c r="E37">
        <f t="shared" si="0"/>
        <v>2.6165162433255148E-3</v>
      </c>
      <c r="G37">
        <v>-72</v>
      </c>
      <c r="H37">
        <v>3.9999999999999998E-6</v>
      </c>
      <c r="I37">
        <f t="shared" si="6"/>
        <v>72</v>
      </c>
      <c r="J37">
        <f t="shared" si="7"/>
        <v>7.5577602811641E-6</v>
      </c>
      <c r="L37">
        <v>-72</v>
      </c>
      <c r="M37">
        <v>3.21E-4</v>
      </c>
      <c r="N37">
        <f t="shared" si="4"/>
        <v>72</v>
      </c>
      <c r="O37">
        <f t="shared" si="5"/>
        <v>4.691581676318032E-4</v>
      </c>
    </row>
    <row r="38" spans="2:15">
      <c r="B38">
        <v>-74</v>
      </c>
      <c r="C38">
        <v>1.769E-3</v>
      </c>
      <c r="D38">
        <f t="shared" si="1"/>
        <v>74</v>
      </c>
      <c r="E38">
        <f t="shared" si="0"/>
        <v>2.4751963820549925E-3</v>
      </c>
      <c r="G38">
        <v>-74</v>
      </c>
      <c r="H38">
        <v>3.9999999999999998E-6</v>
      </c>
      <c r="I38">
        <f t="shared" si="6"/>
        <v>74</v>
      </c>
      <c r="J38">
        <f t="shared" si="7"/>
        <v>7.5577602811641E-6</v>
      </c>
      <c r="L38">
        <v>-74</v>
      </c>
      <c r="M38">
        <v>3.0499999999999999E-4</v>
      </c>
      <c r="N38">
        <f t="shared" si="4"/>
        <v>74</v>
      </c>
      <c r="O38">
        <f t="shared" si="5"/>
        <v>4.4577333684641735E-4</v>
      </c>
    </row>
    <row r="39" spans="2:15">
      <c r="B39">
        <v>-76</v>
      </c>
      <c r="C39">
        <v>1.676E-3</v>
      </c>
      <c r="D39">
        <f t="shared" si="1"/>
        <v>76</v>
      </c>
      <c r="E39">
        <f t="shared" si="0"/>
        <v>2.3450701731623333E-3</v>
      </c>
      <c r="G39">
        <v>-76</v>
      </c>
      <c r="H39">
        <v>3.9999999999999998E-6</v>
      </c>
      <c r="I39">
        <f t="shared" si="6"/>
        <v>76</v>
      </c>
      <c r="J39">
        <f t="shared" si="7"/>
        <v>7.5577602811641E-6</v>
      </c>
      <c r="L39">
        <v>-76</v>
      </c>
      <c r="M39">
        <v>2.9E-4</v>
      </c>
      <c r="N39">
        <f t="shared" si="4"/>
        <v>76</v>
      </c>
      <c r="O39">
        <f t="shared" si="5"/>
        <v>4.2385005798511815E-4</v>
      </c>
    </row>
    <row r="40" spans="2:15">
      <c r="B40">
        <v>-78</v>
      </c>
      <c r="C40">
        <v>1.5889999999999999E-3</v>
      </c>
      <c r="D40">
        <f t="shared" si="1"/>
        <v>78</v>
      </c>
      <c r="E40">
        <f t="shared" si="0"/>
        <v>2.2233392035530711E-3</v>
      </c>
      <c r="G40">
        <v>-78</v>
      </c>
      <c r="H40">
        <v>3.9999999999999998E-6</v>
      </c>
      <c r="I40">
        <f t="shared" si="6"/>
        <v>78</v>
      </c>
      <c r="J40">
        <f t="shared" si="7"/>
        <v>7.5577602811641E-6</v>
      </c>
      <c r="L40">
        <v>-78</v>
      </c>
      <c r="M40">
        <v>2.7599999999999999E-4</v>
      </c>
      <c r="N40">
        <f t="shared" si="4"/>
        <v>78</v>
      </c>
      <c r="O40">
        <f t="shared" si="5"/>
        <v>4.0338833104790553E-4</v>
      </c>
    </row>
    <row r="41" spans="2:15">
      <c r="B41">
        <v>-80</v>
      </c>
      <c r="C41">
        <v>1.508E-3</v>
      </c>
      <c r="D41">
        <f t="shared" si="1"/>
        <v>80</v>
      </c>
      <c r="E41">
        <f t="shared" si="0"/>
        <v>2.1100034732272066E-3</v>
      </c>
      <c r="G41">
        <v>-80</v>
      </c>
      <c r="H41">
        <v>3.0000000000000001E-6</v>
      </c>
      <c r="I41">
        <f t="shared" si="6"/>
        <v>80</v>
      </c>
      <c r="J41">
        <f t="shared" si="7"/>
        <v>5.6683202108730757E-6</v>
      </c>
      <c r="L41">
        <v>-80</v>
      </c>
      <c r="M41">
        <v>2.63E-4</v>
      </c>
      <c r="N41">
        <f t="shared" si="4"/>
        <v>80</v>
      </c>
      <c r="O41">
        <f t="shared" si="5"/>
        <v>3.8438815603477955E-4</v>
      </c>
    </row>
    <row r="42" spans="2:15">
      <c r="B42">
        <v>-82</v>
      </c>
      <c r="C42">
        <v>1.4319999999999999E-3</v>
      </c>
      <c r="D42">
        <f t="shared" si="1"/>
        <v>82</v>
      </c>
      <c r="E42">
        <f t="shared" si="0"/>
        <v>2.0036637756375066E-3</v>
      </c>
      <c r="G42">
        <v>-82</v>
      </c>
      <c r="H42">
        <v>3.0000000000000001E-6</v>
      </c>
      <c r="I42">
        <f t="shared" si="6"/>
        <v>82</v>
      </c>
      <c r="J42">
        <f t="shared" si="7"/>
        <v>5.6683202108730757E-6</v>
      </c>
      <c r="L42">
        <v>-82</v>
      </c>
      <c r="M42">
        <v>2.5099999999999998E-4</v>
      </c>
      <c r="N42">
        <f t="shared" si="4"/>
        <v>82</v>
      </c>
      <c r="O42">
        <f t="shared" si="5"/>
        <v>3.6684953294574015E-4</v>
      </c>
    </row>
    <row r="43" spans="2:15">
      <c r="B43">
        <v>-84</v>
      </c>
      <c r="C43">
        <v>1.361E-3</v>
      </c>
      <c r="D43">
        <f t="shared" si="1"/>
        <v>84</v>
      </c>
      <c r="E43">
        <f t="shared" si="0"/>
        <v>1.9043201107839711E-3</v>
      </c>
      <c r="G43">
        <v>-84</v>
      </c>
      <c r="H43">
        <v>3.0000000000000001E-6</v>
      </c>
      <c r="I43">
        <f t="shared" si="6"/>
        <v>84</v>
      </c>
      <c r="J43">
        <f t="shared" si="7"/>
        <v>5.6683202108730757E-6</v>
      </c>
      <c r="L43">
        <v>-84</v>
      </c>
      <c r="M43">
        <v>2.3900000000000001E-4</v>
      </c>
      <c r="N43">
        <f t="shared" si="4"/>
        <v>84</v>
      </c>
      <c r="O43">
        <f t="shared" si="5"/>
        <v>3.4931090985670081E-4</v>
      </c>
    </row>
    <row r="44" spans="2:15">
      <c r="B44">
        <v>-86</v>
      </c>
      <c r="C44">
        <v>1.2949999999999999E-3</v>
      </c>
      <c r="D44">
        <f t="shared" si="1"/>
        <v>86</v>
      </c>
      <c r="E44">
        <f t="shared" si="0"/>
        <v>1.8119724786665999E-3</v>
      </c>
      <c r="G44">
        <v>-86</v>
      </c>
      <c r="H44">
        <v>3.0000000000000001E-6</v>
      </c>
      <c r="I44">
        <f t="shared" si="6"/>
        <v>86</v>
      </c>
      <c r="J44">
        <f t="shared" si="7"/>
        <v>5.6683202108730757E-6</v>
      </c>
      <c r="L44">
        <v>-86</v>
      </c>
      <c r="M44">
        <v>2.2800000000000001E-4</v>
      </c>
      <c r="N44">
        <f t="shared" si="4"/>
        <v>86</v>
      </c>
      <c r="O44">
        <f t="shared" si="5"/>
        <v>3.332338386917481E-4</v>
      </c>
    </row>
    <row r="45" spans="2:15">
      <c r="B45">
        <v>-88</v>
      </c>
      <c r="C45">
        <v>1.2329999999999999E-3</v>
      </c>
      <c r="D45">
        <f t="shared" si="1"/>
        <v>88</v>
      </c>
      <c r="E45">
        <f t="shared" si="0"/>
        <v>1.7252216727381604E-3</v>
      </c>
      <c r="G45">
        <v>-88</v>
      </c>
      <c r="H45">
        <v>3.0000000000000001E-6</v>
      </c>
      <c r="I45">
        <f t="shared" si="6"/>
        <v>88</v>
      </c>
      <c r="J45">
        <f t="shared" si="7"/>
        <v>5.6683202108730757E-6</v>
      </c>
      <c r="L45">
        <v>-88</v>
      </c>
      <c r="M45">
        <v>2.1800000000000001E-4</v>
      </c>
      <c r="N45">
        <f t="shared" si="4"/>
        <v>88</v>
      </c>
      <c r="O45">
        <f t="shared" si="5"/>
        <v>3.1861831945088193E-4</v>
      </c>
    </row>
    <row r="46" spans="2:15">
      <c r="B46">
        <v>-90</v>
      </c>
      <c r="C46">
        <v>1.175E-3</v>
      </c>
      <c r="D46">
        <f t="shared" si="1"/>
        <v>90</v>
      </c>
      <c r="E46">
        <f t="shared" si="0"/>
        <v>1.6440676929986525E-3</v>
      </c>
      <c r="G46">
        <v>-90</v>
      </c>
      <c r="H46">
        <v>3.0000000000000001E-6</v>
      </c>
      <c r="I46">
        <f t="shared" si="6"/>
        <v>90</v>
      </c>
      <c r="J46">
        <f t="shared" si="7"/>
        <v>5.6683202108730757E-6</v>
      </c>
      <c r="L46">
        <v>-90</v>
      </c>
      <c r="M46">
        <v>2.0900000000000001E-4</v>
      </c>
      <c r="N46">
        <f t="shared" si="4"/>
        <v>90</v>
      </c>
      <c r="O46">
        <f t="shared" si="5"/>
        <v>3.054643521341024E-4</v>
      </c>
    </row>
    <row r="47" spans="2:15">
      <c r="B47">
        <v>-92</v>
      </c>
      <c r="C47">
        <v>1.121E-3</v>
      </c>
      <c r="D47">
        <f t="shared" si="1"/>
        <v>92</v>
      </c>
      <c r="E47">
        <f t="shared" si="0"/>
        <v>1.5685105394480762E-3</v>
      </c>
      <c r="G47">
        <v>-92</v>
      </c>
      <c r="H47">
        <v>3.0000000000000001E-6</v>
      </c>
      <c r="I47">
        <f t="shared" si="6"/>
        <v>92</v>
      </c>
      <c r="J47">
        <f t="shared" si="7"/>
        <v>5.6683202108730757E-6</v>
      </c>
      <c r="L47">
        <v>-92</v>
      </c>
      <c r="M47">
        <v>1.9900000000000001E-4</v>
      </c>
      <c r="N47">
        <f t="shared" si="4"/>
        <v>92</v>
      </c>
      <c r="O47">
        <f t="shared" si="5"/>
        <v>2.9084883289323628E-4</v>
      </c>
    </row>
    <row r="48" spans="2:15">
      <c r="B48">
        <v>-94</v>
      </c>
      <c r="C48">
        <v>1.0690000000000001E-3</v>
      </c>
      <c r="D48">
        <f t="shared" si="1"/>
        <v>94</v>
      </c>
      <c r="E48">
        <f t="shared" si="0"/>
        <v>1.4957517989919655E-3</v>
      </c>
      <c r="G48">
        <v>-94</v>
      </c>
      <c r="H48">
        <v>1.9999999999999999E-6</v>
      </c>
      <c r="I48">
        <f t="shared" si="6"/>
        <v>94</v>
      </c>
      <c r="J48">
        <f t="shared" si="7"/>
        <v>3.77888014058205E-6</v>
      </c>
      <c r="L48">
        <v>-94</v>
      </c>
      <c r="M48">
        <v>1.9100000000000001E-4</v>
      </c>
      <c r="N48">
        <f t="shared" si="4"/>
        <v>94</v>
      </c>
      <c r="O48">
        <f t="shared" si="5"/>
        <v>2.7915641750054333E-4</v>
      </c>
    </row>
    <row r="49" spans="2:15">
      <c r="B49">
        <v>-96</v>
      </c>
      <c r="C49">
        <v>1.021E-3</v>
      </c>
      <c r="D49">
        <f t="shared" si="1"/>
        <v>96</v>
      </c>
      <c r="E49">
        <f t="shared" si="0"/>
        <v>1.4285898847247866E-3</v>
      </c>
      <c r="G49">
        <v>-96</v>
      </c>
      <c r="H49">
        <v>1.9999999999999999E-6</v>
      </c>
      <c r="I49">
        <f t="shared" si="6"/>
        <v>96</v>
      </c>
      <c r="J49">
        <f t="shared" si="7"/>
        <v>3.77888014058205E-6</v>
      </c>
      <c r="L49">
        <v>-96</v>
      </c>
      <c r="M49">
        <v>1.83E-4</v>
      </c>
      <c r="N49">
        <f t="shared" si="4"/>
        <v>96</v>
      </c>
      <c r="O49">
        <f t="shared" si="5"/>
        <v>2.6746400210785043E-4</v>
      </c>
    </row>
    <row r="50" spans="2:15">
      <c r="B50">
        <v>-98</v>
      </c>
      <c r="C50">
        <v>9.7599999999999998E-4</v>
      </c>
      <c r="D50">
        <f t="shared" si="1"/>
        <v>98</v>
      </c>
      <c r="E50">
        <f t="shared" si="0"/>
        <v>1.3656255900993061E-3</v>
      </c>
      <c r="G50">
        <v>-98</v>
      </c>
      <c r="H50">
        <v>1.9999999999999999E-6</v>
      </c>
      <c r="I50">
        <f t="shared" si="6"/>
        <v>98</v>
      </c>
      <c r="J50">
        <f t="shared" si="7"/>
        <v>3.77888014058205E-6</v>
      </c>
      <c r="L50">
        <v>-98</v>
      </c>
      <c r="M50">
        <v>1.75E-4</v>
      </c>
      <c r="N50">
        <f t="shared" si="4"/>
        <v>98</v>
      </c>
      <c r="O50">
        <f t="shared" si="5"/>
        <v>2.5577158671515754E-4</v>
      </c>
    </row>
    <row r="51" spans="2:15">
      <c r="B51">
        <v>-100</v>
      </c>
      <c r="C51">
        <v>9.3300000000000002E-4</v>
      </c>
      <c r="D51">
        <f t="shared" si="1"/>
        <v>100</v>
      </c>
      <c r="E51">
        <f t="shared" si="0"/>
        <v>1.3054597085682916E-3</v>
      </c>
      <c r="G51">
        <v>-100</v>
      </c>
      <c r="H51">
        <v>1.9999999999999999E-6</v>
      </c>
      <c r="I51">
        <f t="shared" si="6"/>
        <v>100</v>
      </c>
      <c r="J51">
        <f t="shared" si="7"/>
        <v>3.77888014058205E-6</v>
      </c>
      <c r="L51">
        <v>-100</v>
      </c>
      <c r="M51">
        <v>1.6799999999999999E-4</v>
      </c>
      <c r="N51">
        <f t="shared" si="4"/>
        <v>100</v>
      </c>
      <c r="O51">
        <f t="shared" si="5"/>
        <v>2.4554072324655117E-4</v>
      </c>
    </row>
    <row r="52" spans="2:15">
      <c r="B52">
        <v>-102</v>
      </c>
      <c r="C52">
        <v>8.9300000000000002E-4</v>
      </c>
      <c r="D52">
        <f t="shared" si="1"/>
        <v>102</v>
      </c>
      <c r="E52">
        <f t="shared" si="0"/>
        <v>1.2494914466789759E-3</v>
      </c>
      <c r="G52">
        <v>-102</v>
      </c>
      <c r="H52">
        <v>1.9999999999999999E-6</v>
      </c>
      <c r="I52">
        <f t="shared" si="6"/>
        <v>102</v>
      </c>
      <c r="J52">
        <f t="shared" si="7"/>
        <v>3.77888014058205E-6</v>
      </c>
      <c r="L52">
        <v>-102</v>
      </c>
      <c r="M52">
        <v>1.6100000000000001E-4</v>
      </c>
      <c r="N52">
        <f t="shared" si="4"/>
        <v>102</v>
      </c>
      <c r="O52">
        <f t="shared" si="5"/>
        <v>2.3530985977794492E-4</v>
      </c>
    </row>
    <row r="53" spans="2:15">
      <c r="B53">
        <v>-104</v>
      </c>
      <c r="C53">
        <v>8.5499999999999997E-4</v>
      </c>
      <c r="D53">
        <f t="shared" si="1"/>
        <v>104</v>
      </c>
      <c r="E53">
        <f t="shared" si="0"/>
        <v>1.1963215978841259E-3</v>
      </c>
      <c r="G53">
        <v>-104</v>
      </c>
      <c r="H53">
        <v>1.9999999999999999E-6</v>
      </c>
      <c r="I53">
        <f t="shared" si="6"/>
        <v>104</v>
      </c>
      <c r="J53">
        <f t="shared" si="7"/>
        <v>3.77888014058205E-6</v>
      </c>
      <c r="L53">
        <v>-104</v>
      </c>
      <c r="M53">
        <v>1.55E-4</v>
      </c>
      <c r="N53">
        <f t="shared" si="4"/>
        <v>104</v>
      </c>
      <c r="O53">
        <f t="shared" si="5"/>
        <v>2.2654054823342522E-4</v>
      </c>
    </row>
    <row r="54" spans="2:15">
      <c r="B54">
        <v>-106</v>
      </c>
      <c r="C54">
        <v>8.1899999999999996E-4</v>
      </c>
      <c r="D54">
        <f t="shared" si="1"/>
        <v>106</v>
      </c>
      <c r="E54">
        <f t="shared" si="0"/>
        <v>1.1459501621837414E-3</v>
      </c>
      <c r="G54">
        <v>-106</v>
      </c>
      <c r="H54">
        <v>1.9999999999999999E-6</v>
      </c>
      <c r="I54">
        <f t="shared" si="6"/>
        <v>106</v>
      </c>
      <c r="J54">
        <f t="shared" si="7"/>
        <v>3.77888014058205E-6</v>
      </c>
      <c r="L54">
        <v>-106</v>
      </c>
      <c r="M54">
        <v>1.4899999999999999E-4</v>
      </c>
      <c r="N54">
        <f t="shared" si="4"/>
        <v>106</v>
      </c>
      <c r="O54">
        <f t="shared" si="5"/>
        <v>2.1777123668890552E-4</v>
      </c>
    </row>
    <row r="55" spans="2:15">
      <c r="B55">
        <v>-108</v>
      </c>
      <c r="C55">
        <v>7.85E-4</v>
      </c>
      <c r="D55">
        <f t="shared" si="1"/>
        <v>108</v>
      </c>
      <c r="E55">
        <f t="shared" si="0"/>
        <v>1.098377139577823E-3</v>
      </c>
      <c r="G55">
        <v>-108</v>
      </c>
      <c r="H55">
        <v>1.9999999999999999E-6</v>
      </c>
      <c r="I55">
        <f t="shared" si="6"/>
        <v>108</v>
      </c>
      <c r="J55">
        <f t="shared" si="7"/>
        <v>3.77888014058205E-6</v>
      </c>
      <c r="L55">
        <v>-108</v>
      </c>
      <c r="M55">
        <v>1.4300000000000001E-4</v>
      </c>
      <c r="N55">
        <f t="shared" si="4"/>
        <v>108</v>
      </c>
      <c r="O55">
        <f t="shared" si="5"/>
        <v>2.0900192514438585E-4</v>
      </c>
    </row>
    <row r="56" spans="2:15">
      <c r="B56">
        <v>-110</v>
      </c>
      <c r="C56">
        <v>7.5299999999999998E-4</v>
      </c>
      <c r="D56">
        <f t="shared" si="1"/>
        <v>110</v>
      </c>
      <c r="E56">
        <f t="shared" si="0"/>
        <v>1.0536025300663704E-3</v>
      </c>
      <c r="G56">
        <v>-110</v>
      </c>
      <c r="H56">
        <v>1.9999999999999999E-6</v>
      </c>
      <c r="I56">
        <f t="shared" si="6"/>
        <v>110</v>
      </c>
      <c r="J56">
        <f t="shared" si="7"/>
        <v>3.77888014058205E-6</v>
      </c>
      <c r="L56">
        <v>-110</v>
      </c>
      <c r="M56">
        <v>1.37E-4</v>
      </c>
      <c r="N56">
        <f t="shared" si="4"/>
        <v>110</v>
      </c>
      <c r="O56">
        <f t="shared" si="5"/>
        <v>2.0023261359986615E-4</v>
      </c>
    </row>
    <row r="57" spans="2:15">
      <c r="B57">
        <v>-112</v>
      </c>
      <c r="C57">
        <v>7.2300000000000001E-4</v>
      </c>
      <c r="D57">
        <f t="shared" si="1"/>
        <v>112</v>
      </c>
      <c r="E57">
        <f t="shared" si="0"/>
        <v>1.0116263336493836E-3</v>
      </c>
      <c r="G57">
        <v>-112</v>
      </c>
      <c r="H57">
        <v>1.9999999999999999E-6</v>
      </c>
      <c r="I57">
        <f t="shared" si="6"/>
        <v>112</v>
      </c>
      <c r="J57">
        <f t="shared" si="7"/>
        <v>3.77888014058205E-6</v>
      </c>
      <c r="L57">
        <v>-112</v>
      </c>
      <c r="M57">
        <v>1.3200000000000001E-4</v>
      </c>
      <c r="N57">
        <f t="shared" si="4"/>
        <v>112</v>
      </c>
      <c r="O57">
        <f t="shared" si="5"/>
        <v>1.9292485397943312E-4</v>
      </c>
    </row>
    <row r="58" spans="2:15">
      <c r="B58">
        <v>-114</v>
      </c>
      <c r="C58">
        <v>6.9399999999999996E-4</v>
      </c>
      <c r="D58">
        <f t="shared" si="1"/>
        <v>114</v>
      </c>
      <c r="E58">
        <f t="shared" si="0"/>
        <v>9.7104934377962953E-4</v>
      </c>
      <c r="G58">
        <v>-114</v>
      </c>
      <c r="H58">
        <v>1.9999999999999999E-6</v>
      </c>
      <c r="I58">
        <f t="shared" si="6"/>
        <v>114</v>
      </c>
      <c r="J58">
        <f t="shared" si="7"/>
        <v>3.77888014058205E-6</v>
      </c>
      <c r="L58">
        <v>-114</v>
      </c>
      <c r="M58">
        <v>1.27E-4</v>
      </c>
      <c r="N58">
        <f t="shared" si="4"/>
        <v>114</v>
      </c>
      <c r="O58">
        <f t="shared" si="5"/>
        <v>1.8561709435900001E-4</v>
      </c>
    </row>
    <row r="59" spans="2:15">
      <c r="B59">
        <v>-116</v>
      </c>
      <c r="C59">
        <v>6.6699999999999995E-4</v>
      </c>
      <c r="D59">
        <f t="shared" si="1"/>
        <v>116</v>
      </c>
      <c r="E59">
        <f t="shared" si="0"/>
        <v>9.3327076700434137E-4</v>
      </c>
      <c r="G59">
        <v>-116</v>
      </c>
      <c r="H59">
        <v>1.9999999999999999E-6</v>
      </c>
      <c r="I59">
        <f t="shared" si="6"/>
        <v>116</v>
      </c>
      <c r="J59">
        <f t="shared" si="7"/>
        <v>3.77888014058205E-6</v>
      </c>
      <c r="L59">
        <v>-116</v>
      </c>
      <c r="M59">
        <v>1.22E-4</v>
      </c>
      <c r="N59">
        <f t="shared" si="4"/>
        <v>116</v>
      </c>
      <c r="O59">
        <f t="shared" si="5"/>
        <v>1.7830933473856695E-4</v>
      </c>
    </row>
    <row r="60" spans="2:15">
      <c r="B60">
        <v>-118</v>
      </c>
      <c r="C60">
        <v>6.4099999999999997E-4</v>
      </c>
      <c r="D60">
        <f t="shared" si="1"/>
        <v>118</v>
      </c>
      <c r="E60">
        <f t="shared" si="0"/>
        <v>8.9689139677628612E-4</v>
      </c>
      <c r="G60">
        <v>-118</v>
      </c>
      <c r="H60">
        <v>9.9999999999999995E-7</v>
      </c>
      <c r="I60">
        <f t="shared" si="6"/>
        <v>118</v>
      </c>
      <c r="J60">
        <f t="shared" si="7"/>
        <v>1.889440070291025E-6</v>
      </c>
      <c r="L60">
        <v>-118</v>
      </c>
      <c r="M60">
        <v>1.18E-4</v>
      </c>
      <c r="N60">
        <f t="shared" si="4"/>
        <v>118</v>
      </c>
      <c r="O60">
        <f t="shared" si="5"/>
        <v>1.7246312704222047E-4</v>
      </c>
    </row>
    <row r="61" spans="2:15">
      <c r="B61">
        <v>-120</v>
      </c>
      <c r="C61">
        <v>6.1700000000000004E-4</v>
      </c>
      <c r="D61">
        <f t="shared" si="1"/>
        <v>120</v>
      </c>
      <c r="E61">
        <f t="shared" si="0"/>
        <v>8.6331043964269665E-4</v>
      </c>
      <c r="G61">
        <v>-120</v>
      </c>
      <c r="H61">
        <v>9.9999999999999995E-7</v>
      </c>
      <c r="I61">
        <f t="shared" si="6"/>
        <v>120</v>
      </c>
      <c r="J61">
        <f t="shared" si="7"/>
        <v>1.889440070291025E-6</v>
      </c>
      <c r="L61">
        <v>-120</v>
      </c>
      <c r="M61">
        <v>1.1400000000000001E-4</v>
      </c>
      <c r="N61">
        <f t="shared" si="4"/>
        <v>120</v>
      </c>
      <c r="O61">
        <f t="shared" si="5"/>
        <v>1.6661691934587405E-4</v>
      </c>
    </row>
    <row r="62" spans="2:15">
      <c r="B62">
        <v>-122</v>
      </c>
      <c r="C62">
        <v>5.9299999999999999E-4</v>
      </c>
      <c r="D62">
        <f t="shared" si="1"/>
        <v>122</v>
      </c>
      <c r="E62">
        <f t="shared" si="0"/>
        <v>8.2972948250910718E-4</v>
      </c>
      <c r="G62">
        <v>-122</v>
      </c>
      <c r="H62">
        <v>9.9999999999999995E-7</v>
      </c>
      <c r="I62">
        <f t="shared" si="6"/>
        <v>122</v>
      </c>
      <c r="J62">
        <f t="shared" si="7"/>
        <v>1.889440070291025E-6</v>
      </c>
      <c r="L62">
        <v>-122</v>
      </c>
      <c r="M62">
        <v>1.0900000000000001E-4</v>
      </c>
      <c r="N62">
        <f t="shared" si="4"/>
        <v>122</v>
      </c>
      <c r="O62">
        <f t="shared" si="5"/>
        <v>1.5930915972544096E-4</v>
      </c>
    </row>
    <row r="63" spans="2:15">
      <c r="B63">
        <v>-124</v>
      </c>
      <c r="C63">
        <v>5.71E-4</v>
      </c>
      <c r="D63">
        <f t="shared" si="1"/>
        <v>124</v>
      </c>
      <c r="E63">
        <f t="shared" si="0"/>
        <v>7.989469384699834E-4</v>
      </c>
      <c r="G63">
        <v>-124</v>
      </c>
      <c r="H63">
        <v>9.9999999999999995E-7</v>
      </c>
      <c r="I63">
        <f t="shared" si="6"/>
        <v>124</v>
      </c>
      <c r="J63">
        <f t="shared" si="7"/>
        <v>1.889440070291025E-6</v>
      </c>
      <c r="L63">
        <v>-124</v>
      </c>
      <c r="M63">
        <v>1.06E-4</v>
      </c>
      <c r="N63">
        <f t="shared" si="4"/>
        <v>124</v>
      </c>
      <c r="O63">
        <f t="shared" si="5"/>
        <v>1.549245039531811E-4</v>
      </c>
    </row>
    <row r="64" spans="2:15">
      <c r="B64">
        <v>-126</v>
      </c>
      <c r="C64">
        <v>5.5000000000000003E-4</v>
      </c>
      <c r="D64">
        <f t="shared" si="1"/>
        <v>126</v>
      </c>
      <c r="E64">
        <f t="shared" si="0"/>
        <v>7.6956360097809272E-4</v>
      </c>
      <c r="G64">
        <v>-126</v>
      </c>
      <c r="H64">
        <v>9.9999999999999995E-7</v>
      </c>
      <c r="I64">
        <f t="shared" si="6"/>
        <v>126</v>
      </c>
      <c r="J64">
        <f t="shared" si="7"/>
        <v>1.889440070291025E-6</v>
      </c>
      <c r="L64">
        <v>-126</v>
      </c>
      <c r="M64">
        <v>1.02E-4</v>
      </c>
      <c r="N64">
        <f t="shared" si="4"/>
        <v>126</v>
      </c>
      <c r="O64">
        <f t="shared" si="5"/>
        <v>1.4907829625683468E-4</v>
      </c>
    </row>
    <row r="65" spans="2:15">
      <c r="B65">
        <v>-128</v>
      </c>
      <c r="C65">
        <v>5.2999999999999998E-4</v>
      </c>
      <c r="D65">
        <f t="shared" si="1"/>
        <v>128</v>
      </c>
      <c r="E65">
        <f t="shared" si="0"/>
        <v>7.4157947003343461E-4</v>
      </c>
      <c r="G65">
        <v>-128</v>
      </c>
      <c r="H65">
        <v>9.9999999999999995E-7</v>
      </c>
      <c r="I65">
        <f t="shared" si="6"/>
        <v>128</v>
      </c>
      <c r="J65">
        <f t="shared" si="7"/>
        <v>1.889440070291025E-6</v>
      </c>
      <c r="L65">
        <v>-128</v>
      </c>
      <c r="M65">
        <v>9.7999999999999997E-5</v>
      </c>
      <c r="N65">
        <f t="shared" si="4"/>
        <v>128</v>
      </c>
      <c r="O65">
        <f t="shared" si="5"/>
        <v>1.4323208856048818E-4</v>
      </c>
    </row>
    <row r="66" spans="2:15">
      <c r="B66">
        <v>-130</v>
      </c>
      <c r="C66">
        <v>5.1099999999999995E-4</v>
      </c>
      <c r="D66">
        <f t="shared" si="1"/>
        <v>130</v>
      </c>
      <c r="E66">
        <f t="shared" ref="E66:E129" si="8">C66/$A$3*$A$5</f>
        <v>7.1499454563600962E-4</v>
      </c>
      <c r="G66">
        <v>-130</v>
      </c>
      <c r="H66">
        <v>9.9999999999999995E-7</v>
      </c>
      <c r="I66">
        <f t="shared" si="6"/>
        <v>130</v>
      </c>
      <c r="J66">
        <f t="shared" si="7"/>
        <v>1.889440070291025E-6</v>
      </c>
      <c r="L66">
        <v>-130</v>
      </c>
      <c r="M66">
        <v>9.5000000000000005E-5</v>
      </c>
      <c r="N66">
        <f t="shared" si="4"/>
        <v>130</v>
      </c>
      <c r="O66">
        <f t="shared" si="5"/>
        <v>1.3884743278822837E-4</v>
      </c>
    </row>
    <row r="67" spans="2:15">
      <c r="B67">
        <v>-132</v>
      </c>
      <c r="C67">
        <v>4.9299999999999995E-4</v>
      </c>
      <c r="D67">
        <f t="shared" ref="D67:D130" si="9">ABS(B67)</f>
        <v>132</v>
      </c>
      <c r="E67">
        <f t="shared" si="8"/>
        <v>6.8980882778581741E-4</v>
      </c>
      <c r="G67">
        <v>-132</v>
      </c>
      <c r="H67">
        <v>9.9999999999999995E-7</v>
      </c>
      <c r="I67">
        <f t="shared" si="6"/>
        <v>132</v>
      </c>
      <c r="J67">
        <f t="shared" si="7"/>
        <v>1.889440070291025E-6</v>
      </c>
      <c r="L67">
        <v>-132</v>
      </c>
      <c r="M67">
        <v>9.2E-5</v>
      </c>
      <c r="N67">
        <f t="shared" ref="N67:N130" si="10">ABS(L67)</f>
        <v>132</v>
      </c>
      <c r="O67">
        <f t="shared" ref="O67:O130" si="11">M67/$A$13*$A$15/2</f>
        <v>1.3446277701596854E-4</v>
      </c>
    </row>
    <row r="68" spans="2:15">
      <c r="B68">
        <v>-134</v>
      </c>
      <c r="C68">
        <v>4.7600000000000002E-4</v>
      </c>
      <c r="D68">
        <f t="shared" si="9"/>
        <v>134</v>
      </c>
      <c r="E68">
        <f t="shared" si="8"/>
        <v>6.6602231648285831E-4</v>
      </c>
      <c r="G68">
        <v>-134</v>
      </c>
      <c r="H68">
        <v>9.9999999999999995E-7</v>
      </c>
      <c r="I68">
        <f t="shared" si="6"/>
        <v>134</v>
      </c>
      <c r="J68">
        <f t="shared" si="7"/>
        <v>1.889440070291025E-6</v>
      </c>
      <c r="L68">
        <v>-134</v>
      </c>
      <c r="M68">
        <v>8.8999999999999995E-5</v>
      </c>
      <c r="N68">
        <f t="shared" si="10"/>
        <v>134</v>
      </c>
      <c r="O68">
        <f t="shared" si="11"/>
        <v>1.3007812124370867E-4</v>
      </c>
    </row>
    <row r="69" spans="2:15">
      <c r="B69">
        <v>-136</v>
      </c>
      <c r="C69">
        <v>4.6000000000000001E-4</v>
      </c>
      <c r="D69">
        <f t="shared" si="9"/>
        <v>136</v>
      </c>
      <c r="E69">
        <f t="shared" si="8"/>
        <v>6.4363501172713211E-4</v>
      </c>
      <c r="G69">
        <v>-136</v>
      </c>
      <c r="H69">
        <v>9.9999999999999995E-7</v>
      </c>
      <c r="I69">
        <f t="shared" si="6"/>
        <v>136</v>
      </c>
      <c r="J69">
        <f t="shared" si="7"/>
        <v>1.889440070291025E-6</v>
      </c>
      <c r="L69">
        <v>-136</v>
      </c>
      <c r="M69">
        <v>8.6000000000000003E-5</v>
      </c>
      <c r="N69">
        <f t="shared" si="10"/>
        <v>136</v>
      </c>
      <c r="O69">
        <f t="shared" si="11"/>
        <v>1.2569346547144884E-4</v>
      </c>
    </row>
    <row r="70" spans="2:15">
      <c r="B70">
        <v>-138</v>
      </c>
      <c r="C70">
        <v>4.44E-4</v>
      </c>
      <c r="D70">
        <f t="shared" si="9"/>
        <v>138</v>
      </c>
      <c r="E70">
        <f t="shared" si="8"/>
        <v>6.2124770697140569E-4</v>
      </c>
      <c r="G70">
        <v>-138</v>
      </c>
      <c r="H70">
        <v>9.9999999999999995E-7</v>
      </c>
      <c r="I70">
        <f t="shared" si="6"/>
        <v>138</v>
      </c>
      <c r="J70">
        <f t="shared" si="7"/>
        <v>1.889440070291025E-6</v>
      </c>
      <c r="L70">
        <v>-138</v>
      </c>
      <c r="M70">
        <v>8.2999999999999998E-5</v>
      </c>
      <c r="N70">
        <f t="shared" si="10"/>
        <v>138</v>
      </c>
      <c r="O70">
        <f t="shared" si="11"/>
        <v>1.2130880969918899E-4</v>
      </c>
    </row>
    <row r="71" spans="2:15">
      <c r="B71">
        <v>-140</v>
      </c>
      <c r="C71">
        <v>4.2900000000000002E-4</v>
      </c>
      <c r="D71">
        <f t="shared" si="9"/>
        <v>140</v>
      </c>
      <c r="E71">
        <f t="shared" si="8"/>
        <v>6.0025960876291227E-4</v>
      </c>
      <c r="G71">
        <v>-140</v>
      </c>
      <c r="H71">
        <v>9.9999999999999995E-7</v>
      </c>
      <c r="I71">
        <f t="shared" si="6"/>
        <v>140</v>
      </c>
      <c r="J71">
        <f t="shared" si="7"/>
        <v>1.889440070291025E-6</v>
      </c>
      <c r="L71">
        <v>-140</v>
      </c>
      <c r="M71">
        <v>8.0000000000000007E-5</v>
      </c>
      <c r="N71">
        <f t="shared" si="10"/>
        <v>140</v>
      </c>
      <c r="O71">
        <f t="shared" si="11"/>
        <v>1.1692415392692915E-4</v>
      </c>
    </row>
    <row r="72" spans="2:15">
      <c r="B72">
        <v>-142</v>
      </c>
      <c r="C72">
        <v>4.15E-4</v>
      </c>
      <c r="D72">
        <f t="shared" si="9"/>
        <v>142</v>
      </c>
      <c r="E72">
        <f t="shared" si="8"/>
        <v>5.8067071710165164E-4</v>
      </c>
      <c r="G72">
        <v>-142</v>
      </c>
      <c r="H72">
        <v>9.9999999999999995E-7</v>
      </c>
      <c r="I72">
        <f t="shared" si="6"/>
        <v>142</v>
      </c>
      <c r="J72">
        <f t="shared" si="7"/>
        <v>1.889440070291025E-6</v>
      </c>
      <c r="L72">
        <v>-142</v>
      </c>
      <c r="M72">
        <v>7.7999999999999999E-5</v>
      </c>
      <c r="N72">
        <f t="shared" si="10"/>
        <v>142</v>
      </c>
      <c r="O72">
        <f t="shared" si="11"/>
        <v>1.1400105007875592E-4</v>
      </c>
    </row>
    <row r="73" spans="2:15">
      <c r="B73">
        <v>-144</v>
      </c>
      <c r="C73">
        <v>4.0099999999999999E-4</v>
      </c>
      <c r="D73">
        <f t="shared" si="9"/>
        <v>144</v>
      </c>
      <c r="E73">
        <f t="shared" si="8"/>
        <v>5.6108182544039112E-4</v>
      </c>
      <c r="G73">
        <v>-144</v>
      </c>
      <c r="H73">
        <v>9.9999999999999995E-7</v>
      </c>
      <c r="I73">
        <f t="shared" si="6"/>
        <v>144</v>
      </c>
      <c r="J73">
        <f t="shared" si="7"/>
        <v>1.889440070291025E-6</v>
      </c>
      <c r="L73">
        <v>-144</v>
      </c>
      <c r="M73">
        <v>7.4999999999999993E-5</v>
      </c>
      <c r="N73">
        <f t="shared" si="10"/>
        <v>144</v>
      </c>
      <c r="O73">
        <f t="shared" si="11"/>
        <v>1.0961639430649607E-4</v>
      </c>
    </row>
    <row r="74" spans="2:15">
      <c r="B74">
        <v>-146</v>
      </c>
      <c r="C74">
        <v>3.88E-4</v>
      </c>
      <c r="D74">
        <f t="shared" si="9"/>
        <v>146</v>
      </c>
      <c r="E74">
        <f t="shared" si="8"/>
        <v>5.4289214032636349E-4</v>
      </c>
      <c r="G74">
        <v>-146</v>
      </c>
      <c r="H74">
        <v>9.9999999999999995E-7</v>
      </c>
      <c r="I74">
        <f t="shared" si="6"/>
        <v>146</v>
      </c>
      <c r="J74">
        <f t="shared" si="7"/>
        <v>1.889440070291025E-6</v>
      </c>
      <c r="L74">
        <v>-146</v>
      </c>
      <c r="M74">
        <v>7.2999999999999999E-5</v>
      </c>
      <c r="N74">
        <f t="shared" si="10"/>
        <v>146</v>
      </c>
      <c r="O74">
        <f t="shared" si="11"/>
        <v>1.0669329045832284E-4</v>
      </c>
    </row>
    <row r="75" spans="2:15">
      <c r="B75">
        <v>-148</v>
      </c>
      <c r="C75">
        <v>3.7599999999999998E-4</v>
      </c>
      <c r="D75">
        <f t="shared" si="9"/>
        <v>148</v>
      </c>
      <c r="E75">
        <f t="shared" si="8"/>
        <v>5.2610166175956876E-4</v>
      </c>
      <c r="G75">
        <v>-148</v>
      </c>
      <c r="H75">
        <v>9.9999999999999995E-7</v>
      </c>
      <c r="I75">
        <f t="shared" si="6"/>
        <v>148</v>
      </c>
      <c r="J75">
        <f t="shared" si="7"/>
        <v>1.889440070291025E-6</v>
      </c>
      <c r="L75">
        <v>-148</v>
      </c>
      <c r="M75">
        <v>7.1000000000000005E-5</v>
      </c>
      <c r="N75">
        <f t="shared" si="10"/>
        <v>148</v>
      </c>
      <c r="O75">
        <f t="shared" si="11"/>
        <v>1.0377018661014962E-4</v>
      </c>
    </row>
    <row r="76" spans="2:15">
      <c r="B76">
        <v>-150</v>
      </c>
      <c r="C76">
        <v>3.6400000000000001E-4</v>
      </c>
      <c r="D76">
        <f t="shared" si="9"/>
        <v>150</v>
      </c>
      <c r="E76">
        <f t="shared" si="8"/>
        <v>5.0931118319277402E-4</v>
      </c>
      <c r="G76">
        <v>-150</v>
      </c>
      <c r="H76">
        <v>9.9999999999999995E-7</v>
      </c>
      <c r="I76">
        <f t="shared" si="6"/>
        <v>150</v>
      </c>
      <c r="J76">
        <f t="shared" si="7"/>
        <v>1.889440070291025E-6</v>
      </c>
      <c r="L76">
        <v>-150</v>
      </c>
      <c r="M76">
        <v>6.7999999999999999E-5</v>
      </c>
      <c r="N76">
        <f t="shared" si="10"/>
        <v>150</v>
      </c>
      <c r="O76">
        <f t="shared" si="11"/>
        <v>9.938553083788977E-5</v>
      </c>
    </row>
    <row r="77" spans="2:15">
      <c r="B77">
        <v>-152</v>
      </c>
      <c r="C77">
        <v>3.5199999999999999E-4</v>
      </c>
      <c r="D77">
        <f t="shared" si="9"/>
        <v>152</v>
      </c>
      <c r="E77">
        <f t="shared" si="8"/>
        <v>4.9252070462597929E-4</v>
      </c>
      <c r="G77">
        <v>-152</v>
      </c>
      <c r="H77">
        <v>9.9999999999999995E-7</v>
      </c>
      <c r="I77">
        <f t="shared" si="6"/>
        <v>152</v>
      </c>
      <c r="J77">
        <f t="shared" si="7"/>
        <v>1.889440070291025E-6</v>
      </c>
      <c r="L77">
        <v>-152</v>
      </c>
      <c r="M77">
        <v>6.6000000000000005E-5</v>
      </c>
      <c r="N77">
        <f t="shared" si="10"/>
        <v>152</v>
      </c>
      <c r="O77">
        <f t="shared" si="11"/>
        <v>9.646242698971656E-5</v>
      </c>
    </row>
    <row r="78" spans="2:15">
      <c r="B78">
        <v>-154</v>
      </c>
      <c r="C78">
        <v>3.4099999999999999E-4</v>
      </c>
      <c r="D78">
        <f t="shared" si="9"/>
        <v>154</v>
      </c>
      <c r="E78">
        <f t="shared" si="8"/>
        <v>4.7712943260641745E-4</v>
      </c>
      <c r="G78">
        <v>-154</v>
      </c>
      <c r="H78">
        <v>9.9999999999999995E-7</v>
      </c>
      <c r="I78">
        <f t="shared" si="6"/>
        <v>154</v>
      </c>
      <c r="J78">
        <f t="shared" si="7"/>
        <v>1.889440070291025E-6</v>
      </c>
      <c r="L78">
        <v>-154</v>
      </c>
      <c r="M78">
        <v>6.3999999999999997E-5</v>
      </c>
      <c r="N78">
        <f t="shared" si="10"/>
        <v>154</v>
      </c>
      <c r="O78">
        <f t="shared" si="11"/>
        <v>9.3539323141543309E-5</v>
      </c>
    </row>
    <row r="79" spans="2:15">
      <c r="B79">
        <v>-156</v>
      </c>
      <c r="C79">
        <v>3.3100000000000002E-4</v>
      </c>
      <c r="D79">
        <f t="shared" si="9"/>
        <v>156</v>
      </c>
      <c r="E79">
        <f t="shared" si="8"/>
        <v>4.6313736713408845E-4</v>
      </c>
      <c r="G79">
        <v>-156</v>
      </c>
      <c r="H79">
        <v>9.9999999999999995E-7</v>
      </c>
      <c r="I79">
        <f t="shared" si="6"/>
        <v>156</v>
      </c>
      <c r="J79">
        <f t="shared" si="7"/>
        <v>1.889440070291025E-6</v>
      </c>
      <c r="L79">
        <v>-156</v>
      </c>
      <c r="M79">
        <v>6.2000000000000003E-5</v>
      </c>
      <c r="N79">
        <f t="shared" si="10"/>
        <v>156</v>
      </c>
      <c r="O79">
        <f t="shared" si="11"/>
        <v>9.0616219293370085E-5</v>
      </c>
    </row>
    <row r="80" spans="2:15">
      <c r="B80">
        <v>-158</v>
      </c>
      <c r="C80">
        <v>3.21E-4</v>
      </c>
      <c r="D80">
        <f t="shared" si="9"/>
        <v>158</v>
      </c>
      <c r="E80">
        <f t="shared" si="8"/>
        <v>4.4914530166175956E-4</v>
      </c>
      <c r="G80">
        <v>-158</v>
      </c>
      <c r="H80">
        <v>9.9999999999999995E-7</v>
      </c>
      <c r="I80">
        <f t="shared" si="6"/>
        <v>158</v>
      </c>
      <c r="J80">
        <f t="shared" si="7"/>
        <v>1.889440070291025E-6</v>
      </c>
      <c r="L80">
        <v>-158</v>
      </c>
      <c r="M80">
        <v>6.0999999999999999E-5</v>
      </c>
      <c r="N80">
        <f t="shared" si="10"/>
        <v>158</v>
      </c>
      <c r="O80">
        <f t="shared" si="11"/>
        <v>8.9154667369283473E-5</v>
      </c>
    </row>
    <row r="81" spans="2:15">
      <c r="B81">
        <v>-160</v>
      </c>
      <c r="C81">
        <v>3.1100000000000002E-4</v>
      </c>
      <c r="D81">
        <f t="shared" si="9"/>
        <v>160</v>
      </c>
      <c r="E81">
        <f t="shared" si="8"/>
        <v>4.3515323618943062E-4</v>
      </c>
      <c r="G81">
        <v>-160</v>
      </c>
      <c r="H81">
        <v>9.9999999999999995E-7</v>
      </c>
      <c r="I81">
        <f t="shared" si="6"/>
        <v>160</v>
      </c>
      <c r="J81">
        <f t="shared" si="7"/>
        <v>1.889440070291025E-6</v>
      </c>
      <c r="L81">
        <v>-160</v>
      </c>
      <c r="M81">
        <v>5.8999999999999998E-5</v>
      </c>
      <c r="N81">
        <f t="shared" si="10"/>
        <v>160</v>
      </c>
      <c r="O81">
        <f t="shared" si="11"/>
        <v>8.6231563521110236E-5</v>
      </c>
    </row>
    <row r="82" spans="2:15">
      <c r="B82">
        <v>-162</v>
      </c>
      <c r="C82">
        <v>3.0200000000000002E-4</v>
      </c>
      <c r="D82">
        <f t="shared" si="9"/>
        <v>162</v>
      </c>
      <c r="E82">
        <f t="shared" si="8"/>
        <v>4.2256037726433451E-4</v>
      </c>
      <c r="G82">
        <v>-162</v>
      </c>
      <c r="H82">
        <v>9.9999999999999995E-7</v>
      </c>
      <c r="I82">
        <f t="shared" si="6"/>
        <v>162</v>
      </c>
      <c r="J82">
        <f t="shared" si="7"/>
        <v>1.889440070291025E-6</v>
      </c>
      <c r="L82">
        <v>-162</v>
      </c>
      <c r="M82">
        <v>5.7000000000000003E-5</v>
      </c>
      <c r="N82">
        <f t="shared" si="10"/>
        <v>162</v>
      </c>
      <c r="O82">
        <f t="shared" si="11"/>
        <v>8.3308459672937026E-5</v>
      </c>
    </row>
    <row r="83" spans="2:15">
      <c r="B83">
        <v>-164</v>
      </c>
      <c r="C83">
        <v>2.9300000000000002E-4</v>
      </c>
      <c r="D83">
        <f t="shared" si="9"/>
        <v>164</v>
      </c>
      <c r="E83">
        <f t="shared" si="8"/>
        <v>4.0996751833923846E-4</v>
      </c>
      <c r="G83">
        <v>-164</v>
      </c>
      <c r="H83">
        <v>9.9999999999999995E-7</v>
      </c>
      <c r="I83">
        <f t="shared" si="6"/>
        <v>164</v>
      </c>
      <c r="J83">
        <f t="shared" si="7"/>
        <v>1.889440070291025E-6</v>
      </c>
      <c r="L83">
        <v>-164</v>
      </c>
      <c r="M83">
        <v>5.5999999999999999E-5</v>
      </c>
      <c r="N83">
        <f t="shared" si="10"/>
        <v>164</v>
      </c>
      <c r="O83">
        <f t="shared" si="11"/>
        <v>8.18469077488504E-5</v>
      </c>
    </row>
    <row r="84" spans="2:15">
      <c r="B84">
        <v>-166</v>
      </c>
      <c r="C84">
        <v>2.8400000000000002E-4</v>
      </c>
      <c r="D84">
        <f t="shared" si="9"/>
        <v>166</v>
      </c>
      <c r="E84">
        <f t="shared" si="8"/>
        <v>3.9737465941414241E-4</v>
      </c>
      <c r="G84">
        <v>-166</v>
      </c>
      <c r="H84">
        <v>9.9999999999999995E-7</v>
      </c>
      <c r="I84">
        <f t="shared" ref="I84:I147" si="12">ABS(G84)</f>
        <v>166</v>
      </c>
      <c r="J84">
        <f t="shared" ref="J84:J147" si="13">H84/$A$8*$A$10/2</f>
        <v>1.889440070291025E-6</v>
      </c>
      <c r="L84">
        <v>-166</v>
      </c>
      <c r="M84">
        <v>5.3999999999999998E-5</v>
      </c>
      <c r="N84">
        <f t="shared" si="10"/>
        <v>166</v>
      </c>
      <c r="O84">
        <f t="shared" si="11"/>
        <v>7.8923803900677177E-5</v>
      </c>
    </row>
    <row r="85" spans="2:15">
      <c r="B85">
        <v>-168</v>
      </c>
      <c r="C85">
        <v>2.7599999999999999E-4</v>
      </c>
      <c r="D85">
        <f t="shared" si="9"/>
        <v>168</v>
      </c>
      <c r="E85">
        <f t="shared" si="8"/>
        <v>3.861810070362792E-4</v>
      </c>
      <c r="G85">
        <v>-168</v>
      </c>
      <c r="H85">
        <v>9.9999999999999995E-7</v>
      </c>
      <c r="I85">
        <f t="shared" si="12"/>
        <v>168</v>
      </c>
      <c r="J85">
        <f t="shared" si="13"/>
        <v>1.889440070291025E-6</v>
      </c>
      <c r="L85">
        <v>-168</v>
      </c>
      <c r="M85">
        <v>5.1999999999999997E-5</v>
      </c>
      <c r="N85">
        <f t="shared" si="10"/>
        <v>168</v>
      </c>
      <c r="O85">
        <f t="shared" si="11"/>
        <v>7.6000700052503939E-5</v>
      </c>
    </row>
    <row r="86" spans="2:15">
      <c r="B86">
        <v>-170</v>
      </c>
      <c r="C86">
        <v>2.6800000000000001E-4</v>
      </c>
      <c r="D86">
        <f t="shared" si="9"/>
        <v>170</v>
      </c>
      <c r="E86">
        <f t="shared" si="8"/>
        <v>3.7498735465841604E-4</v>
      </c>
      <c r="G86">
        <v>-170</v>
      </c>
      <c r="H86">
        <v>9.9999999999999995E-7</v>
      </c>
      <c r="I86">
        <f t="shared" si="12"/>
        <v>170</v>
      </c>
      <c r="J86">
        <f t="shared" si="13"/>
        <v>1.889440070291025E-6</v>
      </c>
      <c r="L86">
        <v>-170</v>
      </c>
      <c r="M86">
        <v>5.1E-5</v>
      </c>
      <c r="N86">
        <f t="shared" si="10"/>
        <v>170</v>
      </c>
      <c r="O86">
        <f t="shared" si="11"/>
        <v>7.4539148128417341E-5</v>
      </c>
    </row>
    <row r="87" spans="2:15">
      <c r="B87">
        <v>-172</v>
      </c>
      <c r="C87">
        <v>2.61E-4</v>
      </c>
      <c r="D87">
        <f t="shared" si="9"/>
        <v>172</v>
      </c>
      <c r="E87">
        <f t="shared" si="8"/>
        <v>3.6519290882778578E-4</v>
      </c>
      <c r="G87">
        <v>-172</v>
      </c>
      <c r="H87">
        <v>9.9999999999999995E-7</v>
      </c>
      <c r="I87">
        <f t="shared" si="12"/>
        <v>172</v>
      </c>
      <c r="J87">
        <f t="shared" si="13"/>
        <v>1.889440070291025E-6</v>
      </c>
      <c r="L87">
        <v>-172</v>
      </c>
      <c r="M87">
        <v>5.0000000000000002E-5</v>
      </c>
      <c r="N87">
        <f t="shared" si="10"/>
        <v>172</v>
      </c>
      <c r="O87">
        <f t="shared" si="11"/>
        <v>7.3077596204330716E-5</v>
      </c>
    </row>
    <row r="88" spans="2:15">
      <c r="B88">
        <v>-174</v>
      </c>
      <c r="C88">
        <v>2.5300000000000002E-4</v>
      </c>
      <c r="D88">
        <f t="shared" si="9"/>
        <v>174</v>
      </c>
      <c r="E88">
        <f t="shared" si="8"/>
        <v>3.5399925644992263E-4</v>
      </c>
      <c r="G88">
        <v>-174</v>
      </c>
      <c r="H88">
        <v>9.9999999999999995E-7</v>
      </c>
      <c r="I88">
        <f t="shared" si="12"/>
        <v>174</v>
      </c>
      <c r="J88">
        <f t="shared" si="13"/>
        <v>1.889440070291025E-6</v>
      </c>
      <c r="L88">
        <v>-174</v>
      </c>
      <c r="M88">
        <v>4.8000000000000001E-5</v>
      </c>
      <c r="N88">
        <f t="shared" si="10"/>
        <v>174</v>
      </c>
      <c r="O88">
        <f t="shared" si="11"/>
        <v>7.0154492356157492E-5</v>
      </c>
    </row>
    <row r="89" spans="2:15">
      <c r="B89">
        <v>-176</v>
      </c>
      <c r="C89">
        <v>2.4699999999999999E-4</v>
      </c>
      <c r="D89">
        <f t="shared" si="9"/>
        <v>176</v>
      </c>
      <c r="E89">
        <f t="shared" si="8"/>
        <v>3.4560401716652521E-4</v>
      </c>
      <c r="G89">
        <v>-176</v>
      </c>
      <c r="H89">
        <v>9.9999999999999995E-7</v>
      </c>
      <c r="I89">
        <f t="shared" si="12"/>
        <v>176</v>
      </c>
      <c r="J89">
        <f t="shared" si="13"/>
        <v>1.889440070291025E-6</v>
      </c>
      <c r="L89">
        <v>-176</v>
      </c>
      <c r="M89">
        <v>4.6999999999999997E-5</v>
      </c>
      <c r="N89">
        <f t="shared" si="10"/>
        <v>176</v>
      </c>
      <c r="O89">
        <f t="shared" si="11"/>
        <v>6.8692940432070866E-5</v>
      </c>
    </row>
    <row r="90" spans="2:15">
      <c r="B90">
        <v>-178</v>
      </c>
      <c r="C90">
        <v>2.4000000000000001E-4</v>
      </c>
      <c r="D90">
        <f t="shared" si="9"/>
        <v>178</v>
      </c>
      <c r="E90">
        <f t="shared" si="8"/>
        <v>3.3580957133589495E-4</v>
      </c>
      <c r="G90">
        <v>-178</v>
      </c>
      <c r="H90">
        <v>9.9999999999999995E-7</v>
      </c>
      <c r="I90">
        <f t="shared" si="12"/>
        <v>178</v>
      </c>
      <c r="J90">
        <f t="shared" si="13"/>
        <v>1.889440070291025E-6</v>
      </c>
      <c r="L90">
        <v>-178</v>
      </c>
      <c r="M90">
        <v>4.6E-5</v>
      </c>
      <c r="N90">
        <f t="shared" si="10"/>
        <v>178</v>
      </c>
      <c r="O90">
        <f t="shared" si="11"/>
        <v>6.7231388507984268E-5</v>
      </c>
    </row>
    <row r="91" spans="2:15">
      <c r="B91">
        <v>-180</v>
      </c>
      <c r="C91">
        <v>2.33E-4</v>
      </c>
      <c r="D91">
        <f t="shared" si="9"/>
        <v>180</v>
      </c>
      <c r="E91">
        <f t="shared" si="8"/>
        <v>3.2601512550526468E-4</v>
      </c>
      <c r="G91">
        <v>-180</v>
      </c>
      <c r="H91">
        <v>9.9999999999999995E-7</v>
      </c>
      <c r="I91">
        <f t="shared" si="12"/>
        <v>180</v>
      </c>
      <c r="J91">
        <f t="shared" si="13"/>
        <v>1.889440070291025E-6</v>
      </c>
      <c r="L91">
        <v>-180</v>
      </c>
      <c r="M91">
        <v>4.3999999999999999E-5</v>
      </c>
      <c r="N91">
        <f t="shared" si="10"/>
        <v>180</v>
      </c>
      <c r="O91">
        <f t="shared" si="11"/>
        <v>6.4308284659811031E-5</v>
      </c>
    </row>
    <row r="92" spans="2:15">
      <c r="B92">
        <v>-182</v>
      </c>
      <c r="C92">
        <v>2.2699999999999999E-4</v>
      </c>
      <c r="D92">
        <f t="shared" si="9"/>
        <v>182</v>
      </c>
      <c r="E92">
        <f t="shared" si="8"/>
        <v>3.1761988622186732E-4</v>
      </c>
      <c r="G92">
        <v>-182</v>
      </c>
      <c r="H92">
        <v>0</v>
      </c>
      <c r="I92">
        <f t="shared" si="12"/>
        <v>182</v>
      </c>
      <c r="J92">
        <f t="shared" si="13"/>
        <v>0</v>
      </c>
      <c r="L92">
        <v>-182</v>
      </c>
      <c r="M92">
        <v>4.3000000000000002E-5</v>
      </c>
      <c r="N92">
        <f t="shared" si="10"/>
        <v>182</v>
      </c>
      <c r="O92">
        <f t="shared" si="11"/>
        <v>6.2846732735724419E-5</v>
      </c>
    </row>
    <row r="93" spans="2:15">
      <c r="B93">
        <v>-184</v>
      </c>
      <c r="C93">
        <v>2.2100000000000001E-4</v>
      </c>
      <c r="D93">
        <f t="shared" si="9"/>
        <v>184</v>
      </c>
      <c r="E93">
        <f t="shared" si="8"/>
        <v>3.0922464693846995E-4</v>
      </c>
      <c r="G93">
        <v>-184</v>
      </c>
      <c r="H93">
        <v>0</v>
      </c>
      <c r="I93">
        <f t="shared" si="12"/>
        <v>184</v>
      </c>
      <c r="J93">
        <f t="shared" si="13"/>
        <v>0</v>
      </c>
      <c r="L93">
        <v>-184</v>
      </c>
      <c r="M93">
        <v>4.1999999999999998E-5</v>
      </c>
      <c r="N93">
        <f t="shared" si="10"/>
        <v>184</v>
      </c>
      <c r="O93">
        <f t="shared" si="11"/>
        <v>6.1385180811637793E-5</v>
      </c>
    </row>
    <row r="94" spans="2:15">
      <c r="B94">
        <v>-186</v>
      </c>
      <c r="C94">
        <v>2.1499999999999999E-4</v>
      </c>
      <c r="D94">
        <f t="shared" si="9"/>
        <v>186</v>
      </c>
      <c r="E94">
        <f t="shared" si="8"/>
        <v>3.0082940765507258E-4</v>
      </c>
      <c r="G94">
        <v>-186</v>
      </c>
      <c r="H94">
        <v>0</v>
      </c>
      <c r="I94">
        <f t="shared" si="12"/>
        <v>186</v>
      </c>
      <c r="J94">
        <f t="shared" si="13"/>
        <v>0</v>
      </c>
      <c r="L94">
        <v>-186</v>
      </c>
      <c r="M94">
        <v>4.1E-5</v>
      </c>
      <c r="N94">
        <f t="shared" si="10"/>
        <v>186</v>
      </c>
      <c r="O94">
        <f t="shared" si="11"/>
        <v>5.9923628887551188E-5</v>
      </c>
    </row>
    <row r="95" spans="2:15">
      <c r="B95">
        <v>-188</v>
      </c>
      <c r="C95">
        <v>2.1000000000000001E-4</v>
      </c>
      <c r="D95">
        <f t="shared" si="9"/>
        <v>188</v>
      </c>
      <c r="E95">
        <f t="shared" si="8"/>
        <v>2.9383337491890811E-4</v>
      </c>
      <c r="G95">
        <v>-188</v>
      </c>
      <c r="H95">
        <v>0</v>
      </c>
      <c r="I95">
        <f t="shared" si="12"/>
        <v>188</v>
      </c>
      <c r="J95">
        <f t="shared" si="13"/>
        <v>0</v>
      </c>
      <c r="L95">
        <v>-188</v>
      </c>
      <c r="M95">
        <v>4.0000000000000003E-5</v>
      </c>
      <c r="N95">
        <f t="shared" si="10"/>
        <v>188</v>
      </c>
      <c r="O95">
        <f t="shared" si="11"/>
        <v>5.8462076963464576E-5</v>
      </c>
    </row>
    <row r="96" spans="2:15">
      <c r="B96">
        <v>-190</v>
      </c>
      <c r="C96">
        <v>2.04E-4</v>
      </c>
      <c r="D96">
        <f t="shared" si="9"/>
        <v>190</v>
      </c>
      <c r="E96">
        <f t="shared" si="8"/>
        <v>2.8543813563551069E-4</v>
      </c>
      <c r="G96">
        <v>-190</v>
      </c>
      <c r="H96">
        <v>0</v>
      </c>
      <c r="I96">
        <f t="shared" si="12"/>
        <v>190</v>
      </c>
      <c r="J96">
        <f t="shared" si="13"/>
        <v>0</v>
      </c>
      <c r="L96">
        <v>-190</v>
      </c>
      <c r="M96">
        <v>3.8999999999999999E-5</v>
      </c>
      <c r="N96">
        <f t="shared" si="10"/>
        <v>190</v>
      </c>
      <c r="O96">
        <f t="shared" si="11"/>
        <v>5.7000525039377958E-5</v>
      </c>
    </row>
    <row r="97" spans="2:15">
      <c r="B97">
        <v>-192</v>
      </c>
      <c r="C97">
        <v>1.9900000000000001E-4</v>
      </c>
      <c r="D97">
        <f t="shared" si="9"/>
        <v>192</v>
      </c>
      <c r="E97">
        <f t="shared" si="8"/>
        <v>2.7844210289934627E-4</v>
      </c>
      <c r="G97">
        <v>-192</v>
      </c>
      <c r="H97">
        <v>0</v>
      </c>
      <c r="I97">
        <f t="shared" si="12"/>
        <v>192</v>
      </c>
      <c r="J97">
        <f t="shared" si="13"/>
        <v>0</v>
      </c>
      <c r="L97">
        <v>-192</v>
      </c>
      <c r="M97">
        <v>3.8000000000000002E-5</v>
      </c>
      <c r="N97">
        <f t="shared" si="10"/>
        <v>192</v>
      </c>
      <c r="O97">
        <f t="shared" si="11"/>
        <v>5.5538973115291346E-5</v>
      </c>
    </row>
    <row r="98" spans="2:15">
      <c r="B98">
        <v>-194</v>
      </c>
      <c r="C98">
        <v>1.94E-4</v>
      </c>
      <c r="D98">
        <f t="shared" si="9"/>
        <v>194</v>
      </c>
      <c r="E98">
        <f t="shared" si="8"/>
        <v>2.7144607016318175E-4</v>
      </c>
      <c r="G98">
        <v>-194</v>
      </c>
      <c r="H98">
        <v>0</v>
      </c>
      <c r="I98">
        <f t="shared" si="12"/>
        <v>194</v>
      </c>
      <c r="J98">
        <f t="shared" si="13"/>
        <v>0</v>
      </c>
      <c r="L98">
        <v>-194</v>
      </c>
      <c r="M98">
        <v>3.6999999999999998E-5</v>
      </c>
      <c r="N98">
        <f t="shared" si="10"/>
        <v>194</v>
      </c>
      <c r="O98">
        <f t="shared" si="11"/>
        <v>5.4077421191204727E-5</v>
      </c>
    </row>
    <row r="99" spans="2:15">
      <c r="B99">
        <v>-196</v>
      </c>
      <c r="C99">
        <v>1.8900000000000001E-4</v>
      </c>
      <c r="D99">
        <f t="shared" si="9"/>
        <v>196</v>
      </c>
      <c r="E99">
        <f t="shared" si="8"/>
        <v>2.6445003742701727E-4</v>
      </c>
      <c r="G99">
        <v>-196</v>
      </c>
      <c r="H99">
        <v>0</v>
      </c>
      <c r="I99">
        <f t="shared" si="12"/>
        <v>196</v>
      </c>
      <c r="J99">
        <f t="shared" si="13"/>
        <v>0</v>
      </c>
      <c r="L99">
        <v>-196</v>
      </c>
      <c r="M99">
        <v>3.6000000000000001E-5</v>
      </c>
      <c r="N99">
        <f t="shared" si="10"/>
        <v>196</v>
      </c>
      <c r="O99">
        <f t="shared" si="11"/>
        <v>5.2615869267118122E-5</v>
      </c>
    </row>
    <row r="100" spans="2:15">
      <c r="B100">
        <v>-198</v>
      </c>
      <c r="C100">
        <v>1.84E-4</v>
      </c>
      <c r="D100">
        <f t="shared" si="9"/>
        <v>198</v>
      </c>
      <c r="E100">
        <f t="shared" si="8"/>
        <v>2.574540046908528E-4</v>
      </c>
      <c r="G100">
        <v>-198</v>
      </c>
      <c r="H100">
        <v>0</v>
      </c>
      <c r="I100">
        <f t="shared" si="12"/>
        <v>198</v>
      </c>
      <c r="J100">
        <f t="shared" si="13"/>
        <v>0</v>
      </c>
      <c r="L100">
        <v>-198</v>
      </c>
      <c r="M100">
        <v>3.4999999999999997E-5</v>
      </c>
      <c r="N100">
        <f t="shared" si="10"/>
        <v>198</v>
      </c>
      <c r="O100">
        <f t="shared" si="11"/>
        <v>5.1154317343031497E-5</v>
      </c>
    </row>
    <row r="101" spans="2:15">
      <c r="B101">
        <v>-200</v>
      </c>
      <c r="C101">
        <v>1.8000000000000001E-4</v>
      </c>
      <c r="D101">
        <f t="shared" si="9"/>
        <v>200</v>
      </c>
      <c r="E101">
        <f t="shared" si="8"/>
        <v>2.5185717850192122E-4</v>
      </c>
      <c r="G101">
        <v>-200</v>
      </c>
      <c r="H101">
        <v>0</v>
      </c>
      <c r="I101">
        <f t="shared" si="12"/>
        <v>200</v>
      </c>
      <c r="J101">
        <f t="shared" si="13"/>
        <v>0</v>
      </c>
      <c r="L101">
        <v>-200</v>
      </c>
      <c r="M101">
        <v>3.4999999999999997E-5</v>
      </c>
      <c r="N101">
        <f t="shared" si="10"/>
        <v>200</v>
      </c>
      <c r="O101">
        <f t="shared" si="11"/>
        <v>5.1154317343031497E-5</v>
      </c>
    </row>
    <row r="102" spans="2:15">
      <c r="B102">
        <v>-202</v>
      </c>
      <c r="C102">
        <v>1.76E-4</v>
      </c>
      <c r="D102">
        <f t="shared" si="9"/>
        <v>202</v>
      </c>
      <c r="E102">
        <f t="shared" si="8"/>
        <v>2.4626035231298964E-4</v>
      </c>
      <c r="G102">
        <v>-202</v>
      </c>
      <c r="H102">
        <v>0</v>
      </c>
      <c r="I102">
        <f t="shared" si="12"/>
        <v>202</v>
      </c>
      <c r="J102">
        <f t="shared" si="13"/>
        <v>0</v>
      </c>
      <c r="L102">
        <v>-202</v>
      </c>
      <c r="M102">
        <v>3.4E-5</v>
      </c>
      <c r="N102">
        <f t="shared" si="10"/>
        <v>202</v>
      </c>
      <c r="O102">
        <f t="shared" si="11"/>
        <v>4.9692765418944885E-5</v>
      </c>
    </row>
    <row r="103" spans="2:15">
      <c r="B103">
        <v>-204</v>
      </c>
      <c r="C103">
        <v>1.7100000000000001E-4</v>
      </c>
      <c r="D103">
        <f t="shared" si="9"/>
        <v>204</v>
      </c>
      <c r="E103">
        <f t="shared" si="8"/>
        <v>2.392643195768252E-4</v>
      </c>
      <c r="G103">
        <v>-204</v>
      </c>
      <c r="H103">
        <v>0</v>
      </c>
      <c r="I103">
        <f t="shared" si="12"/>
        <v>204</v>
      </c>
      <c r="J103">
        <f t="shared" si="13"/>
        <v>0</v>
      </c>
      <c r="L103">
        <v>-204</v>
      </c>
      <c r="M103">
        <v>3.3000000000000003E-5</v>
      </c>
      <c r="N103">
        <f t="shared" si="10"/>
        <v>204</v>
      </c>
      <c r="O103">
        <f t="shared" si="11"/>
        <v>4.823121349485828E-5</v>
      </c>
    </row>
    <row r="104" spans="2:15">
      <c r="B104">
        <v>-206</v>
      </c>
      <c r="C104">
        <v>1.6699999999999999E-4</v>
      </c>
      <c r="D104">
        <f t="shared" si="9"/>
        <v>206</v>
      </c>
      <c r="E104">
        <f t="shared" si="8"/>
        <v>2.3366749338789354E-4</v>
      </c>
      <c r="G104">
        <v>-206</v>
      </c>
      <c r="H104">
        <v>0</v>
      </c>
      <c r="I104">
        <f t="shared" si="12"/>
        <v>206</v>
      </c>
      <c r="J104">
        <f t="shared" si="13"/>
        <v>0</v>
      </c>
      <c r="L104">
        <v>-206</v>
      </c>
      <c r="M104">
        <v>3.1999999999999999E-5</v>
      </c>
      <c r="N104">
        <f t="shared" si="10"/>
        <v>206</v>
      </c>
      <c r="O104">
        <f t="shared" si="11"/>
        <v>4.6769661570771654E-5</v>
      </c>
    </row>
    <row r="105" spans="2:15">
      <c r="B105">
        <v>-208</v>
      </c>
      <c r="C105">
        <v>1.63E-4</v>
      </c>
      <c r="D105">
        <f t="shared" si="9"/>
        <v>208</v>
      </c>
      <c r="E105">
        <f t="shared" si="8"/>
        <v>2.2807066719896199E-4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3.1000000000000001E-5</v>
      </c>
      <c r="N105">
        <f t="shared" si="10"/>
        <v>208</v>
      </c>
      <c r="O105">
        <f t="shared" si="11"/>
        <v>4.5308109646685043E-5</v>
      </c>
    </row>
    <row r="106" spans="2:15">
      <c r="B106">
        <v>-210</v>
      </c>
      <c r="C106">
        <v>1.5899999999999999E-4</v>
      </c>
      <c r="D106">
        <f t="shared" si="9"/>
        <v>210</v>
      </c>
      <c r="E106">
        <f t="shared" si="8"/>
        <v>2.2247384101003041E-4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3.1000000000000001E-5</v>
      </c>
      <c r="N106">
        <f t="shared" si="10"/>
        <v>210</v>
      </c>
      <c r="O106">
        <f t="shared" si="11"/>
        <v>4.5308109646685043E-5</v>
      </c>
    </row>
    <row r="107" spans="2:15">
      <c r="B107">
        <v>-212</v>
      </c>
      <c r="C107">
        <v>1.56E-4</v>
      </c>
      <c r="D107">
        <f t="shared" si="9"/>
        <v>212</v>
      </c>
      <c r="E107">
        <f t="shared" si="8"/>
        <v>2.1827622136833173E-4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3.0000000000000001E-5</v>
      </c>
      <c r="N107">
        <f t="shared" si="10"/>
        <v>212</v>
      </c>
      <c r="O107">
        <f t="shared" si="11"/>
        <v>4.3846557722598431E-5</v>
      </c>
    </row>
    <row r="108" spans="2:15">
      <c r="B108">
        <v>-214</v>
      </c>
      <c r="C108">
        <v>1.5200000000000001E-4</v>
      </c>
      <c r="D108">
        <f t="shared" si="9"/>
        <v>214</v>
      </c>
      <c r="E108">
        <f t="shared" si="8"/>
        <v>2.1267939517940015E-4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2.9E-5</v>
      </c>
      <c r="N108">
        <f t="shared" si="10"/>
        <v>214</v>
      </c>
      <c r="O108">
        <f t="shared" si="11"/>
        <v>4.2385005798511819E-5</v>
      </c>
    </row>
    <row r="109" spans="2:15">
      <c r="B109">
        <v>-216</v>
      </c>
      <c r="C109">
        <v>1.4899999999999999E-4</v>
      </c>
      <c r="D109">
        <f t="shared" si="9"/>
        <v>216</v>
      </c>
      <c r="E109">
        <f t="shared" si="8"/>
        <v>2.0848177553770144E-4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2.9E-5</v>
      </c>
      <c r="N109">
        <f t="shared" si="10"/>
        <v>216</v>
      </c>
      <c r="O109">
        <f t="shared" si="11"/>
        <v>4.2385005798511819E-5</v>
      </c>
    </row>
    <row r="110" spans="2:15">
      <c r="B110">
        <v>-218</v>
      </c>
      <c r="C110">
        <v>1.45E-4</v>
      </c>
      <c r="D110">
        <f t="shared" si="9"/>
        <v>218</v>
      </c>
      <c r="E110">
        <f t="shared" si="8"/>
        <v>2.0288494934876989E-4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2.8E-5</v>
      </c>
      <c r="N110">
        <f t="shared" si="10"/>
        <v>218</v>
      </c>
      <c r="O110">
        <f t="shared" si="11"/>
        <v>4.09234538744252E-5</v>
      </c>
    </row>
    <row r="111" spans="2:15">
      <c r="B111">
        <v>-220</v>
      </c>
      <c r="C111">
        <v>1.4200000000000001E-4</v>
      </c>
      <c r="D111">
        <f t="shared" si="9"/>
        <v>220</v>
      </c>
      <c r="E111">
        <f t="shared" si="8"/>
        <v>1.9868732970707121E-4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2.6999999999999999E-5</v>
      </c>
      <c r="N111">
        <f t="shared" si="10"/>
        <v>220</v>
      </c>
      <c r="O111">
        <f t="shared" si="11"/>
        <v>3.9461901950338588E-5</v>
      </c>
    </row>
    <row r="112" spans="2:15">
      <c r="B112">
        <v>-222</v>
      </c>
      <c r="C112">
        <v>1.3899999999999999E-4</v>
      </c>
      <c r="D112">
        <f t="shared" si="9"/>
        <v>222</v>
      </c>
      <c r="E112">
        <f t="shared" si="8"/>
        <v>1.9448971006537249E-4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2.6999999999999999E-5</v>
      </c>
      <c r="N112">
        <f t="shared" si="10"/>
        <v>222</v>
      </c>
      <c r="O112">
        <f t="shared" si="11"/>
        <v>3.9461901950338588E-5</v>
      </c>
    </row>
    <row r="113" spans="2:15">
      <c r="B113">
        <v>-224</v>
      </c>
      <c r="C113">
        <v>1.36E-4</v>
      </c>
      <c r="D113">
        <f t="shared" si="9"/>
        <v>224</v>
      </c>
      <c r="E113">
        <f t="shared" si="8"/>
        <v>1.9029209042367381E-4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2.5999999999999998E-5</v>
      </c>
      <c r="N113">
        <f t="shared" si="10"/>
        <v>224</v>
      </c>
      <c r="O113">
        <f t="shared" si="11"/>
        <v>3.800035002625197E-5</v>
      </c>
    </row>
    <row r="114" spans="2:15">
      <c r="B114">
        <v>-226</v>
      </c>
      <c r="C114">
        <v>1.3300000000000001E-4</v>
      </c>
      <c r="D114">
        <f t="shared" si="9"/>
        <v>226</v>
      </c>
      <c r="E114">
        <f t="shared" si="8"/>
        <v>1.8609447078197516E-4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2.5999999999999998E-5</v>
      </c>
      <c r="N114">
        <f t="shared" si="10"/>
        <v>226</v>
      </c>
      <c r="O114">
        <f t="shared" si="11"/>
        <v>3.800035002625197E-5</v>
      </c>
    </row>
    <row r="115" spans="2:15">
      <c r="B115">
        <v>-228</v>
      </c>
      <c r="C115">
        <v>1.2999999999999999E-4</v>
      </c>
      <c r="D115">
        <f t="shared" si="9"/>
        <v>228</v>
      </c>
      <c r="E115">
        <f t="shared" si="8"/>
        <v>1.8189685114027642E-4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2.5000000000000001E-5</v>
      </c>
      <c r="N115">
        <f t="shared" si="10"/>
        <v>228</v>
      </c>
      <c r="O115">
        <f t="shared" si="11"/>
        <v>3.6538798102165358E-5</v>
      </c>
    </row>
    <row r="116" spans="2:15">
      <c r="B116">
        <v>-230</v>
      </c>
      <c r="C116">
        <v>1.27E-4</v>
      </c>
      <c r="D116">
        <f t="shared" si="9"/>
        <v>230</v>
      </c>
      <c r="E116">
        <f t="shared" si="8"/>
        <v>1.7769923149857776E-4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2.5000000000000001E-5</v>
      </c>
      <c r="N116">
        <f t="shared" si="10"/>
        <v>230</v>
      </c>
      <c r="O116">
        <f t="shared" si="11"/>
        <v>3.6538798102165358E-5</v>
      </c>
    </row>
    <row r="117" spans="2:15">
      <c r="B117">
        <v>-232</v>
      </c>
      <c r="C117">
        <v>1.2400000000000001E-4</v>
      </c>
      <c r="D117">
        <f t="shared" si="9"/>
        <v>232</v>
      </c>
      <c r="E117">
        <f t="shared" si="8"/>
        <v>1.7350161185687908E-4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2.4000000000000001E-5</v>
      </c>
      <c r="N117">
        <f t="shared" si="10"/>
        <v>232</v>
      </c>
      <c r="O117">
        <f t="shared" si="11"/>
        <v>3.5077246178078746E-5</v>
      </c>
    </row>
    <row r="118" spans="2:15">
      <c r="B118">
        <v>-234</v>
      </c>
      <c r="C118">
        <v>1.22E-4</v>
      </c>
      <c r="D118">
        <f t="shared" si="9"/>
        <v>234</v>
      </c>
      <c r="E118">
        <f t="shared" si="8"/>
        <v>1.7070319876241326E-4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2.4000000000000001E-5</v>
      </c>
      <c r="N118">
        <f t="shared" si="10"/>
        <v>234</v>
      </c>
      <c r="O118">
        <f t="shared" si="11"/>
        <v>3.5077246178078746E-5</v>
      </c>
    </row>
    <row r="119" spans="2:15">
      <c r="B119">
        <v>-236</v>
      </c>
      <c r="C119">
        <v>1.1900000000000001E-4</v>
      </c>
      <c r="D119">
        <f t="shared" si="9"/>
        <v>236</v>
      </c>
      <c r="E119">
        <f t="shared" si="8"/>
        <v>1.6650557912071458E-4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2.3E-5</v>
      </c>
      <c r="N119">
        <f t="shared" si="10"/>
        <v>236</v>
      </c>
      <c r="O119">
        <f t="shared" si="11"/>
        <v>3.3615694253992134E-5</v>
      </c>
    </row>
    <row r="120" spans="2:15">
      <c r="B120">
        <v>-238</v>
      </c>
      <c r="C120">
        <v>1.17E-4</v>
      </c>
      <c r="D120">
        <f t="shared" si="9"/>
        <v>238</v>
      </c>
      <c r="E120">
        <f t="shared" si="8"/>
        <v>1.6370716602624879E-4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2.3E-5</v>
      </c>
      <c r="N120">
        <f t="shared" si="10"/>
        <v>238</v>
      </c>
      <c r="O120">
        <f t="shared" si="11"/>
        <v>3.3615694253992134E-5</v>
      </c>
    </row>
    <row r="121" spans="2:15">
      <c r="B121">
        <v>-240</v>
      </c>
      <c r="C121">
        <v>1.1400000000000001E-4</v>
      </c>
      <c r="D121">
        <f t="shared" si="9"/>
        <v>240</v>
      </c>
      <c r="E121">
        <f t="shared" si="8"/>
        <v>1.5950954638455011E-4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2.1999999999999999E-5</v>
      </c>
      <c r="N121">
        <f t="shared" si="10"/>
        <v>240</v>
      </c>
      <c r="O121">
        <f t="shared" si="11"/>
        <v>3.2154142329905515E-5</v>
      </c>
    </row>
    <row r="122" spans="2:15">
      <c r="B122">
        <v>-242</v>
      </c>
      <c r="C122">
        <v>1.12E-4</v>
      </c>
      <c r="D122">
        <f t="shared" si="9"/>
        <v>242</v>
      </c>
      <c r="E122">
        <f t="shared" si="8"/>
        <v>1.5671113329008432E-4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2.1999999999999999E-5</v>
      </c>
      <c r="N122">
        <f t="shared" si="10"/>
        <v>242</v>
      </c>
      <c r="O122">
        <f t="shared" si="11"/>
        <v>3.2154142329905515E-5</v>
      </c>
    </row>
    <row r="123" spans="2:15">
      <c r="B123">
        <v>-244</v>
      </c>
      <c r="C123">
        <v>1.1E-4</v>
      </c>
      <c r="D123">
        <f t="shared" si="9"/>
        <v>244</v>
      </c>
      <c r="E123">
        <f t="shared" si="8"/>
        <v>1.5391272019561853E-4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2.0999999999999999E-5</v>
      </c>
      <c r="N123">
        <f t="shared" si="10"/>
        <v>244</v>
      </c>
      <c r="O123">
        <f t="shared" si="11"/>
        <v>3.0692590405818897E-5</v>
      </c>
    </row>
    <row r="124" spans="2:15">
      <c r="B124">
        <v>-246</v>
      </c>
      <c r="C124">
        <v>1.07E-4</v>
      </c>
      <c r="D124">
        <f t="shared" si="9"/>
        <v>246</v>
      </c>
      <c r="E124">
        <f t="shared" si="8"/>
        <v>1.4971510055391984E-4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2.0999999999999999E-5</v>
      </c>
      <c r="N124">
        <f t="shared" si="10"/>
        <v>246</v>
      </c>
      <c r="O124">
        <f t="shared" si="11"/>
        <v>3.0692590405818897E-5</v>
      </c>
    </row>
    <row r="125" spans="2:15">
      <c r="B125">
        <v>-248</v>
      </c>
      <c r="C125">
        <v>1.05E-4</v>
      </c>
      <c r="D125">
        <f t="shared" si="9"/>
        <v>248</v>
      </c>
      <c r="E125">
        <f t="shared" si="8"/>
        <v>1.4691668745945406E-4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2.0000000000000002E-5</v>
      </c>
      <c r="N125">
        <f t="shared" si="10"/>
        <v>248</v>
      </c>
      <c r="O125">
        <f t="shared" si="11"/>
        <v>2.9231038481732288E-5</v>
      </c>
    </row>
    <row r="126" spans="2:15">
      <c r="B126">
        <v>-250</v>
      </c>
      <c r="C126">
        <v>1.03E-4</v>
      </c>
      <c r="D126">
        <f t="shared" si="9"/>
        <v>250</v>
      </c>
      <c r="E126">
        <f t="shared" si="8"/>
        <v>1.4411827436498824E-4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2.0000000000000002E-5</v>
      </c>
      <c r="N126">
        <f t="shared" si="10"/>
        <v>250</v>
      </c>
      <c r="O126">
        <f t="shared" si="11"/>
        <v>2.9231038481732288E-5</v>
      </c>
    </row>
    <row r="127" spans="2:15">
      <c r="B127">
        <v>-252</v>
      </c>
      <c r="C127">
        <v>1.01E-4</v>
      </c>
      <c r="D127">
        <f t="shared" si="9"/>
        <v>252</v>
      </c>
      <c r="E127">
        <f t="shared" si="8"/>
        <v>1.4131986127052248E-4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2.0000000000000002E-5</v>
      </c>
      <c r="N127">
        <f t="shared" si="10"/>
        <v>252</v>
      </c>
      <c r="O127">
        <f t="shared" si="11"/>
        <v>2.9231038481732288E-5</v>
      </c>
    </row>
    <row r="128" spans="2:15">
      <c r="B128">
        <v>-254</v>
      </c>
      <c r="C128">
        <v>9.8999999999999994E-5</v>
      </c>
      <c r="D128">
        <f t="shared" si="9"/>
        <v>254</v>
      </c>
      <c r="E128">
        <f t="shared" si="8"/>
        <v>1.3852144817605666E-4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1.9000000000000001E-5</v>
      </c>
      <c r="N128">
        <f t="shared" si="10"/>
        <v>254</v>
      </c>
      <c r="O128">
        <f t="shared" si="11"/>
        <v>2.7769486557645673E-5</v>
      </c>
    </row>
    <row r="129" spans="2:15">
      <c r="B129">
        <v>-256</v>
      </c>
      <c r="C129">
        <v>9.7E-5</v>
      </c>
      <c r="D129">
        <f t="shared" si="9"/>
        <v>256</v>
      </c>
      <c r="E129">
        <f t="shared" si="8"/>
        <v>1.3572303508159087E-4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1.9000000000000001E-5</v>
      </c>
      <c r="N129">
        <f t="shared" si="10"/>
        <v>256</v>
      </c>
      <c r="O129">
        <f t="shared" si="11"/>
        <v>2.7769486557645673E-5</v>
      </c>
    </row>
    <row r="130" spans="2:15">
      <c r="B130">
        <v>-258</v>
      </c>
      <c r="C130">
        <v>9.5000000000000005E-5</v>
      </c>
      <c r="D130">
        <f t="shared" si="9"/>
        <v>258</v>
      </c>
      <c r="E130">
        <f t="shared" ref="E130:E193" si="14">C130/$A$3*$A$5</f>
        <v>1.3292462198712511E-4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1.8E-5</v>
      </c>
      <c r="N130">
        <f t="shared" si="10"/>
        <v>258</v>
      </c>
      <c r="O130">
        <f t="shared" si="11"/>
        <v>2.6307934633559061E-5</v>
      </c>
    </row>
    <row r="131" spans="2:15">
      <c r="B131">
        <v>-260</v>
      </c>
      <c r="C131">
        <v>9.2999999999999997E-5</v>
      </c>
      <c r="D131">
        <f t="shared" ref="D131:D194" si="15">ABS(B131)</f>
        <v>260</v>
      </c>
      <c r="E131">
        <f t="shared" si="14"/>
        <v>1.3012620889265929E-4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1.8E-5</v>
      </c>
      <c r="N131">
        <f t="shared" ref="N131:N194" si="16">ABS(L131)</f>
        <v>260</v>
      </c>
      <c r="O131">
        <f t="shared" ref="O131:O194" si="17">M131/$A$13*$A$15/2</f>
        <v>2.6307934633559061E-5</v>
      </c>
    </row>
    <row r="132" spans="2:15">
      <c r="B132">
        <v>-262</v>
      </c>
      <c r="C132">
        <v>9.2E-5</v>
      </c>
      <c r="D132">
        <f t="shared" si="15"/>
        <v>262</v>
      </c>
      <c r="E132">
        <f t="shared" si="14"/>
        <v>1.287270023454264E-4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1.8E-5</v>
      </c>
      <c r="N132">
        <f t="shared" si="16"/>
        <v>262</v>
      </c>
      <c r="O132">
        <f t="shared" si="17"/>
        <v>2.6307934633559061E-5</v>
      </c>
    </row>
    <row r="133" spans="2:15">
      <c r="B133">
        <v>-264</v>
      </c>
      <c r="C133">
        <v>9.0000000000000006E-5</v>
      </c>
      <c r="D133">
        <f t="shared" si="15"/>
        <v>264</v>
      </c>
      <c r="E133">
        <f t="shared" si="14"/>
        <v>1.2592858925096061E-4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1.7E-5</v>
      </c>
      <c r="N133">
        <f t="shared" si="16"/>
        <v>264</v>
      </c>
      <c r="O133">
        <f t="shared" si="17"/>
        <v>2.4846382709472442E-5</v>
      </c>
    </row>
    <row r="134" spans="2:15">
      <c r="B134">
        <v>-266</v>
      </c>
      <c r="C134">
        <v>8.7999999999999998E-5</v>
      </c>
      <c r="D134">
        <f t="shared" si="15"/>
        <v>266</v>
      </c>
      <c r="E134">
        <f t="shared" si="14"/>
        <v>1.2313017615649482E-4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1.7E-5</v>
      </c>
      <c r="N134">
        <f t="shared" si="16"/>
        <v>266</v>
      </c>
      <c r="O134">
        <f t="shared" si="17"/>
        <v>2.4846382709472442E-5</v>
      </c>
    </row>
    <row r="135" spans="2:15">
      <c r="B135">
        <v>-268</v>
      </c>
      <c r="C135">
        <v>8.6000000000000003E-5</v>
      </c>
      <c r="D135">
        <f t="shared" si="15"/>
        <v>268</v>
      </c>
      <c r="E135">
        <f t="shared" si="14"/>
        <v>1.2033176306202902E-4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1.7E-5</v>
      </c>
      <c r="N135">
        <f t="shared" si="16"/>
        <v>268</v>
      </c>
      <c r="O135">
        <f t="shared" si="17"/>
        <v>2.4846382709472442E-5</v>
      </c>
    </row>
    <row r="136" spans="2:15">
      <c r="B136">
        <v>-270</v>
      </c>
      <c r="C136">
        <v>8.5000000000000006E-5</v>
      </c>
      <c r="D136">
        <f t="shared" si="15"/>
        <v>270</v>
      </c>
      <c r="E136">
        <f t="shared" si="14"/>
        <v>1.1893255651479614E-4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1.5999999999999999E-5</v>
      </c>
      <c r="N136">
        <f t="shared" si="16"/>
        <v>270</v>
      </c>
      <c r="O136">
        <f t="shared" si="17"/>
        <v>2.3384830785385827E-5</v>
      </c>
    </row>
    <row r="137" spans="2:15">
      <c r="B137">
        <v>-272</v>
      </c>
      <c r="C137">
        <v>8.2999999999999998E-5</v>
      </c>
      <c r="D137">
        <f t="shared" si="15"/>
        <v>272</v>
      </c>
      <c r="E137">
        <f t="shared" si="14"/>
        <v>1.1613414342033034E-4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1.5999999999999999E-5</v>
      </c>
      <c r="N137">
        <f t="shared" si="16"/>
        <v>272</v>
      </c>
      <c r="O137">
        <f t="shared" si="17"/>
        <v>2.3384830785385827E-5</v>
      </c>
    </row>
    <row r="138" spans="2:15">
      <c r="B138">
        <v>-274</v>
      </c>
      <c r="C138">
        <v>8.2000000000000001E-5</v>
      </c>
      <c r="D138">
        <f t="shared" si="15"/>
        <v>274</v>
      </c>
      <c r="E138">
        <f t="shared" si="14"/>
        <v>1.1473493687309746E-4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1.5999999999999999E-5</v>
      </c>
      <c r="N138">
        <f t="shared" si="16"/>
        <v>274</v>
      </c>
      <c r="O138">
        <f t="shared" si="17"/>
        <v>2.3384830785385827E-5</v>
      </c>
    </row>
    <row r="139" spans="2:15">
      <c r="B139">
        <v>-276</v>
      </c>
      <c r="C139">
        <v>8.0000000000000007E-5</v>
      </c>
      <c r="D139">
        <f t="shared" si="15"/>
        <v>276</v>
      </c>
      <c r="E139">
        <f t="shared" si="14"/>
        <v>1.1193652377863165E-4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1.5999999999999999E-5</v>
      </c>
      <c r="N139">
        <f t="shared" si="16"/>
        <v>276</v>
      </c>
      <c r="O139">
        <f t="shared" si="17"/>
        <v>2.3384830785385827E-5</v>
      </c>
    </row>
    <row r="140" spans="2:15">
      <c r="B140">
        <v>-278</v>
      </c>
      <c r="C140">
        <v>7.8999999999999996E-5</v>
      </c>
      <c r="D140">
        <f t="shared" si="15"/>
        <v>278</v>
      </c>
      <c r="E140">
        <f t="shared" si="14"/>
        <v>1.1053731723139874E-4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1.5E-5</v>
      </c>
      <c r="N140">
        <f t="shared" si="16"/>
        <v>278</v>
      </c>
      <c r="O140">
        <f t="shared" si="17"/>
        <v>2.1923278861299215E-5</v>
      </c>
    </row>
    <row r="141" spans="2:15">
      <c r="B141">
        <v>-280</v>
      </c>
      <c r="C141">
        <v>7.7000000000000001E-5</v>
      </c>
      <c r="D141">
        <f t="shared" si="15"/>
        <v>280</v>
      </c>
      <c r="E141">
        <f t="shared" si="14"/>
        <v>1.0773890413693297E-4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1.5E-5</v>
      </c>
      <c r="N141">
        <f t="shared" si="16"/>
        <v>280</v>
      </c>
      <c r="O141">
        <f t="shared" si="17"/>
        <v>2.1923278861299215E-5</v>
      </c>
    </row>
    <row r="142" spans="2:15">
      <c r="B142">
        <v>-282</v>
      </c>
      <c r="C142">
        <v>7.6000000000000004E-5</v>
      </c>
      <c r="D142">
        <f t="shared" si="15"/>
        <v>282</v>
      </c>
      <c r="E142">
        <f t="shared" si="14"/>
        <v>1.0633969758970008E-4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1.5E-5</v>
      </c>
      <c r="N142">
        <f t="shared" si="16"/>
        <v>282</v>
      </c>
      <c r="O142">
        <f t="shared" si="17"/>
        <v>2.1923278861299215E-5</v>
      </c>
    </row>
    <row r="143" spans="2:15">
      <c r="B143">
        <v>-284</v>
      </c>
      <c r="C143">
        <v>7.4999999999999993E-5</v>
      </c>
      <c r="D143">
        <f t="shared" si="15"/>
        <v>284</v>
      </c>
      <c r="E143">
        <f t="shared" si="14"/>
        <v>1.0494049104246717E-4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1.5E-5</v>
      </c>
      <c r="N143">
        <f t="shared" si="16"/>
        <v>284</v>
      </c>
      <c r="O143">
        <f t="shared" si="17"/>
        <v>2.1923278861299215E-5</v>
      </c>
    </row>
    <row r="144" spans="2:15">
      <c r="B144">
        <v>-286</v>
      </c>
      <c r="C144">
        <v>7.2999999999999999E-5</v>
      </c>
      <c r="D144">
        <f t="shared" si="15"/>
        <v>286</v>
      </c>
      <c r="E144">
        <f t="shared" si="14"/>
        <v>1.0214207794800138E-4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1.4E-5</v>
      </c>
      <c r="N144">
        <f t="shared" si="16"/>
        <v>286</v>
      </c>
      <c r="O144">
        <f t="shared" si="17"/>
        <v>2.04617269372126E-5</v>
      </c>
    </row>
    <row r="145" spans="2:15">
      <c r="B145">
        <v>-288</v>
      </c>
      <c r="C145">
        <v>7.2000000000000002E-5</v>
      </c>
      <c r="D145">
        <f t="shared" si="15"/>
        <v>288</v>
      </c>
      <c r="E145">
        <f t="shared" si="14"/>
        <v>1.007428714007685E-4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1.4E-5</v>
      </c>
      <c r="N145">
        <f t="shared" si="16"/>
        <v>288</v>
      </c>
      <c r="O145">
        <f t="shared" si="17"/>
        <v>2.04617269372126E-5</v>
      </c>
    </row>
    <row r="146" spans="2:15">
      <c r="B146">
        <v>-290</v>
      </c>
      <c r="C146">
        <v>7.1000000000000005E-5</v>
      </c>
      <c r="D146">
        <f t="shared" si="15"/>
        <v>290</v>
      </c>
      <c r="E146">
        <f t="shared" si="14"/>
        <v>9.9343664853535603E-5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1.4E-5</v>
      </c>
      <c r="N146">
        <f t="shared" si="16"/>
        <v>290</v>
      </c>
      <c r="O146">
        <f t="shared" si="17"/>
        <v>2.04617269372126E-5</v>
      </c>
    </row>
    <row r="147" spans="2:15">
      <c r="B147">
        <v>-292</v>
      </c>
      <c r="C147">
        <v>6.8999999999999997E-5</v>
      </c>
      <c r="D147">
        <f t="shared" si="15"/>
        <v>292</v>
      </c>
      <c r="E147">
        <f t="shared" si="14"/>
        <v>9.65452517590698E-5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1.4E-5</v>
      </c>
      <c r="N147">
        <f t="shared" si="16"/>
        <v>292</v>
      </c>
      <c r="O147">
        <f t="shared" si="17"/>
        <v>2.04617269372126E-5</v>
      </c>
    </row>
    <row r="148" spans="2:15">
      <c r="B148">
        <v>-294</v>
      </c>
      <c r="C148">
        <v>6.7999999999999999E-5</v>
      </c>
      <c r="D148">
        <f t="shared" si="15"/>
        <v>294</v>
      </c>
      <c r="E148">
        <f t="shared" si="14"/>
        <v>9.5146045211836906E-5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1.2999999999999999E-5</v>
      </c>
      <c r="N148">
        <f t="shared" si="16"/>
        <v>294</v>
      </c>
      <c r="O148">
        <f t="shared" si="17"/>
        <v>1.9000175013125985E-5</v>
      </c>
    </row>
    <row r="149" spans="2:15">
      <c r="B149">
        <v>-296</v>
      </c>
      <c r="C149">
        <v>6.7000000000000002E-5</v>
      </c>
      <c r="D149">
        <f t="shared" si="15"/>
        <v>296</v>
      </c>
      <c r="E149">
        <f t="shared" si="14"/>
        <v>9.3746838664604011E-5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1.2999999999999999E-5</v>
      </c>
      <c r="N149">
        <f t="shared" si="16"/>
        <v>296</v>
      </c>
      <c r="O149">
        <f t="shared" si="17"/>
        <v>1.9000175013125985E-5</v>
      </c>
    </row>
    <row r="150" spans="2:15">
      <c r="B150">
        <v>-298</v>
      </c>
      <c r="C150">
        <v>6.6000000000000005E-5</v>
      </c>
      <c r="D150">
        <f t="shared" si="15"/>
        <v>298</v>
      </c>
      <c r="E150">
        <f t="shared" si="14"/>
        <v>9.2347632117371117E-5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1.2999999999999999E-5</v>
      </c>
      <c r="N150">
        <f t="shared" si="16"/>
        <v>298</v>
      </c>
      <c r="O150">
        <f t="shared" si="17"/>
        <v>1.9000175013125985E-5</v>
      </c>
    </row>
    <row r="151" spans="2:15">
      <c r="B151">
        <v>-300</v>
      </c>
      <c r="C151">
        <v>6.4999999999999994E-5</v>
      </c>
      <c r="D151">
        <f t="shared" si="15"/>
        <v>300</v>
      </c>
      <c r="E151">
        <f t="shared" si="14"/>
        <v>9.0948425570138209E-5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1.2999999999999999E-5</v>
      </c>
      <c r="N151">
        <f t="shared" si="16"/>
        <v>300</v>
      </c>
      <c r="O151">
        <f t="shared" si="17"/>
        <v>1.9000175013125985E-5</v>
      </c>
    </row>
    <row r="152" spans="2:15">
      <c r="B152">
        <v>-302</v>
      </c>
      <c r="C152">
        <v>6.3999999999999997E-5</v>
      </c>
      <c r="D152">
        <f t="shared" si="15"/>
        <v>302</v>
      </c>
      <c r="E152">
        <f t="shared" si="14"/>
        <v>8.9549219022905314E-5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1.2E-5</v>
      </c>
      <c r="N152">
        <f t="shared" si="16"/>
        <v>302</v>
      </c>
      <c r="O152">
        <f t="shared" si="17"/>
        <v>1.7538623089039373E-5</v>
      </c>
    </row>
    <row r="153" spans="2:15">
      <c r="B153">
        <v>-304</v>
      </c>
      <c r="C153">
        <v>6.3E-5</v>
      </c>
      <c r="D153">
        <f t="shared" si="15"/>
        <v>304</v>
      </c>
      <c r="E153">
        <f t="shared" si="14"/>
        <v>8.8150012475672433E-5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1.2E-5</v>
      </c>
      <c r="N153">
        <f t="shared" si="16"/>
        <v>304</v>
      </c>
      <c r="O153">
        <f t="shared" si="17"/>
        <v>1.7538623089039373E-5</v>
      </c>
    </row>
    <row r="154" spans="2:15">
      <c r="B154">
        <v>-306</v>
      </c>
      <c r="C154">
        <v>6.2000000000000003E-5</v>
      </c>
      <c r="D154">
        <f t="shared" si="15"/>
        <v>306</v>
      </c>
      <c r="E154">
        <f t="shared" si="14"/>
        <v>8.6750805928439539E-5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1.2E-5</v>
      </c>
      <c r="N154">
        <f t="shared" si="16"/>
        <v>306</v>
      </c>
      <c r="O154">
        <f t="shared" si="17"/>
        <v>1.7538623089039373E-5</v>
      </c>
    </row>
    <row r="155" spans="2:15">
      <c r="B155">
        <v>-308</v>
      </c>
      <c r="C155">
        <v>6.0999999999999999E-5</v>
      </c>
      <c r="D155">
        <f t="shared" si="15"/>
        <v>308</v>
      </c>
      <c r="E155">
        <f t="shared" si="14"/>
        <v>8.5351599381206631E-5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1.2E-5</v>
      </c>
      <c r="N155">
        <f t="shared" si="16"/>
        <v>308</v>
      </c>
      <c r="O155">
        <f t="shared" si="17"/>
        <v>1.7538623089039373E-5</v>
      </c>
    </row>
    <row r="156" spans="2:15">
      <c r="B156">
        <v>-310</v>
      </c>
      <c r="C156">
        <v>6.0000000000000002E-5</v>
      </c>
      <c r="D156">
        <f t="shared" si="15"/>
        <v>310</v>
      </c>
      <c r="E156">
        <f t="shared" si="14"/>
        <v>8.3952392833973736E-5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1.2E-5</v>
      </c>
      <c r="N156">
        <f t="shared" si="16"/>
        <v>310</v>
      </c>
      <c r="O156">
        <f t="shared" si="17"/>
        <v>1.7538623089039373E-5</v>
      </c>
    </row>
    <row r="157" spans="2:15">
      <c r="B157">
        <v>-312</v>
      </c>
      <c r="C157">
        <v>5.8999999999999998E-5</v>
      </c>
      <c r="D157">
        <f t="shared" si="15"/>
        <v>312</v>
      </c>
      <c r="E157">
        <f t="shared" si="14"/>
        <v>8.2553186286740842E-5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1.1E-5</v>
      </c>
      <c r="N157">
        <f t="shared" si="16"/>
        <v>312</v>
      </c>
      <c r="O157">
        <f t="shared" si="17"/>
        <v>1.6077071164952758E-5</v>
      </c>
    </row>
    <row r="158" spans="2:15">
      <c r="B158">
        <v>-314</v>
      </c>
      <c r="C158">
        <v>5.8E-5</v>
      </c>
      <c r="D158">
        <f t="shared" si="15"/>
        <v>314</v>
      </c>
      <c r="E158">
        <f t="shared" si="14"/>
        <v>8.1153979739507947E-5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1.1E-5</v>
      </c>
      <c r="N158">
        <f t="shared" si="16"/>
        <v>314</v>
      </c>
      <c r="O158">
        <f t="shared" si="17"/>
        <v>1.6077071164952758E-5</v>
      </c>
    </row>
    <row r="159" spans="2:15">
      <c r="B159">
        <v>-316</v>
      </c>
      <c r="C159">
        <v>5.7000000000000003E-5</v>
      </c>
      <c r="D159">
        <f t="shared" si="15"/>
        <v>316</v>
      </c>
      <c r="E159">
        <f t="shared" si="14"/>
        <v>7.9754773192275053E-5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1.1E-5</v>
      </c>
      <c r="N159">
        <f t="shared" si="16"/>
        <v>316</v>
      </c>
      <c r="O159">
        <f t="shared" si="17"/>
        <v>1.6077071164952758E-5</v>
      </c>
    </row>
    <row r="160" spans="2:15">
      <c r="B160">
        <v>-318</v>
      </c>
      <c r="C160">
        <v>5.5999999999999999E-5</v>
      </c>
      <c r="D160">
        <f t="shared" si="15"/>
        <v>318</v>
      </c>
      <c r="E160">
        <f t="shared" si="14"/>
        <v>7.8355566645042158E-5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1.1E-5</v>
      </c>
      <c r="N160">
        <f t="shared" si="16"/>
        <v>318</v>
      </c>
      <c r="O160">
        <f t="shared" si="17"/>
        <v>1.6077071164952758E-5</v>
      </c>
    </row>
    <row r="161" spans="2:15">
      <c r="B161">
        <v>-320</v>
      </c>
      <c r="C161">
        <v>5.5000000000000002E-5</v>
      </c>
      <c r="D161">
        <f t="shared" si="15"/>
        <v>320</v>
      </c>
      <c r="E161">
        <f t="shared" si="14"/>
        <v>7.6956360097809264E-5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1.1E-5</v>
      </c>
      <c r="N161">
        <f t="shared" si="16"/>
        <v>320</v>
      </c>
      <c r="O161">
        <f t="shared" si="17"/>
        <v>1.6077071164952758E-5</v>
      </c>
    </row>
    <row r="162" spans="2:15">
      <c r="B162">
        <v>-322</v>
      </c>
      <c r="C162">
        <v>5.3999999999999998E-5</v>
      </c>
      <c r="D162">
        <f t="shared" si="15"/>
        <v>322</v>
      </c>
      <c r="E162">
        <f t="shared" si="14"/>
        <v>7.5557153550576356E-5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1.1E-5</v>
      </c>
      <c r="N162">
        <f t="shared" si="16"/>
        <v>322</v>
      </c>
      <c r="O162">
        <f t="shared" si="17"/>
        <v>1.6077071164952758E-5</v>
      </c>
    </row>
    <row r="163" spans="2:15">
      <c r="B163">
        <v>-324</v>
      </c>
      <c r="C163">
        <v>5.3000000000000001E-5</v>
      </c>
      <c r="D163">
        <f t="shared" si="15"/>
        <v>324</v>
      </c>
      <c r="E163">
        <f t="shared" si="14"/>
        <v>7.4157947003343475E-5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1.0000000000000001E-5</v>
      </c>
      <c r="N163">
        <f t="shared" si="16"/>
        <v>324</v>
      </c>
      <c r="O163">
        <f t="shared" si="17"/>
        <v>1.4615519240866144E-5</v>
      </c>
    </row>
    <row r="164" spans="2:15">
      <c r="B164">
        <v>-326</v>
      </c>
      <c r="C164">
        <v>5.1999999999999997E-5</v>
      </c>
      <c r="D164">
        <f t="shared" si="15"/>
        <v>326</v>
      </c>
      <c r="E164">
        <f t="shared" si="14"/>
        <v>7.2758740456110581E-5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1.0000000000000001E-5</v>
      </c>
      <c r="N164">
        <f t="shared" si="16"/>
        <v>326</v>
      </c>
      <c r="O164">
        <f t="shared" si="17"/>
        <v>1.4615519240866144E-5</v>
      </c>
    </row>
    <row r="165" spans="2:15">
      <c r="B165">
        <v>-328</v>
      </c>
      <c r="C165">
        <v>5.1E-5</v>
      </c>
      <c r="D165">
        <f t="shared" si="15"/>
        <v>328</v>
      </c>
      <c r="E165">
        <f t="shared" si="14"/>
        <v>7.1359533908877673E-5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1.0000000000000001E-5</v>
      </c>
      <c r="N165">
        <f t="shared" si="16"/>
        <v>328</v>
      </c>
      <c r="O165">
        <f t="shared" si="17"/>
        <v>1.4615519240866144E-5</v>
      </c>
    </row>
    <row r="166" spans="2:15">
      <c r="B166">
        <v>-330</v>
      </c>
      <c r="C166">
        <v>5.1E-5</v>
      </c>
      <c r="D166">
        <f t="shared" si="15"/>
        <v>330</v>
      </c>
      <c r="E166">
        <f t="shared" si="14"/>
        <v>7.1359533908877673E-5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1.0000000000000001E-5</v>
      </c>
      <c r="N166">
        <f t="shared" si="16"/>
        <v>330</v>
      </c>
      <c r="O166">
        <f t="shared" si="17"/>
        <v>1.4615519240866144E-5</v>
      </c>
    </row>
    <row r="167" spans="2:15">
      <c r="B167">
        <v>-332</v>
      </c>
      <c r="C167">
        <v>5.0000000000000002E-5</v>
      </c>
      <c r="D167">
        <f t="shared" si="15"/>
        <v>332</v>
      </c>
      <c r="E167">
        <f t="shared" si="14"/>
        <v>6.9960327361644792E-5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1.0000000000000001E-5</v>
      </c>
      <c r="N167">
        <f t="shared" si="16"/>
        <v>332</v>
      </c>
      <c r="O167">
        <f t="shared" si="17"/>
        <v>1.4615519240866144E-5</v>
      </c>
    </row>
    <row r="168" spans="2:15">
      <c r="B168">
        <v>-334</v>
      </c>
      <c r="C168">
        <v>4.8999999999999998E-5</v>
      </c>
      <c r="D168">
        <f t="shared" si="15"/>
        <v>334</v>
      </c>
      <c r="E168">
        <f t="shared" si="14"/>
        <v>6.8561120814411897E-5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1.0000000000000001E-5</v>
      </c>
      <c r="N168">
        <f t="shared" si="16"/>
        <v>334</v>
      </c>
      <c r="O168">
        <f t="shared" si="17"/>
        <v>1.4615519240866144E-5</v>
      </c>
    </row>
    <row r="169" spans="2:15">
      <c r="B169">
        <v>-336</v>
      </c>
      <c r="C169">
        <v>4.8000000000000001E-5</v>
      </c>
      <c r="D169">
        <f t="shared" si="15"/>
        <v>336</v>
      </c>
      <c r="E169">
        <f t="shared" si="14"/>
        <v>6.7161914267178989E-5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9.0000000000000002E-6</v>
      </c>
      <c r="N169">
        <f t="shared" si="16"/>
        <v>336</v>
      </c>
      <c r="O169">
        <f t="shared" si="17"/>
        <v>1.3153967316779531E-5</v>
      </c>
    </row>
    <row r="170" spans="2:15">
      <c r="B170">
        <v>-338</v>
      </c>
      <c r="C170">
        <v>4.6999999999999997E-5</v>
      </c>
      <c r="D170">
        <f t="shared" si="15"/>
        <v>338</v>
      </c>
      <c r="E170">
        <f t="shared" si="14"/>
        <v>6.5762707719946095E-5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9.0000000000000002E-6</v>
      </c>
      <c r="N170">
        <f t="shared" si="16"/>
        <v>338</v>
      </c>
      <c r="O170">
        <f t="shared" si="17"/>
        <v>1.3153967316779531E-5</v>
      </c>
    </row>
    <row r="171" spans="2:15">
      <c r="B171">
        <v>-340</v>
      </c>
      <c r="C171">
        <v>4.6999999999999997E-5</v>
      </c>
      <c r="D171">
        <f t="shared" si="15"/>
        <v>340</v>
      </c>
      <c r="E171">
        <f t="shared" si="14"/>
        <v>6.5762707719946095E-5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9.0000000000000002E-6</v>
      </c>
      <c r="N171">
        <f t="shared" si="16"/>
        <v>340</v>
      </c>
      <c r="O171">
        <f t="shared" si="17"/>
        <v>1.3153967316779531E-5</v>
      </c>
    </row>
    <row r="172" spans="2:15">
      <c r="B172">
        <v>-342</v>
      </c>
      <c r="C172">
        <v>4.6E-5</v>
      </c>
      <c r="D172">
        <f t="shared" si="15"/>
        <v>342</v>
      </c>
      <c r="E172">
        <f t="shared" si="14"/>
        <v>6.43635011727132E-5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9.0000000000000002E-6</v>
      </c>
      <c r="N172">
        <f t="shared" si="16"/>
        <v>342</v>
      </c>
      <c r="O172">
        <f t="shared" si="17"/>
        <v>1.3153967316779531E-5</v>
      </c>
    </row>
    <row r="173" spans="2:15">
      <c r="B173">
        <v>-344</v>
      </c>
      <c r="C173">
        <v>4.5000000000000003E-5</v>
      </c>
      <c r="D173">
        <f t="shared" si="15"/>
        <v>344</v>
      </c>
      <c r="E173">
        <f t="shared" si="14"/>
        <v>6.2964294625480306E-5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9.0000000000000002E-6</v>
      </c>
      <c r="N173">
        <f t="shared" si="16"/>
        <v>344</v>
      </c>
      <c r="O173">
        <f t="shared" si="17"/>
        <v>1.3153967316779531E-5</v>
      </c>
    </row>
    <row r="174" spans="2:15">
      <c r="B174">
        <v>-346</v>
      </c>
      <c r="C174">
        <v>4.5000000000000003E-5</v>
      </c>
      <c r="D174">
        <f t="shared" si="15"/>
        <v>346</v>
      </c>
      <c r="E174">
        <f t="shared" si="14"/>
        <v>6.2964294625480306E-5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9.0000000000000002E-6</v>
      </c>
      <c r="N174">
        <f t="shared" si="16"/>
        <v>346</v>
      </c>
      <c r="O174">
        <f t="shared" si="17"/>
        <v>1.3153967316779531E-5</v>
      </c>
    </row>
    <row r="175" spans="2:15">
      <c r="B175">
        <v>-348</v>
      </c>
      <c r="C175">
        <v>4.3999999999999999E-5</v>
      </c>
      <c r="D175">
        <f t="shared" si="15"/>
        <v>348</v>
      </c>
      <c r="E175">
        <f t="shared" si="14"/>
        <v>6.1565088078247411E-5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9.0000000000000002E-6</v>
      </c>
      <c r="N175">
        <f t="shared" si="16"/>
        <v>348</v>
      </c>
      <c r="O175">
        <f t="shared" si="17"/>
        <v>1.3153967316779531E-5</v>
      </c>
    </row>
    <row r="176" spans="2:15">
      <c r="B176">
        <v>-350</v>
      </c>
      <c r="C176">
        <v>4.3000000000000002E-5</v>
      </c>
      <c r="D176">
        <f t="shared" si="15"/>
        <v>350</v>
      </c>
      <c r="E176">
        <f t="shared" si="14"/>
        <v>6.016588153101451E-5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7.9999999999999996E-6</v>
      </c>
      <c r="N176">
        <f t="shared" si="16"/>
        <v>350</v>
      </c>
      <c r="O176">
        <f t="shared" si="17"/>
        <v>1.1692415392692914E-5</v>
      </c>
    </row>
    <row r="177" spans="2:15">
      <c r="B177">
        <v>-352</v>
      </c>
      <c r="C177">
        <v>4.3000000000000002E-5</v>
      </c>
      <c r="D177">
        <f t="shared" si="15"/>
        <v>352</v>
      </c>
      <c r="E177">
        <f t="shared" si="14"/>
        <v>6.016588153101451E-5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7.9999999999999996E-6</v>
      </c>
      <c r="N177">
        <f t="shared" si="16"/>
        <v>352</v>
      </c>
      <c r="O177">
        <f t="shared" si="17"/>
        <v>1.1692415392692914E-5</v>
      </c>
    </row>
    <row r="178" spans="2:15">
      <c r="B178">
        <v>-354</v>
      </c>
      <c r="C178">
        <v>4.1999999999999998E-5</v>
      </c>
      <c r="D178">
        <f t="shared" si="15"/>
        <v>354</v>
      </c>
      <c r="E178">
        <f t="shared" si="14"/>
        <v>5.8766674983781615E-5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7.9999999999999996E-6</v>
      </c>
      <c r="N178">
        <f t="shared" si="16"/>
        <v>354</v>
      </c>
      <c r="O178">
        <f t="shared" si="17"/>
        <v>1.1692415392692914E-5</v>
      </c>
    </row>
    <row r="179" spans="2:15">
      <c r="B179">
        <v>-356</v>
      </c>
      <c r="C179">
        <v>4.1E-5</v>
      </c>
      <c r="D179">
        <f t="shared" si="15"/>
        <v>356</v>
      </c>
      <c r="E179">
        <f t="shared" si="14"/>
        <v>5.7367468436548728E-5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7.9999999999999996E-6</v>
      </c>
      <c r="N179">
        <f t="shared" si="16"/>
        <v>356</v>
      </c>
      <c r="O179">
        <f t="shared" si="17"/>
        <v>1.1692415392692914E-5</v>
      </c>
    </row>
    <row r="180" spans="2:15">
      <c r="B180">
        <v>-358</v>
      </c>
      <c r="C180">
        <v>4.1E-5</v>
      </c>
      <c r="D180">
        <f t="shared" si="15"/>
        <v>358</v>
      </c>
      <c r="E180">
        <f t="shared" si="14"/>
        <v>5.7367468436548728E-5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7.9999999999999996E-6</v>
      </c>
      <c r="N180">
        <f t="shared" si="16"/>
        <v>358</v>
      </c>
      <c r="O180">
        <f t="shared" si="17"/>
        <v>1.1692415392692914E-5</v>
      </c>
    </row>
    <row r="181" spans="2:15">
      <c r="B181">
        <v>-360</v>
      </c>
      <c r="C181">
        <v>4.0000000000000003E-5</v>
      </c>
      <c r="D181">
        <f t="shared" si="15"/>
        <v>360</v>
      </c>
      <c r="E181">
        <f t="shared" si="14"/>
        <v>5.5968261889315826E-5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7.9999999999999996E-6</v>
      </c>
      <c r="N181">
        <f t="shared" si="16"/>
        <v>360</v>
      </c>
      <c r="O181">
        <f t="shared" si="17"/>
        <v>1.1692415392692914E-5</v>
      </c>
    </row>
    <row r="182" spans="2:15">
      <c r="B182">
        <v>-362</v>
      </c>
      <c r="C182">
        <v>4.0000000000000003E-5</v>
      </c>
      <c r="D182">
        <f t="shared" si="15"/>
        <v>362</v>
      </c>
      <c r="E182">
        <f t="shared" si="14"/>
        <v>5.5968261889315826E-5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7.9999999999999996E-6</v>
      </c>
      <c r="N182">
        <f t="shared" si="16"/>
        <v>362</v>
      </c>
      <c r="O182">
        <f t="shared" si="17"/>
        <v>1.1692415392692914E-5</v>
      </c>
    </row>
    <row r="183" spans="2:15">
      <c r="B183">
        <v>-364</v>
      </c>
      <c r="C183">
        <v>3.8999999999999999E-5</v>
      </c>
      <c r="D183">
        <f t="shared" si="15"/>
        <v>364</v>
      </c>
      <c r="E183">
        <f t="shared" si="14"/>
        <v>5.4569055342082932E-5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7.9999999999999996E-6</v>
      </c>
      <c r="N183">
        <f t="shared" si="16"/>
        <v>364</v>
      </c>
      <c r="O183">
        <f t="shared" si="17"/>
        <v>1.1692415392692914E-5</v>
      </c>
    </row>
    <row r="184" spans="2:15">
      <c r="B184">
        <v>-366</v>
      </c>
      <c r="C184">
        <v>3.8000000000000002E-5</v>
      </c>
      <c r="D184">
        <f t="shared" si="15"/>
        <v>366</v>
      </c>
      <c r="E184">
        <f t="shared" si="14"/>
        <v>5.3169848794850038E-5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7.9999999999999996E-6</v>
      </c>
      <c r="N184">
        <f t="shared" si="16"/>
        <v>366</v>
      </c>
      <c r="O184">
        <f t="shared" si="17"/>
        <v>1.1692415392692914E-5</v>
      </c>
    </row>
    <row r="185" spans="2:15">
      <c r="B185">
        <v>-368</v>
      </c>
      <c r="C185">
        <v>3.8000000000000002E-5</v>
      </c>
      <c r="D185">
        <f t="shared" si="15"/>
        <v>368</v>
      </c>
      <c r="E185">
        <f t="shared" si="14"/>
        <v>5.3169848794850038E-5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6.9999999999999999E-6</v>
      </c>
      <c r="N185">
        <f t="shared" si="16"/>
        <v>368</v>
      </c>
      <c r="O185">
        <f t="shared" si="17"/>
        <v>1.02308634686063E-5</v>
      </c>
    </row>
    <row r="186" spans="2:15">
      <c r="B186">
        <v>-370</v>
      </c>
      <c r="C186">
        <v>3.6999999999999998E-5</v>
      </c>
      <c r="D186">
        <f t="shared" si="15"/>
        <v>370</v>
      </c>
      <c r="E186">
        <f t="shared" si="14"/>
        <v>5.1770642247617143E-5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6.9999999999999999E-6</v>
      </c>
      <c r="N186">
        <f t="shared" si="16"/>
        <v>370</v>
      </c>
      <c r="O186">
        <f t="shared" si="17"/>
        <v>1.02308634686063E-5</v>
      </c>
    </row>
    <row r="187" spans="2:15">
      <c r="B187">
        <v>-372</v>
      </c>
      <c r="C187">
        <v>3.6999999999999998E-5</v>
      </c>
      <c r="D187">
        <f t="shared" si="15"/>
        <v>372</v>
      </c>
      <c r="E187">
        <f t="shared" si="14"/>
        <v>5.1770642247617143E-5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6.9999999999999999E-6</v>
      </c>
      <c r="N187">
        <f t="shared" si="16"/>
        <v>372</v>
      </c>
      <c r="O187">
        <f t="shared" si="17"/>
        <v>1.02308634686063E-5</v>
      </c>
    </row>
    <row r="188" spans="2:15">
      <c r="B188">
        <v>-374</v>
      </c>
      <c r="C188">
        <v>3.6000000000000001E-5</v>
      </c>
      <c r="D188">
        <f t="shared" si="15"/>
        <v>374</v>
      </c>
      <c r="E188">
        <f t="shared" si="14"/>
        <v>5.0371435700384249E-5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6.9999999999999999E-6</v>
      </c>
      <c r="N188">
        <f t="shared" si="16"/>
        <v>374</v>
      </c>
      <c r="O188">
        <f t="shared" si="17"/>
        <v>1.02308634686063E-5</v>
      </c>
    </row>
    <row r="189" spans="2:15">
      <c r="B189">
        <v>-376</v>
      </c>
      <c r="C189">
        <v>3.6000000000000001E-5</v>
      </c>
      <c r="D189">
        <f t="shared" si="15"/>
        <v>376</v>
      </c>
      <c r="E189">
        <f t="shared" si="14"/>
        <v>5.0371435700384249E-5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6.9999999999999999E-6</v>
      </c>
      <c r="N189">
        <f t="shared" si="16"/>
        <v>376</v>
      </c>
      <c r="O189">
        <f t="shared" si="17"/>
        <v>1.02308634686063E-5</v>
      </c>
    </row>
    <row r="190" spans="2:15">
      <c r="B190">
        <v>-378</v>
      </c>
      <c r="C190">
        <v>3.4999999999999997E-5</v>
      </c>
      <c r="D190">
        <f t="shared" si="15"/>
        <v>378</v>
      </c>
      <c r="E190">
        <f t="shared" si="14"/>
        <v>4.8972229153151341E-5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6.9999999999999999E-6</v>
      </c>
      <c r="N190">
        <f t="shared" si="16"/>
        <v>378</v>
      </c>
      <c r="O190">
        <f t="shared" si="17"/>
        <v>1.02308634686063E-5</v>
      </c>
    </row>
    <row r="191" spans="2:15">
      <c r="B191">
        <v>-380</v>
      </c>
      <c r="C191">
        <v>3.4999999999999997E-5</v>
      </c>
      <c r="D191">
        <f t="shared" si="15"/>
        <v>380</v>
      </c>
      <c r="E191">
        <f t="shared" si="14"/>
        <v>4.8972229153151341E-5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6.9999999999999999E-6</v>
      </c>
      <c r="N191">
        <f t="shared" si="16"/>
        <v>380</v>
      </c>
      <c r="O191">
        <f t="shared" si="17"/>
        <v>1.02308634686063E-5</v>
      </c>
    </row>
    <row r="192" spans="2:15">
      <c r="B192">
        <v>-382</v>
      </c>
      <c r="C192">
        <v>3.4E-5</v>
      </c>
      <c r="D192">
        <f t="shared" si="15"/>
        <v>382</v>
      </c>
      <c r="E192">
        <f t="shared" si="14"/>
        <v>4.7573022605918453E-5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6.9999999999999999E-6</v>
      </c>
      <c r="N192">
        <f t="shared" si="16"/>
        <v>382</v>
      </c>
      <c r="O192">
        <f t="shared" si="17"/>
        <v>1.02308634686063E-5</v>
      </c>
    </row>
    <row r="193" spans="2:15">
      <c r="B193">
        <v>-384</v>
      </c>
      <c r="C193">
        <v>3.4E-5</v>
      </c>
      <c r="D193">
        <f t="shared" si="15"/>
        <v>384</v>
      </c>
      <c r="E193">
        <f t="shared" si="14"/>
        <v>4.7573022605918453E-5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6.9999999999999999E-6</v>
      </c>
      <c r="N193">
        <f t="shared" si="16"/>
        <v>384</v>
      </c>
      <c r="O193">
        <f t="shared" si="17"/>
        <v>1.02308634686063E-5</v>
      </c>
    </row>
    <row r="194" spans="2:15">
      <c r="B194">
        <v>-386</v>
      </c>
      <c r="C194">
        <v>3.3000000000000003E-5</v>
      </c>
      <c r="D194">
        <f t="shared" si="15"/>
        <v>386</v>
      </c>
      <c r="E194">
        <f t="shared" ref="E194:E257" si="20">C194/$A$3*$A$5</f>
        <v>4.6173816058685558E-5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6.9999999999999999E-6</v>
      </c>
      <c r="N194">
        <f t="shared" si="16"/>
        <v>386</v>
      </c>
      <c r="O194">
        <f t="shared" si="17"/>
        <v>1.02308634686063E-5</v>
      </c>
    </row>
    <row r="195" spans="2:15">
      <c r="B195">
        <v>-388</v>
      </c>
      <c r="C195">
        <v>3.3000000000000003E-5</v>
      </c>
      <c r="D195">
        <f t="shared" ref="D195:D258" si="21">ABS(B195)</f>
        <v>388</v>
      </c>
      <c r="E195">
        <f t="shared" si="20"/>
        <v>4.6173816058685558E-5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6.0000000000000002E-6</v>
      </c>
      <c r="N195">
        <f t="shared" ref="N195:N258" si="22">ABS(L195)</f>
        <v>388</v>
      </c>
      <c r="O195">
        <f t="shared" ref="O195:O258" si="23">M195/$A$13*$A$15/2</f>
        <v>8.7693115445196865E-6</v>
      </c>
    </row>
    <row r="196" spans="2:15">
      <c r="B196">
        <v>-390</v>
      </c>
      <c r="C196">
        <v>3.1999999999999999E-5</v>
      </c>
      <c r="D196">
        <f t="shared" si="21"/>
        <v>390</v>
      </c>
      <c r="E196">
        <f t="shared" si="20"/>
        <v>4.4774609511452657E-5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6.0000000000000002E-6</v>
      </c>
      <c r="N196">
        <f t="shared" si="22"/>
        <v>390</v>
      </c>
      <c r="O196">
        <f t="shared" si="23"/>
        <v>8.7693115445196865E-6</v>
      </c>
    </row>
    <row r="197" spans="2:15">
      <c r="B197">
        <v>-392</v>
      </c>
      <c r="C197">
        <v>3.1999999999999999E-5</v>
      </c>
      <c r="D197">
        <f t="shared" si="21"/>
        <v>392</v>
      </c>
      <c r="E197">
        <f t="shared" si="20"/>
        <v>4.4774609511452657E-5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6.0000000000000002E-6</v>
      </c>
      <c r="N197">
        <f t="shared" si="22"/>
        <v>392</v>
      </c>
      <c r="O197">
        <f t="shared" si="23"/>
        <v>8.7693115445196865E-6</v>
      </c>
    </row>
    <row r="198" spans="2:15">
      <c r="B198">
        <v>-394</v>
      </c>
      <c r="C198">
        <v>3.1000000000000001E-5</v>
      </c>
      <c r="D198">
        <f t="shared" si="21"/>
        <v>394</v>
      </c>
      <c r="E198">
        <f t="shared" si="20"/>
        <v>4.3375402964219769E-5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6.0000000000000002E-6</v>
      </c>
      <c r="N198">
        <f t="shared" si="22"/>
        <v>394</v>
      </c>
      <c r="O198">
        <f t="shared" si="23"/>
        <v>8.7693115445196865E-6</v>
      </c>
    </row>
    <row r="199" spans="2:15">
      <c r="B199">
        <v>-396</v>
      </c>
      <c r="C199">
        <v>3.1000000000000001E-5</v>
      </c>
      <c r="D199">
        <f t="shared" si="21"/>
        <v>396</v>
      </c>
      <c r="E199">
        <f t="shared" si="20"/>
        <v>4.3375402964219769E-5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6.0000000000000002E-6</v>
      </c>
      <c r="N199">
        <f t="shared" si="22"/>
        <v>396</v>
      </c>
      <c r="O199">
        <f t="shared" si="23"/>
        <v>8.7693115445196865E-6</v>
      </c>
    </row>
    <row r="200" spans="2:15">
      <c r="B200">
        <v>-398</v>
      </c>
      <c r="C200">
        <v>3.1000000000000001E-5</v>
      </c>
      <c r="D200">
        <f t="shared" si="21"/>
        <v>398</v>
      </c>
      <c r="E200">
        <f t="shared" si="20"/>
        <v>4.3375402964219769E-5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6.0000000000000002E-6</v>
      </c>
      <c r="N200">
        <f t="shared" si="22"/>
        <v>398</v>
      </c>
      <c r="O200">
        <f t="shared" si="23"/>
        <v>8.7693115445196865E-6</v>
      </c>
    </row>
    <row r="201" spans="2:15">
      <c r="B201">
        <v>-400</v>
      </c>
      <c r="C201">
        <v>3.0000000000000001E-5</v>
      </c>
      <c r="D201">
        <f t="shared" si="21"/>
        <v>400</v>
      </c>
      <c r="E201">
        <f t="shared" si="20"/>
        <v>4.1976196416986868E-5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6.0000000000000002E-6</v>
      </c>
      <c r="N201">
        <f t="shared" si="22"/>
        <v>400</v>
      </c>
      <c r="O201">
        <f t="shared" si="23"/>
        <v>8.7693115445196865E-6</v>
      </c>
    </row>
    <row r="202" spans="2:15">
      <c r="B202">
        <v>-402</v>
      </c>
      <c r="C202">
        <v>3.0000000000000001E-5</v>
      </c>
      <c r="D202">
        <f t="shared" si="21"/>
        <v>402</v>
      </c>
      <c r="E202">
        <f t="shared" si="20"/>
        <v>4.1976196416986868E-5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6.0000000000000002E-6</v>
      </c>
      <c r="N202">
        <f t="shared" si="22"/>
        <v>402</v>
      </c>
      <c r="O202">
        <f t="shared" si="23"/>
        <v>8.7693115445196865E-6</v>
      </c>
    </row>
    <row r="203" spans="2:15">
      <c r="B203">
        <v>-404</v>
      </c>
      <c r="C203">
        <v>2.9E-5</v>
      </c>
      <c r="D203">
        <f t="shared" si="21"/>
        <v>404</v>
      </c>
      <c r="E203">
        <f t="shared" si="20"/>
        <v>4.0576989869753974E-5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6.0000000000000002E-6</v>
      </c>
      <c r="N203">
        <f t="shared" si="22"/>
        <v>404</v>
      </c>
      <c r="O203">
        <f t="shared" si="23"/>
        <v>8.7693115445196865E-6</v>
      </c>
    </row>
    <row r="204" spans="2:15">
      <c r="B204">
        <v>-406</v>
      </c>
      <c r="C204">
        <v>2.9E-5</v>
      </c>
      <c r="D204">
        <f t="shared" si="21"/>
        <v>406</v>
      </c>
      <c r="E204">
        <f t="shared" si="20"/>
        <v>4.0576989869753974E-5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6.0000000000000002E-6</v>
      </c>
      <c r="N204">
        <f t="shared" si="22"/>
        <v>406</v>
      </c>
      <c r="O204">
        <f t="shared" si="23"/>
        <v>8.7693115445196865E-6</v>
      </c>
    </row>
    <row r="205" spans="2:15">
      <c r="B205">
        <v>-408</v>
      </c>
      <c r="C205">
        <v>2.9E-5</v>
      </c>
      <c r="D205">
        <f t="shared" si="21"/>
        <v>408</v>
      </c>
      <c r="E205">
        <f t="shared" si="20"/>
        <v>4.0576989869753974E-5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6.0000000000000002E-6</v>
      </c>
      <c r="N205">
        <f t="shared" si="22"/>
        <v>408</v>
      </c>
      <c r="O205">
        <f t="shared" si="23"/>
        <v>8.7693115445196865E-6</v>
      </c>
    </row>
    <row r="206" spans="2:15">
      <c r="B206">
        <v>-410</v>
      </c>
      <c r="C206">
        <v>2.8E-5</v>
      </c>
      <c r="D206">
        <f t="shared" si="21"/>
        <v>410</v>
      </c>
      <c r="E206">
        <f t="shared" si="20"/>
        <v>3.9177783322521079E-5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6.0000000000000002E-6</v>
      </c>
      <c r="N206">
        <f t="shared" si="22"/>
        <v>410</v>
      </c>
      <c r="O206">
        <f t="shared" si="23"/>
        <v>8.7693115445196865E-6</v>
      </c>
    </row>
    <row r="207" spans="2:15">
      <c r="B207">
        <v>-412</v>
      </c>
      <c r="C207">
        <v>2.8E-5</v>
      </c>
      <c r="D207">
        <f t="shared" si="21"/>
        <v>412</v>
      </c>
      <c r="E207">
        <f t="shared" si="20"/>
        <v>3.9177783322521079E-5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5.0000000000000004E-6</v>
      </c>
      <c r="N207">
        <f t="shared" si="22"/>
        <v>412</v>
      </c>
      <c r="O207">
        <f t="shared" si="23"/>
        <v>7.3077596204330721E-6</v>
      </c>
    </row>
    <row r="208" spans="2:15">
      <c r="B208">
        <v>-414</v>
      </c>
      <c r="C208">
        <v>2.6999999999999999E-5</v>
      </c>
      <c r="D208">
        <f t="shared" si="21"/>
        <v>414</v>
      </c>
      <c r="E208">
        <f t="shared" si="20"/>
        <v>3.7778576775288178E-5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5.0000000000000004E-6</v>
      </c>
      <c r="N208">
        <f t="shared" si="22"/>
        <v>414</v>
      </c>
      <c r="O208">
        <f t="shared" si="23"/>
        <v>7.3077596204330721E-6</v>
      </c>
    </row>
    <row r="209" spans="2:15">
      <c r="B209">
        <v>-416</v>
      </c>
      <c r="C209">
        <v>2.6999999999999999E-5</v>
      </c>
      <c r="D209">
        <f t="shared" si="21"/>
        <v>416</v>
      </c>
      <c r="E209">
        <f t="shared" si="20"/>
        <v>3.7778576775288178E-5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5.0000000000000004E-6</v>
      </c>
      <c r="N209">
        <f t="shared" si="22"/>
        <v>416</v>
      </c>
      <c r="O209">
        <f t="shared" si="23"/>
        <v>7.3077596204330721E-6</v>
      </c>
    </row>
    <row r="210" spans="2:15">
      <c r="B210">
        <v>-418</v>
      </c>
      <c r="C210">
        <v>2.6999999999999999E-5</v>
      </c>
      <c r="D210">
        <f t="shared" si="21"/>
        <v>418</v>
      </c>
      <c r="E210">
        <f t="shared" si="20"/>
        <v>3.7778576775288178E-5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5.0000000000000004E-6</v>
      </c>
      <c r="N210">
        <f t="shared" si="22"/>
        <v>418</v>
      </c>
      <c r="O210">
        <f t="shared" si="23"/>
        <v>7.3077596204330721E-6</v>
      </c>
    </row>
    <row r="211" spans="2:15">
      <c r="B211">
        <v>-420</v>
      </c>
      <c r="C211">
        <v>2.5999999999999998E-5</v>
      </c>
      <c r="D211">
        <f t="shared" si="21"/>
        <v>420</v>
      </c>
      <c r="E211">
        <f t="shared" si="20"/>
        <v>3.637937022805529E-5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5.0000000000000004E-6</v>
      </c>
      <c r="N211">
        <f t="shared" si="22"/>
        <v>420</v>
      </c>
      <c r="O211">
        <f t="shared" si="23"/>
        <v>7.3077596204330721E-6</v>
      </c>
    </row>
    <row r="212" spans="2:15">
      <c r="B212">
        <v>-422</v>
      </c>
      <c r="C212">
        <v>2.5999999999999998E-5</v>
      </c>
      <c r="D212">
        <f t="shared" si="21"/>
        <v>422</v>
      </c>
      <c r="E212">
        <f t="shared" si="20"/>
        <v>3.637937022805529E-5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5.0000000000000004E-6</v>
      </c>
      <c r="N212">
        <f t="shared" si="22"/>
        <v>422</v>
      </c>
      <c r="O212">
        <f t="shared" si="23"/>
        <v>7.3077596204330721E-6</v>
      </c>
    </row>
    <row r="213" spans="2:15">
      <c r="B213">
        <v>-424</v>
      </c>
      <c r="C213">
        <v>2.5999999999999998E-5</v>
      </c>
      <c r="D213">
        <f t="shared" si="21"/>
        <v>424</v>
      </c>
      <c r="E213">
        <f t="shared" si="20"/>
        <v>3.637937022805529E-5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5.0000000000000004E-6</v>
      </c>
      <c r="N213">
        <f t="shared" si="22"/>
        <v>424</v>
      </c>
      <c r="O213">
        <f t="shared" si="23"/>
        <v>7.3077596204330721E-6</v>
      </c>
    </row>
    <row r="214" spans="2:15">
      <c r="B214">
        <v>-426</v>
      </c>
      <c r="C214">
        <v>2.5000000000000001E-5</v>
      </c>
      <c r="D214">
        <f t="shared" si="21"/>
        <v>426</v>
      </c>
      <c r="E214">
        <f t="shared" si="20"/>
        <v>3.4980163680822396E-5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5.0000000000000004E-6</v>
      </c>
      <c r="N214">
        <f t="shared" si="22"/>
        <v>426</v>
      </c>
      <c r="O214">
        <f t="shared" si="23"/>
        <v>7.3077596204330721E-6</v>
      </c>
    </row>
    <row r="215" spans="2:15">
      <c r="B215">
        <v>-428</v>
      </c>
      <c r="C215">
        <v>2.5000000000000001E-5</v>
      </c>
      <c r="D215">
        <f t="shared" si="21"/>
        <v>428</v>
      </c>
      <c r="E215">
        <f t="shared" si="20"/>
        <v>3.4980163680822396E-5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5.0000000000000004E-6</v>
      </c>
      <c r="N215">
        <f t="shared" si="22"/>
        <v>428</v>
      </c>
      <c r="O215">
        <f t="shared" si="23"/>
        <v>7.3077596204330721E-6</v>
      </c>
    </row>
    <row r="216" spans="2:15">
      <c r="B216">
        <v>-430</v>
      </c>
      <c r="C216">
        <v>2.5000000000000001E-5</v>
      </c>
      <c r="D216">
        <f t="shared" si="21"/>
        <v>430</v>
      </c>
      <c r="E216">
        <f t="shared" si="20"/>
        <v>3.4980163680822396E-5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5.0000000000000004E-6</v>
      </c>
      <c r="N216">
        <f t="shared" si="22"/>
        <v>430</v>
      </c>
      <c r="O216">
        <f t="shared" si="23"/>
        <v>7.3077596204330721E-6</v>
      </c>
    </row>
    <row r="217" spans="2:15">
      <c r="B217">
        <v>-432</v>
      </c>
      <c r="C217">
        <v>2.4000000000000001E-5</v>
      </c>
      <c r="D217">
        <f t="shared" si="21"/>
        <v>432</v>
      </c>
      <c r="E217">
        <f t="shared" si="20"/>
        <v>3.3580957133589495E-5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5.0000000000000004E-6</v>
      </c>
      <c r="N217">
        <f t="shared" si="22"/>
        <v>432</v>
      </c>
      <c r="O217">
        <f t="shared" si="23"/>
        <v>7.3077596204330721E-6</v>
      </c>
    </row>
    <row r="218" spans="2:15">
      <c r="B218">
        <v>-434</v>
      </c>
      <c r="C218">
        <v>2.4000000000000001E-5</v>
      </c>
      <c r="D218">
        <f t="shared" si="21"/>
        <v>434</v>
      </c>
      <c r="E218">
        <f t="shared" si="20"/>
        <v>3.3580957133589495E-5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5.0000000000000004E-6</v>
      </c>
      <c r="N218">
        <f t="shared" si="22"/>
        <v>434</v>
      </c>
      <c r="O218">
        <f t="shared" si="23"/>
        <v>7.3077596204330721E-6</v>
      </c>
    </row>
    <row r="219" spans="2:15">
      <c r="B219">
        <v>-436</v>
      </c>
      <c r="C219">
        <v>2.4000000000000001E-5</v>
      </c>
      <c r="D219">
        <f t="shared" si="21"/>
        <v>436</v>
      </c>
      <c r="E219">
        <f t="shared" si="20"/>
        <v>3.3580957133589495E-5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5.0000000000000004E-6</v>
      </c>
      <c r="N219">
        <f t="shared" si="22"/>
        <v>436</v>
      </c>
      <c r="O219">
        <f t="shared" si="23"/>
        <v>7.3077596204330721E-6</v>
      </c>
    </row>
    <row r="220" spans="2:15">
      <c r="B220">
        <v>-438</v>
      </c>
      <c r="C220">
        <v>2.3E-5</v>
      </c>
      <c r="D220">
        <f t="shared" si="21"/>
        <v>438</v>
      </c>
      <c r="E220">
        <f t="shared" si="20"/>
        <v>3.21817505863566E-5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5.0000000000000004E-6</v>
      </c>
      <c r="N220">
        <f t="shared" si="22"/>
        <v>438</v>
      </c>
      <c r="O220">
        <f t="shared" si="23"/>
        <v>7.3077596204330721E-6</v>
      </c>
    </row>
    <row r="221" spans="2:15">
      <c r="B221">
        <v>-440</v>
      </c>
      <c r="C221">
        <v>2.3E-5</v>
      </c>
      <c r="D221">
        <f t="shared" si="21"/>
        <v>440</v>
      </c>
      <c r="E221">
        <f t="shared" si="20"/>
        <v>3.21817505863566E-5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5.0000000000000004E-6</v>
      </c>
      <c r="N221">
        <f t="shared" si="22"/>
        <v>440</v>
      </c>
      <c r="O221">
        <f t="shared" si="23"/>
        <v>7.3077596204330721E-6</v>
      </c>
    </row>
    <row r="222" spans="2:15">
      <c r="B222">
        <v>-442</v>
      </c>
      <c r="C222">
        <v>2.3E-5</v>
      </c>
      <c r="D222">
        <f t="shared" si="21"/>
        <v>442</v>
      </c>
      <c r="E222">
        <f t="shared" si="20"/>
        <v>3.21817505863566E-5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3.9999999999999998E-6</v>
      </c>
      <c r="N222">
        <f t="shared" si="22"/>
        <v>442</v>
      </c>
      <c r="O222">
        <f t="shared" si="23"/>
        <v>5.8462076963464568E-6</v>
      </c>
    </row>
    <row r="223" spans="2:15">
      <c r="B223">
        <v>-444</v>
      </c>
      <c r="C223">
        <v>2.1999999999999999E-5</v>
      </c>
      <c r="D223">
        <f t="shared" si="21"/>
        <v>444</v>
      </c>
      <c r="E223">
        <f t="shared" si="20"/>
        <v>3.0782544039123706E-5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3.9999999999999998E-6</v>
      </c>
      <c r="N223">
        <f t="shared" si="22"/>
        <v>444</v>
      </c>
      <c r="O223">
        <f t="shared" si="23"/>
        <v>5.8462076963464568E-6</v>
      </c>
    </row>
    <row r="224" spans="2:15">
      <c r="B224">
        <v>-446</v>
      </c>
      <c r="C224">
        <v>2.1999999999999999E-5</v>
      </c>
      <c r="D224">
        <f t="shared" si="21"/>
        <v>446</v>
      </c>
      <c r="E224">
        <f t="shared" si="20"/>
        <v>3.0782544039123706E-5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3.9999999999999998E-6</v>
      </c>
      <c r="N224">
        <f t="shared" si="22"/>
        <v>446</v>
      </c>
      <c r="O224">
        <f t="shared" si="23"/>
        <v>5.8462076963464568E-6</v>
      </c>
    </row>
    <row r="225" spans="2:15">
      <c r="B225">
        <v>-448</v>
      </c>
      <c r="C225">
        <v>2.1999999999999999E-5</v>
      </c>
      <c r="D225">
        <f t="shared" si="21"/>
        <v>448</v>
      </c>
      <c r="E225">
        <f t="shared" si="20"/>
        <v>3.0782544039123706E-5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3.9999999999999998E-6</v>
      </c>
      <c r="N225">
        <f t="shared" si="22"/>
        <v>448</v>
      </c>
      <c r="O225">
        <f t="shared" si="23"/>
        <v>5.8462076963464568E-6</v>
      </c>
    </row>
    <row r="226" spans="2:15">
      <c r="B226">
        <v>-450</v>
      </c>
      <c r="C226">
        <v>2.1999999999999999E-5</v>
      </c>
      <c r="D226">
        <f t="shared" si="21"/>
        <v>450</v>
      </c>
      <c r="E226">
        <f t="shared" si="20"/>
        <v>3.0782544039123706E-5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3.9999999999999998E-6</v>
      </c>
      <c r="N226">
        <f t="shared" si="22"/>
        <v>450</v>
      </c>
      <c r="O226">
        <f t="shared" si="23"/>
        <v>5.8462076963464568E-6</v>
      </c>
    </row>
    <row r="227" spans="2:15">
      <c r="B227">
        <v>-452</v>
      </c>
      <c r="C227">
        <v>2.0999999999999999E-5</v>
      </c>
      <c r="D227">
        <f t="shared" si="21"/>
        <v>452</v>
      </c>
      <c r="E227">
        <f t="shared" si="20"/>
        <v>2.9383337491890808E-5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3.9999999999999998E-6</v>
      </c>
      <c r="N227">
        <f t="shared" si="22"/>
        <v>452</v>
      </c>
      <c r="O227">
        <f t="shared" si="23"/>
        <v>5.8462076963464568E-6</v>
      </c>
    </row>
    <row r="228" spans="2:15">
      <c r="B228">
        <v>-454</v>
      </c>
      <c r="C228">
        <v>2.0999999999999999E-5</v>
      </c>
      <c r="D228">
        <f t="shared" si="21"/>
        <v>454</v>
      </c>
      <c r="E228">
        <f t="shared" si="20"/>
        <v>2.9383337491890808E-5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3.9999999999999998E-6</v>
      </c>
      <c r="N228">
        <f t="shared" si="22"/>
        <v>454</v>
      </c>
      <c r="O228">
        <f t="shared" si="23"/>
        <v>5.8462076963464568E-6</v>
      </c>
    </row>
    <row r="229" spans="2:15">
      <c r="B229">
        <v>-456</v>
      </c>
      <c r="C229">
        <v>2.0999999999999999E-5</v>
      </c>
      <c r="D229">
        <f t="shared" si="21"/>
        <v>456</v>
      </c>
      <c r="E229">
        <f t="shared" si="20"/>
        <v>2.9383337491890808E-5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3.9999999999999998E-6</v>
      </c>
      <c r="N229">
        <f t="shared" si="22"/>
        <v>456</v>
      </c>
      <c r="O229">
        <f t="shared" si="23"/>
        <v>5.8462076963464568E-6</v>
      </c>
    </row>
    <row r="230" spans="2:15">
      <c r="B230">
        <v>-458</v>
      </c>
      <c r="C230">
        <v>2.0999999999999999E-5</v>
      </c>
      <c r="D230">
        <f t="shared" si="21"/>
        <v>458</v>
      </c>
      <c r="E230">
        <f t="shared" si="20"/>
        <v>2.9383337491890808E-5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3.9999999999999998E-6</v>
      </c>
      <c r="N230">
        <f t="shared" si="22"/>
        <v>458</v>
      </c>
      <c r="O230">
        <f t="shared" si="23"/>
        <v>5.8462076963464568E-6</v>
      </c>
    </row>
    <row r="231" spans="2:15">
      <c r="B231">
        <v>-460</v>
      </c>
      <c r="C231">
        <v>2.0000000000000002E-5</v>
      </c>
      <c r="D231">
        <f t="shared" si="21"/>
        <v>460</v>
      </c>
      <c r="E231">
        <f t="shared" si="20"/>
        <v>2.7984130944657913E-5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3.9999999999999998E-6</v>
      </c>
      <c r="N231">
        <f t="shared" si="22"/>
        <v>460</v>
      </c>
      <c r="O231">
        <f t="shared" si="23"/>
        <v>5.8462076963464568E-6</v>
      </c>
    </row>
    <row r="232" spans="2:15">
      <c r="B232">
        <v>-462</v>
      </c>
      <c r="C232">
        <v>2.0000000000000002E-5</v>
      </c>
      <c r="D232">
        <f t="shared" si="21"/>
        <v>462</v>
      </c>
      <c r="E232">
        <f t="shared" si="20"/>
        <v>2.7984130944657913E-5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3.9999999999999998E-6</v>
      </c>
      <c r="N232">
        <f t="shared" si="22"/>
        <v>462</v>
      </c>
      <c r="O232">
        <f t="shared" si="23"/>
        <v>5.8462076963464568E-6</v>
      </c>
    </row>
    <row r="233" spans="2:15">
      <c r="B233">
        <v>-464</v>
      </c>
      <c r="C233">
        <v>2.0000000000000002E-5</v>
      </c>
      <c r="D233">
        <f t="shared" si="21"/>
        <v>464</v>
      </c>
      <c r="E233">
        <f t="shared" si="20"/>
        <v>2.7984130944657913E-5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2.0000000000000002E-5</v>
      </c>
      <c r="D234">
        <f t="shared" si="21"/>
        <v>466</v>
      </c>
      <c r="E234">
        <f t="shared" si="20"/>
        <v>2.7984130944657913E-5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3.9999999999999998E-6</v>
      </c>
      <c r="N234">
        <f t="shared" si="22"/>
        <v>466</v>
      </c>
      <c r="O234">
        <f t="shared" si="23"/>
        <v>5.8462076963464568E-6</v>
      </c>
    </row>
    <row r="235" spans="2:15">
      <c r="B235">
        <v>-468</v>
      </c>
      <c r="C235">
        <v>1.9000000000000001E-5</v>
      </c>
      <c r="D235">
        <f t="shared" si="21"/>
        <v>468</v>
      </c>
      <c r="E235">
        <f t="shared" si="20"/>
        <v>2.6584924397425019E-5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3.9999999999999998E-6</v>
      </c>
      <c r="N235">
        <f t="shared" si="22"/>
        <v>468</v>
      </c>
      <c r="O235">
        <f t="shared" si="23"/>
        <v>5.8462076963464568E-6</v>
      </c>
    </row>
    <row r="236" spans="2:15">
      <c r="B236">
        <v>-470</v>
      </c>
      <c r="C236">
        <v>1.9000000000000001E-5</v>
      </c>
      <c r="D236">
        <f t="shared" si="21"/>
        <v>470</v>
      </c>
      <c r="E236">
        <f t="shared" si="20"/>
        <v>2.6584924397425019E-5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3.9999999999999998E-6</v>
      </c>
      <c r="N236">
        <f t="shared" si="22"/>
        <v>470</v>
      </c>
      <c r="O236">
        <f t="shared" si="23"/>
        <v>5.8462076963464568E-6</v>
      </c>
    </row>
    <row r="237" spans="2:15">
      <c r="B237">
        <v>-472</v>
      </c>
      <c r="C237">
        <v>1.9000000000000001E-5</v>
      </c>
      <c r="D237">
        <f t="shared" si="21"/>
        <v>472</v>
      </c>
      <c r="E237">
        <f t="shared" si="20"/>
        <v>2.6584924397425019E-5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3.9999999999999998E-6</v>
      </c>
      <c r="N237">
        <f t="shared" si="22"/>
        <v>472</v>
      </c>
      <c r="O237">
        <f t="shared" si="23"/>
        <v>5.8462076963464568E-6</v>
      </c>
    </row>
    <row r="238" spans="2:15">
      <c r="B238">
        <v>-474</v>
      </c>
      <c r="C238">
        <v>1.9000000000000001E-5</v>
      </c>
      <c r="D238">
        <f t="shared" si="21"/>
        <v>474</v>
      </c>
      <c r="E238">
        <f t="shared" si="20"/>
        <v>2.6584924397425019E-5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3.9999999999999998E-6</v>
      </c>
      <c r="N238">
        <f t="shared" si="22"/>
        <v>474</v>
      </c>
      <c r="O238">
        <f t="shared" si="23"/>
        <v>5.8462076963464568E-6</v>
      </c>
    </row>
    <row r="239" spans="2:15">
      <c r="B239">
        <v>-476</v>
      </c>
      <c r="C239">
        <v>1.8E-5</v>
      </c>
      <c r="D239">
        <f t="shared" si="21"/>
        <v>476</v>
      </c>
      <c r="E239">
        <f t="shared" si="20"/>
        <v>2.5185717850192124E-5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3.9999999999999998E-6</v>
      </c>
      <c r="N239">
        <f t="shared" si="22"/>
        <v>476</v>
      </c>
      <c r="O239">
        <f t="shared" si="23"/>
        <v>5.8462076963464568E-6</v>
      </c>
    </row>
    <row r="240" spans="2:15">
      <c r="B240">
        <v>-478</v>
      </c>
      <c r="C240">
        <v>1.8E-5</v>
      </c>
      <c r="D240">
        <f t="shared" si="21"/>
        <v>478</v>
      </c>
      <c r="E240">
        <f t="shared" si="20"/>
        <v>2.5185717850192124E-5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3.9999999999999998E-6</v>
      </c>
      <c r="N240">
        <f t="shared" si="22"/>
        <v>478</v>
      </c>
      <c r="O240">
        <f t="shared" si="23"/>
        <v>5.8462076963464568E-6</v>
      </c>
    </row>
    <row r="241" spans="2:15">
      <c r="B241">
        <v>-480</v>
      </c>
      <c r="C241">
        <v>1.8E-5</v>
      </c>
      <c r="D241">
        <f t="shared" si="21"/>
        <v>480</v>
      </c>
      <c r="E241">
        <f t="shared" si="20"/>
        <v>2.5185717850192124E-5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3.9999999999999998E-6</v>
      </c>
      <c r="N241">
        <f t="shared" si="22"/>
        <v>480</v>
      </c>
      <c r="O241">
        <f t="shared" si="23"/>
        <v>5.8462076963464568E-6</v>
      </c>
    </row>
    <row r="242" spans="2:15">
      <c r="B242">
        <v>-482</v>
      </c>
      <c r="C242">
        <v>1.8E-5</v>
      </c>
      <c r="D242">
        <f t="shared" si="21"/>
        <v>482</v>
      </c>
      <c r="E242">
        <f t="shared" si="20"/>
        <v>2.5185717850192124E-5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3.0000000000000001E-6</v>
      </c>
      <c r="N242">
        <f t="shared" si="22"/>
        <v>482</v>
      </c>
      <c r="O242">
        <f t="shared" si="23"/>
        <v>4.3846557722598432E-6</v>
      </c>
    </row>
    <row r="243" spans="2:15">
      <c r="B243">
        <v>-484</v>
      </c>
      <c r="C243">
        <v>1.8E-5</v>
      </c>
      <c r="D243">
        <f t="shared" si="21"/>
        <v>484</v>
      </c>
      <c r="E243">
        <f t="shared" si="20"/>
        <v>2.5185717850192124E-5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3.0000000000000001E-6</v>
      </c>
      <c r="N243">
        <f t="shared" si="22"/>
        <v>484</v>
      </c>
      <c r="O243">
        <f t="shared" si="23"/>
        <v>4.3846557722598432E-6</v>
      </c>
    </row>
    <row r="244" spans="2:15">
      <c r="B244">
        <v>-486</v>
      </c>
      <c r="C244">
        <v>1.7E-5</v>
      </c>
      <c r="D244">
        <f t="shared" si="21"/>
        <v>486</v>
      </c>
      <c r="E244">
        <f t="shared" si="20"/>
        <v>2.3786511302959226E-5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3.0000000000000001E-6</v>
      </c>
      <c r="N244">
        <f t="shared" si="22"/>
        <v>486</v>
      </c>
      <c r="O244">
        <f t="shared" si="23"/>
        <v>4.3846557722598432E-6</v>
      </c>
    </row>
    <row r="245" spans="2:15">
      <c r="B245">
        <v>-488</v>
      </c>
      <c r="C245">
        <v>1.7E-5</v>
      </c>
      <c r="D245">
        <f t="shared" si="21"/>
        <v>488</v>
      </c>
      <c r="E245">
        <f t="shared" si="20"/>
        <v>2.3786511302959226E-5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3.0000000000000001E-6</v>
      </c>
      <c r="N245">
        <f t="shared" si="22"/>
        <v>488</v>
      </c>
      <c r="O245">
        <f t="shared" si="23"/>
        <v>4.3846557722598432E-6</v>
      </c>
    </row>
    <row r="246" spans="2:15">
      <c r="B246">
        <v>-490</v>
      </c>
      <c r="C246">
        <v>1.7E-5</v>
      </c>
      <c r="D246">
        <f t="shared" si="21"/>
        <v>490</v>
      </c>
      <c r="E246">
        <f t="shared" si="20"/>
        <v>2.3786511302959226E-5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3.0000000000000001E-6</v>
      </c>
      <c r="N246">
        <f t="shared" si="22"/>
        <v>490</v>
      </c>
      <c r="O246">
        <f t="shared" si="23"/>
        <v>4.3846557722598432E-6</v>
      </c>
    </row>
    <row r="247" spans="2:15">
      <c r="B247">
        <v>-492</v>
      </c>
      <c r="C247">
        <v>1.7E-5</v>
      </c>
      <c r="D247">
        <f t="shared" si="21"/>
        <v>492</v>
      </c>
      <c r="E247">
        <f t="shared" si="20"/>
        <v>2.3786511302959226E-5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3.0000000000000001E-6</v>
      </c>
      <c r="N247">
        <f t="shared" si="22"/>
        <v>492</v>
      </c>
      <c r="O247">
        <f t="shared" si="23"/>
        <v>4.3846557722598432E-6</v>
      </c>
    </row>
    <row r="248" spans="2:15">
      <c r="B248">
        <v>-494</v>
      </c>
      <c r="C248">
        <v>1.5999999999999999E-5</v>
      </c>
      <c r="D248">
        <f t="shared" si="21"/>
        <v>494</v>
      </c>
      <c r="E248">
        <f t="shared" si="20"/>
        <v>2.2387304755726329E-5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3.0000000000000001E-6</v>
      </c>
      <c r="N248">
        <f t="shared" si="22"/>
        <v>494</v>
      </c>
      <c r="O248">
        <f t="shared" si="23"/>
        <v>4.3846557722598432E-6</v>
      </c>
    </row>
    <row r="249" spans="2:15">
      <c r="B249">
        <v>-496</v>
      </c>
      <c r="C249">
        <v>1.5999999999999999E-5</v>
      </c>
      <c r="D249">
        <f t="shared" si="21"/>
        <v>496</v>
      </c>
      <c r="E249">
        <f t="shared" si="20"/>
        <v>2.2387304755726329E-5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3.0000000000000001E-6</v>
      </c>
      <c r="N249">
        <f t="shared" si="22"/>
        <v>496</v>
      </c>
      <c r="O249">
        <f t="shared" si="23"/>
        <v>4.3846557722598432E-6</v>
      </c>
    </row>
    <row r="250" spans="2:15">
      <c r="B250">
        <v>-498</v>
      </c>
      <c r="C250">
        <v>1.5999999999999999E-5</v>
      </c>
      <c r="D250">
        <f t="shared" si="21"/>
        <v>498</v>
      </c>
      <c r="E250">
        <f t="shared" si="20"/>
        <v>2.2387304755726329E-5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3.0000000000000001E-6</v>
      </c>
      <c r="N250">
        <f t="shared" si="22"/>
        <v>498</v>
      </c>
      <c r="O250">
        <f t="shared" si="23"/>
        <v>4.3846557722598432E-6</v>
      </c>
    </row>
    <row r="251" spans="2:15">
      <c r="B251">
        <v>-500</v>
      </c>
      <c r="C251">
        <v>1.5999999999999999E-5</v>
      </c>
      <c r="D251">
        <f t="shared" si="21"/>
        <v>500</v>
      </c>
      <c r="E251">
        <f t="shared" si="20"/>
        <v>2.2387304755726329E-5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3.0000000000000001E-6</v>
      </c>
      <c r="N251">
        <f t="shared" si="22"/>
        <v>500</v>
      </c>
      <c r="O251">
        <f t="shared" si="23"/>
        <v>4.3846557722598432E-6</v>
      </c>
    </row>
    <row r="252" spans="2:15">
      <c r="B252">
        <v>-502</v>
      </c>
      <c r="C252">
        <v>1.5999999999999999E-5</v>
      </c>
      <c r="D252">
        <f t="shared" si="21"/>
        <v>502</v>
      </c>
      <c r="E252">
        <f t="shared" si="20"/>
        <v>2.2387304755726329E-5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3.0000000000000001E-6</v>
      </c>
      <c r="N252">
        <f t="shared" si="22"/>
        <v>502</v>
      </c>
      <c r="O252">
        <f t="shared" si="23"/>
        <v>4.3846557722598432E-6</v>
      </c>
    </row>
    <row r="253" spans="2:15">
      <c r="B253">
        <v>-504</v>
      </c>
      <c r="C253">
        <v>1.5999999999999999E-5</v>
      </c>
      <c r="D253">
        <f t="shared" si="21"/>
        <v>504</v>
      </c>
      <c r="E253">
        <f t="shared" si="20"/>
        <v>2.2387304755726329E-5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3.0000000000000001E-6</v>
      </c>
      <c r="N253">
        <f t="shared" si="22"/>
        <v>504</v>
      </c>
      <c r="O253">
        <f t="shared" si="23"/>
        <v>4.3846557722598432E-6</v>
      </c>
    </row>
    <row r="254" spans="2:15">
      <c r="B254">
        <v>-506</v>
      </c>
      <c r="C254">
        <v>1.5E-5</v>
      </c>
      <c r="D254">
        <f t="shared" si="21"/>
        <v>506</v>
      </c>
      <c r="E254">
        <f t="shared" si="20"/>
        <v>2.0988098208493434E-5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1.5E-5</v>
      </c>
      <c r="D255">
        <f t="shared" si="21"/>
        <v>508</v>
      </c>
      <c r="E255">
        <f t="shared" si="20"/>
        <v>2.0988098208493434E-5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1.5E-5</v>
      </c>
      <c r="D256">
        <f t="shared" si="21"/>
        <v>510</v>
      </c>
      <c r="E256">
        <f t="shared" si="20"/>
        <v>2.0988098208493434E-5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1.5E-5</v>
      </c>
      <c r="D257">
        <f t="shared" si="21"/>
        <v>512</v>
      </c>
      <c r="E257">
        <f t="shared" si="20"/>
        <v>2.0988098208493434E-5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1.5E-5</v>
      </c>
      <c r="D258">
        <f t="shared" si="21"/>
        <v>514</v>
      </c>
      <c r="E258">
        <f t="shared" ref="E258:E301" si="26">C258/$A$3*$A$5</f>
        <v>2.0988098208493434E-5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1.4E-5</v>
      </c>
      <c r="D259">
        <f t="shared" ref="D259:D301" si="27">ABS(B259)</f>
        <v>516</v>
      </c>
      <c r="E259">
        <f t="shared" si="26"/>
        <v>1.958889166126054E-5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1.4E-5</v>
      </c>
      <c r="D260">
        <f t="shared" si="27"/>
        <v>518</v>
      </c>
      <c r="E260">
        <f t="shared" si="26"/>
        <v>1.958889166126054E-5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1.4E-5</v>
      </c>
      <c r="D261">
        <f t="shared" si="27"/>
        <v>520</v>
      </c>
      <c r="E261">
        <f t="shared" si="26"/>
        <v>1.958889166126054E-5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3.0000000000000001E-6</v>
      </c>
      <c r="N261">
        <f t="shared" si="28"/>
        <v>520</v>
      </c>
      <c r="O261">
        <f t="shared" si="29"/>
        <v>4.3846557722598432E-6</v>
      </c>
    </row>
    <row r="262" spans="2:15">
      <c r="B262">
        <v>-522</v>
      </c>
      <c r="C262">
        <v>1.4E-5</v>
      </c>
      <c r="D262">
        <f t="shared" si="27"/>
        <v>522</v>
      </c>
      <c r="E262">
        <f t="shared" si="26"/>
        <v>1.958889166126054E-5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4.3846557722598432E-6</v>
      </c>
    </row>
    <row r="263" spans="2:15">
      <c r="B263">
        <v>-524</v>
      </c>
      <c r="C263">
        <v>1.4E-5</v>
      </c>
      <c r="D263">
        <f t="shared" si="27"/>
        <v>524</v>
      </c>
      <c r="E263">
        <f t="shared" si="26"/>
        <v>1.958889166126054E-5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3.0000000000000001E-6</v>
      </c>
      <c r="N263">
        <f t="shared" si="28"/>
        <v>524</v>
      </c>
      <c r="O263">
        <f t="shared" si="29"/>
        <v>4.3846557722598432E-6</v>
      </c>
    </row>
    <row r="264" spans="2:15">
      <c r="B264">
        <v>-526</v>
      </c>
      <c r="C264">
        <v>1.4E-5</v>
      </c>
      <c r="D264">
        <f t="shared" si="27"/>
        <v>526</v>
      </c>
      <c r="E264">
        <f t="shared" si="26"/>
        <v>1.958889166126054E-5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3.0000000000000001E-6</v>
      </c>
      <c r="N264">
        <f t="shared" si="28"/>
        <v>526</v>
      </c>
      <c r="O264">
        <f t="shared" si="29"/>
        <v>4.3846557722598432E-6</v>
      </c>
    </row>
    <row r="265" spans="2:15">
      <c r="B265">
        <v>-528</v>
      </c>
      <c r="C265">
        <v>1.2999999999999999E-5</v>
      </c>
      <c r="D265">
        <f t="shared" si="27"/>
        <v>528</v>
      </c>
      <c r="E265">
        <f t="shared" si="26"/>
        <v>1.8189685114027645E-5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3.0000000000000001E-6</v>
      </c>
      <c r="N265">
        <f t="shared" si="28"/>
        <v>528</v>
      </c>
      <c r="O265">
        <f t="shared" si="29"/>
        <v>4.3846557722598432E-6</v>
      </c>
    </row>
    <row r="266" spans="2:15">
      <c r="B266">
        <v>-530</v>
      </c>
      <c r="C266">
        <v>1.2999999999999999E-5</v>
      </c>
      <c r="D266">
        <f t="shared" si="27"/>
        <v>530</v>
      </c>
      <c r="E266">
        <f t="shared" si="26"/>
        <v>1.8189685114027645E-5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3.0000000000000001E-6</v>
      </c>
      <c r="N266">
        <f t="shared" si="28"/>
        <v>530</v>
      </c>
      <c r="O266">
        <f t="shared" si="29"/>
        <v>4.3846557722598432E-6</v>
      </c>
    </row>
    <row r="267" spans="2:15">
      <c r="B267">
        <v>-532</v>
      </c>
      <c r="C267">
        <v>1.2999999999999999E-5</v>
      </c>
      <c r="D267">
        <f t="shared" si="27"/>
        <v>532</v>
      </c>
      <c r="E267">
        <f t="shared" si="26"/>
        <v>1.8189685114027645E-5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3.0000000000000001E-6</v>
      </c>
      <c r="N267">
        <f t="shared" si="28"/>
        <v>532</v>
      </c>
      <c r="O267">
        <f t="shared" si="29"/>
        <v>4.3846557722598432E-6</v>
      </c>
    </row>
    <row r="268" spans="2:15">
      <c r="B268">
        <v>-534</v>
      </c>
      <c r="C268">
        <v>1.2999999999999999E-5</v>
      </c>
      <c r="D268">
        <f t="shared" si="27"/>
        <v>534</v>
      </c>
      <c r="E268">
        <f t="shared" si="26"/>
        <v>1.8189685114027645E-5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3.0000000000000001E-6</v>
      </c>
      <c r="N268">
        <f t="shared" si="28"/>
        <v>534</v>
      </c>
      <c r="O268">
        <f t="shared" si="29"/>
        <v>4.3846557722598432E-6</v>
      </c>
    </row>
    <row r="269" spans="2:15">
      <c r="B269">
        <v>-536</v>
      </c>
      <c r="C269">
        <v>1.2999999999999999E-5</v>
      </c>
      <c r="D269">
        <f t="shared" si="27"/>
        <v>536</v>
      </c>
      <c r="E269">
        <f t="shared" si="26"/>
        <v>1.8189685114027645E-5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3.0000000000000001E-6</v>
      </c>
      <c r="N269">
        <f t="shared" si="28"/>
        <v>536</v>
      </c>
      <c r="O269">
        <f t="shared" si="29"/>
        <v>4.3846557722598432E-6</v>
      </c>
    </row>
    <row r="270" spans="2:15">
      <c r="B270">
        <v>-538</v>
      </c>
      <c r="C270">
        <v>1.2999999999999999E-5</v>
      </c>
      <c r="D270">
        <f t="shared" si="27"/>
        <v>538</v>
      </c>
      <c r="E270">
        <f t="shared" si="26"/>
        <v>1.8189685114027645E-5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3.0000000000000001E-6</v>
      </c>
      <c r="N270">
        <f t="shared" si="28"/>
        <v>538</v>
      </c>
      <c r="O270">
        <f t="shared" si="29"/>
        <v>4.3846557722598432E-6</v>
      </c>
    </row>
    <row r="271" spans="2:15">
      <c r="B271">
        <v>-540</v>
      </c>
      <c r="C271">
        <v>1.2999999999999999E-5</v>
      </c>
      <c r="D271">
        <f t="shared" si="27"/>
        <v>540</v>
      </c>
      <c r="E271">
        <f t="shared" si="26"/>
        <v>1.8189685114027645E-5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1.9999999999999999E-6</v>
      </c>
      <c r="N271">
        <f t="shared" si="28"/>
        <v>540</v>
      </c>
      <c r="O271">
        <f t="shared" si="29"/>
        <v>2.9231038481732284E-6</v>
      </c>
    </row>
    <row r="272" spans="2:15">
      <c r="B272">
        <v>-542</v>
      </c>
      <c r="C272">
        <v>1.2E-5</v>
      </c>
      <c r="D272">
        <f t="shared" si="27"/>
        <v>542</v>
      </c>
      <c r="E272">
        <f t="shared" si="26"/>
        <v>1.6790478566794747E-5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1.9999999999999999E-6</v>
      </c>
      <c r="N272">
        <f t="shared" si="28"/>
        <v>542</v>
      </c>
      <c r="O272">
        <f t="shared" si="29"/>
        <v>2.9231038481732284E-6</v>
      </c>
    </row>
    <row r="273" spans="2:15">
      <c r="B273">
        <v>-544</v>
      </c>
      <c r="C273">
        <v>1.2E-5</v>
      </c>
      <c r="D273">
        <f t="shared" si="27"/>
        <v>544</v>
      </c>
      <c r="E273">
        <f t="shared" si="26"/>
        <v>1.6790478566794747E-5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1.9999999999999999E-6</v>
      </c>
      <c r="N273">
        <f t="shared" si="28"/>
        <v>544</v>
      </c>
      <c r="O273">
        <f t="shared" si="29"/>
        <v>2.9231038481732284E-6</v>
      </c>
    </row>
    <row r="274" spans="2:15">
      <c r="B274">
        <v>-546</v>
      </c>
      <c r="C274">
        <v>1.2E-5</v>
      </c>
      <c r="D274">
        <f t="shared" si="27"/>
        <v>546</v>
      </c>
      <c r="E274">
        <f t="shared" si="26"/>
        <v>1.6790478566794747E-5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1.9999999999999999E-6</v>
      </c>
      <c r="N274">
        <f t="shared" si="28"/>
        <v>546</v>
      </c>
      <c r="O274">
        <f t="shared" si="29"/>
        <v>2.9231038481732284E-6</v>
      </c>
    </row>
    <row r="275" spans="2:15">
      <c r="B275">
        <v>-548</v>
      </c>
      <c r="C275">
        <v>1.2E-5</v>
      </c>
      <c r="D275">
        <f t="shared" si="27"/>
        <v>548</v>
      </c>
      <c r="E275">
        <f t="shared" si="26"/>
        <v>1.6790478566794747E-5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1.9999999999999999E-6</v>
      </c>
      <c r="N275">
        <f t="shared" si="28"/>
        <v>548</v>
      </c>
      <c r="O275">
        <f t="shared" si="29"/>
        <v>2.9231038481732284E-6</v>
      </c>
    </row>
    <row r="276" spans="2:15">
      <c r="B276">
        <v>-550</v>
      </c>
      <c r="C276">
        <v>1.2E-5</v>
      </c>
      <c r="D276">
        <f t="shared" si="27"/>
        <v>550</v>
      </c>
      <c r="E276">
        <f t="shared" si="26"/>
        <v>1.6790478566794747E-5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1.9999999999999999E-6</v>
      </c>
      <c r="N276">
        <f t="shared" si="28"/>
        <v>550</v>
      </c>
      <c r="O276">
        <f t="shared" si="29"/>
        <v>2.9231038481732284E-6</v>
      </c>
    </row>
    <row r="277" spans="2:15">
      <c r="B277">
        <v>-552</v>
      </c>
      <c r="C277">
        <v>1.2E-5</v>
      </c>
      <c r="D277">
        <f t="shared" si="27"/>
        <v>552</v>
      </c>
      <c r="E277">
        <f t="shared" si="26"/>
        <v>1.6790478566794747E-5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1.9999999999999999E-6</v>
      </c>
      <c r="N277">
        <f t="shared" si="28"/>
        <v>552</v>
      </c>
      <c r="O277">
        <f t="shared" si="29"/>
        <v>2.9231038481732284E-6</v>
      </c>
    </row>
    <row r="278" spans="2:15">
      <c r="B278">
        <v>-554</v>
      </c>
      <c r="C278">
        <v>1.2E-5</v>
      </c>
      <c r="D278">
        <f t="shared" si="27"/>
        <v>554</v>
      </c>
      <c r="E278">
        <f t="shared" si="26"/>
        <v>1.6790478566794747E-5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1.9999999999999999E-6</v>
      </c>
      <c r="N278">
        <f t="shared" si="28"/>
        <v>554</v>
      </c>
      <c r="O278">
        <f t="shared" si="29"/>
        <v>2.9231038481732284E-6</v>
      </c>
    </row>
    <row r="279" spans="2:15">
      <c r="B279">
        <v>-556</v>
      </c>
      <c r="C279">
        <v>1.1E-5</v>
      </c>
      <c r="D279">
        <f t="shared" si="27"/>
        <v>556</v>
      </c>
      <c r="E279">
        <f t="shared" si="26"/>
        <v>1.5391272019561853E-5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1.9999999999999999E-6</v>
      </c>
      <c r="N279">
        <f t="shared" si="28"/>
        <v>556</v>
      </c>
      <c r="O279">
        <f t="shared" si="29"/>
        <v>2.9231038481732284E-6</v>
      </c>
    </row>
    <row r="280" spans="2:15">
      <c r="B280">
        <v>-558</v>
      </c>
      <c r="C280">
        <v>1.1E-5</v>
      </c>
      <c r="D280">
        <f t="shared" si="27"/>
        <v>558</v>
      </c>
      <c r="E280">
        <f t="shared" si="26"/>
        <v>1.5391272019561853E-5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1.9999999999999999E-6</v>
      </c>
      <c r="N280">
        <f t="shared" si="28"/>
        <v>558</v>
      </c>
      <c r="O280">
        <f t="shared" si="29"/>
        <v>2.9231038481732284E-6</v>
      </c>
    </row>
    <row r="281" spans="2:15">
      <c r="B281">
        <v>-560</v>
      </c>
      <c r="C281">
        <v>1.1E-5</v>
      </c>
      <c r="D281">
        <f t="shared" si="27"/>
        <v>560</v>
      </c>
      <c r="E281">
        <f t="shared" si="26"/>
        <v>1.5391272019561853E-5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1.9999999999999999E-6</v>
      </c>
      <c r="N281">
        <f t="shared" si="28"/>
        <v>560</v>
      </c>
      <c r="O281">
        <f t="shared" si="29"/>
        <v>2.9231038481732284E-6</v>
      </c>
    </row>
    <row r="282" spans="2:15">
      <c r="B282">
        <v>-562</v>
      </c>
      <c r="C282">
        <v>1.1E-5</v>
      </c>
      <c r="D282">
        <f t="shared" si="27"/>
        <v>562</v>
      </c>
      <c r="E282">
        <f t="shared" si="26"/>
        <v>1.5391272019561853E-5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1.9999999999999999E-6</v>
      </c>
      <c r="N282">
        <f t="shared" si="28"/>
        <v>562</v>
      </c>
      <c r="O282">
        <f t="shared" si="29"/>
        <v>2.9231038481732284E-6</v>
      </c>
    </row>
    <row r="283" spans="2:15">
      <c r="B283">
        <v>-564</v>
      </c>
      <c r="C283">
        <v>1.1E-5</v>
      </c>
      <c r="D283">
        <f t="shared" si="27"/>
        <v>564</v>
      </c>
      <c r="E283">
        <f t="shared" si="26"/>
        <v>1.5391272019561853E-5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1.9999999999999999E-6</v>
      </c>
      <c r="N283">
        <f t="shared" si="28"/>
        <v>564</v>
      </c>
      <c r="O283">
        <f t="shared" si="29"/>
        <v>2.9231038481732284E-6</v>
      </c>
    </row>
    <row r="284" spans="2:15">
      <c r="B284">
        <v>-566</v>
      </c>
      <c r="C284">
        <v>1.1E-5</v>
      </c>
      <c r="D284">
        <f t="shared" si="27"/>
        <v>566</v>
      </c>
      <c r="E284">
        <f t="shared" si="26"/>
        <v>1.5391272019561853E-5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1.1E-5</v>
      </c>
      <c r="D285">
        <f t="shared" si="27"/>
        <v>568</v>
      </c>
      <c r="E285">
        <f t="shared" si="26"/>
        <v>1.5391272019561853E-5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1.1E-5</v>
      </c>
      <c r="D286">
        <f t="shared" si="27"/>
        <v>570</v>
      </c>
      <c r="E286">
        <f t="shared" si="26"/>
        <v>1.5391272019561853E-5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1.1E-5</v>
      </c>
      <c r="D287">
        <f t="shared" si="27"/>
        <v>572</v>
      </c>
      <c r="E287">
        <f t="shared" si="26"/>
        <v>1.5391272019561853E-5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1.0000000000000001E-5</v>
      </c>
      <c r="D288">
        <f t="shared" si="27"/>
        <v>574</v>
      </c>
      <c r="E288">
        <f t="shared" si="26"/>
        <v>1.3992065472328957E-5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1.0000000000000001E-5</v>
      </c>
      <c r="D289">
        <f t="shared" si="27"/>
        <v>576</v>
      </c>
      <c r="E289">
        <f t="shared" si="26"/>
        <v>1.3992065472328957E-5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1.0000000000000001E-5</v>
      </c>
      <c r="D290">
        <f t="shared" si="27"/>
        <v>578</v>
      </c>
      <c r="E290">
        <f t="shared" si="26"/>
        <v>1.3992065472328957E-5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1.0000000000000001E-5</v>
      </c>
      <c r="D291">
        <f t="shared" si="27"/>
        <v>580</v>
      </c>
      <c r="E291">
        <f t="shared" si="26"/>
        <v>1.3992065472328957E-5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1.0000000000000001E-5</v>
      </c>
      <c r="D292">
        <f t="shared" si="27"/>
        <v>582</v>
      </c>
      <c r="E292">
        <f t="shared" si="26"/>
        <v>1.3992065472328957E-5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1.0000000000000001E-5</v>
      </c>
      <c r="D293">
        <f t="shared" si="27"/>
        <v>584</v>
      </c>
      <c r="E293">
        <f t="shared" si="26"/>
        <v>1.3992065472328957E-5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1.0000000000000001E-5</v>
      </c>
      <c r="D294">
        <f t="shared" si="27"/>
        <v>586</v>
      </c>
      <c r="E294">
        <f t="shared" si="26"/>
        <v>1.3992065472328957E-5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1.0000000000000001E-5</v>
      </c>
      <c r="D295">
        <f t="shared" si="27"/>
        <v>588</v>
      </c>
      <c r="E295">
        <f t="shared" si="26"/>
        <v>1.3992065472328957E-5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1.0000000000000001E-5</v>
      </c>
      <c r="D296">
        <f t="shared" si="27"/>
        <v>590</v>
      </c>
      <c r="E296">
        <f t="shared" si="26"/>
        <v>1.3992065472328957E-5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9.0000000000000002E-6</v>
      </c>
      <c r="D297">
        <f t="shared" si="27"/>
        <v>592</v>
      </c>
      <c r="E297">
        <f t="shared" si="26"/>
        <v>1.2592858925096062E-5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9.0000000000000002E-6</v>
      </c>
      <c r="D298">
        <f t="shared" si="27"/>
        <v>594</v>
      </c>
      <c r="E298">
        <f t="shared" si="26"/>
        <v>1.2592858925096062E-5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9.0000000000000002E-6</v>
      </c>
      <c r="D299">
        <f t="shared" si="27"/>
        <v>596</v>
      </c>
      <c r="E299">
        <f t="shared" si="26"/>
        <v>1.2592858925096062E-5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9.0000000000000002E-6</v>
      </c>
      <c r="D300">
        <f t="shared" si="27"/>
        <v>598</v>
      </c>
      <c r="E300">
        <f t="shared" si="26"/>
        <v>1.2592858925096062E-5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9.0000000000000002E-6</v>
      </c>
      <c r="D301">
        <f t="shared" si="27"/>
        <v>600</v>
      </c>
      <c r="E301">
        <f t="shared" si="26"/>
        <v>1.2592858925096062E-5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B3" sqref="B3"/>
    </sheetView>
  </sheetViews>
  <sheetFormatPr defaultRowHeight="14.4"/>
  <sheetData>
    <row r="1" spans="2:9">
      <c r="B1" s="34" t="s">
        <v>75</v>
      </c>
      <c r="C1" s="34"/>
      <c r="E1" s="34" t="s">
        <v>76</v>
      </c>
      <c r="F1" s="34"/>
      <c r="H1" s="34" t="s">
        <v>77</v>
      </c>
      <c r="I1" s="34"/>
    </row>
    <row r="2" spans="2:9" ht="27" customHeight="1">
      <c r="B2" s="27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9.5831656419981023E-2</v>
      </c>
      <c r="E3">
        <v>7.6502815398681125</v>
      </c>
      <c r="F3">
        <v>0.17399999999999999</v>
      </c>
      <c r="H3">
        <v>7.6502999999999997</v>
      </c>
      <c r="I3">
        <v>0.12534000000000001</v>
      </c>
    </row>
    <row r="4" spans="2:9">
      <c r="B4">
        <v>4</v>
      </c>
      <c r="C4">
        <v>7.2166876086631068E-2</v>
      </c>
      <c r="E4">
        <v>9.6502815398670041</v>
      </c>
      <c r="F4">
        <v>0.159</v>
      </c>
      <c r="H4">
        <v>9.6502999999999997</v>
      </c>
      <c r="I4">
        <v>0.11834</v>
      </c>
    </row>
    <row r="5" spans="2:9">
      <c r="B5">
        <v>6</v>
      </c>
      <c r="C5">
        <v>5.7377262882379348E-2</v>
      </c>
      <c r="E5">
        <v>11.886349517369526</v>
      </c>
      <c r="F5">
        <v>0.152</v>
      </c>
      <c r="H5">
        <v>11.885999999999999</v>
      </c>
      <c r="I5">
        <v>0.1181</v>
      </c>
    </row>
    <row r="6" spans="2:9">
      <c r="B6">
        <v>8</v>
      </c>
      <c r="C6">
        <v>4.7081901107839705E-2</v>
      </c>
      <c r="E6">
        <v>13.886349517370194</v>
      </c>
      <c r="F6">
        <v>0.14299999999999999</v>
      </c>
      <c r="H6">
        <v>13.885999999999999</v>
      </c>
      <c r="I6">
        <v>0.11377</v>
      </c>
    </row>
    <row r="7" spans="2:9">
      <c r="B7">
        <v>10</v>
      </c>
      <c r="C7">
        <v>3.9477213523628922E-2</v>
      </c>
      <c r="E7">
        <v>16.122417494864774</v>
      </c>
      <c r="F7">
        <v>0.13500000000000001</v>
      </c>
      <c r="H7">
        <v>16.122</v>
      </c>
      <c r="I7">
        <v>0.10990999999999999</v>
      </c>
    </row>
    <row r="8" spans="2:9">
      <c r="B8">
        <v>12</v>
      </c>
      <c r="C8">
        <v>3.3636925395478807E-2</v>
      </c>
      <c r="E8">
        <v>18.358485472367295</v>
      </c>
      <c r="F8">
        <v>0.13200000000000001</v>
      </c>
      <c r="H8">
        <v>18.358000000000001</v>
      </c>
      <c r="I8">
        <v>0.11029</v>
      </c>
    </row>
    <row r="9" spans="2:9">
      <c r="B9">
        <v>14</v>
      </c>
      <c r="C9">
        <v>2.9025140615799184E-2</v>
      </c>
      <c r="E9">
        <v>20.358485472366187</v>
      </c>
      <c r="F9">
        <v>0.127</v>
      </c>
      <c r="H9">
        <v>20.358000000000001</v>
      </c>
      <c r="I9">
        <v>0.1077</v>
      </c>
    </row>
    <row r="10" spans="2:9">
      <c r="B10">
        <v>16</v>
      </c>
      <c r="C10">
        <v>2.5303251200159686E-2</v>
      </c>
      <c r="E10">
        <v>22.594553449868709</v>
      </c>
      <c r="F10">
        <v>0.11799999999999999</v>
      </c>
      <c r="H10">
        <v>22.594999999999999</v>
      </c>
      <c r="I10">
        <v>0.10099</v>
      </c>
    </row>
    <row r="11" spans="2:9">
      <c r="B11">
        <v>18</v>
      </c>
      <c r="C11">
        <v>2.2248783307550271E-2</v>
      </c>
      <c r="E11">
        <v>24.594553449869377</v>
      </c>
      <c r="F11">
        <v>0.11600000000000001</v>
      </c>
      <c r="H11">
        <v>24.594999999999999</v>
      </c>
      <c r="I11">
        <v>0.10077999999999999</v>
      </c>
    </row>
    <row r="12" spans="2:9">
      <c r="B12">
        <v>20</v>
      </c>
      <c r="C12">
        <v>1.9706425011228101E-2</v>
      </c>
      <c r="E12">
        <v>26.008767012235406</v>
      </c>
      <c r="F12">
        <v>0.114</v>
      </c>
      <c r="H12">
        <v>26.009</v>
      </c>
      <c r="I12">
        <v>9.9806000000000006E-2</v>
      </c>
    </row>
    <row r="13" spans="2:9">
      <c r="B13">
        <v>22</v>
      </c>
      <c r="C13">
        <v>1.7564239787414539E-2</v>
      </c>
      <c r="E13">
        <v>28.008767012236074</v>
      </c>
      <c r="F13">
        <v>0.115</v>
      </c>
      <c r="H13">
        <v>28.009</v>
      </c>
      <c r="I13">
        <v>0.10221</v>
      </c>
    </row>
    <row r="14" spans="2:9">
      <c r="B14">
        <v>24</v>
      </c>
      <c r="C14">
        <v>1.5741073656370074E-2</v>
      </c>
      <c r="E14">
        <v>30.244834989737008</v>
      </c>
      <c r="F14">
        <v>0.11</v>
      </c>
      <c r="H14">
        <v>30.245000000000001</v>
      </c>
      <c r="I14">
        <v>9.8530999999999994E-2</v>
      </c>
    </row>
    <row r="15" spans="2:9">
      <c r="B15">
        <v>26</v>
      </c>
      <c r="C15">
        <v>1.4176760736563701E-2</v>
      </c>
      <c r="E15">
        <v>33.244834989737122</v>
      </c>
      <c r="F15">
        <v>0.106</v>
      </c>
      <c r="H15">
        <v>33.244999999999997</v>
      </c>
      <c r="I15">
        <v>9.5971000000000001E-2</v>
      </c>
    </row>
    <row r="16" spans="2:9">
      <c r="B16">
        <v>28</v>
      </c>
      <c r="C16">
        <v>1.2823728005389489E-2</v>
      </c>
      <c r="E16">
        <v>35.480902967239643</v>
      </c>
      <c r="F16">
        <v>0.105</v>
      </c>
      <c r="H16">
        <v>35.481000000000002</v>
      </c>
      <c r="I16">
        <v>9.5901E-2</v>
      </c>
    </row>
    <row r="17" spans="2:9">
      <c r="B17">
        <v>30</v>
      </c>
      <c r="C17">
        <v>1.1645596092619391E-2</v>
      </c>
      <c r="E17">
        <v>37.480902967238535</v>
      </c>
      <c r="F17">
        <v>0.10299999999999999</v>
      </c>
      <c r="H17">
        <v>37.481000000000002</v>
      </c>
      <c r="I17">
        <v>9.4641000000000003E-2</v>
      </c>
    </row>
    <row r="18" spans="2:9">
      <c r="B18">
        <v>32</v>
      </c>
      <c r="C18">
        <v>1.0614380867308747E-2</v>
      </c>
      <c r="E18">
        <v>38.895116529605822</v>
      </c>
      <c r="F18">
        <v>0.10299999999999999</v>
      </c>
      <c r="H18">
        <v>38.895000000000003</v>
      </c>
      <c r="I18">
        <v>9.5116000000000006E-2</v>
      </c>
    </row>
    <row r="19" spans="2:9">
      <c r="B19">
        <v>34</v>
      </c>
      <c r="C19">
        <v>9.7048966116073648E-3</v>
      </c>
      <c r="E19">
        <v>40.895116529604714</v>
      </c>
      <c r="F19">
        <v>9.8000000000000004E-2</v>
      </c>
      <c r="H19">
        <v>40.895000000000003</v>
      </c>
      <c r="I19">
        <v>9.0722999999999998E-2</v>
      </c>
    </row>
    <row r="20" spans="2:9">
      <c r="B20">
        <v>36</v>
      </c>
      <c r="C20">
        <v>8.9003528469484509E-3</v>
      </c>
      <c r="E20">
        <v>43.131184507107236</v>
      </c>
      <c r="F20">
        <v>9.6000000000000002E-2</v>
      </c>
      <c r="H20">
        <v>43.131</v>
      </c>
      <c r="I20">
        <v>8.9324000000000001E-2</v>
      </c>
    </row>
    <row r="21" spans="2:9">
      <c r="B21">
        <v>38</v>
      </c>
      <c r="C21">
        <v>8.1839590947652072E-3</v>
      </c>
      <c r="E21">
        <v>45.131184507107903</v>
      </c>
      <c r="F21">
        <v>9.4E-2</v>
      </c>
      <c r="H21">
        <v>45.131</v>
      </c>
      <c r="I21">
        <v>8.7811E-2</v>
      </c>
    </row>
    <row r="22" spans="2:9">
      <c r="B22">
        <v>40</v>
      </c>
      <c r="C22">
        <v>7.5445217026797731E-3</v>
      </c>
      <c r="E22">
        <v>47.131184507106795</v>
      </c>
      <c r="F22">
        <v>9.7000000000000003E-2</v>
      </c>
      <c r="H22">
        <v>47.131</v>
      </c>
      <c r="I22">
        <v>9.1254000000000002E-2</v>
      </c>
    </row>
    <row r="23" spans="2:9">
      <c r="B23">
        <v>42</v>
      </c>
      <c r="C23">
        <v>6.9722462248615179E-3</v>
      </c>
      <c r="E23">
        <v>49.367252484602965</v>
      </c>
      <c r="F23">
        <v>9.7000000000000003E-2</v>
      </c>
      <c r="H23">
        <v>49.366999999999997</v>
      </c>
      <c r="I23">
        <v>9.1692999999999997E-2</v>
      </c>
    </row>
    <row r="24" spans="2:9">
      <c r="B24">
        <v>44</v>
      </c>
      <c r="C24">
        <v>6.4573382154798136E-3</v>
      </c>
      <c r="E24">
        <v>51.367252484601856</v>
      </c>
      <c r="F24">
        <v>9.2999999999999999E-2</v>
      </c>
      <c r="H24">
        <v>51.366999999999997</v>
      </c>
      <c r="I24">
        <v>8.8053000000000006E-2</v>
      </c>
    </row>
    <row r="25" spans="2:9">
      <c r="B25">
        <v>46</v>
      </c>
      <c r="C25">
        <v>5.9928016417984927E-3</v>
      </c>
      <c r="E25">
        <v>53.603320462104378</v>
      </c>
      <c r="F25">
        <v>9.6000000000000002E-2</v>
      </c>
      <c r="H25">
        <v>53.603000000000002</v>
      </c>
      <c r="I25">
        <v>9.1411000000000006E-2</v>
      </c>
    </row>
    <row r="26" spans="2:9">
      <c r="B26">
        <v>48</v>
      </c>
      <c r="C26">
        <v>5.571640471081391E-3</v>
      </c>
      <c r="E26">
        <v>55.603320462105046</v>
      </c>
      <c r="F26">
        <v>9.0999999999999998E-2</v>
      </c>
      <c r="H26">
        <v>55.603000000000002</v>
      </c>
      <c r="I26">
        <v>8.6704000000000003E-2</v>
      </c>
    </row>
    <row r="27" spans="2:9">
      <c r="B27">
        <v>50</v>
      </c>
      <c r="C27">
        <v>5.1910562902340437E-3</v>
      </c>
      <c r="E27">
        <v>57.839388439605976</v>
      </c>
      <c r="F27">
        <v>9.4E-2</v>
      </c>
      <c r="H27">
        <v>57.838999999999999</v>
      </c>
      <c r="I27">
        <v>9.0010000000000007E-2</v>
      </c>
    </row>
    <row r="28" spans="2:9">
      <c r="B28">
        <v>52</v>
      </c>
      <c r="C28">
        <v>4.8426538599730526E-3</v>
      </c>
      <c r="E28">
        <v>59.839388439606644</v>
      </c>
      <c r="F28">
        <v>8.8999999999999996E-2</v>
      </c>
      <c r="H28">
        <v>59.838999999999999</v>
      </c>
      <c r="I28">
        <v>8.5250999999999993E-2</v>
      </c>
    </row>
    <row r="29" spans="2:9">
      <c r="B29">
        <v>54</v>
      </c>
      <c r="C29">
        <v>4.5264331802984175E-3</v>
      </c>
      <c r="E29">
        <v>61.253602001972673</v>
      </c>
      <c r="F29">
        <v>9.1999999999999998E-2</v>
      </c>
      <c r="H29">
        <v>61.253999999999998</v>
      </c>
      <c r="I29">
        <v>8.8416999999999996E-2</v>
      </c>
    </row>
    <row r="30" spans="2:9">
      <c r="B30">
        <v>56</v>
      </c>
      <c r="C30">
        <v>4.2367974250212079E-3</v>
      </c>
      <c r="E30">
        <v>63.253602001973341</v>
      </c>
      <c r="F30">
        <v>8.8999999999999996E-2</v>
      </c>
      <c r="H30">
        <v>63.253999999999998</v>
      </c>
      <c r="I30">
        <v>8.5627999999999996E-2</v>
      </c>
    </row>
    <row r="31" spans="2:9">
      <c r="B31">
        <v>58</v>
      </c>
      <c r="C31">
        <v>3.970948181046958E-3</v>
      </c>
      <c r="E31">
        <v>65.253602001974002</v>
      </c>
      <c r="F31">
        <v>9.0999999999999998E-2</v>
      </c>
      <c r="H31">
        <v>65.254000000000005</v>
      </c>
      <c r="I31">
        <v>8.7819999999999995E-2</v>
      </c>
    </row>
    <row r="32" spans="2:9">
      <c r="B32">
        <v>60</v>
      </c>
      <c r="C32">
        <v>3.7274862418284344E-3</v>
      </c>
      <c r="E32">
        <v>68.415879662142316</v>
      </c>
      <c r="F32">
        <v>0.09</v>
      </c>
      <c r="H32">
        <v>68.415999999999997</v>
      </c>
      <c r="I32">
        <v>8.7105000000000002E-2</v>
      </c>
    </row>
    <row r="33" spans="2:9">
      <c r="B33">
        <v>62</v>
      </c>
      <c r="C33">
        <v>3.5036131942711708E-3</v>
      </c>
      <c r="E33">
        <v>70.415879662142984</v>
      </c>
      <c r="F33">
        <v>8.6999999999999994E-2</v>
      </c>
      <c r="H33">
        <v>70.415999999999997</v>
      </c>
      <c r="I33">
        <v>8.4262000000000004E-2</v>
      </c>
    </row>
    <row r="34" spans="2:9">
      <c r="B34">
        <v>64</v>
      </c>
      <c r="C34">
        <v>3.2979298318279353E-3</v>
      </c>
      <c r="E34">
        <v>72.651947639645513</v>
      </c>
      <c r="F34">
        <v>8.8999999999999996E-2</v>
      </c>
      <c r="H34">
        <v>72.652000000000001</v>
      </c>
      <c r="I34">
        <v>8.6427000000000004E-2</v>
      </c>
    </row>
    <row r="35" spans="2:9">
      <c r="B35">
        <v>66</v>
      </c>
      <c r="C35">
        <v>3.1062385348570283E-3</v>
      </c>
      <c r="E35">
        <v>74.066161202011543</v>
      </c>
      <c r="F35">
        <v>8.7999999999999995E-2</v>
      </c>
      <c r="H35">
        <v>74.066000000000003</v>
      </c>
      <c r="I35">
        <v>8.5524000000000003E-2</v>
      </c>
    </row>
    <row r="36" spans="2:9">
      <c r="B36">
        <v>68</v>
      </c>
      <c r="C36">
        <v>2.9313377164529165E-3</v>
      </c>
      <c r="E36">
        <v>76.066161202012211</v>
      </c>
      <c r="F36">
        <v>8.8999999999999996E-2</v>
      </c>
      <c r="H36">
        <v>76.066000000000003</v>
      </c>
      <c r="I36">
        <v>8.6653999999999995E-2</v>
      </c>
    </row>
    <row r="37" spans="2:9">
      <c r="B37">
        <v>70</v>
      </c>
      <c r="C37">
        <v>2.7676305504266679E-3</v>
      </c>
      <c r="E37">
        <v>78.302229179513148</v>
      </c>
      <c r="F37">
        <v>8.6999999999999994E-2</v>
      </c>
      <c r="H37">
        <v>78.302000000000007</v>
      </c>
      <c r="I37">
        <v>8.4797999999999998E-2</v>
      </c>
    </row>
    <row r="38" spans="2:9">
      <c r="B38">
        <v>72</v>
      </c>
      <c r="C38">
        <v>2.6165162433255148E-3</v>
      </c>
      <c r="E38">
        <v>80.302229179513816</v>
      </c>
      <c r="F38">
        <v>8.7999999999999995E-2</v>
      </c>
      <c r="H38">
        <v>80.302000000000007</v>
      </c>
      <c r="I38">
        <v>8.5906999999999997E-2</v>
      </c>
    </row>
    <row r="39" spans="2:9">
      <c r="B39">
        <v>74</v>
      </c>
      <c r="C39">
        <v>2.4751963820549925E-3</v>
      </c>
      <c r="E39">
        <v>82.538297157016345</v>
      </c>
      <c r="F39">
        <v>8.5999999999999993E-2</v>
      </c>
      <c r="H39">
        <v>82.537999999999997</v>
      </c>
      <c r="I39">
        <v>8.4028000000000005E-2</v>
      </c>
    </row>
    <row r="40" spans="2:9">
      <c r="B40">
        <v>76</v>
      </c>
      <c r="C40">
        <v>2.3450701731623333E-3</v>
      </c>
      <c r="E40">
        <v>84.538297157015236</v>
      </c>
      <c r="F40">
        <v>8.7999999999999995E-2</v>
      </c>
      <c r="H40">
        <v>84.537999999999997</v>
      </c>
      <c r="I40">
        <v>8.6124999999999993E-2</v>
      </c>
    </row>
    <row r="41" spans="2:9">
      <c r="B41">
        <v>78</v>
      </c>
      <c r="C41">
        <v>2.2233392035530711E-3</v>
      </c>
      <c r="E41">
        <v>86.774365134511399</v>
      </c>
      <c r="F41">
        <v>8.5999999999999993E-2</v>
      </c>
      <c r="H41">
        <v>86.774000000000001</v>
      </c>
      <c r="I41">
        <v>8.4221000000000004E-2</v>
      </c>
    </row>
    <row r="42" spans="2:9">
      <c r="B42">
        <v>80</v>
      </c>
      <c r="C42">
        <v>2.1100034732272066E-3</v>
      </c>
      <c r="E42">
        <v>88.77436513451029</v>
      </c>
      <c r="F42">
        <v>8.5999999999999993E-2</v>
      </c>
      <c r="H42">
        <v>88.774000000000001</v>
      </c>
      <c r="I42">
        <v>8.4305000000000005E-2</v>
      </c>
    </row>
    <row r="43" spans="2:9">
      <c r="B43">
        <v>82</v>
      </c>
      <c r="C43">
        <v>2.0036637756375066E-3</v>
      </c>
      <c r="E43">
        <v>91.010433112012819</v>
      </c>
      <c r="F43">
        <v>8.7999999999999995E-2</v>
      </c>
      <c r="H43">
        <v>91.01</v>
      </c>
      <c r="I43">
        <v>8.6397000000000002E-2</v>
      </c>
    </row>
    <row r="44" spans="2:9">
      <c r="B44">
        <v>84</v>
      </c>
      <c r="C44">
        <v>1.9043201107839711E-3</v>
      </c>
      <c r="E44">
        <v>93.010433112013487</v>
      </c>
      <c r="F44">
        <v>8.7999999999999995E-2</v>
      </c>
      <c r="H44">
        <v>93.01</v>
      </c>
      <c r="I44">
        <v>8.6465E-2</v>
      </c>
    </row>
    <row r="45" spans="2:9">
      <c r="B45">
        <v>86</v>
      </c>
      <c r="C45">
        <v>1.8119724786665999E-3</v>
      </c>
      <c r="E45">
        <v>95.246501089514425</v>
      </c>
      <c r="F45">
        <v>8.6999999999999994E-2</v>
      </c>
      <c r="H45">
        <v>95.247</v>
      </c>
      <c r="I45">
        <v>8.5544999999999996E-2</v>
      </c>
    </row>
    <row r="46" spans="2:9">
      <c r="B46">
        <v>88</v>
      </c>
      <c r="C46">
        <v>1.7252216727381604E-3</v>
      </c>
      <c r="E46">
        <v>96.246501089515647</v>
      </c>
      <c r="F46">
        <v>8.5000000000000006E-2</v>
      </c>
      <c r="H46">
        <v>96.247</v>
      </c>
      <c r="I46">
        <v>8.3578E-2</v>
      </c>
    </row>
    <row r="47" spans="2:9">
      <c r="B47">
        <v>90</v>
      </c>
      <c r="C47">
        <v>1.6440676929986525E-3</v>
      </c>
      <c r="E47">
        <v>98.482569067010232</v>
      </c>
      <c r="F47">
        <v>8.4000000000000005E-2</v>
      </c>
      <c r="H47">
        <v>98.483000000000004</v>
      </c>
      <c r="I47">
        <v>8.2643999999999995E-2</v>
      </c>
    </row>
    <row r="48" spans="2:9">
      <c r="B48">
        <v>92</v>
      </c>
      <c r="C48">
        <v>1.5685105394480762E-3</v>
      </c>
      <c r="E48">
        <v>100.4825690670109</v>
      </c>
      <c r="F48">
        <v>8.4000000000000005E-2</v>
      </c>
      <c r="H48">
        <v>100.48</v>
      </c>
      <c r="I48">
        <v>8.2705000000000001E-2</v>
      </c>
    </row>
    <row r="49" spans="2:9">
      <c r="B49">
        <v>94</v>
      </c>
      <c r="C49">
        <v>1.4957517989919655E-3</v>
      </c>
      <c r="E49">
        <v>103.48256906701101</v>
      </c>
      <c r="F49">
        <v>8.8999999999999996E-2</v>
      </c>
      <c r="H49">
        <v>103.48</v>
      </c>
      <c r="I49">
        <v>8.7787000000000004E-2</v>
      </c>
    </row>
    <row r="50" spans="2:9">
      <c r="B50">
        <v>96</v>
      </c>
      <c r="C50">
        <v>1.4285898847247866E-3</v>
      </c>
      <c r="E50">
        <v>105.71863704451195</v>
      </c>
      <c r="F50">
        <v>8.7999999999999995E-2</v>
      </c>
      <c r="H50">
        <v>105.72</v>
      </c>
      <c r="I50">
        <v>8.6843000000000004E-2</v>
      </c>
    </row>
    <row r="51" spans="2:9">
      <c r="B51">
        <v>98</v>
      </c>
      <c r="C51">
        <v>1.3656255900993061E-3</v>
      </c>
      <c r="E51">
        <v>107.71863704451262</v>
      </c>
      <c r="F51">
        <v>8.6999999999999994E-2</v>
      </c>
      <c r="H51">
        <v>107.72</v>
      </c>
      <c r="I51">
        <v>8.5892999999999997E-2</v>
      </c>
    </row>
    <row r="52" spans="2:9">
      <c r="B52">
        <v>100</v>
      </c>
      <c r="C52">
        <v>1.3054597085682916E-3</v>
      </c>
      <c r="E52">
        <v>109.1328506068887</v>
      </c>
      <c r="F52">
        <v>8.5000000000000006E-2</v>
      </c>
      <c r="H52">
        <v>109.13</v>
      </c>
      <c r="I52">
        <v>8.3929000000000004E-2</v>
      </c>
    </row>
    <row r="53" spans="2:9">
      <c r="B53">
        <v>102</v>
      </c>
      <c r="C53">
        <v>1.2494914466789759E-3</v>
      </c>
      <c r="E53">
        <v>111.13285060688936</v>
      </c>
      <c r="F53">
        <v>8.4000000000000005E-2</v>
      </c>
      <c r="H53">
        <v>111.13</v>
      </c>
      <c r="I53">
        <v>8.2973000000000005E-2</v>
      </c>
    </row>
    <row r="54" spans="2:9">
      <c r="B54">
        <v>104</v>
      </c>
      <c r="C54">
        <v>1.1963215978841259E-3</v>
      </c>
      <c r="E54">
        <v>113.36891858438553</v>
      </c>
      <c r="F54">
        <v>8.5000000000000006E-2</v>
      </c>
      <c r="H54">
        <v>113.37</v>
      </c>
      <c r="I54">
        <v>8.4016999999999994E-2</v>
      </c>
    </row>
    <row r="55" spans="2:9">
      <c r="B55">
        <v>106</v>
      </c>
      <c r="C55">
        <v>1.1459501621837414E-3</v>
      </c>
      <c r="E55">
        <v>115.36891858438442</v>
      </c>
      <c r="F55">
        <v>8.8999999999999996E-2</v>
      </c>
      <c r="H55">
        <v>115.37</v>
      </c>
      <c r="I55">
        <v>8.8054999999999994E-2</v>
      </c>
    </row>
    <row r="56" spans="2:9">
      <c r="B56">
        <v>108</v>
      </c>
      <c r="C56">
        <v>1.098377139577823E-3</v>
      </c>
      <c r="E56">
        <v>117.60498656188695</v>
      </c>
      <c r="F56">
        <v>8.4000000000000005E-2</v>
      </c>
      <c r="H56">
        <v>117.6</v>
      </c>
      <c r="I56">
        <v>8.3096000000000003E-2</v>
      </c>
    </row>
    <row r="57" spans="2:9">
      <c r="B57">
        <v>110</v>
      </c>
      <c r="C57">
        <v>1.0536025300663704E-3</v>
      </c>
      <c r="E57">
        <v>119.60498656188584</v>
      </c>
      <c r="F57">
        <v>8.8999999999999996E-2</v>
      </c>
      <c r="H57">
        <v>119.6</v>
      </c>
      <c r="I57">
        <v>8.813E-2</v>
      </c>
    </row>
    <row r="58" spans="2:9">
      <c r="B58">
        <v>112</v>
      </c>
      <c r="C58">
        <v>1.0116263336493836E-3</v>
      </c>
      <c r="E58">
        <v>121.84105453938837</v>
      </c>
      <c r="F58">
        <v>8.5000000000000006E-2</v>
      </c>
      <c r="H58">
        <v>121.84</v>
      </c>
      <c r="I58">
        <v>8.4167000000000006E-2</v>
      </c>
    </row>
    <row r="59" spans="2:9">
      <c r="B59">
        <v>114</v>
      </c>
      <c r="C59">
        <v>9.7104934377962953E-4</v>
      </c>
      <c r="E59">
        <v>123.84105453938903</v>
      </c>
      <c r="F59">
        <v>8.5000000000000006E-2</v>
      </c>
      <c r="H59">
        <v>123.84</v>
      </c>
      <c r="I59">
        <v>8.4198999999999996E-2</v>
      </c>
    </row>
    <row r="60" spans="2:9">
      <c r="B60">
        <v>116</v>
      </c>
      <c r="C60">
        <v>9.3327076700434137E-4</v>
      </c>
      <c r="E60">
        <v>127.96416016500397</v>
      </c>
      <c r="F60">
        <v>8.5999999999999993E-2</v>
      </c>
      <c r="H60">
        <v>127.96</v>
      </c>
      <c r="I60">
        <v>8.5258E-2</v>
      </c>
    </row>
    <row r="61" spans="2:9">
      <c r="B61">
        <v>118</v>
      </c>
      <c r="C61">
        <v>8.9689139677628612E-4</v>
      </c>
      <c r="E61">
        <v>131.56971144047336</v>
      </c>
      <c r="F61">
        <v>8.5000000000000006E-2</v>
      </c>
      <c r="H61">
        <v>131.57</v>
      </c>
      <c r="I61">
        <v>8.4305000000000005E-2</v>
      </c>
    </row>
    <row r="62" spans="2:9">
      <c r="B62">
        <v>120</v>
      </c>
      <c r="C62">
        <v>8.6331043964269665E-4</v>
      </c>
      <c r="E62">
        <v>143.83100861423463</v>
      </c>
      <c r="F62">
        <v>8.5000000000000006E-2</v>
      </c>
      <c r="H62">
        <v>143.83000000000001</v>
      </c>
      <c r="I62">
        <v>8.4436999999999998E-2</v>
      </c>
    </row>
    <row r="63" spans="2:9">
      <c r="B63">
        <v>122</v>
      </c>
      <c r="C63">
        <v>8.2972948250910718E-4</v>
      </c>
      <c r="E63">
        <v>147.95411423985303</v>
      </c>
      <c r="F63">
        <v>8.7999999999999995E-2</v>
      </c>
      <c r="H63">
        <v>147.94999999999999</v>
      </c>
      <c r="I63">
        <v>8.7473999999999996E-2</v>
      </c>
    </row>
    <row r="64" spans="2:9">
      <c r="B64">
        <v>124</v>
      </c>
      <c r="C64">
        <v>7.989469384699834E-4</v>
      </c>
      <c r="E64">
        <v>152.07721986546798</v>
      </c>
      <c r="F64">
        <v>8.5000000000000006E-2</v>
      </c>
      <c r="H64">
        <v>152.08000000000001</v>
      </c>
      <c r="I64">
        <v>8.4508E-2</v>
      </c>
    </row>
    <row r="65" spans="2:9">
      <c r="B65">
        <v>126</v>
      </c>
      <c r="C65">
        <v>7.6956360097809272E-4</v>
      </c>
      <c r="E65">
        <v>156.20032549108637</v>
      </c>
      <c r="F65">
        <v>8.3000000000000004E-2</v>
      </c>
      <c r="H65">
        <v>156.19999999999999</v>
      </c>
      <c r="I65">
        <v>8.2538E-2</v>
      </c>
    </row>
    <row r="66" spans="2:9">
      <c r="B66">
        <v>128</v>
      </c>
      <c r="C66">
        <v>7.4157947003343461E-4</v>
      </c>
      <c r="E66">
        <v>160.3234311167065</v>
      </c>
      <c r="F66">
        <v>8.4000000000000005E-2</v>
      </c>
      <c r="H66">
        <v>160.32</v>
      </c>
      <c r="I66">
        <v>8.3567000000000002E-2</v>
      </c>
    </row>
    <row r="67" spans="2:9">
      <c r="B67">
        <v>130</v>
      </c>
      <c r="C67">
        <v>7.1499454563600962E-4</v>
      </c>
      <c r="E67">
        <v>165.42245063029645</v>
      </c>
      <c r="F67">
        <v>8.5000000000000006E-2</v>
      </c>
      <c r="H67">
        <v>165.42</v>
      </c>
      <c r="I67">
        <v>8.4598999999999994E-2</v>
      </c>
    </row>
    <row r="68" spans="2:9">
      <c r="B68">
        <v>132</v>
      </c>
      <c r="C68">
        <v>6.8980882778581741E-4</v>
      </c>
      <c r="E68">
        <v>172.70256051957929</v>
      </c>
      <c r="F68">
        <v>8.5000000000000006E-2</v>
      </c>
      <c r="H68">
        <v>172.7</v>
      </c>
      <c r="I68">
        <v>8.4639000000000006E-2</v>
      </c>
    </row>
    <row r="69" spans="2:9">
      <c r="B69">
        <v>134</v>
      </c>
      <c r="C69">
        <v>6.6602231648285831E-4</v>
      </c>
      <c r="E69">
        <v>177.80158003317101</v>
      </c>
      <c r="F69">
        <v>8.6999999999999994E-2</v>
      </c>
      <c r="H69">
        <v>177.8</v>
      </c>
      <c r="I69">
        <v>8.6663000000000004E-2</v>
      </c>
    </row>
    <row r="70" spans="2:9">
      <c r="B70">
        <v>136</v>
      </c>
      <c r="C70">
        <v>6.4363501172713211E-4</v>
      </c>
      <c r="E70">
        <v>184.12613535351099</v>
      </c>
      <c r="F70">
        <v>8.4000000000000005E-2</v>
      </c>
      <c r="H70">
        <v>184.13</v>
      </c>
      <c r="I70">
        <v>8.3692000000000003E-2</v>
      </c>
    </row>
    <row r="71" spans="2:9">
      <c r="B71">
        <v>138</v>
      </c>
      <c r="C71">
        <v>6.2124770697140569E-4</v>
      </c>
      <c r="E71">
        <v>190.45069067384648</v>
      </c>
      <c r="F71">
        <v>8.6999999999999994E-2</v>
      </c>
      <c r="H71">
        <v>190.45</v>
      </c>
      <c r="I71">
        <v>8.6717000000000002E-2</v>
      </c>
    </row>
    <row r="72" spans="2:9">
      <c r="B72">
        <v>140</v>
      </c>
      <c r="C72">
        <v>6.0025960876291227E-4</v>
      </c>
      <c r="E72">
        <v>196.5334532041457</v>
      </c>
      <c r="F72">
        <v>8.5999999999999993E-2</v>
      </c>
      <c r="H72">
        <v>196.53</v>
      </c>
      <c r="I72">
        <v>8.5737999999999995E-2</v>
      </c>
    </row>
    <row r="73" spans="2:9">
      <c r="B73">
        <v>142</v>
      </c>
      <c r="C73">
        <v>5.8067071710165164E-4</v>
      </c>
      <c r="E73">
        <v>201.63247271773565</v>
      </c>
      <c r="F73">
        <v>8.3000000000000004E-2</v>
      </c>
      <c r="H73">
        <v>201.63</v>
      </c>
      <c r="I73">
        <v>8.2752999999999993E-2</v>
      </c>
    </row>
    <row r="74" spans="2:9">
      <c r="B74">
        <v>144</v>
      </c>
      <c r="C74">
        <v>5.6108182544039112E-4</v>
      </c>
      <c r="E74">
        <v>208.91258260701849</v>
      </c>
      <c r="F74">
        <v>8.5999999999999993E-2</v>
      </c>
      <c r="H74">
        <v>208.91</v>
      </c>
      <c r="I74">
        <v>8.5775000000000004E-2</v>
      </c>
    </row>
    <row r="75" spans="2:9">
      <c r="B75">
        <v>146</v>
      </c>
      <c r="C75">
        <v>5.4289214032636349E-4</v>
      </c>
      <c r="E75">
        <v>214.01160212061021</v>
      </c>
      <c r="F75">
        <v>8.5999999999999993E-2</v>
      </c>
      <c r="H75">
        <v>214.01</v>
      </c>
      <c r="I75">
        <v>8.5787000000000002E-2</v>
      </c>
    </row>
    <row r="76" spans="2:9">
      <c r="B76">
        <v>148</v>
      </c>
      <c r="C76">
        <v>5.2610166175956876E-4</v>
      </c>
      <c r="E76">
        <v>220.09436465090943</v>
      </c>
      <c r="F76">
        <v>8.1000000000000003E-2</v>
      </c>
      <c r="H76">
        <v>220.09</v>
      </c>
      <c r="I76">
        <v>8.0800999999999998E-2</v>
      </c>
    </row>
    <row r="77" spans="2:9">
      <c r="B77">
        <v>150</v>
      </c>
      <c r="C77">
        <v>5.0931118319277402E-4</v>
      </c>
      <c r="E77">
        <v>226.41891997124492</v>
      </c>
      <c r="F77">
        <v>8.5000000000000006E-2</v>
      </c>
      <c r="H77">
        <v>226.42</v>
      </c>
      <c r="I77">
        <v>8.4815000000000002E-2</v>
      </c>
    </row>
    <row r="78" spans="2:9">
      <c r="B78">
        <v>152</v>
      </c>
      <c r="C78">
        <v>4.9252070462597929E-4</v>
      </c>
      <c r="E78">
        <v>232.5016825015424</v>
      </c>
      <c r="F78">
        <v>8.2000000000000003E-2</v>
      </c>
      <c r="H78">
        <v>232.5</v>
      </c>
      <c r="I78">
        <v>8.1826999999999997E-2</v>
      </c>
    </row>
    <row r="79" spans="2:9">
      <c r="B79">
        <v>154</v>
      </c>
      <c r="C79">
        <v>4.7712943260641745E-4</v>
      </c>
      <c r="E79">
        <v>237.8868473086759</v>
      </c>
      <c r="F79">
        <v>8.2000000000000003E-2</v>
      </c>
      <c r="H79">
        <v>237.89</v>
      </c>
      <c r="I79">
        <v>8.1836000000000006E-2</v>
      </c>
    </row>
    <row r="80" spans="2:9">
      <c r="B80">
        <v>156</v>
      </c>
      <c r="C80">
        <v>4.6313736713408845E-4</v>
      </c>
      <c r="E80">
        <v>243.96960983897512</v>
      </c>
      <c r="F80">
        <v>8.1000000000000003E-2</v>
      </c>
      <c r="H80">
        <v>243.97</v>
      </c>
      <c r="I80">
        <v>8.0846000000000001E-2</v>
      </c>
    </row>
    <row r="81" spans="2:9">
      <c r="B81">
        <v>158</v>
      </c>
      <c r="C81">
        <v>4.4914530166175956E-4</v>
      </c>
      <c r="E81">
        <v>250.29416515931061</v>
      </c>
      <c r="F81">
        <v>8.2000000000000003E-2</v>
      </c>
      <c r="H81">
        <v>250.29</v>
      </c>
      <c r="I81">
        <v>8.1855999999999998E-2</v>
      </c>
    </row>
    <row r="82" spans="2:9">
      <c r="B82">
        <v>160</v>
      </c>
      <c r="C82">
        <v>4.3515323618943062E-4</v>
      </c>
      <c r="E82">
        <v>256.61872047965062</v>
      </c>
      <c r="F82">
        <v>8.4000000000000005E-2</v>
      </c>
      <c r="H82">
        <v>256.62</v>
      </c>
      <c r="I82">
        <v>8.3864999999999995E-2</v>
      </c>
    </row>
    <row r="83" spans="2:9">
      <c r="B83">
        <v>162</v>
      </c>
      <c r="C83">
        <v>4.2256037726433451E-4</v>
      </c>
      <c r="E83">
        <v>262.70148300994754</v>
      </c>
      <c r="F83">
        <v>8.5000000000000006E-2</v>
      </c>
      <c r="H83">
        <v>262.7</v>
      </c>
      <c r="I83">
        <v>8.4872000000000003E-2</v>
      </c>
    </row>
    <row r="84" spans="2:9">
      <c r="B84">
        <v>164</v>
      </c>
      <c r="C84">
        <v>4.0996751833923846E-4</v>
      </c>
      <c r="E84">
        <v>269.98159289923035</v>
      </c>
      <c r="F84">
        <v>8.5000000000000006E-2</v>
      </c>
      <c r="H84">
        <v>269.98</v>
      </c>
      <c r="I84">
        <v>8.4880999999999998E-2</v>
      </c>
    </row>
    <row r="85" spans="2:9">
      <c r="B85">
        <v>166</v>
      </c>
      <c r="C85">
        <v>3.9737465941414241E-4</v>
      </c>
      <c r="E85">
        <v>278.04385064752688</v>
      </c>
      <c r="F85">
        <v>8.5999999999999993E-2</v>
      </c>
      <c r="H85">
        <v>278.04000000000002</v>
      </c>
      <c r="I85">
        <v>8.5888999999999993E-2</v>
      </c>
    </row>
    <row r="86" spans="2:9">
      <c r="B86">
        <v>168</v>
      </c>
      <c r="C86">
        <v>3.861810070362792E-4</v>
      </c>
      <c r="E86">
        <v>286.29006189876537</v>
      </c>
      <c r="F86">
        <v>8.5999999999999993E-2</v>
      </c>
      <c r="H86">
        <v>286.29000000000002</v>
      </c>
      <c r="I86">
        <v>8.5898000000000002E-2</v>
      </c>
    </row>
    <row r="87" spans="2:9">
      <c r="B87">
        <v>170</v>
      </c>
      <c r="C87">
        <v>3.7498735465841604E-4</v>
      </c>
      <c r="E87">
        <v>294.53627314999869</v>
      </c>
      <c r="F87">
        <v>8.2000000000000003E-2</v>
      </c>
      <c r="H87">
        <v>294.54000000000002</v>
      </c>
      <c r="I87">
        <v>8.1905000000000006E-2</v>
      </c>
    </row>
    <row r="88" spans="2:9">
      <c r="B88">
        <v>172</v>
      </c>
      <c r="C88">
        <v>3.6519290882778578E-4</v>
      </c>
      <c r="E88">
        <v>301.81638303927764</v>
      </c>
      <c r="F88">
        <v>8.4000000000000005E-2</v>
      </c>
      <c r="H88">
        <v>301.82</v>
      </c>
      <c r="I88">
        <v>8.3909999999999998E-2</v>
      </c>
    </row>
    <row r="89" spans="2:9">
      <c r="B89">
        <v>174</v>
      </c>
      <c r="C89">
        <v>3.5399925644992263E-4</v>
      </c>
      <c r="E89">
        <v>310.36038678459607</v>
      </c>
      <c r="F89">
        <v>8.5000000000000006E-2</v>
      </c>
      <c r="H89">
        <v>310.36</v>
      </c>
      <c r="I89">
        <v>8.4916000000000005E-2</v>
      </c>
    </row>
    <row r="90" spans="2:9">
      <c r="B90">
        <v>176</v>
      </c>
      <c r="C90">
        <v>3.4560401716652521E-4</v>
      </c>
      <c r="E90">
        <v>318.60659803583286</v>
      </c>
      <c r="F90">
        <v>8.2000000000000003E-2</v>
      </c>
      <c r="H90">
        <v>318.61</v>
      </c>
      <c r="I90">
        <v>8.1921999999999995E-2</v>
      </c>
    </row>
    <row r="91" spans="2:9">
      <c r="B91">
        <v>178</v>
      </c>
      <c r="C91">
        <v>3.3580957133589495E-4</v>
      </c>
      <c r="E91">
        <v>326.85280928706794</v>
      </c>
      <c r="F91">
        <v>8.5000000000000006E-2</v>
      </c>
      <c r="H91">
        <v>326.85000000000002</v>
      </c>
      <c r="I91">
        <v>8.4928000000000003E-2</v>
      </c>
    </row>
    <row r="92" spans="2:9">
      <c r="B92">
        <v>180</v>
      </c>
      <c r="C92">
        <v>3.2601512550526468E-4</v>
      </c>
      <c r="E92">
        <v>334.91506703536623</v>
      </c>
      <c r="F92">
        <v>8.3000000000000004E-2</v>
      </c>
      <c r="H92">
        <v>334.92</v>
      </c>
      <c r="I92">
        <v>8.2932000000000006E-2</v>
      </c>
    </row>
    <row r="93" spans="2:9">
      <c r="B93">
        <v>182</v>
      </c>
      <c r="C93">
        <v>3.1761988622186732E-4</v>
      </c>
      <c r="E93">
        <v>343.16127828660132</v>
      </c>
      <c r="F93">
        <v>8.5000000000000006E-2</v>
      </c>
      <c r="H93">
        <v>343.16</v>
      </c>
      <c r="I93">
        <v>8.4936999999999999E-2</v>
      </c>
    </row>
    <row r="94" spans="2:9">
      <c r="B94">
        <v>184</v>
      </c>
      <c r="C94">
        <v>3.0922464693846995E-4</v>
      </c>
      <c r="E94">
        <v>350.44138817588026</v>
      </c>
      <c r="F94">
        <v>8.5000000000000006E-2</v>
      </c>
      <c r="H94">
        <v>350.44</v>
      </c>
      <c r="I94">
        <v>8.4940000000000002E-2</v>
      </c>
    </row>
    <row r="95" spans="2:9">
      <c r="B95">
        <v>186</v>
      </c>
      <c r="C95">
        <v>3.0082940765507258E-4</v>
      </c>
      <c r="E95">
        <v>358.68759942711876</v>
      </c>
      <c r="F95">
        <v>8.3000000000000004E-2</v>
      </c>
      <c r="H95">
        <v>358.69</v>
      </c>
      <c r="I95">
        <v>8.2943000000000003E-2</v>
      </c>
    </row>
    <row r="96" spans="2:9">
      <c r="B96">
        <v>188</v>
      </c>
      <c r="C96">
        <v>2.9383337491890811E-4</v>
      </c>
      <c r="E96">
        <v>369.12790593602915</v>
      </c>
      <c r="F96">
        <v>8.3000000000000004E-2</v>
      </c>
      <c r="H96">
        <v>369.13</v>
      </c>
      <c r="I96">
        <v>8.2947999999999994E-2</v>
      </c>
    </row>
    <row r="97" spans="2:9">
      <c r="B97">
        <v>190</v>
      </c>
      <c r="C97">
        <v>2.8543813563551069E-4</v>
      </c>
      <c r="E97">
        <v>378.3474503933196</v>
      </c>
      <c r="F97">
        <v>0.08</v>
      </c>
      <c r="H97">
        <v>378.35</v>
      </c>
      <c r="I97">
        <v>7.9950999999999994E-2</v>
      </c>
    </row>
    <row r="98" spans="2:9">
      <c r="B98">
        <v>192</v>
      </c>
      <c r="C98">
        <v>2.7844210289934627E-4</v>
      </c>
      <c r="E98">
        <v>388.78775690223171</v>
      </c>
      <c r="F98">
        <v>8.4000000000000005E-2</v>
      </c>
      <c r="H98">
        <v>388.79</v>
      </c>
      <c r="I98">
        <v>8.3954000000000001E-2</v>
      </c>
    </row>
    <row r="99" spans="2:9">
      <c r="B99">
        <v>194</v>
      </c>
      <c r="C99">
        <v>2.7144607016318175E-4</v>
      </c>
      <c r="E99">
        <v>398.98579592941616</v>
      </c>
      <c r="F99">
        <v>8.6999999999999994E-2</v>
      </c>
      <c r="H99">
        <v>398.99</v>
      </c>
      <c r="I99">
        <v>8.6957000000000007E-2</v>
      </c>
    </row>
    <row r="100" spans="2:9">
      <c r="B100">
        <v>196</v>
      </c>
      <c r="C100">
        <v>2.6445003742701727E-4</v>
      </c>
      <c r="E100">
        <v>408.20534038671144</v>
      </c>
      <c r="F100">
        <v>8.6999999999999994E-2</v>
      </c>
      <c r="H100">
        <v>408.21</v>
      </c>
      <c r="I100">
        <v>8.6959999999999996E-2</v>
      </c>
    </row>
    <row r="101" spans="2:9">
      <c r="B101">
        <v>198</v>
      </c>
      <c r="C101">
        <v>2.574540046908528E-4</v>
      </c>
      <c r="E101">
        <v>418.40337941389589</v>
      </c>
      <c r="F101">
        <v>8.2000000000000003E-2</v>
      </c>
      <c r="H101">
        <v>418.4</v>
      </c>
      <c r="I101">
        <v>8.1961999999999993E-2</v>
      </c>
    </row>
    <row r="102" spans="2:9">
      <c r="B102">
        <v>200</v>
      </c>
      <c r="C102">
        <v>2.5185717850192122E-4</v>
      </c>
      <c r="E102">
        <v>427.89021239439973</v>
      </c>
      <c r="F102">
        <v>8.5000000000000006E-2</v>
      </c>
      <c r="H102">
        <v>427.89</v>
      </c>
      <c r="I102">
        <v>8.4964999999999999E-2</v>
      </c>
    </row>
    <row r="103" spans="2:9">
      <c r="B103">
        <v>202</v>
      </c>
      <c r="C103">
        <v>2.4626035231298964E-4</v>
      </c>
      <c r="E103">
        <v>438.33051890331183</v>
      </c>
      <c r="F103">
        <v>8.3000000000000004E-2</v>
      </c>
      <c r="H103">
        <v>438.33</v>
      </c>
      <c r="I103">
        <v>8.2968E-2</v>
      </c>
    </row>
    <row r="104" spans="2:9">
      <c r="B104">
        <v>204</v>
      </c>
      <c r="C104">
        <v>2.392643195768252E-4</v>
      </c>
      <c r="E104">
        <v>448.52855793049628</v>
      </c>
      <c r="F104">
        <v>8.1000000000000003E-2</v>
      </c>
      <c r="H104">
        <v>448.53</v>
      </c>
      <c r="I104">
        <v>8.0968999999999999E-2</v>
      </c>
    </row>
    <row r="105" spans="2:9">
      <c r="B105">
        <v>206</v>
      </c>
      <c r="C105">
        <v>2.3366749338789354E-4</v>
      </c>
      <c r="E105">
        <v>458.72659695768351</v>
      </c>
      <c r="F105">
        <v>8.3000000000000004E-2</v>
      </c>
      <c r="H105">
        <v>458.73</v>
      </c>
      <c r="I105">
        <v>8.2971000000000003E-2</v>
      </c>
    </row>
    <row r="106" spans="2:9">
      <c r="B106">
        <v>208</v>
      </c>
      <c r="C106">
        <v>2.2807066719896199E-4</v>
      </c>
      <c r="E106">
        <v>468.92463598486796</v>
      </c>
      <c r="F106">
        <v>8.2000000000000003E-2</v>
      </c>
      <c r="H106">
        <v>468.92</v>
      </c>
      <c r="I106">
        <v>8.1974000000000005E-2</v>
      </c>
    </row>
    <row r="107" spans="2:9">
      <c r="B107">
        <v>210</v>
      </c>
      <c r="C107">
        <v>2.2247384101003041E-4</v>
      </c>
      <c r="E107">
        <v>478.41146896537344</v>
      </c>
      <c r="F107">
        <v>8.5000000000000006E-2</v>
      </c>
      <c r="H107">
        <v>478.41</v>
      </c>
      <c r="I107">
        <v>8.4974999999999995E-2</v>
      </c>
    </row>
    <row r="108" spans="2:9">
      <c r="B108">
        <v>212</v>
      </c>
      <c r="C108">
        <v>2.1827622136833173E-4</v>
      </c>
      <c r="E108">
        <v>488.85177547428384</v>
      </c>
      <c r="F108">
        <v>8.5999999999999993E-2</v>
      </c>
      <c r="H108">
        <v>488.85</v>
      </c>
      <c r="I108">
        <v>8.5975999999999997E-2</v>
      </c>
    </row>
    <row r="109" spans="2:9">
      <c r="B109">
        <v>214</v>
      </c>
      <c r="C109">
        <v>2.1267939517940015E-4</v>
      </c>
      <c r="E109">
        <v>499.04981450146829</v>
      </c>
      <c r="F109">
        <v>8.4000000000000005E-2</v>
      </c>
      <c r="H109">
        <v>499.05</v>
      </c>
      <c r="I109">
        <v>8.3977999999999997E-2</v>
      </c>
    </row>
    <row r="110" spans="2:9">
      <c r="B110">
        <v>216</v>
      </c>
      <c r="C110">
        <v>2.0848177553770144E-4</v>
      </c>
      <c r="E110">
        <v>503.17292012708668</v>
      </c>
      <c r="F110">
        <v>8.3000000000000004E-2</v>
      </c>
      <c r="H110">
        <v>503.17</v>
      </c>
      <c r="I110">
        <v>8.2976999999999995E-2</v>
      </c>
    </row>
    <row r="111" spans="2:9">
      <c r="B111">
        <v>218</v>
      </c>
      <c r="C111">
        <v>2.0288494934876989E-4</v>
      </c>
    </row>
    <row r="112" spans="2:9">
      <c r="B112">
        <v>220</v>
      </c>
      <c r="C112">
        <v>1.9868732970707121E-4</v>
      </c>
    </row>
    <row r="113" spans="2:3">
      <c r="B113">
        <v>222</v>
      </c>
      <c r="C113">
        <v>1.9448971006537249E-4</v>
      </c>
    </row>
    <row r="114" spans="2:3">
      <c r="B114">
        <v>224</v>
      </c>
      <c r="C114">
        <v>1.9029209042367381E-4</v>
      </c>
    </row>
    <row r="115" spans="2:3">
      <c r="B115">
        <v>226</v>
      </c>
      <c r="C115">
        <v>1.8609447078197516E-4</v>
      </c>
    </row>
    <row r="116" spans="2:3">
      <c r="B116">
        <v>228</v>
      </c>
      <c r="C116">
        <v>1.8189685114027642E-4</v>
      </c>
    </row>
    <row r="117" spans="2:3">
      <c r="B117">
        <v>230</v>
      </c>
      <c r="C117">
        <v>1.7769923149857776E-4</v>
      </c>
    </row>
    <row r="118" spans="2:3">
      <c r="B118">
        <v>232</v>
      </c>
      <c r="C118">
        <v>1.7350161185687908E-4</v>
      </c>
    </row>
    <row r="119" spans="2:3">
      <c r="B119">
        <v>234</v>
      </c>
      <c r="C119">
        <v>1.7070319876241326E-4</v>
      </c>
    </row>
    <row r="120" spans="2:3">
      <c r="B120">
        <v>236</v>
      </c>
      <c r="C120">
        <v>1.6650557912071458E-4</v>
      </c>
    </row>
    <row r="121" spans="2:3">
      <c r="B121">
        <v>238</v>
      </c>
      <c r="C121">
        <v>1.6370716602624879E-4</v>
      </c>
    </row>
    <row r="122" spans="2:3">
      <c r="B122">
        <v>240</v>
      </c>
      <c r="C122">
        <v>1.5950954638455011E-4</v>
      </c>
    </row>
    <row r="123" spans="2:3">
      <c r="B123">
        <v>242</v>
      </c>
      <c r="C123">
        <v>1.5671113329008432E-4</v>
      </c>
    </row>
    <row r="124" spans="2:3">
      <c r="B124">
        <v>244</v>
      </c>
      <c r="C124">
        <v>1.5391272019561853E-4</v>
      </c>
    </row>
    <row r="125" spans="2:3">
      <c r="B125">
        <v>246</v>
      </c>
      <c r="C125">
        <v>1.4971510055391984E-4</v>
      </c>
    </row>
    <row r="126" spans="2:3">
      <c r="B126">
        <v>248</v>
      </c>
      <c r="C126">
        <v>1.4691668745945406E-4</v>
      </c>
    </row>
    <row r="127" spans="2:3">
      <c r="B127">
        <v>250</v>
      </c>
      <c r="C127">
        <v>1.4411827436498824E-4</v>
      </c>
    </row>
    <row r="128" spans="2:3">
      <c r="B128">
        <v>252</v>
      </c>
      <c r="C128">
        <v>1.4131986127052248E-4</v>
      </c>
    </row>
    <row r="129" spans="2:3">
      <c r="B129">
        <v>254</v>
      </c>
      <c r="C129">
        <v>1.3852144817605666E-4</v>
      </c>
    </row>
    <row r="130" spans="2:3">
      <c r="B130">
        <v>256</v>
      </c>
      <c r="C130">
        <v>1.3572303508159087E-4</v>
      </c>
    </row>
    <row r="131" spans="2:3">
      <c r="B131">
        <v>258</v>
      </c>
      <c r="C131">
        <v>1.3292462198712511E-4</v>
      </c>
    </row>
    <row r="132" spans="2:3">
      <c r="B132">
        <v>260</v>
      </c>
      <c r="C132">
        <v>1.3012620889265929E-4</v>
      </c>
    </row>
    <row r="133" spans="2:3">
      <c r="B133">
        <v>262</v>
      </c>
      <c r="C133">
        <v>1.287270023454264E-4</v>
      </c>
    </row>
    <row r="134" spans="2:3">
      <c r="B134">
        <v>264</v>
      </c>
      <c r="C134">
        <v>1.2592858925096061E-4</v>
      </c>
    </row>
    <row r="135" spans="2:3">
      <c r="B135">
        <v>266</v>
      </c>
      <c r="C135">
        <v>1.2313017615649482E-4</v>
      </c>
    </row>
    <row r="136" spans="2:3">
      <c r="B136">
        <v>268</v>
      </c>
      <c r="C136">
        <v>1.2033176306202902E-4</v>
      </c>
    </row>
    <row r="137" spans="2:3">
      <c r="B137">
        <v>270</v>
      </c>
      <c r="C137">
        <v>1.1893255651479614E-4</v>
      </c>
    </row>
    <row r="138" spans="2:3">
      <c r="B138">
        <v>272</v>
      </c>
      <c r="C138">
        <v>1.1613414342033034E-4</v>
      </c>
    </row>
    <row r="139" spans="2:3">
      <c r="B139">
        <v>274</v>
      </c>
      <c r="C139">
        <v>1.1473493687309746E-4</v>
      </c>
    </row>
    <row r="140" spans="2:3">
      <c r="B140">
        <v>276</v>
      </c>
      <c r="C140">
        <v>1.1193652377863165E-4</v>
      </c>
    </row>
    <row r="141" spans="2:3">
      <c r="B141">
        <v>278</v>
      </c>
      <c r="C141">
        <v>1.1053731723139874E-4</v>
      </c>
    </row>
    <row r="142" spans="2:3">
      <c r="B142">
        <v>280</v>
      </c>
      <c r="C142">
        <v>1.0773890413693297E-4</v>
      </c>
    </row>
    <row r="143" spans="2:3">
      <c r="B143">
        <v>282</v>
      </c>
      <c r="C143">
        <v>1.0633969758970008E-4</v>
      </c>
    </row>
    <row r="144" spans="2:3">
      <c r="B144">
        <v>284</v>
      </c>
      <c r="C144">
        <v>1.0494049104246717E-4</v>
      </c>
    </row>
    <row r="145" spans="2:3">
      <c r="B145">
        <v>286</v>
      </c>
      <c r="C145">
        <v>1.0214207794800138E-4</v>
      </c>
    </row>
    <row r="146" spans="2:3">
      <c r="B146">
        <v>288</v>
      </c>
      <c r="C146">
        <v>1.007428714007685E-4</v>
      </c>
    </row>
    <row r="147" spans="2:3">
      <c r="B147">
        <v>290</v>
      </c>
      <c r="C147">
        <v>9.9343664853535603E-5</v>
      </c>
    </row>
    <row r="148" spans="2:3">
      <c r="B148">
        <v>292</v>
      </c>
      <c r="C148">
        <v>9.65452517590698E-5</v>
      </c>
    </row>
    <row r="149" spans="2:3">
      <c r="B149">
        <v>294</v>
      </c>
      <c r="C149">
        <v>9.5146045211836906E-5</v>
      </c>
    </row>
    <row r="150" spans="2:3">
      <c r="B150">
        <v>296</v>
      </c>
      <c r="C150">
        <v>9.3746838664604011E-5</v>
      </c>
    </row>
    <row r="151" spans="2:3">
      <c r="B151">
        <v>298</v>
      </c>
      <c r="C151">
        <v>9.2347632117371117E-5</v>
      </c>
    </row>
    <row r="152" spans="2:3">
      <c r="B152">
        <v>300</v>
      </c>
      <c r="C152">
        <v>9.0948425570138209E-5</v>
      </c>
    </row>
    <row r="153" spans="2:3">
      <c r="B153">
        <v>302</v>
      </c>
      <c r="C153">
        <v>8.9549219022905314E-5</v>
      </c>
    </row>
    <row r="154" spans="2:3">
      <c r="B154">
        <v>304</v>
      </c>
      <c r="C154">
        <v>8.8150012475672433E-5</v>
      </c>
    </row>
    <row r="155" spans="2:3">
      <c r="B155">
        <v>306</v>
      </c>
      <c r="C155">
        <v>8.6750805928439539E-5</v>
      </c>
    </row>
    <row r="156" spans="2:3">
      <c r="B156">
        <v>308</v>
      </c>
      <c r="C156">
        <v>8.5351599381206631E-5</v>
      </c>
    </row>
    <row r="157" spans="2:3">
      <c r="B157">
        <v>310</v>
      </c>
      <c r="C157">
        <v>8.3952392833973736E-5</v>
      </c>
    </row>
    <row r="158" spans="2:3">
      <c r="B158">
        <v>312</v>
      </c>
      <c r="C158">
        <v>8.2553186286740842E-5</v>
      </c>
    </row>
    <row r="159" spans="2:3">
      <c r="B159">
        <v>314</v>
      </c>
      <c r="C159">
        <v>8.1153979739507947E-5</v>
      </c>
    </row>
    <row r="160" spans="2:3">
      <c r="B160">
        <v>316</v>
      </c>
      <c r="C160">
        <v>7.9754773192275053E-5</v>
      </c>
    </row>
    <row r="161" spans="2:3">
      <c r="B161">
        <v>318</v>
      </c>
      <c r="C161">
        <v>7.8355566645042158E-5</v>
      </c>
    </row>
    <row r="162" spans="2:3">
      <c r="B162">
        <v>320</v>
      </c>
      <c r="C162">
        <v>7.6956360097809264E-5</v>
      </c>
    </row>
    <row r="163" spans="2:3">
      <c r="B163">
        <v>322</v>
      </c>
      <c r="C163">
        <v>7.5557153550576356E-5</v>
      </c>
    </row>
    <row r="164" spans="2:3">
      <c r="B164">
        <v>324</v>
      </c>
      <c r="C164">
        <v>7.4157947003343475E-5</v>
      </c>
    </row>
    <row r="165" spans="2:3">
      <c r="B165">
        <v>326</v>
      </c>
      <c r="C165">
        <v>7.2758740456110581E-5</v>
      </c>
    </row>
    <row r="166" spans="2:3">
      <c r="B166">
        <v>328</v>
      </c>
      <c r="C166">
        <v>7.1359533908877673E-5</v>
      </c>
    </row>
    <row r="167" spans="2:3">
      <c r="B167">
        <v>330</v>
      </c>
      <c r="C167">
        <v>7.1359533908877673E-5</v>
      </c>
    </row>
    <row r="168" spans="2:3">
      <c r="B168">
        <v>332</v>
      </c>
      <c r="C168">
        <v>6.9960327361644792E-5</v>
      </c>
    </row>
    <row r="169" spans="2:3">
      <c r="B169">
        <v>334</v>
      </c>
      <c r="C169">
        <v>6.8561120814411897E-5</v>
      </c>
    </row>
    <row r="170" spans="2:3">
      <c r="B170">
        <v>336</v>
      </c>
      <c r="C170">
        <v>6.7161914267178989E-5</v>
      </c>
    </row>
    <row r="171" spans="2:3">
      <c r="B171">
        <v>338</v>
      </c>
      <c r="C171">
        <v>6.5762707719946095E-5</v>
      </c>
    </row>
    <row r="172" spans="2:3">
      <c r="B172">
        <v>340</v>
      </c>
      <c r="C172">
        <v>6.5762707719946095E-5</v>
      </c>
    </row>
    <row r="173" spans="2:3">
      <c r="B173">
        <v>342</v>
      </c>
      <c r="C173">
        <v>6.43635011727132E-5</v>
      </c>
    </row>
    <row r="174" spans="2:3">
      <c r="B174">
        <v>344</v>
      </c>
      <c r="C174">
        <v>6.2964294625480306E-5</v>
      </c>
    </row>
    <row r="175" spans="2:3">
      <c r="B175">
        <v>346</v>
      </c>
      <c r="C175">
        <v>6.2964294625480306E-5</v>
      </c>
    </row>
    <row r="176" spans="2:3">
      <c r="B176">
        <v>348</v>
      </c>
      <c r="C176">
        <v>6.1565088078247411E-5</v>
      </c>
    </row>
    <row r="177" spans="2:3">
      <c r="B177">
        <v>350</v>
      </c>
      <c r="C177">
        <v>6.016588153101451E-5</v>
      </c>
    </row>
    <row r="178" spans="2:3">
      <c r="B178">
        <v>352</v>
      </c>
      <c r="C178">
        <v>6.016588153101451E-5</v>
      </c>
    </row>
    <row r="179" spans="2:3">
      <c r="B179">
        <v>354</v>
      </c>
      <c r="C179">
        <v>5.8766674983781615E-5</v>
      </c>
    </row>
    <row r="180" spans="2:3">
      <c r="B180">
        <v>356</v>
      </c>
      <c r="C180">
        <v>5.7367468436548728E-5</v>
      </c>
    </row>
    <row r="181" spans="2:3">
      <c r="B181">
        <v>358</v>
      </c>
      <c r="C181">
        <v>5.7367468436548728E-5</v>
      </c>
    </row>
    <row r="182" spans="2:3">
      <c r="B182">
        <v>360</v>
      </c>
      <c r="C182">
        <v>5.5968261889315826E-5</v>
      </c>
    </row>
    <row r="183" spans="2:3">
      <c r="B183">
        <v>362</v>
      </c>
      <c r="C183">
        <v>5.5968261889315826E-5</v>
      </c>
    </row>
    <row r="184" spans="2:3">
      <c r="B184">
        <v>364</v>
      </c>
      <c r="C184">
        <v>5.4569055342082932E-5</v>
      </c>
    </row>
    <row r="185" spans="2:3">
      <c r="B185">
        <v>366</v>
      </c>
      <c r="C185">
        <v>5.3169848794850038E-5</v>
      </c>
    </row>
    <row r="186" spans="2:3">
      <c r="B186">
        <v>368</v>
      </c>
      <c r="C186">
        <v>5.3169848794850038E-5</v>
      </c>
    </row>
    <row r="187" spans="2:3">
      <c r="B187">
        <v>370</v>
      </c>
      <c r="C187">
        <v>5.1770642247617143E-5</v>
      </c>
    </row>
    <row r="188" spans="2:3">
      <c r="B188">
        <v>372</v>
      </c>
      <c r="C188">
        <v>5.1770642247617143E-5</v>
      </c>
    </row>
    <row r="189" spans="2:3">
      <c r="B189">
        <v>374</v>
      </c>
      <c r="C189">
        <v>5.0371435700384249E-5</v>
      </c>
    </row>
    <row r="190" spans="2:3">
      <c r="B190">
        <v>376</v>
      </c>
      <c r="C190">
        <v>5.0371435700384249E-5</v>
      </c>
    </row>
    <row r="191" spans="2:3">
      <c r="B191">
        <v>378</v>
      </c>
      <c r="C191">
        <v>4.8972229153151341E-5</v>
      </c>
    </row>
    <row r="192" spans="2:3">
      <c r="B192">
        <v>380</v>
      </c>
      <c r="C192">
        <v>4.8972229153151341E-5</v>
      </c>
    </row>
    <row r="193" spans="2:3">
      <c r="B193">
        <v>382</v>
      </c>
      <c r="C193">
        <v>4.7573022605918453E-5</v>
      </c>
    </row>
    <row r="194" spans="2:3">
      <c r="B194">
        <v>384</v>
      </c>
      <c r="C194">
        <v>4.7573022605918453E-5</v>
      </c>
    </row>
    <row r="195" spans="2:3">
      <c r="B195">
        <v>386</v>
      </c>
      <c r="C195">
        <v>4.6173816058685558E-5</v>
      </c>
    </row>
    <row r="196" spans="2:3">
      <c r="B196">
        <v>388</v>
      </c>
      <c r="C196">
        <v>4.6173816058685558E-5</v>
      </c>
    </row>
    <row r="197" spans="2:3">
      <c r="B197">
        <v>390</v>
      </c>
      <c r="C197">
        <v>4.4774609511452657E-5</v>
      </c>
    </row>
    <row r="198" spans="2:3">
      <c r="B198">
        <v>392</v>
      </c>
      <c r="C198">
        <v>4.4774609511452657E-5</v>
      </c>
    </row>
    <row r="199" spans="2:3">
      <c r="B199">
        <v>394</v>
      </c>
      <c r="C199">
        <v>4.3375402964219769E-5</v>
      </c>
    </row>
    <row r="200" spans="2:3">
      <c r="B200">
        <v>396</v>
      </c>
      <c r="C200">
        <v>4.3375402964219769E-5</v>
      </c>
    </row>
    <row r="201" spans="2:3">
      <c r="B201">
        <v>398</v>
      </c>
      <c r="C201">
        <v>4.3375402964219769E-5</v>
      </c>
    </row>
    <row r="202" spans="2:3">
      <c r="B202">
        <v>400</v>
      </c>
      <c r="C202">
        <v>4.1976196416986868E-5</v>
      </c>
    </row>
    <row r="203" spans="2:3">
      <c r="B203">
        <v>402</v>
      </c>
      <c r="C203">
        <v>4.1976196416986868E-5</v>
      </c>
    </row>
    <row r="204" spans="2:3">
      <c r="B204">
        <v>404</v>
      </c>
      <c r="C204">
        <v>4.0576989869753974E-5</v>
      </c>
    </row>
    <row r="205" spans="2:3">
      <c r="B205">
        <v>406</v>
      </c>
      <c r="C205">
        <v>4.0576989869753974E-5</v>
      </c>
    </row>
    <row r="206" spans="2:3">
      <c r="B206">
        <v>408</v>
      </c>
      <c r="C206">
        <v>4.0576989869753974E-5</v>
      </c>
    </row>
    <row r="207" spans="2:3">
      <c r="B207">
        <v>410</v>
      </c>
      <c r="C207">
        <v>3.9177783322521079E-5</v>
      </c>
    </row>
    <row r="208" spans="2:3">
      <c r="B208">
        <v>412</v>
      </c>
      <c r="C208">
        <v>3.9177783322521079E-5</v>
      </c>
    </row>
    <row r="209" spans="2:3">
      <c r="B209">
        <v>414</v>
      </c>
      <c r="C209">
        <v>3.7778576775288178E-5</v>
      </c>
    </row>
    <row r="210" spans="2:3">
      <c r="B210">
        <v>416</v>
      </c>
      <c r="C210">
        <v>3.7778576775288178E-5</v>
      </c>
    </row>
    <row r="211" spans="2:3">
      <c r="B211">
        <v>418</v>
      </c>
      <c r="C211">
        <v>3.7778576775288178E-5</v>
      </c>
    </row>
    <row r="212" spans="2:3">
      <c r="B212">
        <v>420</v>
      </c>
      <c r="C212">
        <v>3.637937022805529E-5</v>
      </c>
    </row>
    <row r="213" spans="2:3">
      <c r="B213">
        <v>422</v>
      </c>
      <c r="C213">
        <v>3.637937022805529E-5</v>
      </c>
    </row>
    <row r="214" spans="2:3">
      <c r="B214">
        <v>424</v>
      </c>
      <c r="C214">
        <v>3.637937022805529E-5</v>
      </c>
    </row>
    <row r="215" spans="2:3">
      <c r="B215">
        <v>426</v>
      </c>
      <c r="C215">
        <v>3.4980163680822396E-5</v>
      </c>
    </row>
    <row r="216" spans="2:3">
      <c r="B216">
        <v>428</v>
      </c>
      <c r="C216">
        <v>3.4980163680822396E-5</v>
      </c>
    </row>
    <row r="217" spans="2:3">
      <c r="B217">
        <v>430</v>
      </c>
      <c r="C217">
        <v>3.4980163680822396E-5</v>
      </c>
    </row>
    <row r="218" spans="2:3">
      <c r="B218">
        <v>432</v>
      </c>
      <c r="C218">
        <v>3.3580957133589495E-5</v>
      </c>
    </row>
    <row r="219" spans="2:3">
      <c r="B219">
        <v>434</v>
      </c>
      <c r="C219">
        <v>3.3580957133589495E-5</v>
      </c>
    </row>
    <row r="220" spans="2:3">
      <c r="B220">
        <v>436</v>
      </c>
      <c r="C220">
        <v>3.3580957133589495E-5</v>
      </c>
    </row>
    <row r="221" spans="2:3">
      <c r="B221">
        <v>438</v>
      </c>
      <c r="C221">
        <v>3.21817505863566E-5</v>
      </c>
    </row>
    <row r="222" spans="2:3">
      <c r="B222">
        <v>440</v>
      </c>
      <c r="C222">
        <v>3.21817505863566E-5</v>
      </c>
    </row>
    <row r="223" spans="2:3">
      <c r="B223">
        <v>442</v>
      </c>
      <c r="C223">
        <v>3.21817505863566E-5</v>
      </c>
    </row>
    <row r="224" spans="2:3">
      <c r="B224">
        <v>444</v>
      </c>
      <c r="C224">
        <v>3.0782544039123706E-5</v>
      </c>
    </row>
    <row r="225" spans="2:3">
      <c r="B225">
        <v>446</v>
      </c>
      <c r="C225">
        <v>3.0782544039123706E-5</v>
      </c>
    </row>
    <row r="226" spans="2:3">
      <c r="B226">
        <v>448</v>
      </c>
      <c r="C226">
        <v>3.0782544039123706E-5</v>
      </c>
    </row>
    <row r="227" spans="2:3">
      <c r="B227">
        <v>450</v>
      </c>
      <c r="C227">
        <v>3.0782544039123706E-5</v>
      </c>
    </row>
    <row r="228" spans="2:3">
      <c r="B228">
        <v>452</v>
      </c>
      <c r="C228">
        <v>2.9383337491890808E-5</v>
      </c>
    </row>
    <row r="229" spans="2:3">
      <c r="B229">
        <v>454</v>
      </c>
      <c r="C229">
        <v>2.9383337491890808E-5</v>
      </c>
    </row>
    <row r="230" spans="2:3">
      <c r="B230">
        <v>456</v>
      </c>
      <c r="C230">
        <v>2.9383337491890808E-5</v>
      </c>
    </row>
    <row r="231" spans="2:3">
      <c r="B231">
        <v>458</v>
      </c>
      <c r="C231">
        <v>2.9383337491890808E-5</v>
      </c>
    </row>
    <row r="232" spans="2:3">
      <c r="B232">
        <v>460</v>
      </c>
      <c r="C232">
        <v>2.7984130944657913E-5</v>
      </c>
    </row>
    <row r="233" spans="2:3">
      <c r="B233">
        <v>462</v>
      </c>
      <c r="C233">
        <v>2.7984130944657913E-5</v>
      </c>
    </row>
    <row r="234" spans="2:3">
      <c r="B234">
        <v>464</v>
      </c>
      <c r="C234">
        <v>2.7984130944657913E-5</v>
      </c>
    </row>
    <row r="235" spans="2:3">
      <c r="B235">
        <v>466</v>
      </c>
      <c r="C235">
        <v>2.7984130944657913E-5</v>
      </c>
    </row>
    <row r="236" spans="2:3">
      <c r="B236">
        <v>468</v>
      </c>
      <c r="C236">
        <v>2.6584924397425019E-5</v>
      </c>
    </row>
    <row r="237" spans="2:3">
      <c r="B237">
        <v>470</v>
      </c>
      <c r="C237">
        <v>2.6584924397425019E-5</v>
      </c>
    </row>
    <row r="238" spans="2:3">
      <c r="B238">
        <v>472</v>
      </c>
      <c r="C238">
        <v>2.6584924397425019E-5</v>
      </c>
    </row>
    <row r="239" spans="2:3">
      <c r="B239">
        <v>474</v>
      </c>
      <c r="C239">
        <v>2.6584924397425019E-5</v>
      </c>
    </row>
    <row r="240" spans="2:3">
      <c r="B240">
        <v>476</v>
      </c>
      <c r="C240">
        <v>2.5185717850192124E-5</v>
      </c>
    </row>
    <row r="241" spans="2:3">
      <c r="B241">
        <v>478</v>
      </c>
      <c r="C241">
        <v>2.5185717850192124E-5</v>
      </c>
    </row>
    <row r="242" spans="2:3">
      <c r="B242">
        <v>480</v>
      </c>
      <c r="C242">
        <v>2.5185717850192124E-5</v>
      </c>
    </row>
    <row r="243" spans="2:3">
      <c r="B243">
        <v>482</v>
      </c>
      <c r="C243">
        <v>2.5185717850192124E-5</v>
      </c>
    </row>
    <row r="244" spans="2:3">
      <c r="B244">
        <v>484</v>
      </c>
      <c r="C244">
        <v>2.5185717850192124E-5</v>
      </c>
    </row>
    <row r="245" spans="2:3">
      <c r="B245">
        <v>486</v>
      </c>
      <c r="C245">
        <v>2.3786511302959226E-5</v>
      </c>
    </row>
    <row r="246" spans="2:3">
      <c r="B246">
        <v>488</v>
      </c>
      <c r="C246">
        <v>2.3786511302959226E-5</v>
      </c>
    </row>
    <row r="247" spans="2:3">
      <c r="B247">
        <v>490</v>
      </c>
      <c r="C247">
        <v>2.3786511302959226E-5</v>
      </c>
    </row>
    <row r="248" spans="2:3">
      <c r="B248">
        <v>492</v>
      </c>
      <c r="C248">
        <v>2.3786511302959226E-5</v>
      </c>
    </row>
    <row r="249" spans="2:3">
      <c r="B249">
        <v>494</v>
      </c>
      <c r="C249">
        <v>2.2387304755726329E-5</v>
      </c>
    </row>
    <row r="250" spans="2:3">
      <c r="B250">
        <v>496</v>
      </c>
      <c r="C250">
        <v>2.2387304755726329E-5</v>
      </c>
    </row>
    <row r="251" spans="2:3">
      <c r="B251">
        <v>498</v>
      </c>
      <c r="C251">
        <v>2.2387304755726329E-5</v>
      </c>
    </row>
    <row r="252" spans="2:3">
      <c r="B252">
        <v>500</v>
      </c>
      <c r="C252">
        <v>2.2387304755726329E-5</v>
      </c>
    </row>
    <row r="253" spans="2:3">
      <c r="B253">
        <v>502</v>
      </c>
      <c r="C253">
        <v>2.2387304755726329E-5</v>
      </c>
    </row>
    <row r="254" spans="2:3">
      <c r="B254">
        <v>504</v>
      </c>
      <c r="C254">
        <v>2.2387304755726329E-5</v>
      </c>
    </row>
    <row r="255" spans="2:3">
      <c r="B255">
        <v>506</v>
      </c>
      <c r="C255">
        <v>2.0988098208493434E-5</v>
      </c>
    </row>
    <row r="256" spans="2:3">
      <c r="B256">
        <v>508</v>
      </c>
      <c r="C256">
        <v>2.0988098208493434E-5</v>
      </c>
    </row>
    <row r="257" spans="2:3">
      <c r="B257">
        <v>510</v>
      </c>
      <c r="C257">
        <v>2.0988098208493434E-5</v>
      </c>
    </row>
    <row r="258" spans="2:3">
      <c r="B258">
        <v>512</v>
      </c>
      <c r="C258">
        <v>2.0988098208493434E-5</v>
      </c>
    </row>
    <row r="259" spans="2:3">
      <c r="B259">
        <v>514</v>
      </c>
      <c r="C259">
        <v>2.0988098208493434E-5</v>
      </c>
    </row>
    <row r="260" spans="2:3">
      <c r="B260">
        <v>516</v>
      </c>
      <c r="C260">
        <v>1.958889166126054E-5</v>
      </c>
    </row>
    <row r="261" spans="2:3">
      <c r="B261">
        <v>518</v>
      </c>
      <c r="C261">
        <v>1.958889166126054E-5</v>
      </c>
    </row>
    <row r="262" spans="2:3">
      <c r="B262">
        <v>520</v>
      </c>
      <c r="C262">
        <v>1.958889166126054E-5</v>
      </c>
    </row>
    <row r="263" spans="2:3">
      <c r="B263">
        <v>522</v>
      </c>
      <c r="C263">
        <v>1.958889166126054E-5</v>
      </c>
    </row>
    <row r="264" spans="2:3">
      <c r="B264">
        <v>524</v>
      </c>
      <c r="C264">
        <v>1.958889166126054E-5</v>
      </c>
    </row>
    <row r="265" spans="2:3">
      <c r="B265">
        <v>526</v>
      </c>
      <c r="C265">
        <v>1.958889166126054E-5</v>
      </c>
    </row>
    <row r="266" spans="2:3">
      <c r="B266">
        <v>528</v>
      </c>
      <c r="C266">
        <v>1.8189685114027645E-5</v>
      </c>
    </row>
    <row r="267" spans="2:3">
      <c r="B267">
        <v>530</v>
      </c>
      <c r="C267">
        <v>1.8189685114027645E-5</v>
      </c>
    </row>
    <row r="268" spans="2:3">
      <c r="B268">
        <v>532</v>
      </c>
      <c r="C268">
        <v>1.8189685114027645E-5</v>
      </c>
    </row>
    <row r="269" spans="2:3">
      <c r="B269">
        <v>534</v>
      </c>
      <c r="C269">
        <v>1.8189685114027645E-5</v>
      </c>
    </row>
    <row r="270" spans="2:3">
      <c r="B270">
        <v>536</v>
      </c>
      <c r="C270">
        <v>1.8189685114027645E-5</v>
      </c>
    </row>
    <row r="271" spans="2:3">
      <c r="B271">
        <v>538</v>
      </c>
      <c r="C271">
        <v>1.8189685114027645E-5</v>
      </c>
    </row>
    <row r="272" spans="2:3">
      <c r="B272">
        <v>540</v>
      </c>
      <c r="C272">
        <v>1.8189685114027645E-5</v>
      </c>
    </row>
    <row r="273" spans="2:3">
      <c r="B273">
        <v>542</v>
      </c>
      <c r="C273">
        <v>1.6790478566794747E-5</v>
      </c>
    </row>
    <row r="274" spans="2:3">
      <c r="B274">
        <v>544</v>
      </c>
      <c r="C274">
        <v>1.6790478566794747E-5</v>
      </c>
    </row>
    <row r="275" spans="2:3">
      <c r="B275">
        <v>546</v>
      </c>
      <c r="C275">
        <v>1.6790478566794747E-5</v>
      </c>
    </row>
    <row r="276" spans="2:3">
      <c r="B276">
        <v>548</v>
      </c>
      <c r="C276">
        <v>1.6790478566794747E-5</v>
      </c>
    </row>
    <row r="277" spans="2:3">
      <c r="B277">
        <v>550</v>
      </c>
      <c r="C277">
        <v>1.6790478566794747E-5</v>
      </c>
    </row>
    <row r="278" spans="2:3">
      <c r="B278">
        <v>552</v>
      </c>
      <c r="C278">
        <v>1.6790478566794747E-5</v>
      </c>
    </row>
    <row r="279" spans="2:3">
      <c r="B279">
        <v>554</v>
      </c>
      <c r="C279">
        <v>1.6790478566794747E-5</v>
      </c>
    </row>
    <row r="280" spans="2:3">
      <c r="B280">
        <v>556</v>
      </c>
      <c r="C280">
        <v>1.5391272019561853E-5</v>
      </c>
    </row>
    <row r="281" spans="2:3">
      <c r="B281">
        <v>558</v>
      </c>
      <c r="C281">
        <v>1.5391272019561853E-5</v>
      </c>
    </row>
    <row r="282" spans="2:3">
      <c r="B282">
        <v>560</v>
      </c>
      <c r="C282">
        <v>1.5391272019561853E-5</v>
      </c>
    </row>
    <row r="283" spans="2:3">
      <c r="B283">
        <v>562</v>
      </c>
      <c r="C283">
        <v>1.5391272019561853E-5</v>
      </c>
    </row>
    <row r="284" spans="2:3">
      <c r="B284">
        <v>564</v>
      </c>
      <c r="C284">
        <v>1.5391272019561853E-5</v>
      </c>
    </row>
    <row r="285" spans="2:3">
      <c r="B285">
        <v>566</v>
      </c>
      <c r="C285">
        <v>1.5391272019561853E-5</v>
      </c>
    </row>
    <row r="286" spans="2:3">
      <c r="B286">
        <v>568</v>
      </c>
      <c r="C286">
        <v>1.5391272019561853E-5</v>
      </c>
    </row>
    <row r="287" spans="2:3">
      <c r="B287">
        <v>570</v>
      </c>
      <c r="C287">
        <v>1.5391272019561853E-5</v>
      </c>
    </row>
    <row r="288" spans="2:3">
      <c r="B288">
        <v>572</v>
      </c>
      <c r="C288">
        <v>1.5391272019561853E-5</v>
      </c>
    </row>
    <row r="289" spans="2:3">
      <c r="B289">
        <v>574</v>
      </c>
      <c r="C289">
        <v>1.3992065472328957E-5</v>
      </c>
    </row>
    <row r="290" spans="2:3">
      <c r="B290">
        <v>576</v>
      </c>
      <c r="C290">
        <v>1.3992065472328957E-5</v>
      </c>
    </row>
    <row r="291" spans="2:3">
      <c r="B291">
        <v>578</v>
      </c>
      <c r="C291">
        <v>1.3992065472328957E-5</v>
      </c>
    </row>
    <row r="292" spans="2:3">
      <c r="B292">
        <v>580</v>
      </c>
      <c r="C292">
        <v>1.3992065472328957E-5</v>
      </c>
    </row>
    <row r="293" spans="2:3">
      <c r="B293">
        <v>582</v>
      </c>
      <c r="C293">
        <v>1.3992065472328957E-5</v>
      </c>
    </row>
    <row r="294" spans="2:3">
      <c r="B294">
        <v>584</v>
      </c>
      <c r="C294">
        <v>1.3992065472328957E-5</v>
      </c>
    </row>
    <row r="295" spans="2:3">
      <c r="B295">
        <v>586</v>
      </c>
      <c r="C295">
        <v>1.3992065472328957E-5</v>
      </c>
    </row>
    <row r="296" spans="2:3">
      <c r="B296">
        <v>588</v>
      </c>
      <c r="C296">
        <v>1.3992065472328957E-5</v>
      </c>
    </row>
    <row r="297" spans="2:3">
      <c r="B297">
        <v>590</v>
      </c>
      <c r="C297">
        <v>1.3992065472328957E-5</v>
      </c>
    </row>
    <row r="298" spans="2:3">
      <c r="B298">
        <v>592</v>
      </c>
      <c r="C298">
        <v>1.2592858925096062E-5</v>
      </c>
    </row>
    <row r="299" spans="2:3">
      <c r="B299">
        <v>594</v>
      </c>
      <c r="C299">
        <v>1.2592858925096062E-5</v>
      </c>
    </row>
    <row r="300" spans="2:3">
      <c r="B300">
        <v>596</v>
      </c>
      <c r="C300">
        <v>1.2592858925096062E-5</v>
      </c>
    </row>
    <row r="301" spans="2:3">
      <c r="B301">
        <v>598</v>
      </c>
      <c r="C301">
        <v>1.2592858925096062E-5</v>
      </c>
    </row>
    <row r="302" spans="2:3">
      <c r="B302">
        <v>600</v>
      </c>
      <c r="C302">
        <v>1.2592858925096062E-5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2022-12-29T07:12:14Z</dcterms:modified>
</cp:coreProperties>
</file>