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9" i="1" l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E5" i="2" l="1"/>
  <c r="E6" i="2" s="1"/>
  <c r="O132" i="1" l="1"/>
  <c r="AP132" i="1"/>
  <c r="AQ132" i="1"/>
  <c r="AR132" i="1"/>
  <c r="AS132" i="1"/>
  <c r="AT132" i="1"/>
  <c r="AU132" i="1"/>
  <c r="AV132" i="1"/>
  <c r="AW132" i="1"/>
  <c r="BB132" i="1" s="1"/>
  <c r="AX132" i="1"/>
  <c r="AY132" i="1"/>
  <c r="AZ132" i="1"/>
  <c r="BA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O133" i="1"/>
  <c r="AP133" i="1"/>
  <c r="AQ133" i="1"/>
  <c r="AR133" i="1"/>
  <c r="AS133" i="1"/>
  <c r="AT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B133" i="1" s="1"/>
  <c r="BI133" i="1"/>
  <c r="AD133" i="1" s="1"/>
  <c r="BJ133" i="1"/>
  <c r="AF133" i="1" s="1"/>
  <c r="BK133" i="1"/>
  <c r="AG133" i="1" s="1"/>
  <c r="BL133" i="1"/>
  <c r="BM133" i="1"/>
  <c r="AI133" i="1" s="1"/>
  <c r="BN133" i="1"/>
  <c r="BO133" i="1"/>
  <c r="O134" i="1"/>
  <c r="AP134" i="1"/>
  <c r="BB134" i="1" s="1"/>
  <c r="AQ134" i="1"/>
  <c r="AR134" i="1"/>
  <c r="AS134" i="1"/>
  <c r="AV134" i="1"/>
  <c r="AW134" i="1"/>
  <c r="AX134" i="1"/>
  <c r="AY134" i="1"/>
  <c r="AZ134" i="1"/>
  <c r="BA134" i="1"/>
  <c r="BD134" i="1"/>
  <c r="BQ134" i="1" s="1"/>
  <c r="BE134" i="1"/>
  <c r="AA134" i="1" s="1"/>
  <c r="BF134" i="1"/>
  <c r="AB134" i="1" s="1"/>
  <c r="BG134" i="1"/>
  <c r="AC134" i="1" s="1"/>
  <c r="BH134" i="1"/>
  <c r="AU134" i="1" s="1"/>
  <c r="BI134" i="1"/>
  <c r="AT134" i="1" s="1"/>
  <c r="BJ134" i="1"/>
  <c r="BK134" i="1"/>
  <c r="BL134" i="1"/>
  <c r="BM134" i="1"/>
  <c r="AI134" i="1" s="1"/>
  <c r="BN134" i="1"/>
  <c r="AJ134" i="1" s="1"/>
  <c r="BO134" i="1"/>
  <c r="AK134" i="1" s="1"/>
  <c r="BP134" i="1"/>
  <c r="O135" i="1"/>
  <c r="AP135" i="1"/>
  <c r="AQ135" i="1"/>
  <c r="AR135" i="1"/>
  <c r="BB135" i="1" s="1"/>
  <c r="AS135" i="1"/>
  <c r="AU135" i="1"/>
  <c r="AV135" i="1"/>
  <c r="AW135" i="1"/>
  <c r="AX135" i="1"/>
  <c r="AY135" i="1"/>
  <c r="AZ135" i="1"/>
  <c r="BA135" i="1"/>
  <c r="BD135" i="1"/>
  <c r="BE135" i="1"/>
  <c r="BF135" i="1"/>
  <c r="BG135" i="1"/>
  <c r="BH135" i="1"/>
  <c r="BI135" i="1"/>
  <c r="AT135" i="1" s="1"/>
  <c r="BJ135" i="1"/>
  <c r="BK135" i="1"/>
  <c r="BL135" i="1"/>
  <c r="BM135" i="1"/>
  <c r="BN135" i="1"/>
  <c r="BO135" i="1"/>
  <c r="O136" i="1"/>
  <c r="AP136" i="1"/>
  <c r="BB136" i="1" s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P136" i="1" s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BB137" i="1" s="1"/>
  <c r="AQ137" i="1"/>
  <c r="AR137" i="1"/>
  <c r="AS137" i="1"/>
  <c r="AT137" i="1"/>
  <c r="AU137" i="1"/>
  <c r="AV137" i="1"/>
  <c r="AW137" i="1"/>
  <c r="AX137" i="1"/>
  <c r="AY137" i="1"/>
  <c r="AZ137" i="1"/>
  <c r="BA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O138" i="1"/>
  <c r="AP138" i="1"/>
  <c r="AQ138" i="1"/>
  <c r="AR138" i="1"/>
  <c r="BB138" i="1" s="1"/>
  <c r="AS138" i="1"/>
  <c r="AU138" i="1"/>
  <c r="AV138" i="1"/>
  <c r="AW138" i="1"/>
  <c r="AX138" i="1"/>
  <c r="AY138" i="1"/>
  <c r="AZ138" i="1"/>
  <c r="BA138" i="1"/>
  <c r="BD138" i="1"/>
  <c r="BP138" i="1" s="1"/>
  <c r="BE138" i="1"/>
  <c r="BF138" i="1"/>
  <c r="BG138" i="1"/>
  <c r="BH138" i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T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T116" i="1"/>
  <c r="AU116" i="1"/>
  <c r="BB116" i="1" s="1"/>
  <c r="AV116" i="1"/>
  <c r="AW116" i="1"/>
  <c r="AX116" i="1"/>
  <c r="AY116" i="1"/>
  <c r="AZ116" i="1"/>
  <c r="BA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O117" i="1"/>
  <c r="AG117" i="1"/>
  <c r="AP117" i="1"/>
  <c r="AQ117" i="1"/>
  <c r="AR117" i="1"/>
  <c r="AS117" i="1"/>
  <c r="AT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BJ117" i="1"/>
  <c r="BK117" i="1"/>
  <c r="BQ117" i="1" s="1"/>
  <c r="BL117" i="1"/>
  <c r="BM117" i="1"/>
  <c r="BN117" i="1"/>
  <c r="BO117" i="1"/>
  <c r="AK117" i="1" s="1"/>
  <c r="O118" i="1"/>
  <c r="AP118" i="1"/>
  <c r="AQ118" i="1"/>
  <c r="BB118" i="1" s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A119" i="1"/>
  <c r="AP119" i="1"/>
  <c r="AQ119" i="1"/>
  <c r="AR119" i="1"/>
  <c r="BB119" i="1" s="1"/>
  <c r="AS119" i="1"/>
  <c r="AT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BJ119" i="1"/>
  <c r="BK119" i="1"/>
  <c r="BL119" i="1"/>
  <c r="BM119" i="1"/>
  <c r="AI119" i="1" s="1"/>
  <c r="BN119" i="1"/>
  <c r="BO119" i="1"/>
  <c r="BQ119" i="1"/>
  <c r="O120" i="1"/>
  <c r="AP120" i="1"/>
  <c r="AQ120" i="1"/>
  <c r="AR120" i="1"/>
  <c r="AS120" i="1"/>
  <c r="AT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O122" i="1"/>
  <c r="AP122" i="1"/>
  <c r="AQ122" i="1"/>
  <c r="AR122" i="1"/>
  <c r="AS122" i="1"/>
  <c r="AU122" i="1"/>
  <c r="AV122" i="1"/>
  <c r="AW122" i="1"/>
  <c r="AX122" i="1"/>
  <c r="AY122" i="1"/>
  <c r="AZ122" i="1"/>
  <c r="BA122" i="1"/>
  <c r="BD122" i="1"/>
  <c r="BE122" i="1"/>
  <c r="BF122" i="1"/>
  <c r="BG122" i="1"/>
  <c r="BH122" i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U123" i="1"/>
  <c r="AV123" i="1"/>
  <c r="AW123" i="1"/>
  <c r="AX123" i="1"/>
  <c r="AY123" i="1"/>
  <c r="AZ123" i="1"/>
  <c r="BA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P125" i="1" s="1"/>
  <c r="BI125" i="1"/>
  <c r="BJ125" i="1"/>
  <c r="BK125" i="1"/>
  <c r="BL125" i="1"/>
  <c r="BM125" i="1"/>
  <c r="BN125" i="1"/>
  <c r="BO125" i="1"/>
  <c r="BQ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BP126" i="1"/>
  <c r="O127" i="1"/>
  <c r="AP127" i="1"/>
  <c r="AQ127" i="1"/>
  <c r="AR127" i="1"/>
  <c r="AS127" i="1"/>
  <c r="AT127" i="1"/>
  <c r="BB127" i="1" s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BJ127" i="1"/>
  <c r="BK127" i="1"/>
  <c r="BL127" i="1"/>
  <c r="BM127" i="1"/>
  <c r="BN127" i="1"/>
  <c r="BO127" i="1"/>
  <c r="O128" i="1"/>
  <c r="AP128" i="1"/>
  <c r="AQ128" i="1"/>
  <c r="AR128" i="1"/>
  <c r="AS128" i="1"/>
  <c r="AT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B100" i="1" l="1"/>
  <c r="BP101" i="1"/>
  <c r="BP114" i="1"/>
  <c r="BB105" i="1"/>
  <c r="BQ103" i="1"/>
  <c r="AI103" i="1" s="1"/>
  <c r="BB113" i="1"/>
  <c r="BP109" i="1"/>
  <c r="AJ104" i="1"/>
  <c r="BP104" i="1"/>
  <c r="BB103" i="1"/>
  <c r="BQ101" i="1"/>
  <c r="AG101" i="1" s="1"/>
  <c r="BQ104" i="1"/>
  <c r="AF104" i="1" s="1"/>
  <c r="AH140" i="1"/>
  <c r="AG140" i="1"/>
  <c r="AG143" i="1"/>
  <c r="AF143" i="1"/>
  <c r="AF136" i="1"/>
  <c r="AE142" i="1"/>
  <c r="Z141" i="1"/>
  <c r="AK141" i="1"/>
  <c r="AH141" i="1"/>
  <c r="AC141" i="1"/>
  <c r="AA141" i="1"/>
  <c r="AI141" i="1"/>
  <c r="AB141" i="1"/>
  <c r="AJ141" i="1"/>
  <c r="AE138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D134" i="1"/>
  <c r="AN134" i="1" s="1"/>
  <c r="AF134" i="1"/>
  <c r="AM134" i="1" s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4" i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AE136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D136" i="1"/>
  <c r="AN136" i="1" s="1"/>
  <c r="AE133" i="1"/>
  <c r="AN133" i="1" s="1"/>
  <c r="BP132" i="1"/>
  <c r="BP137" i="1"/>
  <c r="AA130" i="1"/>
  <c r="BP131" i="1"/>
  <c r="BQ131" i="1"/>
  <c r="AF125" i="1"/>
  <c r="AH125" i="1"/>
  <c r="AI125" i="1"/>
  <c r="AG125" i="1"/>
  <c r="Z125" i="1"/>
  <c r="AH116" i="1"/>
  <c r="Z116" i="1"/>
  <c r="BP116" i="1"/>
  <c r="BQ116" i="1"/>
  <c r="AU114" i="1"/>
  <c r="BB114" i="1" s="1"/>
  <c r="BB108" i="1"/>
  <c r="AB103" i="1"/>
  <c r="AJ103" i="1"/>
  <c r="AG131" i="1"/>
  <c r="AE130" i="1"/>
  <c r="AH129" i="1"/>
  <c r="BQ129" i="1"/>
  <c r="BP129" i="1"/>
  <c r="AK125" i="1"/>
  <c r="AC125" i="1"/>
  <c r="AF116" i="1"/>
  <c r="BP128" i="1"/>
  <c r="BB121" i="1"/>
  <c r="BQ130" i="1"/>
  <c r="AB130" i="1" s="1"/>
  <c r="BQ106" i="1"/>
  <c r="AK106" i="1" s="1"/>
  <c r="AU101" i="1"/>
  <c r="AE101" i="1"/>
  <c r="AU120" i="1"/>
  <c r="AU126" i="1"/>
  <c r="BB126" i="1" s="1"/>
  <c r="BB124" i="1"/>
  <c r="AB116" i="1"/>
  <c r="AT107" i="1"/>
  <c r="BB107" i="1" s="1"/>
  <c r="AD107" i="1"/>
  <c r="BQ107" i="1"/>
  <c r="AF101" i="1"/>
  <c r="Z101" i="1"/>
  <c r="AH101" i="1"/>
  <c r="BP120" i="1"/>
  <c r="BP127" i="1"/>
  <c r="BQ127" i="1"/>
  <c r="AI131" i="1"/>
  <c r="AA131" i="1"/>
  <c r="BB131" i="1"/>
  <c r="AD125" i="1"/>
  <c r="AT125" i="1"/>
  <c r="BB125" i="1" s="1"/>
  <c r="AA125" i="1"/>
  <c r="AI123" i="1"/>
  <c r="BQ123" i="1"/>
  <c r="AA123" i="1"/>
  <c r="Z119" i="1"/>
  <c r="AH119" i="1"/>
  <c r="AE119" i="1"/>
  <c r="AJ119" i="1"/>
  <c r="AK119" i="1"/>
  <c r="AB119" i="1"/>
  <c r="AC119" i="1"/>
  <c r="AF117" i="1"/>
  <c r="AM117" i="1" s="1"/>
  <c r="AA117" i="1"/>
  <c r="Z117" i="1"/>
  <c r="AH117" i="1"/>
  <c r="AI117" i="1"/>
  <c r="AC117" i="1"/>
  <c r="AK115" i="1"/>
  <c r="BQ110" i="1"/>
  <c r="AI110" i="1" s="1"/>
  <c r="BP110" i="1"/>
  <c r="Z110" i="1"/>
  <c r="BP106" i="1"/>
  <c r="BP102" i="1"/>
  <c r="BQ128" i="1"/>
  <c r="AI128" i="1" s="1"/>
  <c r="BP130" i="1"/>
  <c r="AU128" i="1"/>
  <c r="BP124" i="1"/>
  <c r="BQ124" i="1"/>
  <c r="AJ124" i="1" s="1"/>
  <c r="AK123" i="1"/>
  <c r="AC123" i="1"/>
  <c r="BP122" i="1"/>
  <c r="AF119" i="1"/>
  <c r="AM119" i="1" s="1"/>
  <c r="BQ118" i="1"/>
  <c r="AH118" i="1" s="1"/>
  <c r="AJ117" i="1"/>
  <c r="AB117" i="1"/>
  <c r="AT115" i="1"/>
  <c r="BB115" i="1" s="1"/>
  <c r="BQ112" i="1"/>
  <c r="AC112" i="1" s="1"/>
  <c r="AT111" i="1"/>
  <c r="BB111" i="1" s="1"/>
  <c r="AJ110" i="1"/>
  <c r="AU109" i="1"/>
  <c r="BB109" i="1" s="1"/>
  <c r="BP105" i="1"/>
  <c r="BQ105" i="1"/>
  <c r="AC130" i="1"/>
  <c r="AD130" i="1"/>
  <c r="AN130" i="1" s="1"/>
  <c r="AI129" i="1"/>
  <c r="AC128" i="1"/>
  <c r="AG124" i="1"/>
  <c r="AJ123" i="1"/>
  <c r="AB123" i="1"/>
  <c r="BB120" i="1"/>
  <c r="AD119" i="1"/>
  <c r="AN119" i="1" s="1"/>
  <c r="AG118" i="1"/>
  <c r="AE118" i="1"/>
  <c r="BQ115" i="1"/>
  <c r="AA115" i="1" s="1"/>
  <c r="BQ114" i="1"/>
  <c r="AC114" i="1" s="1"/>
  <c r="AA104" i="1"/>
  <c r="BP103" i="1"/>
  <c r="AT101" i="1"/>
  <c r="BB101" i="1" s="1"/>
  <c r="BP100" i="1"/>
  <c r="BQ100" i="1"/>
  <c r="AG100" i="1" s="1"/>
  <c r="AF129" i="1"/>
  <c r="BP121" i="1"/>
  <c r="BQ121" i="1"/>
  <c r="AG121" i="1" s="1"/>
  <c r="AU112" i="1"/>
  <c r="BB112" i="1" s="1"/>
  <c r="BP108" i="1"/>
  <c r="BQ108" i="1"/>
  <c r="AF108" i="1" s="1"/>
  <c r="AK107" i="1"/>
  <c r="BQ102" i="1"/>
  <c r="AE102" i="1" s="1"/>
  <c r="BP119" i="1"/>
  <c r="AD117" i="1"/>
  <c r="AN117" i="1" s="1"/>
  <c r="AH115" i="1"/>
  <c r="Z115" i="1"/>
  <c r="AJ107" i="1"/>
  <c r="AB107" i="1"/>
  <c r="AD103" i="1"/>
  <c r="AG116" i="1"/>
  <c r="AJ115" i="1"/>
  <c r="AK101" i="1"/>
  <c r="AE124" i="1"/>
  <c r="BP118" i="1"/>
  <c r="BQ111" i="1"/>
  <c r="AD111" i="1" s="1"/>
  <c r="BB110" i="1"/>
  <c r="AC107" i="1"/>
  <c r="AF127" i="1"/>
  <c r="BQ126" i="1"/>
  <c r="Z126" i="1" s="1"/>
  <c r="AJ125" i="1"/>
  <c r="AB125" i="1"/>
  <c r="AT123" i="1"/>
  <c r="AD123" i="1"/>
  <c r="BB123" i="1"/>
  <c r="AF121" i="1"/>
  <c r="BQ120" i="1"/>
  <c r="AI120" i="1" s="1"/>
  <c r="AB118" i="1"/>
  <c r="BP117" i="1"/>
  <c r="AU117" i="1"/>
  <c r="BB117" i="1" s="1"/>
  <c r="AE117" i="1"/>
  <c r="AE116" i="1"/>
  <c r="AH113" i="1"/>
  <c r="BP113" i="1"/>
  <c r="BQ113" i="1"/>
  <c r="Z113" i="1" s="1"/>
  <c r="AU104" i="1"/>
  <c r="BB104" i="1" s="1"/>
  <c r="BB102" i="1"/>
  <c r="AG110" i="1"/>
  <c r="Z130" i="1"/>
  <c r="AU125" i="1"/>
  <c r="AE125" i="1"/>
  <c r="BP112" i="1"/>
  <c r="AJ101" i="1"/>
  <c r="BB130" i="1"/>
  <c r="BB128" i="1"/>
  <c r="AD127" i="1"/>
  <c r="BQ122" i="1"/>
  <c r="Z122" i="1" s="1"/>
  <c r="BB122" i="1"/>
  <c r="AG119" i="1"/>
  <c r="AI118" i="1"/>
  <c r="AA118" i="1"/>
  <c r="BP111" i="1"/>
  <c r="BQ109" i="1"/>
  <c r="AD109" i="1" s="1"/>
  <c r="AH107" i="1"/>
  <c r="Z107" i="1"/>
  <c r="AU106" i="1"/>
  <c r="BB106" i="1" s="1"/>
  <c r="BP123" i="1"/>
  <c r="BP115" i="1"/>
  <c r="BP107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T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U96" i="1"/>
  <c r="AV96" i="1"/>
  <c r="AW96" i="1"/>
  <c r="AX96" i="1"/>
  <c r="AY96" i="1"/>
  <c r="AZ96" i="1"/>
  <c r="BA96" i="1"/>
  <c r="BD96" i="1"/>
  <c r="BE96" i="1"/>
  <c r="BF96" i="1"/>
  <c r="BG96" i="1"/>
  <c r="BH96" i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U97" i="1"/>
  <c r="AV97" i="1"/>
  <c r="AW97" i="1"/>
  <c r="AX97" i="1"/>
  <c r="AY97" i="1"/>
  <c r="AZ97" i="1"/>
  <c r="BA97" i="1"/>
  <c r="BD97" i="1"/>
  <c r="BE97" i="1"/>
  <c r="BF97" i="1"/>
  <c r="BG97" i="1"/>
  <c r="BH97" i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BB78" i="1" l="1"/>
  <c r="AH100" i="1"/>
  <c r="AI104" i="1"/>
  <c r="AG104" i="1"/>
  <c r="AC104" i="1"/>
  <c r="AE106" i="1"/>
  <c r="AE104" i="1"/>
  <c r="AM104" i="1" s="1"/>
  <c r="AA110" i="1"/>
  <c r="Z104" i="1"/>
  <c r="AH104" i="1"/>
  <c r="AK104" i="1"/>
  <c r="AB110" i="1"/>
  <c r="AD104" i="1"/>
  <c r="AG102" i="1"/>
  <c r="AF100" i="1"/>
  <c r="AM100" i="1" s="1"/>
  <c r="BP95" i="1"/>
  <c r="Z100" i="1"/>
  <c r="AB115" i="1"/>
  <c r="AE103" i="1"/>
  <c r="AN103" i="1" s="1"/>
  <c r="AA102" i="1"/>
  <c r="AA103" i="1"/>
  <c r="AE100" i="1"/>
  <c r="BB9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N106" i="1" s="1"/>
  <c r="AB108" i="1"/>
  <c r="AH106" i="1"/>
  <c r="AC103" i="1"/>
  <c r="AK112" i="1"/>
  <c r="AI112" i="1"/>
  <c r="AJ108" i="1"/>
  <c r="BB93" i="1"/>
  <c r="BP82" i="1"/>
  <c r="AB101" i="1"/>
  <c r="AD101" i="1"/>
  <c r="AN101" i="1" s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L137" i="1" s="1"/>
  <c r="AF135" i="1"/>
  <c r="AB132" i="1"/>
  <c r="AA132" i="1"/>
  <c r="AD137" i="1"/>
  <c r="AN137" i="1" s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L134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M132" i="1" s="1"/>
  <c r="AD132" i="1"/>
  <c r="AN132" i="1" s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M120" i="1" s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M123" i="1" s="1"/>
  <c r="AM101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N126" i="1" s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N121" i="1" s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AM118" i="1" s="1"/>
  <c r="Z118" i="1"/>
  <c r="AL118" i="1" s="1"/>
  <c r="AD118" i="1"/>
  <c r="AN118" i="1" s="1"/>
  <c r="Z124" i="1"/>
  <c r="AL124" i="1" s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L123" i="1" s="1"/>
  <c r="AG122" i="1"/>
  <c r="AB122" i="1"/>
  <c r="AA122" i="1"/>
  <c r="AL122" i="1" s="1"/>
  <c r="AD122" i="1"/>
  <c r="AJ122" i="1"/>
  <c r="AH122" i="1"/>
  <c r="AI122" i="1"/>
  <c r="AG126" i="1"/>
  <c r="AN127" i="1"/>
  <c r="AF122" i="1"/>
  <c r="AA126" i="1"/>
  <c r="AL126" i="1" s="1"/>
  <c r="Z121" i="1"/>
  <c r="AC122" i="1"/>
  <c r="AF113" i="1"/>
  <c r="AH124" i="1"/>
  <c r="AL117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M112" i="1" s="1"/>
  <c r="AH123" i="1"/>
  <c r="Z131" i="1"/>
  <c r="AG129" i="1"/>
  <c r="AD120" i="1"/>
  <c r="AN120" i="1" s="1"/>
  <c r="AG120" i="1"/>
  <c r="AH120" i="1"/>
  <c r="Z120" i="1"/>
  <c r="AL120" i="1" s="1"/>
  <c r="AJ120" i="1"/>
  <c r="AA120" i="1"/>
  <c r="AM121" i="1"/>
  <c r="AM127" i="1"/>
  <c r="AN123" i="1"/>
  <c r="AK114" i="1"/>
  <c r="AC110" i="1"/>
  <c r="AK110" i="1"/>
  <c r="AD110" i="1"/>
  <c r="AE110" i="1"/>
  <c r="AF110" i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L119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F91" i="1"/>
  <c r="AA91" i="1"/>
  <c r="AC91" i="1"/>
  <c r="BB89" i="1"/>
  <c r="AT81" i="1"/>
  <c r="BB81" i="1" s="1"/>
  <c r="BQ81" i="1"/>
  <c r="AG81" i="1" s="1"/>
  <c r="AU82" i="1"/>
  <c r="BB82" i="1" s="1"/>
  <c r="AD99" i="1"/>
  <c r="BQ98" i="1"/>
  <c r="AE98" i="1" s="1"/>
  <c r="BP98" i="1"/>
  <c r="Z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B92" i="1" s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AK98" i="1"/>
  <c r="AC98" i="1"/>
  <c r="BQ97" i="1"/>
  <c r="AK97" i="1" s="1"/>
  <c r="BB96" i="1"/>
  <c r="AB91" i="1"/>
  <c r="BQ86" i="1"/>
  <c r="AH86" i="1" s="1"/>
  <c r="AU86" i="1"/>
  <c r="BB86" i="1" s="1"/>
  <c r="AU84" i="1"/>
  <c r="AJ84" i="1"/>
  <c r="BQ83" i="1"/>
  <c r="AJ83" i="1" s="1"/>
  <c r="AH81" i="1"/>
  <c r="BQ75" i="1"/>
  <c r="AG75" i="1" s="1"/>
  <c r="AC74" i="1"/>
  <c r="BB72" i="1"/>
  <c r="AI96" i="1"/>
  <c r="AT87" i="1"/>
  <c r="BB87" i="1" s="1"/>
  <c r="BP86" i="1"/>
  <c r="BP93" i="1"/>
  <c r="BQ93" i="1"/>
  <c r="AA93" i="1" s="1"/>
  <c r="BP88" i="1"/>
  <c r="BQ88" i="1"/>
  <c r="AA88" i="1" s="1"/>
  <c r="AA86" i="1"/>
  <c r="AT84" i="1"/>
  <c r="AD84" i="1"/>
  <c r="BP74" i="1"/>
  <c r="BP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A74" i="1"/>
  <c r="AF74" i="1"/>
  <c r="AB87" i="1"/>
  <c r="AJ87" i="1"/>
  <c r="AC84" i="1"/>
  <c r="AK84" i="1"/>
  <c r="AH99" i="1"/>
  <c r="AU98" i="1"/>
  <c r="BB98" i="1" s="1"/>
  <c r="BQ95" i="1"/>
  <c r="AD95" i="1" s="1"/>
  <c r="AT95" i="1"/>
  <c r="BP94" i="1"/>
  <c r="AH91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AJ65" i="1"/>
  <c r="BB69" i="1"/>
  <c r="BB70" i="1"/>
  <c r="AA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AI71" i="1" l="1"/>
  <c r="AH80" i="1"/>
  <c r="AL101" i="1"/>
  <c r="AK66" i="1"/>
  <c r="AA70" i="1"/>
  <c r="AD77" i="1"/>
  <c r="AJ99" i="1"/>
  <c r="AF80" i="1"/>
  <c r="AA71" i="1"/>
  <c r="AE90" i="1"/>
  <c r="AC79" i="1"/>
  <c r="AK72" i="1"/>
  <c r="AM110" i="1"/>
  <c r="AH65" i="1"/>
  <c r="AI66" i="1"/>
  <c r="AA65" i="1"/>
  <c r="BB95" i="1"/>
  <c r="AL107" i="1"/>
  <c r="AN105" i="1"/>
  <c r="AL104" i="1"/>
  <c r="AM115" i="1"/>
  <c r="AL100" i="1"/>
  <c r="AH96" i="1"/>
  <c r="AM107" i="1"/>
  <c r="AH97" i="1"/>
  <c r="AJ85" i="1"/>
  <c r="AL113" i="1"/>
  <c r="AM103" i="1"/>
  <c r="AC96" i="1"/>
  <c r="AE86" i="1"/>
  <c r="AL103" i="1"/>
  <c r="AK96" i="1"/>
  <c r="Z80" i="1"/>
  <c r="Z97" i="1"/>
  <c r="AF96" i="1"/>
  <c r="AC85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M66" i="1" s="1"/>
  <c r="AG67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M86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F77" i="1"/>
  <c r="AM77" i="1" s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G99" i="1"/>
  <c r="Z88" i="1"/>
  <c r="AD86" i="1"/>
  <c r="AN86" i="1" s="1"/>
  <c r="AK86" i="1"/>
  <c r="AJ86" i="1"/>
  <c r="AB86" i="1"/>
  <c r="Z86" i="1"/>
  <c r="AC86" i="1"/>
  <c r="AE97" i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F9" i="2" l="1"/>
  <c r="F17" i="2"/>
  <c r="F25" i="2"/>
  <c r="F33" i="2"/>
  <c r="F41" i="2"/>
  <c r="F49" i="2"/>
  <c r="F57" i="2"/>
  <c r="F65" i="2"/>
  <c r="F73" i="2"/>
  <c r="F81" i="2"/>
  <c r="F89" i="2"/>
  <c r="F10" i="2"/>
  <c r="F18" i="2"/>
  <c r="F26" i="2"/>
  <c r="F34" i="2"/>
  <c r="F42" i="2"/>
  <c r="F50" i="2"/>
  <c r="F58" i="2"/>
  <c r="F66" i="2"/>
  <c r="F74" i="2"/>
  <c r="F82" i="2"/>
  <c r="F90" i="2"/>
  <c r="F11" i="2"/>
  <c r="F19" i="2"/>
  <c r="F27" i="2"/>
  <c r="F35" i="2"/>
  <c r="F43" i="2"/>
  <c r="F51" i="2"/>
  <c r="F59" i="2"/>
  <c r="F67" i="2"/>
  <c r="F75" i="2"/>
  <c r="F83" i="2"/>
  <c r="F12" i="2"/>
  <c r="F20" i="2"/>
  <c r="F28" i="2"/>
  <c r="F36" i="2"/>
  <c r="F44" i="2"/>
  <c r="F52" i="2"/>
  <c r="F60" i="2"/>
  <c r="F68" i="2"/>
  <c r="F76" i="2"/>
  <c r="F84" i="2"/>
  <c r="F5" i="2"/>
  <c r="F13" i="2"/>
  <c r="F21" i="2"/>
  <c r="F29" i="2"/>
  <c r="F37" i="2"/>
  <c r="F45" i="2"/>
  <c r="F53" i="2"/>
  <c r="F61" i="2"/>
  <c r="F69" i="2"/>
  <c r="F77" i="2"/>
  <c r="F85" i="2"/>
  <c r="F6" i="2"/>
  <c r="F14" i="2"/>
  <c r="F22" i="2"/>
  <c r="F30" i="2"/>
  <c r="F38" i="2"/>
  <c r="F46" i="2"/>
  <c r="F54" i="2"/>
  <c r="F62" i="2"/>
  <c r="F70" i="2"/>
  <c r="F78" i="2"/>
  <c r="F86" i="2"/>
  <c r="F7" i="2"/>
  <c r="F15" i="2"/>
  <c r="F23" i="2"/>
  <c r="F31" i="2"/>
  <c r="F39" i="2"/>
  <c r="F47" i="2"/>
  <c r="F55" i="2"/>
  <c r="F63" i="2"/>
  <c r="F71" i="2"/>
  <c r="F79" i="2"/>
  <c r="F87" i="2"/>
  <c r="F8" i="2"/>
  <c r="F16" i="2"/>
  <c r="F24" i="2"/>
  <c r="F32" i="2"/>
  <c r="F40" i="2"/>
  <c r="F48" i="2"/>
  <c r="F56" i="2"/>
  <c r="F64" i="2"/>
  <c r="F72" i="2"/>
  <c r="F80" i="2"/>
  <c r="F88" i="2"/>
  <c r="AM97" i="1"/>
  <c r="AN90" i="1"/>
  <c r="AN84" i="1"/>
  <c r="AN77" i="1"/>
  <c r="AN67" i="1"/>
  <c r="AM67" i="1"/>
  <c r="AL74" i="1"/>
  <c r="AN91" i="1"/>
  <c r="AL72" i="1"/>
  <c r="AL91" i="1"/>
  <c r="AL79" i="1"/>
  <c r="AM95" i="1"/>
  <c r="AM81" i="1"/>
  <c r="AL80" i="1"/>
  <c r="AN81" i="1"/>
  <c r="AM79" i="1"/>
  <c r="AL99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B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AA60" i="1"/>
  <c r="AI60" i="1"/>
  <c r="AK60" i="1"/>
  <c r="BQ63" i="1"/>
  <c r="AJ60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Z60" i="1"/>
  <c r="AC60" i="1"/>
  <c r="BP58" i="1"/>
  <c r="AU58" i="1"/>
  <c r="AH58" i="1"/>
  <c r="BB51" i="1"/>
  <c r="BQ55" i="1"/>
  <c r="AG55" i="1" s="1"/>
  <c r="AU61" i="1"/>
  <c r="BB61" i="1" s="1"/>
  <c r="AG60" i="1"/>
  <c r="BB59" i="1"/>
  <c r="BP61" i="1"/>
  <c r="BP63" i="1"/>
  <c r="BB62" i="1"/>
  <c r="AF60" i="1"/>
  <c r="BP55" i="1"/>
  <c r="BQ59" i="1"/>
  <c r="AD59" i="1" s="1"/>
  <c r="AT63" i="1"/>
  <c r="BB63" i="1" s="1"/>
  <c r="BP64" i="1"/>
  <c r="AD60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AA56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E58" i="1" l="1"/>
  <c r="AI56" i="1"/>
  <c r="AB58" i="1"/>
  <c r="AK61" i="1"/>
  <c r="Z61" i="1"/>
  <c r="AJ61" i="1"/>
  <c r="AH60" i="1"/>
  <c r="AL60" i="1" s="1"/>
  <c r="AG58" i="1"/>
  <c r="AE60" i="1"/>
  <c r="AK58" i="1"/>
  <c r="AJ58" i="1"/>
  <c r="AC58" i="1"/>
  <c r="AI61" i="1"/>
  <c r="AF58" i="1"/>
  <c r="AD55" i="1"/>
  <c r="AF57" i="1"/>
  <c r="AB61" i="1"/>
  <c r="Z58" i="1"/>
  <c r="AD61" i="1"/>
  <c r="AI58" i="1"/>
  <c r="BB58" i="1"/>
  <c r="AC61" i="1"/>
  <c r="AA61" i="1"/>
  <c r="AB56" i="1"/>
  <c r="AD58" i="1"/>
  <c r="AN58" i="1" s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J64" i="1"/>
  <c r="Z52" i="1"/>
  <c r="AJ62" i="1"/>
  <c r="AD52" i="1"/>
  <c r="Z57" i="1"/>
  <c r="AF63" i="1"/>
  <c r="AK59" i="1"/>
  <c r="AD63" i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58" i="1" l="1"/>
  <c r="AM61" i="1"/>
  <c r="AN55" i="1"/>
  <c r="AM57" i="1"/>
  <c r="AN63" i="1"/>
  <c r="AL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AF41" i="1"/>
  <c r="AM41" i="1" s="1"/>
  <c r="Z41" i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Z38" i="1"/>
  <c r="AA41" i="1"/>
  <c r="BQ48" i="1"/>
  <c r="AI48" i="1" s="1"/>
  <c r="BQ43" i="1"/>
  <c r="AI43" i="1" s="1"/>
  <c r="BQ49" i="1"/>
  <c r="AA49" i="1" s="1"/>
  <c r="BQ37" i="1"/>
  <c r="AC37" i="1" s="1"/>
  <c r="BQ50" i="1"/>
  <c r="AF50" i="1" s="1"/>
  <c r="AD46" i="1"/>
  <c r="AC40" i="1"/>
  <c r="AK46" i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AH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F46" i="1" l="1"/>
  <c r="AM46" i="1" s="1"/>
  <c r="Z26" i="1"/>
  <c r="AB22" i="1"/>
  <c r="Z22" i="1"/>
  <c r="AA10" i="1"/>
  <c r="AI41" i="1"/>
  <c r="AB46" i="1"/>
  <c r="AC41" i="1"/>
  <c r="AB41" i="1"/>
  <c r="AI35" i="1"/>
  <c r="AC49" i="1"/>
  <c r="AH46" i="1"/>
  <c r="AC46" i="1"/>
  <c r="AC39" i="1"/>
  <c r="AF48" i="1"/>
  <c r="AA35" i="1"/>
  <c r="AB39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M47" i="1" s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M30" i="1" s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48" i="1" l="1"/>
  <c r="AM45" i="1"/>
  <c r="AM14" i="1"/>
  <c r="AM9" i="1"/>
  <c r="AN37" i="1"/>
  <c r="AN38" i="1"/>
  <c r="AL41" i="1"/>
  <c r="AN32" i="1"/>
  <c r="AN42" i="1"/>
  <c r="AN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<sst xmlns="http://schemas.openxmlformats.org/spreadsheetml/2006/main" count="291" uniqueCount="185">
  <si>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</si>
  <si>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</si>
  <si>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</si>
  <si>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</si>
  <si>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</si>
  <si>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</si>
  <si>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</si>
  <si>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</si>
  <si>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</si>
  <si>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</si>
  <si>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</si>
  <si>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</si>
  <si>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</si>
  <si>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</si>
  <si>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</si>
  <si>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</si>
  <si>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</si>
  <si>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</si>
  <si>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</si>
  <si>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</si>
  <si>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</si>
  <si>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</si>
  <si>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</si>
  <si>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</si>
  <si>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</si>
  <si>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</si>
  <si>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</si>
  <si>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</si>
  <si>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</si>
  <si>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</si>
  <si>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</si>
  <si>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</si>
  <si>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</si>
  <si>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</si>
  <si>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</si>
  <si>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</si>
  <si>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</si>
  <si>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</si>
  <si>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</si>
  <si>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</si>
  <si>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</si>
  <si>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</si>
  <si>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</si>
  <si>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</si>
  <si>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</si>
  <si>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</si>
  <si>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</si>
  <si>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</si>
  <si>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</si>
  <si>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</si>
  <si>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</si>
  <si>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</si>
  <si>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</si>
  <si>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</si>
  <si>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</si>
  <si>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</si>
  <si>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</si>
  <si>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</si>
  <si>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</si>
  <si>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</si>
  <si>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</si>
  <si>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</si>
  <si>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</si>
  <si>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</si>
  <si>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</si>
  <si>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</si>
  <si>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</si>
  <si>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</si>
  <si>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</si>
  <si>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</si>
  <si>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>Ti1</t>
    <phoneticPr fontId="1"/>
  </si>
  <si>
    <t>Al1</t>
    <phoneticPr fontId="1"/>
  </si>
  <si>
    <t>Al2</t>
    <phoneticPr fontId="1"/>
  </si>
  <si>
    <t>Cr1</t>
    <phoneticPr fontId="1"/>
  </si>
  <si>
    <t>Ca1</t>
    <phoneticPr fontId="1"/>
  </si>
  <si>
    <t>Inverse</t>
    <phoneticPr fontId="1"/>
  </si>
  <si>
    <t>Converse</t>
    <phoneticPr fontId="1"/>
  </si>
  <si>
    <t>cooling</t>
    <phoneticPr fontId="1"/>
  </si>
  <si>
    <t xml:space="preserve">Line 1 HK1502_OPX_TE_LINE1 </t>
  </si>
  <si>
    <t xml:space="preserve">Line 2 HK1502_OPX_TE_LINE1 </t>
  </si>
  <si>
    <t xml:space="preserve">Line 3 HK1502_OPX_TE_LINE1 </t>
  </si>
  <si>
    <t xml:space="preserve">Line 4 HK1502_OPX_TE_LINE1 </t>
  </si>
  <si>
    <t xml:space="preserve">Line 5 HK1502_OPX_TE_LINE1 </t>
  </si>
  <si>
    <t xml:space="preserve">Line 6 HK1502_OPX_TE_LINE1 </t>
  </si>
  <si>
    <t xml:space="preserve">Line 7 HK1502_OPX_TE_LINE1 </t>
  </si>
  <si>
    <t xml:space="preserve">Line 8 HK1502_OPX_TE_LINE1 </t>
  </si>
  <si>
    <t xml:space="preserve">Line 9 HK1502_OPX_TE_LINE1 </t>
  </si>
  <si>
    <t xml:space="preserve">Line 10 HK1502_OPX_TE_LINE1 </t>
  </si>
  <si>
    <t xml:space="preserve">Line 11 HK1502_OPX_TE_LINE1 </t>
  </si>
  <si>
    <t xml:space="preserve">Line 12 HK1502_OPX_TE_LINE1 </t>
  </si>
  <si>
    <t xml:space="preserve">Line 13 HK1502_OPX_TE_LINE1 </t>
  </si>
  <si>
    <t xml:space="preserve">Line 14 HK1502_OPX_TE_LINE1 </t>
  </si>
  <si>
    <t xml:space="preserve">Line 15 HK1502_OPX_TE_LINE1 </t>
  </si>
  <si>
    <t xml:space="preserve">Line 16 HK1502_OPX_TE_LINE1 </t>
  </si>
  <si>
    <t xml:space="preserve">Line 17 HK1502_OPX_TE_LINE1 </t>
  </si>
  <si>
    <t xml:space="preserve">Line 18 HK1502_OPX_TE_LINE1 </t>
  </si>
  <si>
    <t xml:space="preserve">Line 19 HK1502_OPX_TE_LINE1 </t>
  </si>
  <si>
    <t xml:space="preserve">Line 20 HK1502_OPX_TE_LINE1 </t>
  </si>
  <si>
    <t xml:space="preserve">Line 21 HK1502_OPX_TE_LINE1 </t>
  </si>
  <si>
    <t xml:space="preserve">Line 22 HK1502_OPX_TE_LINE1 </t>
  </si>
  <si>
    <t xml:space="preserve">Line 23 HK1502_OPX_TE_LINE1 </t>
  </si>
  <si>
    <t xml:space="preserve">Line 24 HK1502_OPX_TE_LINE1 </t>
  </si>
  <si>
    <t xml:space="preserve">Line 25 HK1502_OPX_TE_LINE1 </t>
  </si>
  <si>
    <t xml:space="preserve">Line 26 HK1502_OPX_TE_LINE1 </t>
  </si>
  <si>
    <t xml:space="preserve">Line 27 HK1502_OPX_TE_LINE1 </t>
  </si>
  <si>
    <t xml:space="preserve">Line 28 HK1502_OPX_TE_LINE1 </t>
  </si>
  <si>
    <t xml:space="preserve">Line 29 HK1502_OPX_TE_LINE1 </t>
  </si>
  <si>
    <t xml:space="preserve">Line 30 HK1502_OPX_TE_LINE1 </t>
  </si>
  <si>
    <t xml:space="preserve">Line 31 HK1502_OPX_TE_LINE1 </t>
  </si>
  <si>
    <t xml:space="preserve">Line 32 HK1502_OPX_TE_LINE1 </t>
  </si>
  <si>
    <t xml:space="preserve">Line 33 HK1502_OPX_TE_LINE1 </t>
  </si>
  <si>
    <t xml:space="preserve">Line 34 HK1502_OPX_TE_LINE1 </t>
  </si>
  <si>
    <t xml:space="preserve">Line 35 HK1502_OPX_TE_LINE1 </t>
  </si>
  <si>
    <t xml:space="preserve">Line 36 HK1502_OPX_TE_LINE1 </t>
  </si>
  <si>
    <t xml:space="preserve">Line 37 HK1502_OPX_TE_LINE1 </t>
  </si>
  <si>
    <t xml:space="preserve">Line 38 HK1502_OPX_TE_LINE1 </t>
  </si>
  <si>
    <t xml:space="preserve">Line 39 HK1502_OPX_TE_LINE1 </t>
  </si>
  <si>
    <t xml:space="preserve">Line 40 HK1502_OPX_TE_LINE1 </t>
  </si>
  <si>
    <t xml:space="preserve">Line 41 HK1502_OPX_TE_LINE1 </t>
  </si>
  <si>
    <t xml:space="preserve">Line 42 HK1502_OPX_TE_LINE1 </t>
  </si>
  <si>
    <t xml:space="preserve">Line 43 HK1502_OPX_TE_LINE1 </t>
  </si>
  <si>
    <t xml:space="preserve">Line 44 HK1502_OPX_TE_LINE1 </t>
  </si>
  <si>
    <t xml:space="preserve">Line 45 HK1502_OPX_TE_LINE1 </t>
  </si>
  <si>
    <t xml:space="preserve">Line 46 HK1502_OPX_TE_LINE1 </t>
  </si>
  <si>
    <t xml:space="preserve">Line 47 HK1502_OPX_TE_LINE1 </t>
  </si>
  <si>
    <t xml:space="preserve">Line 48 HK1502_OPX_TE_LINE1 </t>
  </si>
  <si>
    <t xml:space="preserve">Line 49 HK1502_OPX_TE_LINE1 </t>
  </si>
  <si>
    <t xml:space="preserve">Line 50 HK1502_OPX_TE_LINE1 </t>
  </si>
  <si>
    <t xml:space="preserve">Line 51 HK1502_OPX_TE_LINE1 </t>
  </si>
  <si>
    <t xml:space="preserve">Line 52 HK1502_OPX_TE_LINE1 </t>
  </si>
  <si>
    <t xml:space="preserve">Line 53 HK1502_OPX_TE_LINE1 </t>
  </si>
  <si>
    <t xml:space="preserve">Line 54 HK1502_OPX_TE_LINE1 </t>
  </si>
  <si>
    <t xml:space="preserve">Line 55 HK1502_OPX_TE_LINE1 </t>
  </si>
  <si>
    <t xml:space="preserve">Line 56 HK1502_OPX_TE_LINE1 </t>
  </si>
  <si>
    <t xml:space="preserve">Line 57 HK1502_OPX_TE_LINE1 </t>
  </si>
  <si>
    <t xml:space="preserve">Line 58 HK1502_OPX_TE_LINE1 </t>
  </si>
  <si>
    <t xml:space="preserve">Line 59 HK1502_OPX_TE_LINE1 </t>
  </si>
  <si>
    <t xml:space="preserve">Line 60 HK1502_OPX_TE_LINE1 </t>
  </si>
  <si>
    <t xml:space="preserve">Line 61 HK1502_OPX_TE_LINE1 </t>
  </si>
  <si>
    <t xml:space="preserve">Line 62 HK1502_OPX_TE_LINE1 </t>
  </si>
  <si>
    <t xml:space="preserve">Line 63 HK1502_OPX_TE_LINE1 </t>
  </si>
  <si>
    <t xml:space="preserve">Line 64 HK1502_OPX_TE_LINE1 </t>
  </si>
  <si>
    <t xml:space="preserve">Line 65 HK1502_OPX_TE_LINE1 </t>
  </si>
  <si>
    <t xml:space="preserve">Line 66 HK1502_OPX_TE_LINE1 </t>
  </si>
  <si>
    <t xml:space="preserve">Line 67 HK1502_OPX_TE_LINE1 </t>
  </si>
  <si>
    <t xml:space="preserve">Line 68 HK1502_OPX_TE_LINE1 </t>
  </si>
  <si>
    <t xml:space="preserve">Line 69 HK1502_OPX_TE_LINE1 </t>
  </si>
  <si>
    <t xml:space="preserve">Line 70 HK1502_OPX_TE_LINE1 </t>
  </si>
  <si>
    <t xml:space="preserve">Line 71 HK1502_OPX_TE_LINE1 </t>
  </si>
  <si>
    <t xml:space="preserve">Line 72 HK1502_OPX_TE_LINE1 </t>
  </si>
  <si>
    <t xml:space="preserve">Line 73 HK1502_OPX_TE_LINE1 </t>
  </si>
  <si>
    <t xml:space="preserve">Line 74 HK1502_OPX_TE_LINE1 </t>
  </si>
  <si>
    <t xml:space="preserve">Line 75 HK1502_OPX_TE_LINE1 </t>
  </si>
  <si>
    <t xml:space="preserve">Line 76 HK1502_OPX_TE_LINE1 </t>
  </si>
  <si>
    <t xml:space="preserve">Line 77 HK1502_OPX_TE_LINE1 </t>
  </si>
  <si>
    <t xml:space="preserve">Line 78 HK1502_OPX_TE_LINE1 </t>
  </si>
  <si>
    <t xml:space="preserve">Line 79 HK1502_OPX_TE_LINE1 </t>
  </si>
  <si>
    <t xml:space="preserve">Line 80 HK1502_OPX_TE_LINE1 </t>
  </si>
  <si>
    <t xml:space="preserve">Line 81 HK1502_OPX_TE_LINE1 </t>
  </si>
  <si>
    <t xml:space="preserve">Line 82 HK1502_OPX_TE_LINE1 </t>
  </si>
  <si>
    <t xml:space="preserve">Line 83 HK1502_OPX_TE_LINE1 </t>
  </si>
  <si>
    <t xml:space="preserve">Line 84 HK1502_OPX_TE_LINE1 </t>
  </si>
  <si>
    <t xml:space="preserve">Line 85 HK1502_OPX_TE_LINE1 </t>
  </si>
  <si>
    <t xml:space="preserve">Line 86 HK1502_OPX_TE_LINE1 </t>
  </si>
  <si>
    <t xml:space="preserve">Line 87 HK1502_OPX_TE_LINE1 </t>
  </si>
  <si>
    <t xml:space="preserve">Line 88 HK1502_OPX_TE_LINE1 </t>
  </si>
  <si>
    <t xml:space="preserve">Line 89 HK1502_OPX_TE_LINE1 </t>
  </si>
  <si>
    <t xml:space="preserve">Line 90 HK1502_OPX_TE_LINE1 </t>
  </si>
  <si>
    <t xml:space="preserve">Line 91 HK1502_OPX_TE_LINE1 </t>
  </si>
  <si>
    <t xml:space="preserve">Line 92 HK1502_OPX_TE_LINE1 </t>
  </si>
  <si>
    <t xml:space="preserve">Line 93 HK1502_OPX_TE_LINE1 </t>
  </si>
  <si>
    <t xml:space="preserve">Line 94 HK1502_OPX_TE_LINE1 </t>
  </si>
  <si>
    <t xml:space="preserve">Line 95 HK1502_OPX_TE_LINE1 </t>
  </si>
  <si>
    <t xml:space="preserve">Line 96 HK1502_OPX_TE_LINE1 </t>
  </si>
  <si>
    <t xml:space="preserve">Line 97 HK1502_OPX_TE_LINE1 </t>
  </si>
  <si>
    <t xml:space="preserve">Line 98 HK1502_OPX_TE_LINE1 </t>
  </si>
  <si>
    <t xml:space="preserve">Line 99 HK1502_OPX_TE_LINE1 </t>
  </si>
  <si>
    <t xml:space="preserve">Line 100 HK1502_OPX_TE_LINE1 </t>
  </si>
  <si>
    <t xml:space="preserve">Line 101 HK1502_OPX_TE_LINE1 </t>
  </si>
  <si>
    <t xml:space="preserve">Line 102 HK1502_OPX_TE_LINE1 </t>
  </si>
  <si>
    <t xml:space="preserve">Line 103 HK1502_OPX_TE_LINE1 </t>
  </si>
  <si>
    <t xml:space="preserve">Line 104 HK1502_OPX_TE_LINE1 </t>
  </si>
  <si>
    <t xml:space="preserve">Line 105 HK1502_OPX_TE_LINE1 </t>
  </si>
  <si>
    <t>Heating</t>
    <phoneticPr fontId="1"/>
  </si>
  <si>
    <t>ca2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</si>
</sst>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M74" zoomScale="80" zoomScaleNormal="80" workbookViewId="0">
      <selection activeCell="AG12" activeCellId="1" sqref="AA12:AC97 AG12:AG97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1" t="s">
        <v>53</v>
      </c>
      <c r="W1" s="41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40" t="s">
        <v>51</v>
      </c>
      <c r="F2" s="40"/>
      <c r="G2" s="40"/>
      <c r="H2" s="40"/>
      <c r="I2" s="40"/>
      <c r="J2" s="40"/>
      <c r="K2" s="40"/>
      <c r="L2" s="40"/>
      <c r="M2" s="40"/>
      <c r="N2" s="40"/>
      <c r="Q2" s="40" t="s">
        <v>60</v>
      </c>
      <c r="R2" s="40"/>
      <c r="S2" s="40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78</v>
      </c>
      <c r="B4" s="21">
        <v>418</v>
      </c>
      <c r="C4" s="21">
        <v>0</v>
      </c>
      <c r="D4" s="22">
        <v>44.082000000000001</v>
      </c>
      <c r="E4" s="22">
        <v>1.0209999999999999</v>
      </c>
      <c r="F4" s="22">
        <v>14.641</v>
      </c>
      <c r="G4" s="22">
        <v>1.2490000000000001</v>
      </c>
      <c r="H4" s="22">
        <v>4.1050000000000004</v>
      </c>
      <c r="I4" s="22">
        <v>17.693999999999999</v>
      </c>
      <c r="J4" s="22">
        <v>11.779</v>
      </c>
      <c r="K4" s="22">
        <v>7.2999999999999995E-2</v>
      </c>
      <c r="L4" s="22">
        <v>0.104</v>
      </c>
      <c r="M4" s="22">
        <v>2.976</v>
      </c>
      <c r="N4" s="22"/>
      <c r="O4" s="21">
        <f>SUM(D4:N4)</f>
        <v>97.72399999999999</v>
      </c>
      <c r="Q4" s="22">
        <v>78.156999999999996</v>
      </c>
      <c r="R4" s="22">
        <v>89</v>
      </c>
      <c r="S4" s="22">
        <v>11.102</v>
      </c>
      <c r="U4" s="22"/>
      <c r="V4" s="23">
        <v>12</v>
      </c>
      <c r="W4" s="23">
        <v>4</v>
      </c>
      <c r="X4" s="24">
        <v>0</v>
      </c>
      <c r="Z4" s="25">
        <f>IFERROR(BD4*$BQ4,"NA")</f>
        <v>1.6274280856208192</v>
      </c>
      <c r="AA4" s="25">
        <f>IFERROR(BE4*$BQ4,"NA")</f>
        <v>2.8355300142019476E-2</v>
      </c>
      <c r="AB4" s="25">
        <f>IFERROR(BF4*$BQ4,"NA")</f>
        <v>0.63700281259359159</v>
      </c>
      <c r="AC4" s="25">
        <f>IFERROR(BG4*$BQ4,"NA")</f>
        <v>3.6454224133218423E-2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0.12673398695718616</v>
      </c>
      <c r="AF4" s="25">
        <f t="shared" ref="AF4:AK4" si="0">IFERROR(BJ4*$BQ4,"NA")</f>
        <v>0.97374222504196239</v>
      </c>
      <c r="AG4" s="25">
        <f t="shared" si="0"/>
        <v>0.46589815714338728</v>
      </c>
      <c r="AH4" s="25">
        <f t="shared" si="0"/>
        <v>2.2825380915218289E-3</v>
      </c>
      <c r="AI4" s="25">
        <f t="shared" si="0"/>
        <v>3.0883395248684983E-3</v>
      </c>
      <c r="AJ4" s="25">
        <f t="shared" si="0"/>
        <v>0.21300485325036145</v>
      </c>
      <c r="AK4" s="25">
        <f t="shared" si="0"/>
        <v>0</v>
      </c>
      <c r="AL4" s="25">
        <f>IFERROR(SUM(Z4:AK4),"NA")</f>
        <v>4.1139905224989368</v>
      </c>
      <c r="AM4" s="25">
        <f t="shared" ref="AM4" si="1">IFERROR(AF4/(AF4+AE4),"NA")</f>
        <v>0.88483714088925336</v>
      </c>
      <c r="AN4" s="26">
        <f t="shared" ref="AN4:AN50" si="2">IFERROR(AD4/(AD4+AE4),"NA")</f>
        <v>0</v>
      </c>
      <c r="AP4" s="21">
        <f>D4</f>
        <v>44.082000000000001</v>
      </c>
      <c r="AQ4" s="21">
        <f>E4</f>
        <v>1.0209999999999999</v>
      </c>
      <c r="AR4" s="21">
        <f>F4</f>
        <v>14.641</v>
      </c>
      <c r="AS4" s="21">
        <f>G4</f>
        <v>1.2490000000000001</v>
      </c>
      <c r="AT4" s="21">
        <f t="shared" ref="AT4:AT50" si="3">BI4*AT$1/2</f>
        <v>0</v>
      </c>
      <c r="AU4" s="21">
        <f t="shared" ref="AU4:AU50" si="4">BH4*AU$1</f>
        <v>4.1050000000000004</v>
      </c>
      <c r="AV4" s="21">
        <f t="shared" ref="AV4:BA4" si="5">I4</f>
        <v>17.693999999999999</v>
      </c>
      <c r="AW4" s="21">
        <f t="shared" si="5"/>
        <v>11.779</v>
      </c>
      <c r="AX4" s="21">
        <f t="shared" si="5"/>
        <v>7.2999999999999995E-2</v>
      </c>
      <c r="AY4" s="21">
        <f t="shared" si="5"/>
        <v>0.104</v>
      </c>
      <c r="AZ4" s="21">
        <f t="shared" si="5"/>
        <v>2.976</v>
      </c>
      <c r="BA4" s="21">
        <f t="shared" si="5"/>
        <v>0</v>
      </c>
      <c r="BB4" s="21">
        <f>SUM(AP4:BA4)</f>
        <v>97.72399999999999</v>
      </c>
      <c r="BD4" s="21">
        <f t="shared" ref="BD4:BD50" si="6">D4/AP$1</f>
        <v>0.73372170439414119</v>
      </c>
      <c r="BE4" s="21">
        <f t="shared" ref="BE4:BE50" si="7">E4/AQ$1</f>
        <v>1.2783913054366063E-2</v>
      </c>
      <c r="BF4" s="21">
        <f t="shared" ref="BF4:BF50" si="8">F4/AR$1*2</f>
        <v>0.28719105531581013</v>
      </c>
      <c r="BG4" s="21">
        <f t="shared" ref="BG4:BG50" si="9">G4/AS$1*2</f>
        <v>1.6435291795512862E-2</v>
      </c>
      <c r="BH4" s="21">
        <f t="shared" ref="BH4:BH50" si="10">IF(OR($X4="spinel", $X4="Spinel", $X4="SPINEL"),H4/AU$1,H4/AU$1*(1-$X4))</f>
        <v>5.7137687211179788E-2</v>
      </c>
      <c r="BI4" s="21">
        <f t="shared" ref="BI4:BI50" si="11">IF(OR($X4="spinel", $X4="Spinel", $X4="SPINEL"),0,H4/AU$1*$X4)</f>
        <v>0</v>
      </c>
      <c r="BJ4" s="21">
        <f t="shared" ref="BJ4:BJ50" si="12">I4/AV$1</f>
        <v>0.43900914044124212</v>
      </c>
      <c r="BK4" s="21">
        <f t="shared" ref="BK4:BK50" si="13">J4/AW$1</f>
        <v>0.21004896803346804</v>
      </c>
      <c r="BL4" s="21">
        <f t="shared" ref="BL4:BL50" si="14">K4/AX$1</f>
        <v>1.0290763405481453E-3</v>
      </c>
      <c r="BM4" s="21">
        <f t="shared" ref="BM4:BM50" si="15">L4/AY$1</f>
        <v>1.3923698134224449E-3</v>
      </c>
      <c r="BN4" s="21">
        <f>M4/AZ$1*2</f>
        <v>9.6032682090195207E-2</v>
      </c>
      <c r="BO4" s="21">
        <f>N4/BA$1*2</f>
        <v>0</v>
      </c>
      <c r="BP4" s="21">
        <f>SUM(BD4:BO4)</f>
        <v>1.8547818884898859</v>
      </c>
      <c r="BQ4" s="21">
        <f t="shared" ref="BQ4:BQ50" si="16">IFERROR(IF(OR($U4="Total",$U4="total", $U4="TOTAL"),$W4/$BP4,V4/(BD4*4+BE4*4+BF4*3+BG4*3+BH4*2+BI4*3+BJ4*2+BK4*2+BL4*2+BM4*2+BN4+BO4)),"NA")</f>
        <v>2.2180454467605557</v>
      </c>
    </row>
    <row r="5" spans="1:69" s="27" customFormat="1" x14ac:dyDescent="0.15">
      <c r="A5" s="27" t="s">
        <v>79</v>
      </c>
      <c r="B5" s="27">
        <v>419</v>
      </c>
      <c r="C5" s="27">
        <f>SQRT((Q4-Q5)^2 + (R4-R5)^2)*1000</f>
        <v>4.4721359550018667</v>
      </c>
      <c r="D5" s="28">
        <v>43.067</v>
      </c>
      <c r="E5" s="28">
        <v>1.0129999999999999</v>
      </c>
      <c r="F5" s="28">
        <v>15.317</v>
      </c>
      <c r="G5" s="28">
        <v>1.23</v>
      </c>
      <c r="H5" s="28">
        <v>4.0880000000000001</v>
      </c>
      <c r="I5" s="28">
        <v>16.856000000000002</v>
      </c>
      <c r="J5" s="28">
        <v>11.484</v>
      </c>
      <c r="K5" s="28">
        <v>7.3999999999999996E-2</v>
      </c>
      <c r="L5" s="28">
        <v>0.11899999999999999</v>
      </c>
      <c r="M5" s="28">
        <v>2.996</v>
      </c>
      <c r="N5" s="28"/>
      <c r="O5" s="27">
        <f t="shared" ref="O5:O49" si="17">SUM(D5:N5)</f>
        <v>96.243999999999986</v>
      </c>
      <c r="Q5" s="28">
        <v>78.161000000000001</v>
      </c>
      <c r="R5" s="28">
        <v>88.998000000000005</v>
      </c>
      <c r="S5" s="28">
        <v>11.102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1.6139557905646273</v>
      </c>
      <c r="AA5" s="30">
        <f t="shared" ref="AA5:AA50" si="19">IFERROR(BE5*$BQ5,"NA")</f>
        <v>2.8557780391643955E-2</v>
      </c>
      <c r="AB5" s="30">
        <f t="shared" ref="AB5:AB50" si="20">IFERROR(BF5*$BQ5,"NA")</f>
        <v>0.67647354816421756</v>
      </c>
      <c r="AC5" s="30">
        <f t="shared" ref="AC5:AC50" si="21">IFERROR(BG5*$BQ5,"NA")</f>
        <v>3.6441565876562311E-2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0.12811421532392989</v>
      </c>
      <c r="AF5" s="30">
        <f t="shared" ref="AF5:AF50" si="24">IFERROR(BJ5*$BQ5,"NA")</f>
        <v>0.94162721123940585</v>
      </c>
      <c r="AG5" s="30">
        <f t="shared" ref="AG5:AG50" si="25">IFERROR(BK5*$BQ5,"NA")</f>
        <v>0.46108633588774312</v>
      </c>
      <c r="AH5" s="30">
        <f t="shared" ref="AH5:AH50" si="26">IFERROR(BL5*$BQ5,"NA")</f>
        <v>2.3487316013540956E-3</v>
      </c>
      <c r="AI5" s="30">
        <f t="shared" ref="AI5:AI50" si="27">IFERROR(BM5*$BQ5,"NA")</f>
        <v>3.5871138378563688E-3</v>
      </c>
      <c r="AJ5" s="30">
        <f t="shared" ref="AJ5:AJ50" si="28">IFERROR(BN5*$BQ5,"NA")</f>
        <v>0.21767315827199626</v>
      </c>
      <c r="AK5" s="30">
        <f t="shared" ref="AK5:AK50" si="29">IFERROR(BO5*$BQ5,"NA")</f>
        <v>0</v>
      </c>
      <c r="AL5" s="30">
        <f t="shared" ref="AL5:AL50" si="30">IFERROR(SUM(Z5:AK5),"NA")</f>
        <v>4.1098654511593375</v>
      </c>
      <c r="AM5" s="30">
        <f t="shared" ref="AM5:AM50" si="31">IFERROR(AF5/(AF5+AE5),"NA")</f>
        <v>0.88023814714223858</v>
      </c>
      <c r="AN5" s="31">
        <f t="shared" si="2"/>
        <v>0</v>
      </c>
      <c r="AP5" s="27">
        <f t="shared" ref="AP5:AP49" si="32">D5</f>
        <v>43.067</v>
      </c>
      <c r="AQ5" s="27">
        <f t="shared" ref="AQ5:AQ50" si="33">E5</f>
        <v>1.0129999999999999</v>
      </c>
      <c r="AR5" s="27">
        <f t="shared" ref="AR5:AR50" si="34">F5</f>
        <v>15.317</v>
      </c>
      <c r="AS5" s="27">
        <f t="shared" ref="AS5:AS50" si="35">G5</f>
        <v>1.23</v>
      </c>
      <c r="AT5" s="27">
        <f t="shared" si="3"/>
        <v>0</v>
      </c>
      <c r="AU5" s="27">
        <f t="shared" si="4"/>
        <v>4.0880000000000001</v>
      </c>
      <c r="AV5" s="27">
        <f t="shared" ref="AV5:AV49" si="36">I5</f>
        <v>16.856000000000002</v>
      </c>
      <c r="AW5" s="27">
        <f t="shared" ref="AW5:AW49" si="37">J5</f>
        <v>11.484</v>
      </c>
      <c r="AX5" s="27">
        <f t="shared" ref="AX5:AX49" si="38">K5</f>
        <v>7.3999999999999996E-2</v>
      </c>
      <c r="AY5" s="27">
        <f t="shared" ref="AY5:AY49" si="39">L5</f>
        <v>0.11899999999999999</v>
      </c>
      <c r="AZ5" s="27">
        <f t="shared" ref="AZ5:AZ49" si="40">M5</f>
        <v>2.996</v>
      </c>
      <c r="BA5" s="27">
        <f t="shared" ref="BA5:BA49" si="41">N5</f>
        <v>0</v>
      </c>
      <c r="BB5" s="27">
        <f t="shared" ref="BB5:BB49" si="42">SUM(AP5:BA5)</f>
        <v>96.243999999999986</v>
      </c>
      <c r="BD5" s="27">
        <f t="shared" si="6"/>
        <v>0.71682756324900132</v>
      </c>
      <c r="BE5" s="27">
        <f t="shared" si="7"/>
        <v>1.2683745273332832E-2</v>
      </c>
      <c r="BF5" s="27">
        <f t="shared" si="8"/>
        <v>0.30045115731659477</v>
      </c>
      <c r="BG5" s="27">
        <f t="shared" si="9"/>
        <v>1.6185275347062305E-2</v>
      </c>
      <c r="BH5" s="27">
        <f t="shared" si="10"/>
        <v>5.6901063415177332E-2</v>
      </c>
      <c r="BI5" s="27">
        <f t="shared" si="11"/>
        <v>0</v>
      </c>
      <c r="BJ5" s="27">
        <f t="shared" si="12"/>
        <v>0.41821736584591263</v>
      </c>
      <c r="BK5" s="27">
        <f t="shared" si="13"/>
        <v>0.2047883817723361</v>
      </c>
      <c r="BL5" s="27">
        <f t="shared" si="14"/>
        <v>1.0431732767200376E-3</v>
      </c>
      <c r="BM5" s="27">
        <f t="shared" si="15"/>
        <v>1.5931923826660666E-3</v>
      </c>
      <c r="BN5" s="27">
        <f t="shared" ref="BN5:BN50" si="43">M5/AZ$1*2</f>
        <v>9.6678063018220711E-2</v>
      </c>
      <c r="BO5" s="27">
        <f t="shared" ref="BO5:BO50" si="44">N5/BA$1*2</f>
        <v>0</v>
      </c>
      <c r="BP5" s="27">
        <f t="shared" ref="BP5:BP49" si="45">SUM(BD5:BO5)</f>
        <v>1.8253689808970244</v>
      </c>
      <c r="BQ5" s="27">
        <f t="shared" si="16"/>
        <v>2.2515258526742707</v>
      </c>
    </row>
    <row r="6" spans="1:69" s="27" customFormat="1" x14ac:dyDescent="0.15">
      <c r="A6" s="27" t="s">
        <v>80</v>
      </c>
      <c r="B6" s="27">
        <v>420</v>
      </c>
      <c r="C6" s="27">
        <f t="shared" ref="C6:C69" si="46">SQRT((Q5-Q6)^2 + (R5-R6)^2)*1000</f>
        <v>5.3851648071338278</v>
      </c>
      <c r="D6" s="28">
        <v>43.991999999999997</v>
      </c>
      <c r="E6" s="28">
        <v>1.0149999999999999</v>
      </c>
      <c r="F6" s="28">
        <v>14.689</v>
      </c>
      <c r="G6" s="28">
        <v>1.2649999999999999</v>
      </c>
      <c r="H6" s="28">
        <v>4.0949999999999998</v>
      </c>
      <c r="I6" s="28">
        <v>17.609000000000002</v>
      </c>
      <c r="J6" s="28">
        <v>11.779</v>
      </c>
      <c r="K6" s="28">
        <v>7.0000000000000007E-2</v>
      </c>
      <c r="L6" s="28">
        <v>8.4000000000000005E-2</v>
      </c>
      <c r="M6" s="28">
        <v>2.9540000000000002</v>
      </c>
      <c r="N6" s="28"/>
      <c r="O6" s="27">
        <f t="shared" si="17"/>
        <v>97.551999999999978</v>
      </c>
      <c r="Q6" s="28">
        <v>78.165999999999997</v>
      </c>
      <c r="R6" s="28">
        <v>88.995999999999995</v>
      </c>
      <c r="S6" s="28">
        <v>11.102</v>
      </c>
      <c r="U6" s="28"/>
      <c r="V6" s="29">
        <v>12</v>
      </c>
      <c r="W6" s="29">
        <v>4</v>
      </c>
      <c r="X6" s="15">
        <v>0</v>
      </c>
      <c r="Z6" s="30">
        <f t="shared" si="18"/>
        <v>1.6267100770245582</v>
      </c>
      <c r="AA6" s="30">
        <f t="shared" si="19"/>
        <v>2.8233874683883577E-2</v>
      </c>
      <c r="AB6" s="30">
        <f t="shared" si="20"/>
        <v>0.64011613457811611</v>
      </c>
      <c r="AC6" s="30">
        <f t="shared" si="21"/>
        <v>3.6980423509990486E-2</v>
      </c>
      <c r="AD6" s="30">
        <f t="shared" si="22"/>
        <v>0</v>
      </c>
      <c r="AE6" s="30">
        <f t="shared" si="23"/>
        <v>0.12662800836383831</v>
      </c>
      <c r="AF6" s="30">
        <f t="shared" si="24"/>
        <v>0.97061859555612173</v>
      </c>
      <c r="AG6" s="30">
        <f t="shared" si="25"/>
        <v>0.46664533278679304</v>
      </c>
      <c r="AH6" s="30">
        <f t="shared" si="26"/>
        <v>2.1922453002059671E-3</v>
      </c>
      <c r="AI6" s="30">
        <f t="shared" si="27"/>
        <v>2.4984284711591599E-3</v>
      </c>
      <c r="AJ6" s="30">
        <f t="shared" si="28"/>
        <v>0.21176929794567692</v>
      </c>
      <c r="AK6" s="30">
        <f t="shared" si="29"/>
        <v>0</v>
      </c>
      <c r="AL6" s="30">
        <f t="shared" si="30"/>
        <v>4.1123924182203435</v>
      </c>
      <c r="AM6" s="30">
        <f t="shared" si="31"/>
        <v>0.88459475936270449</v>
      </c>
      <c r="AN6" s="31">
        <f t="shared" si="2"/>
        <v>0</v>
      </c>
      <c r="AP6" s="27">
        <f t="shared" si="32"/>
        <v>43.991999999999997</v>
      </c>
      <c r="AQ6" s="27">
        <f>E6</f>
        <v>1.0149999999999999</v>
      </c>
      <c r="AR6" s="27">
        <f>F6</f>
        <v>14.689</v>
      </c>
      <c r="AS6" s="27">
        <f t="shared" si="35"/>
        <v>1.2649999999999999</v>
      </c>
      <c r="AT6" s="27">
        <f t="shared" si="3"/>
        <v>0</v>
      </c>
      <c r="AU6" s="27">
        <f t="shared" si="4"/>
        <v>4.0949999999999998</v>
      </c>
      <c r="AV6" s="27">
        <f>I6</f>
        <v>17.609000000000002</v>
      </c>
      <c r="AW6" s="27">
        <f t="shared" si="37"/>
        <v>11.779</v>
      </c>
      <c r="AX6" s="27">
        <f>K6</f>
        <v>7.0000000000000007E-2</v>
      </c>
      <c r="AY6" s="27">
        <f t="shared" si="39"/>
        <v>8.4000000000000005E-2</v>
      </c>
      <c r="AZ6" s="27">
        <f t="shared" si="40"/>
        <v>2.9540000000000002</v>
      </c>
      <c r="BA6" s="27">
        <f t="shared" si="41"/>
        <v>0</v>
      </c>
      <c r="BB6" s="27">
        <f t="shared" si="42"/>
        <v>97.551999999999978</v>
      </c>
      <c r="BD6" s="27">
        <f t="shared" si="6"/>
        <v>0.73222370173102524</v>
      </c>
      <c r="BE6" s="27">
        <f t="shared" si="7"/>
        <v>1.2708787218591139E-2</v>
      </c>
      <c r="BF6" s="27">
        <f t="shared" si="8"/>
        <v>0.28813260102000787</v>
      </c>
      <c r="BG6" s="27">
        <f t="shared" si="9"/>
        <v>1.6645831962629119E-2</v>
      </c>
      <c r="BH6" s="27">
        <f t="shared" si="10"/>
        <v>5.6998496742943043E-2</v>
      </c>
      <c r="BI6" s="27">
        <f t="shared" si="11"/>
        <v>0</v>
      </c>
      <c r="BJ6" s="27">
        <f t="shared" si="12"/>
        <v>0.43690018955746768</v>
      </c>
      <c r="BK6" s="27">
        <f t="shared" si="13"/>
        <v>0.21004896803346804</v>
      </c>
      <c r="BL6" s="27">
        <f t="shared" si="14"/>
        <v>9.8678553203246822E-4</v>
      </c>
      <c r="BM6" s="27">
        <f t="shared" si="15"/>
        <v>1.1246063877642825E-3</v>
      </c>
      <c r="BN6" s="27">
        <f t="shared" si="43"/>
        <v>9.5322763069367156E-2</v>
      </c>
      <c r="BO6" s="27">
        <f t="shared" si="44"/>
        <v>0</v>
      </c>
      <c r="BP6" s="27">
        <f t="shared" si="45"/>
        <v>1.8510927312552963</v>
      </c>
      <c r="BQ6" s="27">
        <f>IFERROR(IF(OR($U6="Total",$U6="total", $U6="TOTAL"),$W6/$BP6,V6/(BD6*4+BE6*4+BF6*3+BG6*3+BH6*2+BI6*3+BJ6*2+BK6*2+BL6*2+BM6*2+BN6+BO6)),"NA")</f>
        <v>2.221602596554725</v>
      </c>
    </row>
    <row r="7" spans="1:69" s="27" customFormat="1" x14ac:dyDescent="0.15">
      <c r="A7" s="27" t="s">
        <v>81</v>
      </c>
      <c r="B7" s="27">
        <v>421</v>
      </c>
      <c r="C7" s="27">
        <f t="shared" si="46"/>
        <v>5.3851648071417451</v>
      </c>
      <c r="D7" s="28">
        <v>43.427</v>
      </c>
      <c r="E7" s="28">
        <v>0.996</v>
      </c>
      <c r="F7" s="28">
        <v>14.82</v>
      </c>
      <c r="G7" s="28">
        <v>1.2889999999999999</v>
      </c>
      <c r="H7" s="28">
        <v>4.2</v>
      </c>
      <c r="I7" s="28">
        <v>17.297999999999998</v>
      </c>
      <c r="J7" s="28">
        <v>11.773999999999999</v>
      </c>
      <c r="K7" s="28">
        <v>7.4999999999999997E-2</v>
      </c>
      <c r="L7" s="28">
        <v>0.10199999999999999</v>
      </c>
      <c r="M7" s="28">
        <v>2.82</v>
      </c>
      <c r="N7" s="28"/>
      <c r="O7" s="27">
        <f t="shared" si="17"/>
        <v>96.801000000000002</v>
      </c>
      <c r="Q7" s="28">
        <v>78.171000000000006</v>
      </c>
      <c r="R7" s="28">
        <v>88.994</v>
      </c>
      <c r="S7" s="28">
        <v>11.102</v>
      </c>
      <c r="U7" s="28"/>
      <c r="V7" s="29">
        <v>12</v>
      </c>
      <c r="W7" s="29">
        <v>4</v>
      </c>
      <c r="X7" s="15">
        <v>0</v>
      </c>
      <c r="Z7" s="30">
        <f t="shared" si="18"/>
        <v>1.6197016400207704</v>
      </c>
      <c r="AA7" s="30">
        <f t="shared" si="19"/>
        <v>2.7944897553702407E-2</v>
      </c>
      <c r="AB7" s="30">
        <f t="shared" si="20"/>
        <v>0.65140860276168688</v>
      </c>
      <c r="AC7" s="30">
        <f t="shared" si="21"/>
        <v>3.8007824777139106E-2</v>
      </c>
      <c r="AD7" s="30">
        <f t="shared" si="22"/>
        <v>0</v>
      </c>
      <c r="AE7" s="30">
        <f t="shared" si="23"/>
        <v>0.13099777023718709</v>
      </c>
      <c r="AF7" s="30">
        <f t="shared" si="24"/>
        <v>0.96171978279527448</v>
      </c>
      <c r="AG7" s="30">
        <f t="shared" si="25"/>
        <v>0.47048012211325257</v>
      </c>
      <c r="AH7" s="30">
        <f t="shared" si="26"/>
        <v>2.3691421201048057E-3</v>
      </c>
      <c r="AI7" s="30">
        <f t="shared" si="27"/>
        <v>3.0600360922844339E-3</v>
      </c>
      <c r="AJ7" s="30">
        <f t="shared" si="28"/>
        <v>0.20391086036942155</v>
      </c>
      <c r="AK7" s="30">
        <f t="shared" si="29"/>
        <v>0</v>
      </c>
      <c r="AL7" s="30">
        <f>IFERROR(SUM(Z7:AK7),"NA")</f>
        <v>4.1096006788408239</v>
      </c>
      <c r="AM7" s="30">
        <f t="shared" si="31"/>
        <v>0.88011744675131476</v>
      </c>
      <c r="AN7" s="31">
        <f>IFERROR(AD7/(AD7+AE7),"NA")</f>
        <v>0</v>
      </c>
      <c r="AP7" s="27">
        <f t="shared" si="32"/>
        <v>43.427</v>
      </c>
      <c r="AQ7" s="27">
        <f t="shared" si="33"/>
        <v>0.996</v>
      </c>
      <c r="AR7" s="27">
        <f t="shared" si="34"/>
        <v>14.82</v>
      </c>
      <c r="AS7" s="27">
        <f t="shared" si="35"/>
        <v>1.2889999999999999</v>
      </c>
      <c r="AT7" s="27">
        <f t="shared" si="3"/>
        <v>0</v>
      </c>
      <c r="AU7" s="27">
        <f t="shared" si="4"/>
        <v>4.2</v>
      </c>
      <c r="AV7" s="27">
        <f t="shared" si="36"/>
        <v>17.297999999999998</v>
      </c>
      <c r="AW7" s="27">
        <f t="shared" si="37"/>
        <v>11.773999999999999</v>
      </c>
      <c r="AX7" s="27">
        <f t="shared" si="38"/>
        <v>7.4999999999999997E-2</v>
      </c>
      <c r="AY7" s="27">
        <f t="shared" si="39"/>
        <v>0.10199999999999999</v>
      </c>
      <c r="AZ7" s="27">
        <f t="shared" si="40"/>
        <v>2.82</v>
      </c>
      <c r="BA7" s="27">
        <f t="shared" si="41"/>
        <v>0</v>
      </c>
      <c r="BB7" s="27">
        <f t="shared" si="42"/>
        <v>96.801000000000002</v>
      </c>
      <c r="BD7" s="27">
        <f t="shared" si="6"/>
        <v>0.72281957390146467</v>
      </c>
      <c r="BE7" s="27">
        <f t="shared" si="7"/>
        <v>1.2470888738637217E-2</v>
      </c>
      <c r="BF7" s="27">
        <f t="shared" si="8"/>
        <v>0.29070223617104751</v>
      </c>
      <c r="BG7" s="27">
        <f t="shared" si="9"/>
        <v>1.6961642213303506E-2</v>
      </c>
      <c r="BH7" s="27">
        <f t="shared" si="10"/>
        <v>5.8459996659428769E-2</v>
      </c>
      <c r="BI7" s="27">
        <f t="shared" si="11"/>
        <v>0</v>
      </c>
      <c r="BJ7" s="27">
        <f t="shared" si="12"/>
        <v>0.42918391044153981</v>
      </c>
      <c r="BK7" s="27">
        <f t="shared" si="13"/>
        <v>0.20995980555446578</v>
      </c>
      <c r="BL7" s="27">
        <f t="shared" si="14"/>
        <v>1.0572702128919301E-3</v>
      </c>
      <c r="BM7" s="27">
        <f t="shared" si="15"/>
        <v>1.3655934708566287E-3</v>
      </c>
      <c r="BN7" s="27">
        <f t="shared" si="43"/>
        <v>9.0998710851596262E-2</v>
      </c>
      <c r="BO7" s="27">
        <f t="shared" si="44"/>
        <v>0</v>
      </c>
      <c r="BP7" s="27">
        <f t="shared" si="45"/>
        <v>1.8339796282152319</v>
      </c>
      <c r="BQ7" s="27">
        <f t="shared" si="16"/>
        <v>2.2408104297429685</v>
      </c>
    </row>
    <row r="8" spans="1:69" s="27" customFormat="1" x14ac:dyDescent="0.15">
      <c r="A8" s="27" t="s">
        <v>82</v>
      </c>
      <c r="B8" s="27">
        <v>422</v>
      </c>
      <c r="C8" s="27">
        <f t="shared" si="46"/>
        <v>4.1231056256097753</v>
      </c>
      <c r="D8" s="28">
        <v>43.85</v>
      </c>
      <c r="E8" s="28">
        <v>1.0169999999999999</v>
      </c>
      <c r="F8" s="28">
        <v>14.712</v>
      </c>
      <c r="G8" s="28">
        <v>1.27</v>
      </c>
      <c r="H8" s="28">
        <v>4.1120000000000001</v>
      </c>
      <c r="I8" s="28">
        <v>17.533000000000001</v>
      </c>
      <c r="J8" s="28">
        <v>11.739000000000001</v>
      </c>
      <c r="K8" s="28">
        <v>7.2999999999999995E-2</v>
      </c>
      <c r="L8" s="28">
        <v>0.09</v>
      </c>
      <c r="M8" s="28">
        <v>2.9319999999999999</v>
      </c>
      <c r="N8" s="28"/>
      <c r="O8" s="27">
        <f t="shared" si="17"/>
        <v>97.328000000000017</v>
      </c>
      <c r="Q8" s="28">
        <v>78.174999999999997</v>
      </c>
      <c r="R8" s="28">
        <v>88.992999999999995</v>
      </c>
      <c r="S8" s="28">
        <v>11.102</v>
      </c>
      <c r="U8" s="28"/>
      <c r="V8" s="29">
        <v>12</v>
      </c>
      <c r="W8" s="29">
        <v>4</v>
      </c>
      <c r="X8" s="15">
        <v>0</v>
      </c>
      <c r="Z8" s="30">
        <f t="shared" si="18"/>
        <v>1.6253688238053927</v>
      </c>
      <c r="AA8" s="30">
        <f t="shared" si="19"/>
        <v>2.8357717431004188E-2</v>
      </c>
      <c r="AB8" s="30">
        <f t="shared" si="20"/>
        <v>0.64266424252959542</v>
      </c>
      <c r="AC8" s="30">
        <f t="shared" si="21"/>
        <v>3.7216107987200903E-2</v>
      </c>
      <c r="AD8" s="30">
        <f t="shared" si="22"/>
        <v>0</v>
      </c>
      <c r="AE8" s="30">
        <f t="shared" si="23"/>
        <v>0.12746027565538889</v>
      </c>
      <c r="AF8" s="30">
        <f t="shared" si="24"/>
        <v>0.96875961085162399</v>
      </c>
      <c r="AG8" s="30">
        <f t="shared" si="25"/>
        <v>0.46618198270948297</v>
      </c>
      <c r="AH8" s="30">
        <f t="shared" si="26"/>
        <v>2.2917109774837222E-3</v>
      </c>
      <c r="AI8" s="30">
        <f t="shared" si="27"/>
        <v>2.6833419543021435E-3</v>
      </c>
      <c r="AJ8" s="30">
        <f t="shared" si="28"/>
        <v>0.21069893920746333</v>
      </c>
      <c r="AK8" s="30">
        <f t="shared" si="29"/>
        <v>0</v>
      </c>
      <c r="AL8" s="30">
        <f t="shared" si="30"/>
        <v>4.1116827531089379</v>
      </c>
      <c r="AM8" s="30">
        <f t="shared" si="31"/>
        <v>0.88372745539079078</v>
      </c>
      <c r="AN8" s="31">
        <f t="shared" si="2"/>
        <v>0</v>
      </c>
      <c r="AP8" s="27">
        <f t="shared" si="32"/>
        <v>43.85</v>
      </c>
      <c r="AQ8" s="27">
        <f t="shared" si="33"/>
        <v>1.0169999999999999</v>
      </c>
      <c r="AR8" s="27">
        <f t="shared" si="34"/>
        <v>14.712</v>
      </c>
      <c r="AS8" s="27">
        <f t="shared" si="35"/>
        <v>1.27</v>
      </c>
      <c r="AT8" s="27">
        <f t="shared" si="3"/>
        <v>0</v>
      </c>
      <c r="AU8" s="27">
        <f t="shared" si="4"/>
        <v>4.1120000000000001</v>
      </c>
      <c r="AV8" s="27">
        <f t="shared" si="36"/>
        <v>17.533000000000001</v>
      </c>
      <c r="AW8" s="27">
        <f t="shared" si="37"/>
        <v>11.739000000000001</v>
      </c>
      <c r="AX8" s="27">
        <f t="shared" si="38"/>
        <v>7.2999999999999995E-2</v>
      </c>
      <c r="AY8" s="27">
        <f t="shared" si="39"/>
        <v>0.09</v>
      </c>
      <c r="AZ8" s="27">
        <f t="shared" si="40"/>
        <v>2.9319999999999999</v>
      </c>
      <c r="BA8" s="27">
        <f t="shared" si="41"/>
        <v>0</v>
      </c>
      <c r="BB8" s="27">
        <f t="shared" si="42"/>
        <v>97.328000000000017</v>
      </c>
      <c r="BD8" s="27">
        <f t="shared" si="6"/>
        <v>0.72986018641810924</v>
      </c>
      <c r="BE8" s="27">
        <f t="shared" si="7"/>
        <v>1.2733829163849446E-2</v>
      </c>
      <c r="BF8" s="27">
        <f t="shared" si="8"/>
        <v>0.2885837583366026</v>
      </c>
      <c r="BG8" s="27">
        <f t="shared" si="9"/>
        <v>1.6711625764852949E-2</v>
      </c>
      <c r="BH8" s="27">
        <f t="shared" si="10"/>
        <v>5.72351205389455E-2</v>
      </c>
      <c r="BI8" s="27">
        <f t="shared" si="11"/>
        <v>0</v>
      </c>
      <c r="BJ8" s="27">
        <f t="shared" si="12"/>
        <v>0.4350145393555046</v>
      </c>
      <c r="BK8" s="27">
        <f t="shared" si="13"/>
        <v>0.20933566820145016</v>
      </c>
      <c r="BL8" s="27">
        <f t="shared" si="14"/>
        <v>1.0290763405481453E-3</v>
      </c>
      <c r="BM8" s="27">
        <f t="shared" si="15"/>
        <v>1.2049354154617311E-3</v>
      </c>
      <c r="BN8" s="27">
        <f t="shared" si="43"/>
        <v>9.4612844048539091E-2</v>
      </c>
      <c r="BO8" s="27">
        <f t="shared" si="44"/>
        <v>0</v>
      </c>
      <c r="BP8" s="27">
        <f t="shared" si="45"/>
        <v>1.8463215835838636</v>
      </c>
      <c r="BQ8" s="27">
        <f t="shared" si="16"/>
        <v>2.2269591547144354</v>
      </c>
    </row>
    <row r="9" spans="1:69" s="27" customFormat="1" x14ac:dyDescent="0.15">
      <c r="A9" s="27" t="s">
        <v>83</v>
      </c>
      <c r="B9" s="27">
        <v>423</v>
      </c>
      <c r="C9" s="27">
        <f t="shared" si="46"/>
        <v>5.3851648071417451</v>
      </c>
      <c r="D9" s="28">
        <v>43.853999999999999</v>
      </c>
      <c r="E9" s="28">
        <v>1.008</v>
      </c>
      <c r="F9" s="28">
        <v>14.762</v>
      </c>
      <c r="G9" s="28">
        <v>1.274</v>
      </c>
      <c r="H9" s="28">
        <v>4.1479999999999997</v>
      </c>
      <c r="I9" s="28">
        <v>17.553000000000001</v>
      </c>
      <c r="J9" s="28">
        <v>11.736000000000001</v>
      </c>
      <c r="K9" s="28">
        <v>6.8000000000000005E-2</v>
      </c>
      <c r="L9" s="28">
        <v>9.1999999999999998E-2</v>
      </c>
      <c r="M9" s="28">
        <v>2.9550000000000001</v>
      </c>
      <c r="N9" s="28"/>
      <c r="O9" s="27">
        <f t="shared" si="17"/>
        <v>97.45</v>
      </c>
      <c r="Q9" s="28">
        <v>78.180000000000007</v>
      </c>
      <c r="R9" s="28">
        <v>88.991</v>
      </c>
      <c r="S9" s="28">
        <v>11.102</v>
      </c>
      <c r="U9" s="28"/>
      <c r="V9" s="29">
        <v>12</v>
      </c>
      <c r="W9" s="29">
        <v>4</v>
      </c>
      <c r="X9" s="15">
        <v>0</v>
      </c>
      <c r="Z9" s="30">
        <f t="shared" si="18"/>
        <v>1.6238722211531336</v>
      </c>
      <c r="AA9" s="30">
        <f t="shared" si="19"/>
        <v>2.8078322803563472E-2</v>
      </c>
      <c r="AB9" s="30">
        <f t="shared" si="20"/>
        <v>0.64419586702091403</v>
      </c>
      <c r="AC9" s="30">
        <f t="shared" si="21"/>
        <v>3.7295546297211699E-2</v>
      </c>
      <c r="AD9" s="30">
        <f t="shared" si="22"/>
        <v>0</v>
      </c>
      <c r="AE9" s="30">
        <f t="shared" si="23"/>
        <v>0.12844606613510756</v>
      </c>
      <c r="AF9" s="30">
        <f t="shared" si="24"/>
        <v>0.96888326990464324</v>
      </c>
      <c r="AG9" s="30">
        <f t="shared" si="25"/>
        <v>0.46559123465550961</v>
      </c>
      <c r="AH9" s="30">
        <f t="shared" si="26"/>
        <v>2.1325843135235026E-3</v>
      </c>
      <c r="AI9" s="30">
        <f t="shared" si="27"/>
        <v>2.7401961485926884E-3</v>
      </c>
      <c r="AJ9" s="30">
        <f t="shared" si="28"/>
        <v>0.21213688190408342</v>
      </c>
      <c r="AK9" s="30">
        <f t="shared" si="29"/>
        <v>0</v>
      </c>
      <c r="AL9" s="30">
        <f t="shared" si="30"/>
        <v>4.1133721903362828</v>
      </c>
      <c r="AM9" s="30">
        <f t="shared" si="31"/>
        <v>0.88294665792981708</v>
      </c>
      <c r="AN9" s="31">
        <f t="shared" si="2"/>
        <v>0</v>
      </c>
      <c r="AO9" s="38"/>
      <c r="AP9" s="27">
        <f t="shared" si="32"/>
        <v>43.853999999999999</v>
      </c>
      <c r="AQ9" s="27">
        <f t="shared" si="33"/>
        <v>1.008</v>
      </c>
      <c r="AR9" s="27">
        <f t="shared" si="34"/>
        <v>14.762</v>
      </c>
      <c r="AS9" s="27">
        <f t="shared" si="35"/>
        <v>1.274</v>
      </c>
      <c r="AT9" s="27">
        <f t="shared" si="3"/>
        <v>0</v>
      </c>
      <c r="AU9" s="27">
        <f t="shared" si="4"/>
        <v>4.1479999999999997</v>
      </c>
      <c r="AV9" s="27">
        <f t="shared" si="36"/>
        <v>17.553000000000001</v>
      </c>
      <c r="AW9" s="27">
        <f t="shared" si="37"/>
        <v>11.736000000000001</v>
      </c>
      <c r="AX9" s="27">
        <f t="shared" si="38"/>
        <v>6.8000000000000005E-2</v>
      </c>
      <c r="AY9" s="27">
        <f t="shared" si="39"/>
        <v>9.1999999999999998E-2</v>
      </c>
      <c r="AZ9" s="27">
        <f t="shared" si="40"/>
        <v>2.9550000000000001</v>
      </c>
      <c r="BA9" s="27">
        <f t="shared" si="41"/>
        <v>0</v>
      </c>
      <c r="BB9" s="27">
        <f t="shared" si="42"/>
        <v>97.45</v>
      </c>
      <c r="BD9" s="27">
        <f t="shared" si="6"/>
        <v>0.72992676431424763</v>
      </c>
      <c r="BE9" s="27">
        <f t="shared" si="7"/>
        <v>1.2621140410187064E-2</v>
      </c>
      <c r="BF9" s="27">
        <f t="shared" si="8"/>
        <v>0.28956453511180857</v>
      </c>
      <c r="BG9" s="27">
        <f t="shared" si="9"/>
        <v>1.6764260806632014E-2</v>
      </c>
      <c r="BH9" s="27">
        <f t="shared" si="10"/>
        <v>5.7736206224597741E-2</v>
      </c>
      <c r="BI9" s="27">
        <f t="shared" si="11"/>
        <v>0</v>
      </c>
      <c r="BJ9" s="27">
        <f t="shared" si="12"/>
        <v>0.4355107630928633</v>
      </c>
      <c r="BK9" s="27">
        <f t="shared" si="13"/>
        <v>0.20928217071404881</v>
      </c>
      <c r="BL9" s="27">
        <f t="shared" si="14"/>
        <v>9.5859165968868341E-4</v>
      </c>
      <c r="BM9" s="27">
        <f t="shared" si="15"/>
        <v>1.2317117580275473E-3</v>
      </c>
      <c r="BN9" s="27">
        <f t="shared" si="43"/>
        <v>9.5355032115768429E-2</v>
      </c>
      <c r="BO9" s="27">
        <f t="shared" si="44"/>
        <v>0</v>
      </c>
      <c r="BP9" s="27">
        <f t="shared" si="45"/>
        <v>1.8489511762078696</v>
      </c>
      <c r="BQ9" s="27">
        <f t="shared" si="16"/>
        <v>2.2247056835609129</v>
      </c>
    </row>
    <row r="10" spans="1:69" s="27" customFormat="1" x14ac:dyDescent="0.15">
      <c r="A10" s="27" t="s">
        <v>84</v>
      </c>
      <c r="B10" s="27">
        <v>424</v>
      </c>
      <c r="C10" s="27">
        <f t="shared" si="46"/>
        <v>5.3851648071285512</v>
      </c>
      <c r="D10" s="28">
        <v>43.731999999999999</v>
      </c>
      <c r="E10" s="28">
        <v>1.0069999999999999</v>
      </c>
      <c r="F10" s="28">
        <v>14.756</v>
      </c>
      <c r="G10" s="28">
        <v>1.27</v>
      </c>
      <c r="H10" s="28">
        <v>4.1539999999999999</v>
      </c>
      <c r="I10" s="28">
        <v>17.515999999999998</v>
      </c>
      <c r="J10" s="28">
        <v>11.676</v>
      </c>
      <c r="K10" s="28">
        <v>6.7000000000000004E-2</v>
      </c>
      <c r="L10" s="28">
        <v>0.11</v>
      </c>
      <c r="M10" s="28">
        <v>2.9649999999999999</v>
      </c>
      <c r="N10" s="28"/>
      <c r="O10" s="27">
        <f t="shared" si="17"/>
        <v>97.253</v>
      </c>
      <c r="Q10" s="28">
        <v>78.185000000000002</v>
      </c>
      <c r="R10" s="28">
        <v>88.989000000000004</v>
      </c>
      <c r="S10" s="28">
        <v>11.102</v>
      </c>
      <c r="U10" s="28"/>
      <c r="V10" s="29">
        <v>12</v>
      </c>
      <c r="W10" s="29">
        <v>4</v>
      </c>
      <c r="X10" s="15">
        <v>0</v>
      </c>
      <c r="Z10" s="30">
        <f t="shared" si="18"/>
        <v>1.6228796590869079</v>
      </c>
      <c r="AA10" s="30">
        <f t="shared" si="19"/>
        <v>2.8111527088264494E-2</v>
      </c>
      <c r="AB10" s="30">
        <f t="shared" si="20"/>
        <v>0.6453357385355617</v>
      </c>
      <c r="AC10" s="30">
        <f t="shared" si="21"/>
        <v>3.7259378213781141E-2</v>
      </c>
      <c r="AD10" s="30">
        <f t="shared" si="22"/>
        <v>0</v>
      </c>
      <c r="AE10" s="30">
        <f t="shared" si="23"/>
        <v>0.12891186440172059</v>
      </c>
      <c r="AF10" s="30">
        <f t="shared" si="24"/>
        <v>0.96894556151882816</v>
      </c>
      <c r="AG10" s="30">
        <f t="shared" si="25"/>
        <v>0.46421922073077537</v>
      </c>
      <c r="AH10" s="30">
        <f t="shared" si="26"/>
        <v>2.1057966842726521E-3</v>
      </c>
      <c r="AI10" s="30">
        <f t="shared" si="27"/>
        <v>3.2834533209621652E-3</v>
      </c>
      <c r="AJ10" s="30">
        <f t="shared" si="28"/>
        <v>0.21331811173816476</v>
      </c>
      <c r="AK10" s="30">
        <f t="shared" si="29"/>
        <v>0</v>
      </c>
      <c r="AL10" s="30">
        <f t="shared" si="30"/>
        <v>4.1143703113192389</v>
      </c>
      <c r="AM10" s="30">
        <f t="shared" si="31"/>
        <v>0.88257868338994161</v>
      </c>
      <c r="AN10" s="31">
        <f t="shared" si="2"/>
        <v>0</v>
      </c>
      <c r="AP10" s="27">
        <f t="shared" si="32"/>
        <v>43.731999999999999</v>
      </c>
      <c r="AQ10" s="27">
        <f>E10</f>
        <v>1.0069999999999999</v>
      </c>
      <c r="AR10" s="27">
        <f t="shared" si="34"/>
        <v>14.756</v>
      </c>
      <c r="AS10" s="27">
        <f t="shared" si="35"/>
        <v>1.27</v>
      </c>
      <c r="AT10" s="27">
        <f t="shared" si="3"/>
        <v>0</v>
      </c>
      <c r="AU10" s="27">
        <f t="shared" si="4"/>
        <v>4.1539999999999999</v>
      </c>
      <c r="AV10" s="27">
        <f t="shared" si="36"/>
        <v>17.515999999999998</v>
      </c>
      <c r="AW10" s="27">
        <f t="shared" si="37"/>
        <v>11.676</v>
      </c>
      <c r="AX10" s="27">
        <f t="shared" si="38"/>
        <v>6.7000000000000004E-2</v>
      </c>
      <c r="AY10" s="27">
        <f t="shared" si="39"/>
        <v>0.11</v>
      </c>
      <c r="AZ10" s="27">
        <f t="shared" si="40"/>
        <v>2.9649999999999999</v>
      </c>
      <c r="BA10" s="27">
        <f t="shared" si="41"/>
        <v>0</v>
      </c>
      <c r="BB10" s="27">
        <f t="shared" si="42"/>
        <v>97.253</v>
      </c>
      <c r="BD10" s="27">
        <f t="shared" si="6"/>
        <v>0.72789613848202395</v>
      </c>
      <c r="BE10" s="27">
        <f t="shared" si="7"/>
        <v>1.2608619437557908E-2</v>
      </c>
      <c r="BF10" s="27">
        <f t="shared" si="8"/>
        <v>0.28944684189878384</v>
      </c>
      <c r="BG10" s="27">
        <f t="shared" si="9"/>
        <v>1.6711625764852949E-2</v>
      </c>
      <c r="BH10" s="27">
        <f t="shared" si="10"/>
        <v>5.7819720505539782E-2</v>
      </c>
      <c r="BI10" s="27">
        <f t="shared" si="11"/>
        <v>0</v>
      </c>
      <c r="BJ10" s="27">
        <f t="shared" si="12"/>
        <v>0.43459274917874968</v>
      </c>
      <c r="BK10" s="27">
        <f t="shared" si="13"/>
        <v>0.20821222096602199</v>
      </c>
      <c r="BL10" s="27">
        <f t="shared" si="14"/>
        <v>9.4449472351679101E-4</v>
      </c>
      <c r="BM10" s="27">
        <f t="shared" si="15"/>
        <v>1.4726988411198937E-3</v>
      </c>
      <c r="BN10" s="27">
        <f t="shared" si="43"/>
        <v>9.5677722579781174E-2</v>
      </c>
      <c r="BO10" s="27">
        <f t="shared" si="44"/>
        <v>0</v>
      </c>
      <c r="BP10" s="27">
        <f t="shared" si="45"/>
        <v>1.845382832377948</v>
      </c>
      <c r="BQ10" s="27">
        <f t="shared" si="16"/>
        <v>2.2295483837451164</v>
      </c>
    </row>
    <row r="11" spans="1:69" s="3" customFormat="1" x14ac:dyDescent="0.15">
      <c r="A11" s="3" t="s">
        <v>85</v>
      </c>
      <c r="B11" s="3">
        <v>425</v>
      </c>
      <c r="C11" s="3">
        <f t="shared" si="46"/>
        <v>4.4721359549955126</v>
      </c>
      <c r="D11" s="4">
        <v>48.043999999999997</v>
      </c>
      <c r="E11" s="4">
        <v>0.505</v>
      </c>
      <c r="F11" s="4">
        <v>7.3250000000000002</v>
      </c>
      <c r="G11" s="4">
        <v>0.70099999999999996</v>
      </c>
      <c r="H11" s="4">
        <v>5.6319999999999997</v>
      </c>
      <c r="I11" s="4">
        <v>26.344999999999999</v>
      </c>
      <c r="J11" s="4">
        <v>4.3949999999999996</v>
      </c>
      <c r="K11" s="4">
        <v>0.13200000000000001</v>
      </c>
      <c r="L11" s="4">
        <v>8.8999999999999996E-2</v>
      </c>
      <c r="M11" s="4">
        <v>0.89400000000000002</v>
      </c>
      <c r="N11" s="4"/>
      <c r="O11" s="3">
        <f t="shared" si="17"/>
        <v>94.061999999999998</v>
      </c>
      <c r="Q11" s="4">
        <v>78.188999999999993</v>
      </c>
      <c r="R11" s="4">
        <v>88.986999999999995</v>
      </c>
      <c r="S11" s="4">
        <v>11.102</v>
      </c>
      <c r="U11" s="4"/>
      <c r="V11" s="32">
        <v>12</v>
      </c>
      <c r="W11" s="32">
        <v>4</v>
      </c>
      <c r="X11" s="33">
        <v>0</v>
      </c>
      <c r="Z11" s="34">
        <f t="shared" si="18"/>
        <v>1.7975192562344664</v>
      </c>
      <c r="AA11" s="34">
        <f t="shared" si="19"/>
        <v>1.4213261995359222E-2</v>
      </c>
      <c r="AB11" s="34">
        <f t="shared" si="20"/>
        <v>0.32297738588881525</v>
      </c>
      <c r="AC11" s="34">
        <f t="shared" si="21"/>
        <v>2.0734678978944626E-2</v>
      </c>
      <c r="AD11" s="34">
        <f t="shared" si="22"/>
        <v>0</v>
      </c>
      <c r="AE11" s="34">
        <f t="shared" si="23"/>
        <v>0.17621239711234346</v>
      </c>
      <c r="AF11" s="34">
        <f t="shared" si="24"/>
        <v>1.4692985832038592</v>
      </c>
      <c r="AG11" s="34">
        <f t="shared" si="25"/>
        <v>0.17617136813702275</v>
      </c>
      <c r="AH11" s="34">
        <f t="shared" si="26"/>
        <v>4.1827603429240084E-3</v>
      </c>
      <c r="AI11" s="34">
        <f t="shared" si="27"/>
        <v>2.6784009095155007E-3</v>
      </c>
      <c r="AJ11" s="34">
        <f t="shared" si="28"/>
        <v>6.4846713066089634E-2</v>
      </c>
      <c r="AK11" s="34">
        <f t="shared" si="29"/>
        <v>0</v>
      </c>
      <c r="AL11" s="34">
        <f t="shared" si="30"/>
        <v>4.0488348058693395</v>
      </c>
      <c r="AM11" s="34">
        <f t="shared" si="31"/>
        <v>0.89291326571489527</v>
      </c>
      <c r="AN11" s="35">
        <f t="shared" si="2"/>
        <v>0</v>
      </c>
      <c r="AP11" s="3">
        <f t="shared" si="32"/>
        <v>48.043999999999997</v>
      </c>
      <c r="AQ11" s="3">
        <f>E11</f>
        <v>0.505</v>
      </c>
      <c r="AR11" s="3">
        <f t="shared" si="34"/>
        <v>7.3250000000000002</v>
      </c>
      <c r="AS11" s="3">
        <f t="shared" si="35"/>
        <v>0.70099999999999996</v>
      </c>
      <c r="AT11" s="3">
        <f t="shared" si="3"/>
        <v>0</v>
      </c>
      <c r="AU11" s="3">
        <f t="shared" si="4"/>
        <v>5.6319999999999997</v>
      </c>
      <c r="AV11" s="3">
        <f t="shared" si="36"/>
        <v>26.344999999999999</v>
      </c>
      <c r="AW11" s="3">
        <f t="shared" si="37"/>
        <v>4.3949999999999996</v>
      </c>
      <c r="AX11" s="3">
        <f t="shared" si="38"/>
        <v>0.13200000000000001</v>
      </c>
      <c r="AY11" s="3">
        <f t="shared" si="39"/>
        <v>8.8999999999999996E-2</v>
      </c>
      <c r="AZ11" s="3">
        <f t="shared" si="40"/>
        <v>0.89400000000000002</v>
      </c>
      <c r="BA11" s="3">
        <f t="shared" si="41"/>
        <v>0</v>
      </c>
      <c r="BB11" s="3">
        <f t="shared" si="42"/>
        <v>94.061999999999998</v>
      </c>
      <c r="BD11" s="3">
        <f t="shared" si="6"/>
        <v>0.79966711051930761</v>
      </c>
      <c r="BE11" s="3">
        <f t="shared" si="7"/>
        <v>6.3230911777226858E-3</v>
      </c>
      <c r="BF11" s="3">
        <f t="shared" si="8"/>
        <v>0.1436837975676736</v>
      </c>
      <c r="BG11" s="3">
        <f t="shared" si="9"/>
        <v>9.2242910717810368E-3</v>
      </c>
      <c r="BH11" s="3">
        <f t="shared" si="10"/>
        <v>7.839207171092924E-2</v>
      </c>
      <c r="BI11" s="3">
        <f t="shared" si="11"/>
        <v>0</v>
      </c>
      <c r="BJ11" s="3">
        <f t="shared" si="12"/>
        <v>0.65365071803574792</v>
      </c>
      <c r="BK11" s="3">
        <f t="shared" si="13"/>
        <v>7.8373819042965615E-2</v>
      </c>
      <c r="BL11" s="3">
        <f t="shared" si="14"/>
        <v>1.860795574689797E-3</v>
      </c>
      <c r="BM11" s="3">
        <f t="shared" si="15"/>
        <v>1.191547244178823E-3</v>
      </c>
      <c r="BN11" s="3">
        <f t="shared" si="43"/>
        <v>2.8848527482740093E-2</v>
      </c>
      <c r="BO11" s="3">
        <f t="shared" si="44"/>
        <v>0</v>
      </c>
      <c r="BP11" s="3">
        <f t="shared" si="45"/>
        <v>1.8012157694277364</v>
      </c>
      <c r="BQ11" s="3">
        <f t="shared" si="16"/>
        <v>2.2478344208343755</v>
      </c>
    </row>
    <row r="12" spans="1:69" x14ac:dyDescent="0.15">
      <c r="A12" t="s">
        <v>86</v>
      </c>
      <c r="B12">
        <v>426</v>
      </c>
      <c r="C12">
        <f t="shared" si="46"/>
        <v>5.8309518948536461</v>
      </c>
      <c r="D12" s="1">
        <v>55.652999999999999</v>
      </c>
      <c r="E12" s="1">
        <v>7.2999999999999995E-2</v>
      </c>
      <c r="F12" s="1">
        <v>3.37</v>
      </c>
      <c r="G12" s="1">
        <v>0.33800000000000002</v>
      </c>
      <c r="H12" s="1">
        <v>6.444</v>
      </c>
      <c r="I12" s="1">
        <v>32.875999999999998</v>
      </c>
      <c r="J12" s="1">
        <v>0.59799999999999998</v>
      </c>
      <c r="K12" s="1">
        <v>0.17100000000000001</v>
      </c>
      <c r="L12" s="1">
        <v>6.8000000000000005E-2</v>
      </c>
      <c r="M12" s="1">
        <v>1.9E-2</v>
      </c>
      <c r="O12">
        <f t="shared" si="17"/>
        <v>99.61</v>
      </c>
      <c r="Q12" s="1">
        <v>78.194000000000003</v>
      </c>
      <c r="R12" s="1">
        <v>88.983999999999995</v>
      </c>
      <c r="S12" s="1">
        <v>11.102</v>
      </c>
      <c r="V12" s="5">
        <v>12</v>
      </c>
      <c r="W12" s="5">
        <v>4</v>
      </c>
      <c r="X12" s="15">
        <v>0</v>
      </c>
      <c r="Z12" s="14">
        <f t="shared" si="18"/>
        <v>1.9298467322639847</v>
      </c>
      <c r="AA12" s="14">
        <f t="shared" si="19"/>
        <v>1.9042549317185226E-3</v>
      </c>
      <c r="AB12" s="14">
        <f t="shared" si="20"/>
        <v>0.13771911793215935</v>
      </c>
      <c r="AC12" s="14">
        <f t="shared" si="21"/>
        <v>9.2660756951928984E-3</v>
      </c>
      <c r="AD12" s="14">
        <f t="shared" si="22"/>
        <v>0</v>
      </c>
      <c r="AE12" s="14">
        <f t="shared" si="23"/>
        <v>0.18686552711297111</v>
      </c>
      <c r="AF12" s="14">
        <f t="shared" si="24"/>
        <v>1.6993806708367603</v>
      </c>
      <c r="AG12" s="14">
        <f t="shared" si="25"/>
        <v>2.2216593928134274E-2</v>
      </c>
      <c r="AH12" s="14">
        <f t="shared" si="26"/>
        <v>5.0220959564935327E-3</v>
      </c>
      <c r="AI12" s="14">
        <f t="shared" si="27"/>
        <v>1.896681181940579E-3</v>
      </c>
      <c r="AJ12" s="14">
        <f t="shared" si="28"/>
        <v>1.2773323025315041E-3</v>
      </c>
      <c r="AK12" s="14">
        <f t="shared" si="29"/>
        <v>0</v>
      </c>
      <c r="AL12" s="14">
        <f t="shared" si="30"/>
        <v>3.9953950821418878</v>
      </c>
      <c r="AM12" s="14">
        <f t="shared" si="31"/>
        <v>0.90093258912008101</v>
      </c>
      <c r="AN12" s="11">
        <f t="shared" si="2"/>
        <v>0</v>
      </c>
      <c r="AP12">
        <f t="shared" si="32"/>
        <v>55.652999999999999</v>
      </c>
      <c r="AQ12">
        <f>E12</f>
        <v>7.2999999999999995E-2</v>
      </c>
      <c r="AR12">
        <f t="shared" si="34"/>
        <v>3.37</v>
      </c>
      <c r="AS12">
        <f t="shared" si="35"/>
        <v>0.33800000000000002</v>
      </c>
      <c r="AT12">
        <f t="shared" si="3"/>
        <v>0</v>
      </c>
      <c r="AU12">
        <f t="shared" si="4"/>
        <v>6.4439999999999991</v>
      </c>
      <c r="AV12">
        <f t="shared" si="36"/>
        <v>32.875999999999998</v>
      </c>
      <c r="AW12">
        <f t="shared" si="37"/>
        <v>0.59799999999999998</v>
      </c>
      <c r="AX12">
        <f t="shared" si="38"/>
        <v>0.17100000000000001</v>
      </c>
      <c r="AY12">
        <f t="shared" si="39"/>
        <v>6.8000000000000005E-2</v>
      </c>
      <c r="AZ12">
        <f t="shared" si="40"/>
        <v>1.9E-2</v>
      </c>
      <c r="BA12">
        <f t="shared" si="41"/>
        <v>0</v>
      </c>
      <c r="BB12">
        <f t="shared" si="42"/>
        <v>99.61</v>
      </c>
      <c r="BD12">
        <f t="shared" si="6"/>
        <v>0.92631491344873507</v>
      </c>
      <c r="BE12">
        <f t="shared" si="7"/>
        <v>9.1403100192822976E-4</v>
      </c>
      <c r="BF12">
        <f t="shared" si="8"/>
        <v>6.6104354648881924E-2</v>
      </c>
      <c r="BG12">
        <f t="shared" si="9"/>
        <v>4.4476610303309429E-3</v>
      </c>
      <c r="BH12">
        <f t="shared" si="10"/>
        <v>8.969433773175213E-2</v>
      </c>
      <c r="BI12">
        <f t="shared" si="11"/>
        <v>0</v>
      </c>
      <c r="BJ12">
        <f t="shared" si="12"/>
        <v>0.81569257947023144</v>
      </c>
      <c r="BK12">
        <f t="shared" si="13"/>
        <v>1.0663832488667448E-2</v>
      </c>
      <c r="BL12">
        <f t="shared" si="14"/>
        <v>2.4105760853936008E-3</v>
      </c>
      <c r="BM12">
        <f t="shared" si="15"/>
        <v>9.1039564723775248E-4</v>
      </c>
      <c r="BN12">
        <f t="shared" si="43"/>
        <v>6.1311188162423017E-4</v>
      </c>
      <c r="BO12">
        <f t="shared" si="44"/>
        <v>0</v>
      </c>
      <c r="BP12">
        <f t="shared" si="45"/>
        <v>1.9177657934347827</v>
      </c>
      <c r="BQ12">
        <f t="shared" si="16"/>
        <v>2.0833592380360484</v>
      </c>
    </row>
    <row r="13" spans="1:69" x14ac:dyDescent="0.15">
      <c r="A13" t="s">
        <v>87</v>
      </c>
      <c r="B13">
        <v>427</v>
      </c>
      <c r="C13">
        <f t="shared" si="46"/>
        <v>5.0990195135864749</v>
      </c>
      <c r="D13" s="1">
        <v>55.734000000000002</v>
      </c>
      <c r="E13" s="1">
        <v>5.3999999999999999E-2</v>
      </c>
      <c r="F13" s="1">
        <v>3.306</v>
      </c>
      <c r="G13" s="1">
        <v>0.33500000000000002</v>
      </c>
      <c r="H13" s="1">
        <v>6.4530000000000003</v>
      </c>
      <c r="I13" s="1">
        <v>33.002000000000002</v>
      </c>
      <c r="J13" s="1">
        <v>0.55100000000000005</v>
      </c>
      <c r="K13" s="1">
        <v>0.17399999999999999</v>
      </c>
      <c r="L13" s="1">
        <v>7.4999999999999997E-2</v>
      </c>
      <c r="M13" s="1">
        <v>1.9E-2</v>
      </c>
      <c r="O13">
        <f t="shared" si="17"/>
        <v>99.703000000000031</v>
      </c>
      <c r="Q13" s="1">
        <v>78.198999999999998</v>
      </c>
      <c r="R13" s="1">
        <v>88.983000000000004</v>
      </c>
      <c r="S13" s="1">
        <v>11.102</v>
      </c>
      <c r="V13" s="5">
        <v>12</v>
      </c>
      <c r="W13" s="5">
        <v>4</v>
      </c>
      <c r="X13" s="15">
        <v>0</v>
      </c>
      <c r="Z13" s="14">
        <f t="shared" si="18"/>
        <v>1.9307598252001323</v>
      </c>
      <c r="AA13" s="14">
        <f t="shared" si="19"/>
        <v>1.4072452462975812E-3</v>
      </c>
      <c r="AB13" s="14">
        <f t="shared" si="20"/>
        <v>0.13497116061044037</v>
      </c>
      <c r="AC13" s="14">
        <f t="shared" si="21"/>
        <v>9.174824211551167E-3</v>
      </c>
      <c r="AD13" s="14">
        <f t="shared" si="22"/>
        <v>0</v>
      </c>
      <c r="AE13" s="14">
        <f t="shared" si="23"/>
        <v>0.18694296442954059</v>
      </c>
      <c r="AF13" s="14">
        <f t="shared" si="24"/>
        <v>1.7042204168151516</v>
      </c>
      <c r="AG13" s="14">
        <f t="shared" si="25"/>
        <v>2.0450394656671703E-2</v>
      </c>
      <c r="AH13" s="14">
        <f t="shared" si="26"/>
        <v>5.1051904235804709E-3</v>
      </c>
      <c r="AI13" s="14">
        <f t="shared" si="27"/>
        <v>2.0898758507588303E-3</v>
      </c>
      <c r="AJ13" s="14">
        <f t="shared" si="28"/>
        <v>1.2760793968982452E-3</v>
      </c>
      <c r="AK13" s="14">
        <f t="shared" si="29"/>
        <v>0</v>
      </c>
      <c r="AL13" s="14">
        <f t="shared" si="30"/>
        <v>3.9963979768410227</v>
      </c>
      <c r="AM13" s="14">
        <f t="shared" si="31"/>
        <v>0.90114922577101619</v>
      </c>
      <c r="AN13" s="11">
        <f t="shared" si="2"/>
        <v>0</v>
      </c>
      <c r="AP13">
        <f t="shared" si="32"/>
        <v>55.734000000000002</v>
      </c>
      <c r="AQ13">
        <f>E13</f>
        <v>5.3999999999999999E-2</v>
      </c>
      <c r="AR13">
        <f t="shared" si="34"/>
        <v>3.306</v>
      </c>
      <c r="AS13">
        <f t="shared" si="35"/>
        <v>0.33500000000000002</v>
      </c>
      <c r="AT13">
        <f t="shared" si="3"/>
        <v>0</v>
      </c>
      <c r="AU13">
        <f t="shared" si="4"/>
        <v>6.4530000000000003</v>
      </c>
      <c r="AV13">
        <f t="shared" si="36"/>
        <v>33.002000000000002</v>
      </c>
      <c r="AW13">
        <f t="shared" si="37"/>
        <v>0.55100000000000005</v>
      </c>
      <c r="AX13">
        <f t="shared" si="38"/>
        <v>0.17399999999999999</v>
      </c>
      <c r="AY13">
        <f t="shared" si="39"/>
        <v>7.4999999999999997E-2</v>
      </c>
      <c r="AZ13">
        <f t="shared" si="40"/>
        <v>1.9E-2</v>
      </c>
      <c r="BA13">
        <f t="shared" si="41"/>
        <v>0</v>
      </c>
      <c r="BB13">
        <f t="shared" si="42"/>
        <v>99.703000000000031</v>
      </c>
      <c r="BD13">
        <f t="shared" si="6"/>
        <v>0.92766311584553929</v>
      </c>
      <c r="BE13">
        <f t="shared" si="7"/>
        <v>6.7613252197430695E-4</v>
      </c>
      <c r="BF13">
        <f t="shared" si="8"/>
        <v>6.4848960376618289E-2</v>
      </c>
      <c r="BG13">
        <f t="shared" si="9"/>
        <v>4.4081847489966441E-3</v>
      </c>
      <c r="BH13">
        <f t="shared" si="10"/>
        <v>8.9819609153165197E-2</v>
      </c>
      <c r="BI13">
        <f t="shared" si="11"/>
        <v>0</v>
      </c>
      <c r="BJ13">
        <f t="shared" si="12"/>
        <v>0.81881878901559135</v>
      </c>
      <c r="BK13">
        <f t="shared" si="13"/>
        <v>9.8257051860464305E-3</v>
      </c>
      <c r="BL13">
        <f t="shared" si="14"/>
        <v>2.4528668939092775E-3</v>
      </c>
      <c r="BM13">
        <f t="shared" si="15"/>
        <v>1.0041128462181092E-3</v>
      </c>
      <c r="BN13">
        <f t="shared" si="43"/>
        <v>6.1311188162423017E-4</v>
      </c>
      <c r="BO13">
        <f t="shared" si="44"/>
        <v>0</v>
      </c>
      <c r="BP13">
        <f t="shared" si="45"/>
        <v>1.9201305884696829</v>
      </c>
      <c r="BQ13">
        <f t="shared" si="16"/>
        <v>2.0813157192741225</v>
      </c>
    </row>
    <row r="14" spans="1:69" x14ac:dyDescent="0.15">
      <c r="A14" t="s">
        <v>88</v>
      </c>
      <c r="B14">
        <v>428</v>
      </c>
      <c r="C14">
        <f t="shared" si="46"/>
        <v>4.4721359550082234</v>
      </c>
      <c r="D14" s="1">
        <v>55.807000000000002</v>
      </c>
      <c r="E14" s="1">
        <v>5.7000000000000002E-2</v>
      </c>
      <c r="F14" s="1">
        <v>3.2959999999999998</v>
      </c>
      <c r="G14" s="1">
        <v>0.33100000000000002</v>
      </c>
      <c r="H14" s="1">
        <v>6.47</v>
      </c>
      <c r="I14" s="1">
        <v>32.936</v>
      </c>
      <c r="J14" s="1">
        <v>0.53200000000000003</v>
      </c>
      <c r="K14" s="1">
        <v>0.17299999999999999</v>
      </c>
      <c r="L14" s="1">
        <v>7.4999999999999997E-2</v>
      </c>
      <c r="M14" s="1">
        <v>1.9E-2</v>
      </c>
      <c r="O14">
        <f t="shared" si="17"/>
        <v>99.696000000000026</v>
      </c>
      <c r="Q14" s="1">
        <v>78.203000000000003</v>
      </c>
      <c r="R14" s="1">
        <v>88.980999999999995</v>
      </c>
      <c r="S14" s="1">
        <v>11.102</v>
      </c>
      <c r="V14" s="5">
        <v>12</v>
      </c>
      <c r="W14" s="5">
        <v>4</v>
      </c>
      <c r="X14" s="15">
        <v>0</v>
      </c>
      <c r="Z14" s="14">
        <f t="shared" si="18"/>
        <v>1.9330351184824746</v>
      </c>
      <c r="AA14" s="14">
        <f t="shared" si="19"/>
        <v>1.4852306846300288E-3</v>
      </c>
      <c r="AB14" s="14">
        <f t="shared" si="20"/>
        <v>0.13454524787778818</v>
      </c>
      <c r="AC14" s="14">
        <f t="shared" si="21"/>
        <v>9.0640849195335049E-3</v>
      </c>
      <c r="AD14" s="14">
        <f t="shared" si="22"/>
        <v>0</v>
      </c>
      <c r="AE14" s="14">
        <f t="shared" si="23"/>
        <v>0.1874108661030533</v>
      </c>
      <c r="AF14" s="14">
        <f t="shared" si="24"/>
        <v>1.7005890757166418</v>
      </c>
      <c r="AG14" s="14">
        <f t="shared" si="25"/>
        <v>1.9742618523936162E-2</v>
      </c>
      <c r="AH14" s="14">
        <f t="shared" si="26"/>
        <v>5.0751844157600244E-3</v>
      </c>
      <c r="AI14" s="14">
        <f t="shared" si="27"/>
        <v>2.0896017078702056E-3</v>
      </c>
      <c r="AJ14" s="14">
        <f t="shared" si="28"/>
        <v>1.2759120050927211E-3</v>
      </c>
      <c r="AK14" s="14">
        <f t="shared" si="29"/>
        <v>0</v>
      </c>
      <c r="AL14" s="14">
        <f t="shared" si="30"/>
        <v>3.9943129404367808</v>
      </c>
      <c r="AM14" s="14">
        <f t="shared" si="31"/>
        <v>0.90073576701362468</v>
      </c>
      <c r="AN14" s="11">
        <f t="shared" si="2"/>
        <v>0</v>
      </c>
      <c r="AP14">
        <f t="shared" si="32"/>
        <v>55.807000000000002</v>
      </c>
      <c r="AQ14">
        <f>E14</f>
        <v>5.7000000000000002E-2</v>
      </c>
      <c r="AR14">
        <f t="shared" si="34"/>
        <v>3.2959999999999998</v>
      </c>
      <c r="AS14">
        <f t="shared" si="35"/>
        <v>0.33100000000000002</v>
      </c>
      <c r="AT14">
        <f t="shared" si="3"/>
        <v>0</v>
      </c>
      <c r="AU14">
        <f t="shared" si="4"/>
        <v>6.47</v>
      </c>
      <c r="AV14">
        <f t="shared" si="36"/>
        <v>32.936</v>
      </c>
      <c r="AW14">
        <f t="shared" si="37"/>
        <v>0.53200000000000003</v>
      </c>
      <c r="AX14">
        <f t="shared" si="38"/>
        <v>0.17299999999999999</v>
      </c>
      <c r="AY14">
        <f t="shared" si="39"/>
        <v>7.4999999999999997E-2</v>
      </c>
      <c r="AZ14">
        <f t="shared" si="40"/>
        <v>1.9E-2</v>
      </c>
      <c r="BA14">
        <f t="shared" si="41"/>
        <v>0</v>
      </c>
      <c r="BB14">
        <f t="shared" si="42"/>
        <v>99.696000000000026</v>
      </c>
      <c r="BD14">
        <f t="shared" si="6"/>
        <v>0.9288781624500666</v>
      </c>
      <c r="BE14">
        <f t="shared" si="7"/>
        <v>7.1369543986176851E-4</v>
      </c>
      <c r="BF14">
        <f t="shared" si="8"/>
        <v>6.4652805021577095E-2</v>
      </c>
      <c r="BG14">
        <f t="shared" si="9"/>
        <v>4.3555497072175799E-3</v>
      </c>
      <c r="BH14">
        <f t="shared" si="10"/>
        <v>9.0056232949167647E-2</v>
      </c>
      <c r="BI14">
        <f t="shared" si="11"/>
        <v>0</v>
      </c>
      <c r="BJ14">
        <f t="shared" si="12"/>
        <v>0.81718125068230762</v>
      </c>
      <c r="BK14">
        <f t="shared" si="13"/>
        <v>9.4868877658379324E-3</v>
      </c>
      <c r="BL14">
        <f t="shared" si="14"/>
        <v>2.4387699577373854E-3</v>
      </c>
      <c r="BM14">
        <f t="shared" si="15"/>
        <v>1.0041128462181092E-3</v>
      </c>
      <c r="BN14">
        <f t="shared" si="43"/>
        <v>6.1311188162423017E-4</v>
      </c>
      <c r="BO14">
        <f t="shared" si="44"/>
        <v>0</v>
      </c>
      <c r="BP14">
        <f t="shared" si="45"/>
        <v>1.9193805787016158</v>
      </c>
      <c r="BQ14">
        <f t="shared" si="16"/>
        <v>2.0810426992747697</v>
      </c>
    </row>
    <row r="15" spans="1:69" x14ac:dyDescent="0.15">
      <c r="A15" t="s">
        <v>89</v>
      </c>
      <c r="B15">
        <v>429</v>
      </c>
      <c r="C15">
        <f t="shared" si="46"/>
        <v>5.3851648071285512</v>
      </c>
      <c r="D15" s="1">
        <v>56.143000000000001</v>
      </c>
      <c r="E15" s="1">
        <v>5.7000000000000002E-2</v>
      </c>
      <c r="F15" s="1">
        <v>3.2759999999999998</v>
      </c>
      <c r="G15" s="1">
        <v>0.32600000000000001</v>
      </c>
      <c r="H15" s="1">
        <v>6.4640000000000004</v>
      </c>
      <c r="I15" s="1">
        <v>33.088000000000001</v>
      </c>
      <c r="J15" s="1">
        <v>0.51</v>
      </c>
      <c r="K15" s="1">
        <v>0.17299999999999999</v>
      </c>
      <c r="L15" s="1">
        <v>8.7999999999999995E-2</v>
      </c>
      <c r="M15" s="1">
        <v>1.9E-2</v>
      </c>
      <c r="O15">
        <f t="shared" si="17"/>
        <v>100.14400000000002</v>
      </c>
      <c r="Q15" s="1">
        <v>78.207999999999998</v>
      </c>
      <c r="R15" s="1">
        <v>88.978999999999999</v>
      </c>
      <c r="S15" s="1">
        <v>11.102</v>
      </c>
      <c r="V15" s="5">
        <v>12</v>
      </c>
      <c r="W15" s="5">
        <v>4</v>
      </c>
      <c r="X15" s="15">
        <v>0</v>
      </c>
      <c r="Z15" s="14">
        <f t="shared" si="18"/>
        <v>1.935297936053521</v>
      </c>
      <c r="AA15" s="14">
        <f t="shared" si="19"/>
        <v>1.4780702094483059E-3</v>
      </c>
      <c r="AB15" s="14">
        <f t="shared" si="20"/>
        <v>0.13308410980549221</v>
      </c>
      <c r="AC15" s="14">
        <f t="shared" si="21"/>
        <v>8.8841262740928881E-3</v>
      </c>
      <c r="AD15" s="14">
        <f t="shared" si="22"/>
        <v>0</v>
      </c>
      <c r="AE15" s="14">
        <f t="shared" si="23"/>
        <v>0.18633437696103958</v>
      </c>
      <c r="AF15" s="14">
        <f t="shared" si="24"/>
        <v>1.7002007317941836</v>
      </c>
      <c r="AG15" s="14">
        <f t="shared" si="25"/>
        <v>1.8834948997302911E-2</v>
      </c>
      <c r="AH15" s="14">
        <f t="shared" si="26"/>
        <v>5.0507163432728409E-3</v>
      </c>
      <c r="AI15" s="14">
        <f t="shared" si="27"/>
        <v>2.4399789187051113E-3</v>
      </c>
      <c r="AJ15" s="14">
        <f t="shared" si="28"/>
        <v>1.2697606803584057E-3</v>
      </c>
      <c r="AK15" s="14">
        <f t="shared" si="29"/>
        <v>0</v>
      </c>
      <c r="AL15" s="14">
        <f t="shared" si="30"/>
        <v>3.9928747560374171</v>
      </c>
      <c r="AM15" s="14">
        <f t="shared" si="31"/>
        <v>0.90122930864298256</v>
      </c>
      <c r="AN15" s="11">
        <f t="shared" si="2"/>
        <v>0</v>
      </c>
      <c r="AP15">
        <f t="shared" si="32"/>
        <v>56.143000000000001</v>
      </c>
      <c r="AQ15">
        <f t="shared" si="33"/>
        <v>5.7000000000000002E-2</v>
      </c>
      <c r="AR15">
        <f t="shared" si="34"/>
        <v>3.2759999999999998</v>
      </c>
      <c r="AS15">
        <f t="shared" si="35"/>
        <v>0.32600000000000001</v>
      </c>
      <c r="AT15">
        <f t="shared" si="3"/>
        <v>0</v>
      </c>
      <c r="AU15">
        <f t="shared" si="4"/>
        <v>6.4640000000000004</v>
      </c>
      <c r="AV15">
        <f t="shared" si="36"/>
        <v>33.088000000000001</v>
      </c>
      <c r="AW15">
        <f t="shared" si="37"/>
        <v>0.51</v>
      </c>
      <c r="AX15">
        <f t="shared" si="38"/>
        <v>0.17299999999999999</v>
      </c>
      <c r="AY15">
        <f t="shared" si="39"/>
        <v>8.7999999999999995E-2</v>
      </c>
      <c r="AZ15">
        <f t="shared" si="40"/>
        <v>1.9E-2</v>
      </c>
      <c r="BA15">
        <f t="shared" si="41"/>
        <v>0</v>
      </c>
      <c r="BB15">
        <f t="shared" si="42"/>
        <v>100.14400000000002</v>
      </c>
      <c r="BD15">
        <f t="shared" si="6"/>
        <v>0.93447070572569912</v>
      </c>
      <c r="BE15">
        <f t="shared" si="7"/>
        <v>7.1369543986176851E-4</v>
      </c>
      <c r="BF15">
        <f t="shared" si="8"/>
        <v>6.4260494311494706E-2</v>
      </c>
      <c r="BG15">
        <f t="shared" si="9"/>
        <v>4.2897559049937493E-3</v>
      </c>
      <c r="BH15">
        <f t="shared" si="10"/>
        <v>8.9972718668225607E-2</v>
      </c>
      <c r="BI15">
        <f t="shared" si="11"/>
        <v>0</v>
      </c>
      <c r="BJ15">
        <f t="shared" si="12"/>
        <v>0.82095255108623377</v>
      </c>
      <c r="BK15">
        <f t="shared" si="13"/>
        <v>9.0945728582280932E-3</v>
      </c>
      <c r="BL15">
        <f t="shared" si="14"/>
        <v>2.4387699577373854E-3</v>
      </c>
      <c r="BM15">
        <f t="shared" si="15"/>
        <v>1.1781590728959148E-3</v>
      </c>
      <c r="BN15">
        <f t="shared" si="43"/>
        <v>6.1311188162423017E-4</v>
      </c>
      <c r="BO15">
        <f t="shared" si="44"/>
        <v>0</v>
      </c>
      <c r="BP15">
        <f t="shared" si="45"/>
        <v>1.9279845349069942</v>
      </c>
      <c r="BQ15">
        <f t="shared" si="16"/>
        <v>2.0710097429438314</v>
      </c>
    </row>
    <row r="16" spans="1:69" x14ac:dyDescent="0.15">
      <c r="A16" t="s">
        <v>90</v>
      </c>
      <c r="B16">
        <v>430</v>
      </c>
      <c r="C16">
        <f t="shared" si="46"/>
        <v>5.3851648071285512</v>
      </c>
      <c r="D16" s="1">
        <v>55.807000000000002</v>
      </c>
      <c r="E16" s="1">
        <v>6.2E-2</v>
      </c>
      <c r="F16" s="1">
        <v>3.673</v>
      </c>
      <c r="G16" s="1">
        <v>0.32400000000000001</v>
      </c>
      <c r="H16" s="1">
        <v>6.4580000000000002</v>
      </c>
      <c r="I16" s="1">
        <v>32.840000000000003</v>
      </c>
      <c r="J16" s="1">
        <v>0.48799999999999999</v>
      </c>
      <c r="K16" s="1">
        <v>0.17499999999999999</v>
      </c>
      <c r="L16" s="1">
        <v>8.8999999999999996E-2</v>
      </c>
      <c r="M16" s="1">
        <v>4.2000000000000003E-2</v>
      </c>
      <c r="O16">
        <f t="shared" si="17"/>
        <v>99.957999999999998</v>
      </c>
      <c r="Q16" s="1">
        <v>78.212999999999994</v>
      </c>
      <c r="R16" s="1">
        <v>88.977000000000004</v>
      </c>
      <c r="S16" s="1">
        <v>11.102</v>
      </c>
      <c r="V16" s="5">
        <v>12</v>
      </c>
      <c r="W16" s="5">
        <v>4</v>
      </c>
      <c r="X16" s="15">
        <v>0</v>
      </c>
      <c r="Z16" s="14">
        <f t="shared" si="18"/>
        <v>1.9274644410078607</v>
      </c>
      <c r="AA16" s="14">
        <f t="shared" si="19"/>
        <v>1.6108584420199373E-3</v>
      </c>
      <c r="AB16" s="14">
        <f t="shared" si="20"/>
        <v>0.14950259085581571</v>
      </c>
      <c r="AC16" s="14">
        <f t="shared" si="21"/>
        <v>8.8468285874151401E-3</v>
      </c>
      <c r="AD16" s="14">
        <f t="shared" si="22"/>
        <v>0</v>
      </c>
      <c r="AE16" s="14">
        <f t="shared" si="23"/>
        <v>0.18652418809155788</v>
      </c>
      <c r="AF16" s="14">
        <f t="shared" si="24"/>
        <v>1.6907457713130354</v>
      </c>
      <c r="AG16" s="14">
        <f t="shared" si="25"/>
        <v>1.8057581106280231E-2</v>
      </c>
      <c r="AH16" s="14">
        <f t="shared" si="26"/>
        <v>5.1190621676280666E-3</v>
      </c>
      <c r="AI16" s="14">
        <f t="shared" si="27"/>
        <v>2.4725147342012717E-3</v>
      </c>
      <c r="AJ16" s="14">
        <f t="shared" si="28"/>
        <v>2.8123090453807931E-3</v>
      </c>
      <c r="AK16" s="14">
        <f t="shared" si="29"/>
        <v>0</v>
      </c>
      <c r="AL16" s="14">
        <f t="shared" si="30"/>
        <v>3.993156145351195</v>
      </c>
      <c r="AM16" s="14">
        <f t="shared" si="31"/>
        <v>0.90064072183272081</v>
      </c>
      <c r="AN16" s="11">
        <f t="shared" si="2"/>
        <v>0</v>
      </c>
      <c r="AP16">
        <f t="shared" si="32"/>
        <v>55.807000000000002</v>
      </c>
      <c r="AQ16">
        <f t="shared" si="33"/>
        <v>6.2E-2</v>
      </c>
      <c r="AR16">
        <f t="shared" si="34"/>
        <v>3.673</v>
      </c>
      <c r="AS16">
        <f t="shared" si="35"/>
        <v>0.32400000000000001</v>
      </c>
      <c r="AT16">
        <f t="shared" si="3"/>
        <v>0</v>
      </c>
      <c r="AU16">
        <f t="shared" si="4"/>
        <v>6.4580000000000002</v>
      </c>
      <c r="AV16">
        <f t="shared" si="36"/>
        <v>32.840000000000003</v>
      </c>
      <c r="AW16">
        <f t="shared" si="37"/>
        <v>0.48799999999999999</v>
      </c>
      <c r="AX16">
        <f t="shared" si="38"/>
        <v>0.17499999999999999</v>
      </c>
      <c r="AY16">
        <f t="shared" si="39"/>
        <v>8.8999999999999996E-2</v>
      </c>
      <c r="AZ16">
        <f t="shared" si="40"/>
        <v>4.2000000000000003E-2</v>
      </c>
      <c r="BA16">
        <f t="shared" si="41"/>
        <v>0</v>
      </c>
      <c r="BB16">
        <f t="shared" si="42"/>
        <v>99.957999999999998</v>
      </c>
      <c r="BD16">
        <f t="shared" si="6"/>
        <v>0.9288781624500666</v>
      </c>
      <c r="BE16">
        <f t="shared" si="7"/>
        <v>7.7630030300753763E-4</v>
      </c>
      <c r="BF16">
        <f t="shared" si="8"/>
        <v>7.2047861906630054E-2</v>
      </c>
      <c r="BG16">
        <f t="shared" si="9"/>
        <v>4.2634383841042177E-3</v>
      </c>
      <c r="BH16">
        <f t="shared" si="10"/>
        <v>8.9889204387283567E-2</v>
      </c>
      <c r="BI16">
        <f t="shared" si="11"/>
        <v>0</v>
      </c>
      <c r="BJ16">
        <f t="shared" si="12"/>
        <v>0.81479937674298597</v>
      </c>
      <c r="BK16">
        <f t="shared" si="13"/>
        <v>8.7022579506182522E-3</v>
      </c>
      <c r="BL16">
        <f t="shared" si="14"/>
        <v>2.46696383008117E-3</v>
      </c>
      <c r="BM16">
        <f t="shared" si="15"/>
        <v>1.191547244178823E-3</v>
      </c>
      <c r="BN16">
        <f t="shared" si="43"/>
        <v>1.3552999488535614E-3</v>
      </c>
      <c r="BO16">
        <f t="shared" si="44"/>
        <v>0</v>
      </c>
      <c r="BP16">
        <f t="shared" si="45"/>
        <v>1.9243704131478099</v>
      </c>
      <c r="BQ16">
        <f t="shared" si="16"/>
        <v>2.0750454891994243</v>
      </c>
    </row>
    <row r="17" spans="1:69" x14ac:dyDescent="0.15">
      <c r="A17" t="s">
        <v>91</v>
      </c>
      <c r="B17">
        <v>431</v>
      </c>
      <c r="C17">
        <f t="shared" si="46"/>
        <v>4.4721359550082234</v>
      </c>
      <c r="D17" s="1">
        <v>55.895000000000003</v>
      </c>
      <c r="E17" s="1">
        <v>5.8000000000000003E-2</v>
      </c>
      <c r="F17" s="1">
        <v>3.2269999999999999</v>
      </c>
      <c r="G17" s="1">
        <v>0.309</v>
      </c>
      <c r="H17" s="1">
        <v>6.4260000000000002</v>
      </c>
      <c r="I17" s="1">
        <v>33.055</v>
      </c>
      <c r="J17" s="1">
        <v>0.48</v>
      </c>
      <c r="K17" s="1">
        <v>0.18</v>
      </c>
      <c r="L17" s="1">
        <v>8.3000000000000004E-2</v>
      </c>
      <c r="M17" s="1">
        <v>8.9999999999999993E-3</v>
      </c>
      <c r="O17">
        <f t="shared" si="17"/>
        <v>99.722000000000008</v>
      </c>
      <c r="Q17" s="1">
        <v>78.216999999999999</v>
      </c>
      <c r="R17" s="1">
        <v>88.974999999999994</v>
      </c>
      <c r="S17" s="1">
        <v>11.102</v>
      </c>
      <c r="V17" s="5">
        <v>12</v>
      </c>
      <c r="W17" s="5">
        <v>4</v>
      </c>
      <c r="X17" s="15">
        <v>0</v>
      </c>
      <c r="Z17" s="14">
        <f t="shared" si="18"/>
        <v>1.9347765214050241</v>
      </c>
      <c r="AA17" s="14">
        <f t="shared" si="19"/>
        <v>1.5102673437325891E-3</v>
      </c>
      <c r="AB17" s="14">
        <f t="shared" si="20"/>
        <v>0.13163970680651069</v>
      </c>
      <c r="AC17" s="14">
        <f t="shared" si="21"/>
        <v>8.4559271384539829E-3</v>
      </c>
      <c r="AD17" s="14">
        <f t="shared" si="22"/>
        <v>0</v>
      </c>
      <c r="AE17" s="14">
        <f t="shared" si="23"/>
        <v>0.18601072655039913</v>
      </c>
      <c r="AF17" s="14">
        <f t="shared" si="24"/>
        <v>1.7055814864836139</v>
      </c>
      <c r="AG17" s="14">
        <f t="shared" si="25"/>
        <v>1.780086636530032E-2</v>
      </c>
      <c r="AH17" s="14">
        <f t="shared" si="26"/>
        <v>5.2769746821501708E-3</v>
      </c>
      <c r="AI17" s="14">
        <f t="shared" si="27"/>
        <v>2.3109317763230367E-3</v>
      </c>
      <c r="AJ17" s="14">
        <f t="shared" si="28"/>
        <v>6.0397145450719438E-4</v>
      </c>
      <c r="AK17" s="14">
        <f t="shared" si="29"/>
        <v>0</v>
      </c>
      <c r="AL17" s="14">
        <f t="shared" si="30"/>
        <v>3.9939673800060156</v>
      </c>
      <c r="AM17" s="14">
        <f t="shared" si="31"/>
        <v>0.90166446802397859</v>
      </c>
      <c r="AN17" s="11">
        <f t="shared" si="2"/>
        <v>0</v>
      </c>
      <c r="AP17">
        <f t="shared" si="32"/>
        <v>55.895000000000003</v>
      </c>
      <c r="AQ17">
        <f t="shared" si="33"/>
        <v>5.8000000000000003E-2</v>
      </c>
      <c r="AR17">
        <f t="shared" si="34"/>
        <v>3.2269999999999999</v>
      </c>
      <c r="AS17">
        <f t="shared" si="35"/>
        <v>0.309</v>
      </c>
      <c r="AT17">
        <f t="shared" si="3"/>
        <v>0</v>
      </c>
      <c r="AU17">
        <f t="shared" si="4"/>
        <v>6.4259999999999993</v>
      </c>
      <c r="AV17">
        <f t="shared" si="36"/>
        <v>33.055</v>
      </c>
      <c r="AW17">
        <f t="shared" si="37"/>
        <v>0.48</v>
      </c>
      <c r="AX17">
        <f t="shared" si="38"/>
        <v>0.18</v>
      </c>
      <c r="AY17">
        <f t="shared" si="39"/>
        <v>8.3000000000000004E-2</v>
      </c>
      <c r="AZ17">
        <f t="shared" si="40"/>
        <v>8.9999999999999993E-3</v>
      </c>
      <c r="BA17">
        <f t="shared" si="41"/>
        <v>0</v>
      </c>
      <c r="BB17">
        <f t="shared" si="42"/>
        <v>99.722000000000008</v>
      </c>
      <c r="BD17">
        <f t="shared" si="6"/>
        <v>0.93034287616511324</v>
      </c>
      <c r="BE17">
        <f t="shared" si="7"/>
        <v>7.2621641249092229E-4</v>
      </c>
      <c r="BF17">
        <f t="shared" si="8"/>
        <v>6.3299333071792863E-2</v>
      </c>
      <c r="BG17">
        <f t="shared" si="9"/>
        <v>4.0660569774327252E-3</v>
      </c>
      <c r="BH17">
        <f t="shared" si="10"/>
        <v>8.9443794888926009E-2</v>
      </c>
      <c r="BI17">
        <f t="shared" si="11"/>
        <v>0</v>
      </c>
      <c r="BJ17">
        <f t="shared" si="12"/>
        <v>0.82013378191959185</v>
      </c>
      <c r="BK17">
        <f t="shared" si="13"/>
        <v>8.5595979842146754E-3</v>
      </c>
      <c r="BL17">
        <f t="shared" si="14"/>
        <v>2.5374485109406321E-3</v>
      </c>
      <c r="BM17">
        <f t="shared" si="15"/>
        <v>1.1112182164813742E-3</v>
      </c>
      <c r="BN17">
        <f t="shared" si="43"/>
        <v>2.9042141761147743E-4</v>
      </c>
      <c r="BO17">
        <f t="shared" si="44"/>
        <v>0</v>
      </c>
      <c r="BP17">
        <f t="shared" si="45"/>
        <v>1.9205107455645956</v>
      </c>
      <c r="BQ17">
        <f t="shared" si="16"/>
        <v>2.0796381323197752</v>
      </c>
    </row>
    <row r="18" spans="1:69" x14ac:dyDescent="0.15">
      <c r="A18" t="s">
        <v>92</v>
      </c>
      <c r="B18">
        <v>432</v>
      </c>
      <c r="C18">
        <f t="shared" si="46"/>
        <v>5.0990195135864749</v>
      </c>
      <c r="D18" s="1">
        <v>55.911999999999999</v>
      </c>
      <c r="E18" s="1">
        <v>5.8000000000000003E-2</v>
      </c>
      <c r="F18" s="1">
        <v>3.2189999999999999</v>
      </c>
      <c r="G18" s="1">
        <v>0.30499999999999999</v>
      </c>
      <c r="H18" s="1">
        <v>6.4290000000000003</v>
      </c>
      <c r="I18" s="1">
        <v>33.052999999999997</v>
      </c>
      <c r="J18" s="1">
        <v>0.47699999999999998</v>
      </c>
      <c r="K18" s="1">
        <v>0.17299999999999999</v>
      </c>
      <c r="L18" s="1">
        <v>7.6999999999999999E-2</v>
      </c>
      <c r="M18" s="1">
        <v>1.2E-2</v>
      </c>
      <c r="O18">
        <f t="shared" si="17"/>
        <v>99.715000000000003</v>
      </c>
      <c r="Q18" s="1">
        <v>78.221999999999994</v>
      </c>
      <c r="R18" s="1">
        <v>88.974000000000004</v>
      </c>
      <c r="S18" s="1">
        <v>11.102</v>
      </c>
      <c r="V18" s="5">
        <v>12</v>
      </c>
      <c r="W18" s="5">
        <v>4</v>
      </c>
      <c r="X18" s="15">
        <v>0</v>
      </c>
      <c r="Z18" s="14">
        <f t="shared" si="18"/>
        <v>1.93532498388552</v>
      </c>
      <c r="AA18" s="14">
        <f t="shared" si="19"/>
        <v>1.510236142320571E-3</v>
      </c>
      <c r="AB18" s="14">
        <f t="shared" si="20"/>
        <v>0.13131064820935459</v>
      </c>
      <c r="AC18" s="14">
        <f t="shared" si="21"/>
        <v>8.3462928644319357E-3</v>
      </c>
      <c r="AD18" s="14">
        <f t="shared" si="22"/>
        <v>0</v>
      </c>
      <c r="AE18" s="14">
        <f t="shared" si="23"/>
        <v>0.18609372160394769</v>
      </c>
      <c r="AF18" s="14">
        <f t="shared" si="24"/>
        <v>1.7054430555247506</v>
      </c>
      <c r="AG18" s="14">
        <f t="shared" si="25"/>
        <v>1.7689245491486379E-2</v>
      </c>
      <c r="AH18" s="14">
        <f t="shared" si="26"/>
        <v>5.0716542199143013E-3</v>
      </c>
      <c r="AI18" s="14">
        <f t="shared" si="27"/>
        <v>2.1438321757131585E-3</v>
      </c>
      <c r="AJ18" s="14">
        <f t="shared" si="28"/>
        <v>8.052786356552025E-4</v>
      </c>
      <c r="AK18" s="14">
        <f t="shared" si="29"/>
        <v>0</v>
      </c>
      <c r="AL18" s="14">
        <f t="shared" si="30"/>
        <v>3.9937389487530939</v>
      </c>
      <c r="AM18" s="14">
        <f t="shared" si="31"/>
        <v>0.90161770902153271</v>
      </c>
      <c r="AN18" s="11">
        <f t="shared" si="2"/>
        <v>0</v>
      </c>
      <c r="AP18">
        <f t="shared" si="32"/>
        <v>55.911999999999999</v>
      </c>
      <c r="AQ18">
        <f t="shared" si="33"/>
        <v>5.8000000000000003E-2</v>
      </c>
      <c r="AR18">
        <f t="shared" si="34"/>
        <v>3.2189999999999999</v>
      </c>
      <c r="AS18">
        <f t="shared" si="35"/>
        <v>0.30499999999999999</v>
      </c>
      <c r="AT18">
        <f t="shared" si="3"/>
        <v>0</v>
      </c>
      <c r="AU18">
        <f t="shared" si="4"/>
        <v>6.4290000000000003</v>
      </c>
      <c r="AV18">
        <f t="shared" si="36"/>
        <v>33.052999999999997</v>
      </c>
      <c r="AW18">
        <f t="shared" si="37"/>
        <v>0.47699999999999998</v>
      </c>
      <c r="AX18">
        <f t="shared" si="38"/>
        <v>0.17299999999999999</v>
      </c>
      <c r="AY18">
        <f t="shared" si="39"/>
        <v>7.6999999999999999E-2</v>
      </c>
      <c r="AZ18">
        <f t="shared" si="40"/>
        <v>1.2E-2</v>
      </c>
      <c r="BA18">
        <f t="shared" si="41"/>
        <v>0</v>
      </c>
      <c r="BB18">
        <f t="shared" si="42"/>
        <v>99.715000000000003</v>
      </c>
      <c r="BD18">
        <f t="shared" si="6"/>
        <v>0.93062583222370177</v>
      </c>
      <c r="BE18">
        <f t="shared" si="7"/>
        <v>7.2621641249092229E-4</v>
      </c>
      <c r="BF18">
        <f t="shared" si="8"/>
        <v>6.314240878775991E-2</v>
      </c>
      <c r="BG18">
        <f t="shared" si="9"/>
        <v>4.013421935653661E-3</v>
      </c>
      <c r="BH18">
        <f t="shared" si="10"/>
        <v>8.9485552029397036E-2</v>
      </c>
      <c r="BI18">
        <f t="shared" si="11"/>
        <v>0</v>
      </c>
      <c r="BJ18">
        <f t="shared" si="12"/>
        <v>0.8200841595458559</v>
      </c>
      <c r="BK18">
        <f t="shared" si="13"/>
        <v>8.5061004968133326E-3</v>
      </c>
      <c r="BL18">
        <f t="shared" si="14"/>
        <v>2.4387699577373854E-3</v>
      </c>
      <c r="BM18">
        <f t="shared" si="15"/>
        <v>1.0308891887839255E-3</v>
      </c>
      <c r="BN18">
        <f t="shared" si="43"/>
        <v>3.8722855681530327E-4</v>
      </c>
      <c r="BO18">
        <f t="shared" si="44"/>
        <v>0</v>
      </c>
      <c r="BP18">
        <f t="shared" si="45"/>
        <v>1.9204405791350094</v>
      </c>
      <c r="BQ18">
        <f t="shared" si="16"/>
        <v>2.0795951679754263</v>
      </c>
    </row>
    <row r="19" spans="1:69" x14ac:dyDescent="0.15">
      <c r="A19" t="s">
        <v>93</v>
      </c>
      <c r="B19">
        <v>433</v>
      </c>
      <c r="C19">
        <f t="shared" si="46"/>
        <v>5.8309518948536461</v>
      </c>
      <c r="D19" s="1">
        <v>55.594999999999999</v>
      </c>
      <c r="E19" s="1">
        <v>5.6000000000000001E-2</v>
      </c>
      <c r="F19" s="1">
        <v>3.1619999999999999</v>
      </c>
      <c r="G19" s="1">
        <v>0.31</v>
      </c>
      <c r="H19" s="1">
        <v>6.4859999999999998</v>
      </c>
      <c r="I19" s="1">
        <v>33.003999999999998</v>
      </c>
      <c r="J19" s="1">
        <v>0.47699999999999998</v>
      </c>
      <c r="K19" s="1">
        <v>0.17499999999999999</v>
      </c>
      <c r="L19" s="1">
        <v>7.8E-2</v>
      </c>
      <c r="M19" s="1">
        <v>0.02</v>
      </c>
      <c r="O19">
        <f t="shared" si="17"/>
        <v>99.363</v>
      </c>
      <c r="Q19" s="1">
        <v>78.227000000000004</v>
      </c>
      <c r="R19" s="1">
        <v>88.971000000000004</v>
      </c>
      <c r="S19" s="1">
        <v>11.102</v>
      </c>
      <c r="V19" s="5">
        <v>12</v>
      </c>
      <c r="W19" s="5">
        <v>4</v>
      </c>
      <c r="X19" s="15">
        <v>0</v>
      </c>
      <c r="Z19" s="14">
        <f t="shared" si="18"/>
        <v>1.9326807392976095</v>
      </c>
      <c r="AA19" s="14">
        <f t="shared" si="19"/>
        <v>1.4644697360100879E-3</v>
      </c>
      <c r="AB19" s="14">
        <f t="shared" si="20"/>
        <v>0.12954371352848684</v>
      </c>
      <c r="AC19" s="14">
        <f t="shared" si="21"/>
        <v>8.5198310462662775E-3</v>
      </c>
      <c r="AD19" s="14">
        <f t="shared" si="22"/>
        <v>0</v>
      </c>
      <c r="AE19" s="14">
        <f t="shared" si="23"/>
        <v>0.18855617002167258</v>
      </c>
      <c r="AF19" s="14">
        <f t="shared" si="24"/>
        <v>1.7102847612055028</v>
      </c>
      <c r="AG19" s="14">
        <f t="shared" si="25"/>
        <v>1.7765801995341217E-2</v>
      </c>
      <c r="AH19" s="14">
        <f t="shared" si="26"/>
        <v>5.1524891989355084E-3</v>
      </c>
      <c r="AI19" s="14">
        <f t="shared" si="27"/>
        <v>2.1810728446149167E-3</v>
      </c>
      <c r="AJ19" s="14">
        <f t="shared" si="28"/>
        <v>1.3479396091271348E-3</v>
      </c>
      <c r="AK19" s="14">
        <f t="shared" si="29"/>
        <v>0</v>
      </c>
      <c r="AL19" s="14">
        <f t="shared" si="30"/>
        <v>3.997496988483566</v>
      </c>
      <c r="AM19" s="14">
        <f t="shared" si="31"/>
        <v>0.90069933351404363</v>
      </c>
      <c r="AN19" s="11">
        <f t="shared" si="2"/>
        <v>0</v>
      </c>
      <c r="AP19">
        <f t="shared" si="32"/>
        <v>55.594999999999999</v>
      </c>
      <c r="AQ19">
        <f t="shared" si="33"/>
        <v>5.6000000000000001E-2</v>
      </c>
      <c r="AR19">
        <f t="shared" si="34"/>
        <v>3.1619999999999999</v>
      </c>
      <c r="AS19">
        <f t="shared" si="35"/>
        <v>0.31</v>
      </c>
      <c r="AT19">
        <f t="shared" si="3"/>
        <v>0</v>
      </c>
      <c r="AU19">
        <f t="shared" si="4"/>
        <v>6.4859999999999998</v>
      </c>
      <c r="AV19">
        <f t="shared" si="36"/>
        <v>33.003999999999998</v>
      </c>
      <c r="AW19">
        <f t="shared" si="37"/>
        <v>0.47699999999999998</v>
      </c>
      <c r="AX19">
        <f t="shared" si="38"/>
        <v>0.17499999999999999</v>
      </c>
      <c r="AY19">
        <f t="shared" si="39"/>
        <v>7.8E-2</v>
      </c>
      <c r="AZ19">
        <f t="shared" si="40"/>
        <v>0.02</v>
      </c>
      <c r="BA19">
        <f t="shared" si="41"/>
        <v>0</v>
      </c>
      <c r="BB19">
        <f t="shared" si="42"/>
        <v>99.363</v>
      </c>
      <c r="BD19">
        <f t="shared" si="6"/>
        <v>0.92534953395472708</v>
      </c>
      <c r="BE19">
        <f t="shared" si="7"/>
        <v>7.0117446723261462E-4</v>
      </c>
      <c r="BF19">
        <f t="shared" si="8"/>
        <v>6.2024323264025114E-2</v>
      </c>
      <c r="BG19">
        <f t="shared" si="9"/>
        <v>4.0792157378774915E-3</v>
      </c>
      <c r="BH19">
        <f t="shared" si="10"/>
        <v>9.0278937698346426E-2</v>
      </c>
      <c r="BI19">
        <f t="shared" si="11"/>
        <v>0</v>
      </c>
      <c r="BJ19">
        <f t="shared" si="12"/>
        <v>0.81886841138932709</v>
      </c>
      <c r="BK19">
        <f t="shared" si="13"/>
        <v>8.5061004968133326E-3</v>
      </c>
      <c r="BL19">
        <f t="shared" si="14"/>
        <v>2.46696383008117E-3</v>
      </c>
      <c r="BM19">
        <f t="shared" si="15"/>
        <v>1.0442773600668337E-3</v>
      </c>
      <c r="BN19">
        <f t="shared" si="43"/>
        <v>6.4538092802550549E-4</v>
      </c>
      <c r="BO19">
        <f t="shared" si="44"/>
        <v>0</v>
      </c>
      <c r="BP19">
        <f t="shared" si="45"/>
        <v>1.9139643191265228</v>
      </c>
      <c r="BQ19">
        <f t="shared" si="16"/>
        <v>2.0885953560032444</v>
      </c>
    </row>
    <row r="20" spans="1:69" x14ac:dyDescent="0.15">
      <c r="A20" t="s">
        <v>94</v>
      </c>
      <c r="B20">
        <v>434</v>
      </c>
      <c r="C20">
        <f t="shared" si="46"/>
        <v>4.4721359549955126</v>
      </c>
      <c r="D20" s="1">
        <v>56.027999999999999</v>
      </c>
      <c r="E20" s="1">
        <v>5.8000000000000003E-2</v>
      </c>
      <c r="F20" s="1">
        <v>3.222</v>
      </c>
      <c r="G20" s="1">
        <v>0.30299999999999999</v>
      </c>
      <c r="H20" s="1">
        <v>6.4770000000000003</v>
      </c>
      <c r="I20" s="1">
        <v>33.523000000000003</v>
      </c>
      <c r="J20" s="1">
        <v>0.46200000000000002</v>
      </c>
      <c r="K20" s="1">
        <v>0.18099999999999999</v>
      </c>
      <c r="L20" s="1">
        <v>8.5000000000000006E-2</v>
      </c>
      <c r="M20" s="1">
        <v>1.4E-2</v>
      </c>
      <c r="O20">
        <f t="shared" si="17"/>
        <v>100.35299999999998</v>
      </c>
      <c r="Q20" s="1">
        <v>78.230999999999995</v>
      </c>
      <c r="R20" s="1">
        <v>88.968999999999994</v>
      </c>
      <c r="S20" s="1">
        <v>11.102</v>
      </c>
      <c r="V20" s="5">
        <v>12</v>
      </c>
      <c r="W20" s="5">
        <v>4</v>
      </c>
      <c r="X20" s="15">
        <v>0</v>
      </c>
      <c r="Z20" s="14">
        <f t="shared" si="18"/>
        <v>1.9284955843495393</v>
      </c>
      <c r="AA20" s="14">
        <f t="shared" si="19"/>
        <v>1.5017910526493202E-3</v>
      </c>
      <c r="AB20" s="14">
        <f t="shared" si="20"/>
        <v>0.1306980649773033</v>
      </c>
      <c r="AC20" s="14">
        <f t="shared" si="21"/>
        <v>8.2451974825702799E-3</v>
      </c>
      <c r="AD20" s="14">
        <f t="shared" si="22"/>
        <v>0</v>
      </c>
      <c r="AE20" s="14">
        <f t="shared" si="23"/>
        <v>0.18643474183382447</v>
      </c>
      <c r="AF20" s="14">
        <f t="shared" si="24"/>
        <v>1.7200214762560733</v>
      </c>
      <c r="AG20" s="14">
        <f t="shared" si="25"/>
        <v>1.7037173997512877E-2</v>
      </c>
      <c r="AH20" s="14">
        <f t="shared" si="26"/>
        <v>5.2765099452356384E-3</v>
      </c>
      <c r="AI20" s="14">
        <f t="shared" si="27"/>
        <v>2.3533343743619155E-3</v>
      </c>
      <c r="AJ20" s="14">
        <f t="shared" si="28"/>
        <v>9.3423819761156101E-4</v>
      </c>
      <c r="AK20" s="14">
        <f t="shared" si="29"/>
        <v>0</v>
      </c>
      <c r="AL20" s="14">
        <f t="shared" si="30"/>
        <v>4.0009981124666822</v>
      </c>
      <c r="AM20" s="14">
        <f t="shared" si="31"/>
        <v>0.90220874727424072</v>
      </c>
      <c r="AN20" s="11">
        <f t="shared" si="2"/>
        <v>0</v>
      </c>
      <c r="AP20">
        <f t="shared" si="32"/>
        <v>56.027999999999999</v>
      </c>
      <c r="AQ20">
        <f t="shared" si="33"/>
        <v>5.8000000000000003E-2</v>
      </c>
      <c r="AR20">
        <f t="shared" si="34"/>
        <v>3.222</v>
      </c>
      <c r="AS20">
        <f t="shared" si="35"/>
        <v>0.30299999999999999</v>
      </c>
      <c r="AT20">
        <f t="shared" si="3"/>
        <v>0</v>
      </c>
      <c r="AU20">
        <f t="shared" si="4"/>
        <v>6.4770000000000003</v>
      </c>
      <c r="AV20">
        <f t="shared" si="36"/>
        <v>33.523000000000003</v>
      </c>
      <c r="AW20">
        <f t="shared" si="37"/>
        <v>0.46200000000000002</v>
      </c>
      <c r="AX20">
        <f t="shared" si="38"/>
        <v>0.18099999999999999</v>
      </c>
      <c r="AY20">
        <f t="shared" si="39"/>
        <v>8.5000000000000006E-2</v>
      </c>
      <c r="AZ20">
        <f t="shared" si="40"/>
        <v>1.4E-2</v>
      </c>
      <c r="BA20">
        <f t="shared" si="41"/>
        <v>0</v>
      </c>
      <c r="BB20">
        <f t="shared" si="42"/>
        <v>100.35299999999998</v>
      </c>
      <c r="BD20">
        <f t="shared" si="6"/>
        <v>0.93255659121171774</v>
      </c>
      <c r="BE20">
        <f t="shared" si="7"/>
        <v>7.2621641249092229E-4</v>
      </c>
      <c r="BF20">
        <f t="shared" si="8"/>
        <v>6.3201255394272265E-2</v>
      </c>
      <c r="BG20">
        <f t="shared" si="9"/>
        <v>3.9871044147641293E-3</v>
      </c>
      <c r="BH20">
        <f t="shared" si="10"/>
        <v>9.0153666276933372E-2</v>
      </c>
      <c r="BI20">
        <f t="shared" si="11"/>
        <v>0</v>
      </c>
      <c r="BJ20">
        <f t="shared" si="12"/>
        <v>0.8317454173737856</v>
      </c>
      <c r="BK20">
        <f t="shared" si="13"/>
        <v>8.2386130598066255E-3</v>
      </c>
      <c r="BL20">
        <f t="shared" si="14"/>
        <v>2.5515454471125246E-3</v>
      </c>
      <c r="BM20">
        <f t="shared" si="15"/>
        <v>1.1379945590471907E-3</v>
      </c>
      <c r="BN20">
        <f t="shared" si="43"/>
        <v>4.517666496178538E-4</v>
      </c>
      <c r="BO20">
        <f t="shared" si="44"/>
        <v>0</v>
      </c>
      <c r="BP20">
        <f t="shared" si="45"/>
        <v>1.934750170799548</v>
      </c>
      <c r="BQ20">
        <f t="shared" si="16"/>
        <v>2.0679662794981137</v>
      </c>
    </row>
    <row r="21" spans="1:69" x14ac:dyDescent="0.15">
      <c r="A21" t="s">
        <v>95</v>
      </c>
      <c r="B21">
        <v>435</v>
      </c>
      <c r="C21">
        <f t="shared" si="46"/>
        <v>5.3851648071417451</v>
      </c>
      <c r="D21" s="1">
        <v>55.975000000000001</v>
      </c>
      <c r="E21" s="1">
        <v>4.7E-2</v>
      </c>
      <c r="F21" s="1">
        <v>3.2240000000000002</v>
      </c>
      <c r="G21" s="1">
        <v>0.30199999999999999</v>
      </c>
      <c r="H21" s="1">
        <v>6.4569999999999999</v>
      </c>
      <c r="I21" s="1">
        <v>33.466000000000001</v>
      </c>
      <c r="J21" s="1">
        <v>0.46700000000000003</v>
      </c>
      <c r="K21" s="1">
        <v>0.18</v>
      </c>
      <c r="L21" s="1">
        <v>8.2000000000000003E-2</v>
      </c>
      <c r="M21" s="1">
        <v>1.4999999999999999E-2</v>
      </c>
      <c r="O21">
        <f t="shared" si="17"/>
        <v>100.215</v>
      </c>
      <c r="Q21" s="1">
        <v>78.236000000000004</v>
      </c>
      <c r="R21" s="1">
        <v>88.966999999999999</v>
      </c>
      <c r="S21" s="1">
        <v>11.102</v>
      </c>
      <c r="V21" s="5">
        <v>12</v>
      </c>
      <c r="W21" s="5">
        <v>4</v>
      </c>
      <c r="X21" s="15">
        <v>0</v>
      </c>
      <c r="Z21" s="14">
        <f t="shared" si="18"/>
        <v>1.9290929841677207</v>
      </c>
      <c r="AA21" s="14">
        <f t="shared" si="19"/>
        <v>1.2184982433726208E-3</v>
      </c>
      <c r="AB21" s="14">
        <f t="shared" si="20"/>
        <v>0.13094357244541349</v>
      </c>
      <c r="AC21" s="14">
        <f t="shared" si="21"/>
        <v>8.2283149571625545E-3</v>
      </c>
      <c r="AD21" s="14">
        <f t="shared" si="22"/>
        <v>0</v>
      </c>
      <c r="AE21" s="14">
        <f t="shared" si="23"/>
        <v>0.18609266934547955</v>
      </c>
      <c r="AF21" s="14">
        <f t="shared" si="24"/>
        <v>1.7192551332657133</v>
      </c>
      <c r="AG21" s="14">
        <f t="shared" si="25"/>
        <v>1.7243205113133275E-2</v>
      </c>
      <c r="AH21" s="14">
        <f t="shared" si="26"/>
        <v>5.2539534638348468E-3</v>
      </c>
      <c r="AI21" s="14">
        <f t="shared" si="27"/>
        <v>2.2731290679605829E-3</v>
      </c>
      <c r="AJ21" s="14">
        <f t="shared" si="28"/>
        <v>1.0022276356562154E-3</v>
      </c>
      <c r="AK21" s="14">
        <f t="shared" si="29"/>
        <v>0</v>
      </c>
      <c r="AL21" s="14">
        <f t="shared" si="30"/>
        <v>4.0006036877054463</v>
      </c>
      <c r="AM21" s="14">
        <f t="shared" si="31"/>
        <v>0.90233139110326832</v>
      </c>
      <c r="AN21" s="11">
        <f t="shared" si="2"/>
        <v>0</v>
      </c>
      <c r="AP21">
        <f t="shared" si="32"/>
        <v>55.975000000000001</v>
      </c>
      <c r="AQ21">
        <f t="shared" si="33"/>
        <v>4.7E-2</v>
      </c>
      <c r="AR21">
        <f t="shared" si="34"/>
        <v>3.2240000000000002</v>
      </c>
      <c r="AS21">
        <f t="shared" si="35"/>
        <v>0.30199999999999999</v>
      </c>
      <c r="AT21">
        <f t="shared" si="3"/>
        <v>0</v>
      </c>
      <c r="AU21">
        <f t="shared" si="4"/>
        <v>6.4569999999999999</v>
      </c>
      <c r="AV21">
        <f t="shared" si="36"/>
        <v>33.466000000000001</v>
      </c>
      <c r="AW21">
        <f t="shared" si="37"/>
        <v>0.46700000000000003</v>
      </c>
      <c r="AX21">
        <f t="shared" si="38"/>
        <v>0.18</v>
      </c>
      <c r="AY21">
        <f t="shared" si="39"/>
        <v>8.2000000000000003E-2</v>
      </c>
      <c r="AZ21">
        <f t="shared" si="40"/>
        <v>1.4999999999999999E-2</v>
      </c>
      <c r="BA21">
        <f t="shared" si="41"/>
        <v>0</v>
      </c>
      <c r="BB21">
        <f t="shared" si="42"/>
        <v>100.215</v>
      </c>
      <c r="BD21">
        <f t="shared" si="6"/>
        <v>0.93167443408788286</v>
      </c>
      <c r="BE21">
        <f t="shared" si="7"/>
        <v>5.8848571357023017E-4</v>
      </c>
      <c r="BF21">
        <f t="shared" si="8"/>
        <v>6.3240486465280507E-2</v>
      </c>
      <c r="BG21">
        <f t="shared" si="9"/>
        <v>3.973945654319363E-3</v>
      </c>
      <c r="BH21">
        <f t="shared" si="10"/>
        <v>8.9875285340459896E-2</v>
      </c>
      <c r="BI21">
        <f t="shared" si="11"/>
        <v>0</v>
      </c>
      <c r="BJ21">
        <f t="shared" si="12"/>
        <v>0.83033117972231318</v>
      </c>
      <c r="BK21">
        <f t="shared" si="13"/>
        <v>8.3277755388088612E-3</v>
      </c>
      <c r="BL21">
        <f t="shared" si="14"/>
        <v>2.5374485109406321E-3</v>
      </c>
      <c r="BM21">
        <f t="shared" si="15"/>
        <v>1.0978300451984662E-3</v>
      </c>
      <c r="BN21">
        <f t="shared" si="43"/>
        <v>4.8403569601912906E-4</v>
      </c>
      <c r="BO21">
        <f t="shared" si="44"/>
        <v>0</v>
      </c>
      <c r="BP21">
        <f t="shared" si="45"/>
        <v>1.9321309067747932</v>
      </c>
      <c r="BQ21">
        <f t="shared" si="16"/>
        <v>2.0705655469191004</v>
      </c>
    </row>
    <row r="22" spans="1:69" x14ac:dyDescent="0.15">
      <c r="A22" t="s">
        <v>96</v>
      </c>
      <c r="B22">
        <v>436</v>
      </c>
      <c r="C22">
        <f t="shared" si="46"/>
        <v>5.3851648071285512</v>
      </c>
      <c r="D22" s="1">
        <v>55.938000000000002</v>
      </c>
      <c r="E22" s="1">
        <v>0.05</v>
      </c>
      <c r="F22" s="1">
        <v>3.258</v>
      </c>
      <c r="G22" s="1">
        <v>0.30199999999999999</v>
      </c>
      <c r="H22" s="1">
        <v>6.4669999999999996</v>
      </c>
      <c r="I22" s="1">
        <v>33.469000000000001</v>
      </c>
      <c r="J22" s="1">
        <v>0.46500000000000002</v>
      </c>
      <c r="K22" s="1">
        <v>0.16600000000000001</v>
      </c>
      <c r="L22" s="1">
        <v>8.7999999999999995E-2</v>
      </c>
      <c r="M22" s="1">
        <v>1.0999999999999999E-2</v>
      </c>
      <c r="O22">
        <f t="shared" si="17"/>
        <v>100.214</v>
      </c>
      <c r="Q22" s="1">
        <v>78.241</v>
      </c>
      <c r="R22" s="1">
        <v>88.965000000000003</v>
      </c>
      <c r="S22" s="1">
        <v>11.102</v>
      </c>
      <c r="V22" s="5">
        <v>12</v>
      </c>
      <c r="W22" s="5">
        <v>4</v>
      </c>
      <c r="X22" s="15">
        <v>0</v>
      </c>
      <c r="Z22" s="14">
        <f t="shared" si="18"/>
        <v>1.9279241397746074</v>
      </c>
      <c r="AA22" s="14">
        <f t="shared" si="19"/>
        <v>1.296346206463392E-3</v>
      </c>
      <c r="AB22" s="14">
        <f t="shared" si="20"/>
        <v>0.13233178768009823</v>
      </c>
      <c r="AC22" s="14">
        <f t="shared" si="21"/>
        <v>8.228768684748311E-3</v>
      </c>
      <c r="AD22" s="14">
        <f t="shared" si="22"/>
        <v>0</v>
      </c>
      <c r="AE22" s="14">
        <f t="shared" si="23"/>
        <v>0.18639114978926449</v>
      </c>
      <c r="AF22" s="14">
        <f t="shared" si="24"/>
        <v>1.7195040648818436</v>
      </c>
      <c r="AG22" s="14">
        <f t="shared" si="25"/>
        <v>1.7170305166899127E-2</v>
      </c>
      <c r="AH22" s="14">
        <f t="shared" si="26"/>
        <v>4.8455798201843528E-3</v>
      </c>
      <c r="AI22" s="14">
        <f t="shared" si="27"/>
        <v>2.4395901021345198E-3</v>
      </c>
      <c r="AJ22" s="14">
        <f t="shared" si="28"/>
        <v>7.3500746052573244E-4</v>
      </c>
      <c r="AK22" s="14">
        <f t="shared" si="29"/>
        <v>0</v>
      </c>
      <c r="AL22" s="14">
        <f t="shared" si="30"/>
        <v>4.000866739566769</v>
      </c>
      <c r="AM22" s="14">
        <f t="shared" si="31"/>
        <v>0.90220283447144856</v>
      </c>
      <c r="AN22" s="11">
        <f t="shared" si="2"/>
        <v>0</v>
      </c>
      <c r="AP22">
        <f t="shared" si="32"/>
        <v>55.938000000000002</v>
      </c>
      <c r="AQ22">
        <f t="shared" si="33"/>
        <v>0.05</v>
      </c>
      <c r="AR22">
        <f t="shared" si="34"/>
        <v>3.258</v>
      </c>
      <c r="AS22">
        <f t="shared" si="35"/>
        <v>0.30199999999999999</v>
      </c>
      <c r="AT22">
        <f t="shared" si="3"/>
        <v>0</v>
      </c>
      <c r="AU22">
        <f t="shared" si="4"/>
        <v>6.4669999999999996</v>
      </c>
      <c r="AV22">
        <f t="shared" si="36"/>
        <v>33.469000000000001</v>
      </c>
      <c r="AW22">
        <f t="shared" si="37"/>
        <v>0.46500000000000002</v>
      </c>
      <c r="AX22">
        <f t="shared" si="38"/>
        <v>0.16600000000000001</v>
      </c>
      <c r="AY22">
        <f t="shared" si="39"/>
        <v>8.7999999999999995E-2</v>
      </c>
      <c r="AZ22">
        <f t="shared" si="40"/>
        <v>1.0999999999999999E-2</v>
      </c>
      <c r="BA22">
        <f t="shared" si="41"/>
        <v>0</v>
      </c>
      <c r="BB22">
        <f t="shared" si="42"/>
        <v>100.214</v>
      </c>
      <c r="BD22">
        <f t="shared" si="6"/>
        <v>0.93105858854860191</v>
      </c>
      <c r="BE22">
        <f t="shared" si="7"/>
        <v>6.2604863145769162E-4</v>
      </c>
      <c r="BF22">
        <f t="shared" si="8"/>
        <v>6.3907414672420559E-2</v>
      </c>
      <c r="BG22">
        <f t="shared" si="9"/>
        <v>3.973945654319363E-3</v>
      </c>
      <c r="BH22">
        <f t="shared" si="10"/>
        <v>9.001447580869662E-2</v>
      </c>
      <c r="BI22">
        <f t="shared" si="11"/>
        <v>0</v>
      </c>
      <c r="BJ22">
        <f t="shared" si="12"/>
        <v>0.83040561328291695</v>
      </c>
      <c r="BK22">
        <f t="shared" si="13"/>
        <v>8.2921105472079665E-3</v>
      </c>
      <c r="BL22">
        <f t="shared" si="14"/>
        <v>2.3400914045341387E-3</v>
      </c>
      <c r="BM22">
        <f t="shared" si="15"/>
        <v>1.1781590728959148E-3</v>
      </c>
      <c r="BN22">
        <f t="shared" si="43"/>
        <v>3.5495951041402795E-4</v>
      </c>
      <c r="BO22">
        <f t="shared" si="44"/>
        <v>0</v>
      </c>
      <c r="BP22">
        <f t="shared" si="45"/>
        <v>1.9321514071334651</v>
      </c>
      <c r="BQ22">
        <f t="shared" si="16"/>
        <v>2.0706797225081055</v>
      </c>
    </row>
    <row r="23" spans="1:69" x14ac:dyDescent="0.15">
      <c r="A23" t="s">
        <v>97</v>
      </c>
      <c r="B23">
        <v>437</v>
      </c>
      <c r="C23">
        <f t="shared" si="46"/>
        <v>4.1231056256235608</v>
      </c>
      <c r="D23" s="1">
        <v>55.930999999999997</v>
      </c>
      <c r="E23" s="1">
        <v>5.0999999999999997E-2</v>
      </c>
      <c r="F23" s="1">
        <v>3.282</v>
      </c>
      <c r="G23" s="1">
        <v>0.29899999999999999</v>
      </c>
      <c r="H23" s="1">
        <v>6.4989999999999997</v>
      </c>
      <c r="I23" s="1">
        <v>33.389000000000003</v>
      </c>
      <c r="J23" s="1">
        <v>0.46400000000000002</v>
      </c>
      <c r="K23" s="1">
        <v>0.17599999999999999</v>
      </c>
      <c r="L23" s="1">
        <v>7.8E-2</v>
      </c>
      <c r="M23" s="1">
        <v>2E-3</v>
      </c>
      <c r="O23">
        <f t="shared" si="17"/>
        <v>100.17099999999999</v>
      </c>
      <c r="Q23" s="1">
        <v>78.245000000000005</v>
      </c>
      <c r="R23" s="1">
        <v>88.963999999999999</v>
      </c>
      <c r="S23" s="1">
        <v>11.102</v>
      </c>
      <c r="V23" s="5">
        <v>12</v>
      </c>
      <c r="W23" s="5">
        <v>4</v>
      </c>
      <c r="X23" s="15">
        <v>0</v>
      </c>
      <c r="Z23" s="14">
        <f t="shared" si="18"/>
        <v>1.9285191398361239</v>
      </c>
      <c r="AA23" s="14">
        <f t="shared" si="19"/>
        <v>1.3228467524669927E-3</v>
      </c>
      <c r="AB23" s="14">
        <f t="shared" si="20"/>
        <v>0.13336443788035279</v>
      </c>
      <c r="AC23" s="14">
        <f t="shared" si="21"/>
        <v>8.1505602512616585E-3</v>
      </c>
      <c r="AD23" s="14">
        <f t="shared" si="22"/>
        <v>0</v>
      </c>
      <c r="AE23" s="14">
        <f t="shared" si="23"/>
        <v>0.18739470958392013</v>
      </c>
      <c r="AF23" s="14">
        <f t="shared" si="24"/>
        <v>1.7161381467427028</v>
      </c>
      <c r="AG23" s="14">
        <f t="shared" si="25"/>
        <v>1.7140812496024713E-2</v>
      </c>
      <c r="AH23" s="14">
        <f t="shared" si="26"/>
        <v>5.1397109356692335E-3</v>
      </c>
      <c r="AI23" s="14">
        <f t="shared" si="27"/>
        <v>2.1633020200118114E-3</v>
      </c>
      <c r="AJ23" s="14">
        <f t="shared" si="28"/>
        <v>1.3369569413870273E-4</v>
      </c>
      <c r="AK23" s="14">
        <f t="shared" si="29"/>
        <v>0</v>
      </c>
      <c r="AL23" s="14">
        <f t="shared" si="30"/>
        <v>3.9994673621926728</v>
      </c>
      <c r="AM23" s="14">
        <f t="shared" si="31"/>
        <v>0.90155425530949407</v>
      </c>
      <c r="AN23" s="11">
        <f t="shared" si="2"/>
        <v>0</v>
      </c>
      <c r="AP23">
        <f t="shared" si="32"/>
        <v>55.930999999999997</v>
      </c>
      <c r="AQ23">
        <f t="shared" si="33"/>
        <v>5.0999999999999997E-2</v>
      </c>
      <c r="AR23">
        <f t="shared" si="34"/>
        <v>3.282</v>
      </c>
      <c r="AS23">
        <f t="shared" si="35"/>
        <v>0.29899999999999999</v>
      </c>
      <c r="AT23">
        <f t="shared" si="3"/>
        <v>0</v>
      </c>
      <c r="AU23">
        <f t="shared" si="4"/>
        <v>6.4989999999999997</v>
      </c>
      <c r="AV23">
        <f t="shared" si="36"/>
        <v>33.389000000000003</v>
      </c>
      <c r="AW23">
        <f t="shared" si="37"/>
        <v>0.46400000000000002</v>
      </c>
      <c r="AX23">
        <f t="shared" si="38"/>
        <v>0.17599999999999999</v>
      </c>
      <c r="AY23">
        <f t="shared" si="39"/>
        <v>7.8E-2</v>
      </c>
      <c r="AZ23">
        <f t="shared" si="40"/>
        <v>2E-3</v>
      </c>
      <c r="BA23">
        <f t="shared" si="41"/>
        <v>0</v>
      </c>
      <c r="BB23">
        <f t="shared" si="42"/>
        <v>100.17099999999999</v>
      </c>
      <c r="BD23">
        <f t="shared" si="6"/>
        <v>0.93094207723035949</v>
      </c>
      <c r="BE23">
        <f t="shared" si="7"/>
        <v>6.385696040868454E-4</v>
      </c>
      <c r="BF23">
        <f t="shared" si="8"/>
        <v>6.4378187524519417E-2</v>
      </c>
      <c r="BG23">
        <f t="shared" si="9"/>
        <v>3.9344693729850642E-3</v>
      </c>
      <c r="BH23">
        <f t="shared" si="10"/>
        <v>9.0459885307054178E-2</v>
      </c>
      <c r="BI23">
        <f t="shared" si="11"/>
        <v>0</v>
      </c>
      <c r="BJ23">
        <f t="shared" si="12"/>
        <v>0.8284207183334823</v>
      </c>
      <c r="BK23">
        <f t="shared" si="13"/>
        <v>8.2742780514075201E-3</v>
      </c>
      <c r="BL23">
        <f t="shared" si="14"/>
        <v>2.4810607662530625E-3</v>
      </c>
      <c r="BM23">
        <f t="shared" si="15"/>
        <v>1.0442773600668337E-3</v>
      </c>
      <c r="BN23">
        <f t="shared" si="43"/>
        <v>6.453809280255054E-5</v>
      </c>
      <c r="BO23">
        <f t="shared" si="44"/>
        <v>0</v>
      </c>
      <c r="BP23">
        <f t="shared" si="45"/>
        <v>1.9306380616430172</v>
      </c>
      <c r="BQ23">
        <f t="shared" si="16"/>
        <v>2.0715780143633107</v>
      </c>
    </row>
    <row r="24" spans="1:69" x14ac:dyDescent="0.15">
      <c r="A24" t="s">
        <v>98</v>
      </c>
      <c r="B24">
        <v>438</v>
      </c>
      <c r="C24">
        <f t="shared" si="46"/>
        <v>5.3851648071285512</v>
      </c>
      <c r="D24" s="1">
        <v>56.170999999999999</v>
      </c>
      <c r="E24" s="1">
        <v>5.3999999999999999E-2</v>
      </c>
      <c r="F24" s="1">
        <v>3.2450000000000001</v>
      </c>
      <c r="G24" s="1">
        <v>0.29799999999999999</v>
      </c>
      <c r="H24" s="1">
        <v>6.4340000000000002</v>
      </c>
      <c r="I24" s="1">
        <v>32.914000000000001</v>
      </c>
      <c r="J24" s="1">
        <v>0.46600000000000003</v>
      </c>
      <c r="K24" s="1">
        <v>0.17299999999999999</v>
      </c>
      <c r="L24" s="1">
        <v>8.4000000000000005E-2</v>
      </c>
      <c r="M24" s="1">
        <v>2.1000000000000001E-2</v>
      </c>
      <c r="O24">
        <f t="shared" si="17"/>
        <v>99.86</v>
      </c>
      <c r="Q24" s="1">
        <v>78.25</v>
      </c>
      <c r="R24" s="1">
        <v>88.962000000000003</v>
      </c>
      <c r="S24" s="1">
        <v>11.102</v>
      </c>
      <c r="V24" s="5">
        <v>12</v>
      </c>
      <c r="W24" s="5">
        <v>4</v>
      </c>
      <c r="X24" s="15">
        <v>0</v>
      </c>
      <c r="Z24" s="14">
        <f t="shared" si="18"/>
        <v>1.9403810987845829</v>
      </c>
      <c r="AA24" s="14">
        <f t="shared" si="19"/>
        <v>1.4032551020281428E-3</v>
      </c>
      <c r="AB24" s="14">
        <f t="shared" si="20"/>
        <v>0.1321051273086363</v>
      </c>
      <c r="AC24" s="14">
        <f t="shared" si="21"/>
        <v>8.1383441039290429E-3</v>
      </c>
      <c r="AD24" s="14">
        <f t="shared" si="22"/>
        <v>0</v>
      </c>
      <c r="AE24" s="14">
        <f t="shared" si="23"/>
        <v>0.18586403290209591</v>
      </c>
      <c r="AF24" s="14">
        <f t="shared" si="24"/>
        <v>1.6948567931848681</v>
      </c>
      <c r="AG24" s="14">
        <f t="shared" si="25"/>
        <v>1.7246574589571281E-2</v>
      </c>
      <c r="AH24" s="14">
        <f t="shared" si="26"/>
        <v>5.0614580346986897E-3</v>
      </c>
      <c r="AI24" s="14">
        <f t="shared" si="27"/>
        <v>2.3340241744260271E-3</v>
      </c>
      <c r="AJ24" s="14">
        <f t="shared" si="28"/>
        <v>1.4064044445413549E-3</v>
      </c>
      <c r="AK24" s="14">
        <f t="shared" si="29"/>
        <v>0</v>
      </c>
      <c r="AL24" s="14">
        <f t="shared" si="30"/>
        <v>3.9887971126293773</v>
      </c>
      <c r="AM24" s="14">
        <f t="shared" si="31"/>
        <v>0.90117404437488713</v>
      </c>
      <c r="AN24" s="11">
        <f t="shared" si="2"/>
        <v>0</v>
      </c>
      <c r="AP24">
        <f t="shared" si="32"/>
        <v>56.170999999999999</v>
      </c>
      <c r="AQ24">
        <f t="shared" si="33"/>
        <v>5.3999999999999999E-2</v>
      </c>
      <c r="AR24">
        <f t="shared" si="34"/>
        <v>3.2450000000000001</v>
      </c>
      <c r="AS24">
        <f t="shared" si="35"/>
        <v>0.29799999999999999</v>
      </c>
      <c r="AT24">
        <f t="shared" si="3"/>
        <v>0</v>
      </c>
      <c r="AU24">
        <f t="shared" si="4"/>
        <v>6.4340000000000002</v>
      </c>
      <c r="AV24">
        <f t="shared" si="36"/>
        <v>32.914000000000001</v>
      </c>
      <c r="AW24">
        <f t="shared" si="37"/>
        <v>0.46600000000000003</v>
      </c>
      <c r="AX24">
        <f t="shared" si="38"/>
        <v>0.17299999999999999</v>
      </c>
      <c r="AY24">
        <f t="shared" si="39"/>
        <v>8.4000000000000005E-2</v>
      </c>
      <c r="AZ24">
        <f t="shared" si="40"/>
        <v>2.1000000000000001E-2</v>
      </c>
      <c r="BA24">
        <f t="shared" si="41"/>
        <v>0</v>
      </c>
      <c r="BB24">
        <f t="shared" si="42"/>
        <v>99.86</v>
      </c>
      <c r="BD24">
        <f t="shared" si="6"/>
        <v>0.93493675099866846</v>
      </c>
      <c r="BE24">
        <f t="shared" si="7"/>
        <v>6.7613252197430695E-4</v>
      </c>
      <c r="BF24">
        <f t="shared" si="8"/>
        <v>6.365241271086701E-2</v>
      </c>
      <c r="BG24">
        <f t="shared" si="9"/>
        <v>3.9213106125402979E-3</v>
      </c>
      <c r="BH24">
        <f t="shared" si="10"/>
        <v>8.9555147263515406E-2</v>
      </c>
      <c r="BI24">
        <f t="shared" si="11"/>
        <v>0</v>
      </c>
      <c r="BJ24">
        <f t="shared" si="12"/>
        <v>0.81663540457121309</v>
      </c>
      <c r="BK24">
        <f t="shared" si="13"/>
        <v>8.3099430430084147E-3</v>
      </c>
      <c r="BL24">
        <f t="shared" si="14"/>
        <v>2.4387699577373854E-3</v>
      </c>
      <c r="BM24">
        <f t="shared" si="15"/>
        <v>1.1246063877642825E-3</v>
      </c>
      <c r="BN24">
        <f t="shared" si="43"/>
        <v>6.776499744267807E-4</v>
      </c>
      <c r="BO24">
        <f t="shared" si="44"/>
        <v>0</v>
      </c>
      <c r="BP24">
        <f t="shared" si="45"/>
        <v>1.9219281280417155</v>
      </c>
      <c r="BQ24">
        <f t="shared" si="16"/>
        <v>2.0754142958996233</v>
      </c>
    </row>
    <row r="25" spans="1:69" x14ac:dyDescent="0.15">
      <c r="A25" t="s">
        <v>99</v>
      </c>
      <c r="B25">
        <v>439</v>
      </c>
      <c r="C25">
        <f t="shared" si="46"/>
        <v>5.3851648071338278</v>
      </c>
      <c r="D25" s="1">
        <v>56.512999999999998</v>
      </c>
      <c r="E25" s="1">
        <v>5.8000000000000003E-2</v>
      </c>
      <c r="F25" s="1">
        <v>3.3570000000000002</v>
      </c>
      <c r="G25" s="1">
        <v>0.30299999999999999</v>
      </c>
      <c r="H25" s="1">
        <v>6.476</v>
      </c>
      <c r="I25" s="1">
        <v>33.537999999999997</v>
      </c>
      <c r="J25" s="1">
        <v>0.46400000000000002</v>
      </c>
      <c r="K25" s="1">
        <v>0.17100000000000001</v>
      </c>
      <c r="L25" s="1">
        <v>7.8E-2</v>
      </c>
      <c r="M25" s="1">
        <v>2.1999999999999999E-2</v>
      </c>
      <c r="O25">
        <f t="shared" si="17"/>
        <v>100.98</v>
      </c>
      <c r="Q25" s="1">
        <v>78.254999999999995</v>
      </c>
      <c r="R25" s="1">
        <v>88.96</v>
      </c>
      <c r="S25" s="1">
        <v>11.102</v>
      </c>
      <c r="V25" s="5">
        <v>12</v>
      </c>
      <c r="W25" s="5">
        <v>4</v>
      </c>
      <c r="X25" s="15">
        <v>0</v>
      </c>
      <c r="Z25" s="14">
        <f t="shared" si="18"/>
        <v>1.9316043904198421</v>
      </c>
      <c r="AA25" s="14">
        <f t="shared" si="19"/>
        <v>1.4913027032825324E-3</v>
      </c>
      <c r="AB25" s="14">
        <f t="shared" si="20"/>
        <v>0.13522321443436836</v>
      </c>
      <c r="AC25" s="14">
        <f t="shared" si="21"/>
        <v>8.1876138981942792E-3</v>
      </c>
      <c r="AD25" s="14">
        <f t="shared" si="22"/>
        <v>0</v>
      </c>
      <c r="AE25" s="14">
        <f t="shared" si="23"/>
        <v>0.18510411828395168</v>
      </c>
      <c r="AF25" s="14">
        <f t="shared" si="24"/>
        <v>1.7087732842152106</v>
      </c>
      <c r="AG25" s="14">
        <f t="shared" si="25"/>
        <v>1.6991427091892667E-2</v>
      </c>
      <c r="AH25" s="14">
        <f t="shared" si="26"/>
        <v>4.950175417111821E-3</v>
      </c>
      <c r="AI25" s="14">
        <f t="shared" si="27"/>
        <v>2.14444843611116E-3</v>
      </c>
      <c r="AJ25" s="14">
        <f t="shared" si="28"/>
        <v>1.4578356212595262E-3</v>
      </c>
      <c r="AK25" s="14">
        <f t="shared" si="29"/>
        <v>0</v>
      </c>
      <c r="AL25" s="14">
        <f t="shared" si="30"/>
        <v>3.9959278105212248</v>
      </c>
      <c r="AM25" s="14">
        <f t="shared" si="31"/>
        <v>0.90226182643095687</v>
      </c>
      <c r="AN25" s="11">
        <f t="shared" si="2"/>
        <v>0</v>
      </c>
      <c r="AP25">
        <f t="shared" si="32"/>
        <v>56.512999999999998</v>
      </c>
      <c r="AQ25">
        <f t="shared" si="33"/>
        <v>5.8000000000000003E-2</v>
      </c>
      <c r="AR25">
        <f t="shared" si="34"/>
        <v>3.3570000000000002</v>
      </c>
      <c r="AS25">
        <f t="shared" si="35"/>
        <v>0.30299999999999999</v>
      </c>
      <c r="AT25">
        <f t="shared" si="3"/>
        <v>0</v>
      </c>
      <c r="AU25">
        <f t="shared" si="4"/>
        <v>6.476</v>
      </c>
      <c r="AV25">
        <f t="shared" si="36"/>
        <v>33.537999999999997</v>
      </c>
      <c r="AW25">
        <f t="shared" si="37"/>
        <v>0.46400000000000002</v>
      </c>
      <c r="AX25">
        <f t="shared" si="38"/>
        <v>0.17100000000000001</v>
      </c>
      <c r="AY25">
        <f t="shared" si="39"/>
        <v>7.8E-2</v>
      </c>
      <c r="AZ25">
        <f t="shared" si="40"/>
        <v>2.1999999999999999E-2</v>
      </c>
      <c r="BA25">
        <f t="shared" si="41"/>
        <v>0</v>
      </c>
      <c r="BB25">
        <f t="shared" si="42"/>
        <v>100.98</v>
      </c>
      <c r="BD25">
        <f t="shared" si="6"/>
        <v>0.94062916111850869</v>
      </c>
      <c r="BE25">
        <f t="shared" si="7"/>
        <v>7.2621641249092229E-4</v>
      </c>
      <c r="BF25">
        <f t="shared" si="8"/>
        <v>6.5849352687328375E-2</v>
      </c>
      <c r="BG25">
        <f t="shared" si="9"/>
        <v>3.9871044147641293E-3</v>
      </c>
      <c r="BH25">
        <f t="shared" si="10"/>
        <v>9.0139747230109687E-2</v>
      </c>
      <c r="BI25">
        <f t="shared" si="11"/>
        <v>0</v>
      </c>
      <c r="BJ25">
        <f t="shared" si="12"/>
        <v>0.83211758517680445</v>
      </c>
      <c r="BK25">
        <f t="shared" si="13"/>
        <v>8.2742780514075201E-3</v>
      </c>
      <c r="BL25">
        <f t="shared" si="14"/>
        <v>2.4105760853936008E-3</v>
      </c>
      <c r="BM25">
        <f t="shared" si="15"/>
        <v>1.0442773600668337E-3</v>
      </c>
      <c r="BN25">
        <f t="shared" si="43"/>
        <v>7.099190208280559E-4</v>
      </c>
      <c r="BO25">
        <f t="shared" si="44"/>
        <v>0</v>
      </c>
      <c r="BP25">
        <f t="shared" si="45"/>
        <v>1.9458882175577021</v>
      </c>
      <c r="BQ25">
        <f t="shared" si="16"/>
        <v>2.0535238224200469</v>
      </c>
    </row>
    <row r="26" spans="1:69" x14ac:dyDescent="0.15">
      <c r="A26" t="s">
        <v>100</v>
      </c>
      <c r="B26">
        <v>440</v>
      </c>
      <c r="C26">
        <f t="shared" si="46"/>
        <v>4.4721359550018667</v>
      </c>
      <c r="D26" s="1">
        <v>55.948999999999998</v>
      </c>
      <c r="E26" s="1">
        <v>5.7000000000000002E-2</v>
      </c>
      <c r="F26" s="1">
        <v>3.363</v>
      </c>
      <c r="G26" s="1">
        <v>0.308</v>
      </c>
      <c r="H26" s="1">
        <v>6.5410000000000004</v>
      </c>
      <c r="I26" s="1">
        <v>33.372</v>
      </c>
      <c r="J26" s="1">
        <v>0.46200000000000002</v>
      </c>
      <c r="K26" s="1">
        <v>0.17599999999999999</v>
      </c>
      <c r="L26" s="1">
        <v>7.0000000000000007E-2</v>
      </c>
      <c r="M26" s="1">
        <v>0.01</v>
      </c>
      <c r="O26">
        <f t="shared" si="17"/>
        <v>100.30800000000001</v>
      </c>
      <c r="Q26" s="1">
        <v>78.259</v>
      </c>
      <c r="R26" s="1">
        <v>88.957999999999998</v>
      </c>
      <c r="S26" s="1">
        <v>11.102</v>
      </c>
      <c r="V26" s="5">
        <v>12</v>
      </c>
      <c r="W26" s="5">
        <v>4</v>
      </c>
      <c r="X26" s="15">
        <v>0</v>
      </c>
      <c r="Z26" s="14">
        <f t="shared" si="18"/>
        <v>1.9268382986136865</v>
      </c>
      <c r="AA26" s="14">
        <f t="shared" si="19"/>
        <v>1.4767119426774655E-3</v>
      </c>
      <c r="AB26" s="14">
        <f t="shared" si="20"/>
        <v>0.13649284983952195</v>
      </c>
      <c r="AC26" s="14">
        <f t="shared" si="21"/>
        <v>8.3858784366641313E-3</v>
      </c>
      <c r="AD26" s="14">
        <f t="shared" si="22"/>
        <v>0</v>
      </c>
      <c r="AE26" s="14">
        <f t="shared" si="23"/>
        <v>0.1883807450760222</v>
      </c>
      <c r="AF26" s="14">
        <f t="shared" si="24"/>
        <v>1.7132180443383533</v>
      </c>
      <c r="AG26" s="14">
        <f t="shared" si="25"/>
        <v>1.704656862999062E-2</v>
      </c>
      <c r="AH26" s="14">
        <f t="shared" si="26"/>
        <v>5.1335791983538855E-3</v>
      </c>
      <c r="AI26" s="14">
        <f t="shared" si="27"/>
        <v>1.9391087463775582E-3</v>
      </c>
      <c r="AJ26" s="14">
        <f t="shared" si="28"/>
        <v>6.676809677921712E-4</v>
      </c>
      <c r="AK26" s="14">
        <f t="shared" si="29"/>
        <v>0</v>
      </c>
      <c r="AL26" s="14">
        <f t="shared" si="30"/>
        <v>3.9995794657894401</v>
      </c>
      <c r="AM26" s="14">
        <f t="shared" si="31"/>
        <v>0.90093559896825726</v>
      </c>
      <c r="AN26" s="11">
        <f t="shared" si="2"/>
        <v>0</v>
      </c>
      <c r="AP26">
        <f t="shared" si="32"/>
        <v>55.948999999999998</v>
      </c>
      <c r="AQ26">
        <f t="shared" si="33"/>
        <v>5.7000000000000002E-2</v>
      </c>
      <c r="AR26">
        <f t="shared" si="34"/>
        <v>3.363</v>
      </c>
      <c r="AS26">
        <f t="shared" si="35"/>
        <v>0.308</v>
      </c>
      <c r="AT26">
        <f t="shared" si="3"/>
        <v>0</v>
      </c>
      <c r="AU26">
        <f t="shared" si="4"/>
        <v>6.5410000000000004</v>
      </c>
      <c r="AV26">
        <f t="shared" si="36"/>
        <v>33.372</v>
      </c>
      <c r="AW26">
        <f t="shared" si="37"/>
        <v>0.46200000000000002</v>
      </c>
      <c r="AX26">
        <f t="shared" si="38"/>
        <v>0.17599999999999999</v>
      </c>
      <c r="AY26">
        <f t="shared" si="39"/>
        <v>7.0000000000000007E-2</v>
      </c>
      <c r="AZ26">
        <f t="shared" si="40"/>
        <v>0.01</v>
      </c>
      <c r="BA26">
        <f t="shared" si="41"/>
        <v>0</v>
      </c>
      <c r="BB26">
        <f t="shared" si="42"/>
        <v>100.30800000000001</v>
      </c>
      <c r="BD26">
        <f t="shared" si="6"/>
        <v>0.93124167776298272</v>
      </c>
      <c r="BE26">
        <f t="shared" si="7"/>
        <v>7.1369543986176851E-4</v>
      </c>
      <c r="BF26">
        <f t="shared" si="8"/>
        <v>6.5967045900353086E-2</v>
      </c>
      <c r="BG26">
        <f t="shared" si="9"/>
        <v>4.0528982169879598E-3</v>
      </c>
      <c r="BH26">
        <f t="shared" si="10"/>
        <v>9.1044485273648473E-2</v>
      </c>
      <c r="BI26">
        <f t="shared" si="11"/>
        <v>0</v>
      </c>
      <c r="BJ26">
        <f t="shared" si="12"/>
        <v>0.82799892815672727</v>
      </c>
      <c r="BK26">
        <f t="shared" si="13"/>
        <v>8.2386130598066255E-3</v>
      </c>
      <c r="BL26">
        <f t="shared" si="14"/>
        <v>2.4810607662530625E-3</v>
      </c>
      <c r="BM26">
        <f t="shared" si="15"/>
        <v>9.3717198980356874E-4</v>
      </c>
      <c r="BN26">
        <f t="shared" si="43"/>
        <v>3.2269046401275274E-4</v>
      </c>
      <c r="BO26">
        <f t="shared" si="44"/>
        <v>0</v>
      </c>
      <c r="BP26">
        <f t="shared" si="45"/>
        <v>1.9329982670304373</v>
      </c>
      <c r="BQ26">
        <f t="shared" si="16"/>
        <v>2.0691065967347098</v>
      </c>
    </row>
    <row r="27" spans="1:69" x14ac:dyDescent="0.15">
      <c r="A27" t="s">
        <v>101</v>
      </c>
      <c r="B27">
        <v>441</v>
      </c>
      <c r="C27">
        <f t="shared" si="46"/>
        <v>5.3851648071285512</v>
      </c>
      <c r="D27" s="1">
        <v>55.82</v>
      </c>
      <c r="E27" s="1">
        <v>6.4000000000000001E-2</v>
      </c>
      <c r="F27" s="1">
        <v>3.4119999999999999</v>
      </c>
      <c r="G27" s="1">
        <v>0.30399999999999999</v>
      </c>
      <c r="H27" s="1">
        <v>6.5190000000000001</v>
      </c>
      <c r="I27" s="1">
        <v>33.081000000000003</v>
      </c>
      <c r="J27" s="1">
        <v>0.46500000000000002</v>
      </c>
      <c r="K27" s="1">
        <v>0.18099999999999999</v>
      </c>
      <c r="L27" s="1">
        <v>7.9000000000000001E-2</v>
      </c>
      <c r="M27" s="1">
        <v>1.7999999999999999E-2</v>
      </c>
      <c r="O27">
        <f t="shared" si="17"/>
        <v>99.942999999999998</v>
      </c>
      <c r="Q27" s="1">
        <v>78.263999999999996</v>
      </c>
      <c r="R27" s="1">
        <v>88.956000000000003</v>
      </c>
      <c r="S27" s="1">
        <v>11.102</v>
      </c>
      <c r="V27" s="5">
        <v>12</v>
      </c>
      <c r="W27" s="5">
        <v>4</v>
      </c>
      <c r="X27" s="15">
        <v>0</v>
      </c>
      <c r="Z27" s="14">
        <f t="shared" si="18"/>
        <v>1.9289871847971842</v>
      </c>
      <c r="AA27" s="14">
        <f t="shared" si="19"/>
        <v>1.6637477242329999E-3</v>
      </c>
      <c r="AB27" s="14">
        <f t="shared" si="20"/>
        <v>0.13895642287328933</v>
      </c>
      <c r="AC27" s="14">
        <f t="shared" si="21"/>
        <v>8.3053511386547204E-3</v>
      </c>
      <c r="AD27" s="14">
        <f t="shared" si="22"/>
        <v>0</v>
      </c>
      <c r="AE27" s="14">
        <f t="shared" si="23"/>
        <v>0.18839089576297283</v>
      </c>
      <c r="AF27" s="14">
        <f t="shared" si="24"/>
        <v>1.7041020670485856</v>
      </c>
      <c r="AG27" s="14">
        <f t="shared" si="25"/>
        <v>1.721608973177325E-2</v>
      </c>
      <c r="AH27" s="14">
        <f t="shared" si="26"/>
        <v>5.2975216770328242E-3</v>
      </c>
      <c r="AI27" s="14">
        <f t="shared" si="27"/>
        <v>2.1959264279287601E-3</v>
      </c>
      <c r="AJ27" s="14">
        <f t="shared" si="28"/>
        <v>1.2059465819136985E-3</v>
      </c>
      <c r="AK27" s="14">
        <f t="shared" si="29"/>
        <v>0</v>
      </c>
      <c r="AL27" s="14">
        <f t="shared" si="30"/>
        <v>3.9963211537635681</v>
      </c>
      <c r="AM27" s="14">
        <f t="shared" si="31"/>
        <v>0.9004535818811753</v>
      </c>
      <c r="AN27" s="11">
        <f t="shared" si="2"/>
        <v>0</v>
      </c>
      <c r="AP27">
        <f t="shared" si="32"/>
        <v>55.82</v>
      </c>
      <c r="AQ27">
        <f t="shared" si="33"/>
        <v>6.4000000000000001E-2</v>
      </c>
      <c r="AR27">
        <f t="shared" si="34"/>
        <v>3.4119999999999999</v>
      </c>
      <c r="AS27">
        <f t="shared" si="35"/>
        <v>0.30399999999999999</v>
      </c>
      <c r="AT27">
        <f t="shared" si="3"/>
        <v>0</v>
      </c>
      <c r="AU27">
        <f t="shared" si="4"/>
        <v>6.5190000000000001</v>
      </c>
      <c r="AV27">
        <f t="shared" si="36"/>
        <v>33.081000000000003</v>
      </c>
      <c r="AW27">
        <f t="shared" si="37"/>
        <v>0.46500000000000002</v>
      </c>
      <c r="AX27">
        <f t="shared" si="38"/>
        <v>0.18099999999999999</v>
      </c>
      <c r="AY27">
        <f t="shared" si="39"/>
        <v>7.9000000000000001E-2</v>
      </c>
      <c r="AZ27">
        <f t="shared" si="40"/>
        <v>1.7999999999999999E-2</v>
      </c>
      <c r="BA27">
        <f t="shared" si="41"/>
        <v>0</v>
      </c>
      <c r="BB27">
        <f t="shared" si="42"/>
        <v>99.942999999999998</v>
      </c>
      <c r="BD27">
        <f t="shared" si="6"/>
        <v>0.92909454061251673</v>
      </c>
      <c r="BE27">
        <f t="shared" si="7"/>
        <v>8.013422482658453E-4</v>
      </c>
      <c r="BF27">
        <f t="shared" si="8"/>
        <v>6.6928207140054929E-2</v>
      </c>
      <c r="BG27">
        <f t="shared" si="9"/>
        <v>4.0002631752088947E-3</v>
      </c>
      <c r="BH27">
        <f t="shared" si="10"/>
        <v>9.0738266243527654E-2</v>
      </c>
      <c r="BI27">
        <f t="shared" si="11"/>
        <v>0</v>
      </c>
      <c r="BJ27">
        <f t="shared" si="12"/>
        <v>0.82077887277815831</v>
      </c>
      <c r="BK27">
        <f t="shared" si="13"/>
        <v>8.2921105472079665E-3</v>
      </c>
      <c r="BL27">
        <f t="shared" si="14"/>
        <v>2.5515454471125246E-3</v>
      </c>
      <c r="BM27">
        <f t="shared" si="15"/>
        <v>1.0576655313497417E-3</v>
      </c>
      <c r="BN27">
        <f t="shared" si="43"/>
        <v>5.8084283522295485E-4</v>
      </c>
      <c r="BO27">
        <f t="shared" si="44"/>
        <v>0</v>
      </c>
      <c r="BP27">
        <f t="shared" si="45"/>
        <v>1.9248236565586256</v>
      </c>
      <c r="BQ27">
        <f t="shared" si="16"/>
        <v>2.0762011834936369</v>
      </c>
    </row>
    <row r="28" spans="1:69" x14ac:dyDescent="0.15">
      <c r="A28" t="s">
        <v>102</v>
      </c>
      <c r="B28">
        <v>442</v>
      </c>
      <c r="C28">
        <f t="shared" si="46"/>
        <v>5.3851648071470235</v>
      </c>
      <c r="D28" s="1">
        <v>55.941000000000003</v>
      </c>
      <c r="E28" s="1">
        <v>6.4000000000000001E-2</v>
      </c>
      <c r="F28" s="1">
        <v>3.4</v>
      </c>
      <c r="G28" s="1">
        <v>0.3</v>
      </c>
      <c r="H28" s="1">
        <v>6.4980000000000002</v>
      </c>
      <c r="I28" s="1">
        <v>33.317</v>
      </c>
      <c r="J28" s="1">
        <v>0.46800000000000003</v>
      </c>
      <c r="K28" s="1">
        <v>0.17100000000000001</v>
      </c>
      <c r="L28" s="1">
        <v>0.09</v>
      </c>
      <c r="M28" s="1">
        <v>7.0000000000000001E-3</v>
      </c>
      <c r="O28">
        <f t="shared" si="17"/>
        <v>100.25600000000003</v>
      </c>
      <c r="Q28" s="1">
        <v>78.269000000000005</v>
      </c>
      <c r="R28" s="1">
        <v>88.953999999999994</v>
      </c>
      <c r="S28" s="1">
        <v>11.102</v>
      </c>
      <c r="V28" s="5">
        <v>12</v>
      </c>
      <c r="W28" s="5">
        <v>4</v>
      </c>
      <c r="X28" s="15">
        <v>0</v>
      </c>
      <c r="Z28" s="14">
        <f t="shared" si="18"/>
        <v>1.9271393214877779</v>
      </c>
      <c r="AA28" s="14">
        <f t="shared" si="19"/>
        <v>1.6585587180901324E-3</v>
      </c>
      <c r="AB28" s="14">
        <f t="shared" si="20"/>
        <v>0.13803585105940874</v>
      </c>
      <c r="AC28" s="14">
        <f t="shared" si="21"/>
        <v>8.1705077582604011E-3</v>
      </c>
      <c r="AD28" s="14">
        <f t="shared" si="22"/>
        <v>0</v>
      </c>
      <c r="AE28" s="14">
        <f t="shared" si="23"/>
        <v>0.187198348997101</v>
      </c>
      <c r="AF28" s="14">
        <f t="shared" si="24"/>
        <v>1.7109063565098093</v>
      </c>
      <c r="AG28" s="14">
        <f t="shared" si="25"/>
        <v>1.7273120184937943E-2</v>
      </c>
      <c r="AH28" s="14">
        <f t="shared" si="26"/>
        <v>4.9892314934115098E-3</v>
      </c>
      <c r="AI28" s="14">
        <f t="shared" si="27"/>
        <v>2.4938859050229706E-3</v>
      </c>
      <c r="AJ28" s="14">
        <f t="shared" si="28"/>
        <v>4.6751654295499429E-4</v>
      </c>
      <c r="AK28" s="14">
        <f t="shared" si="29"/>
        <v>0</v>
      </c>
      <c r="AL28" s="14">
        <f t="shared" si="30"/>
        <v>3.9983326986567751</v>
      </c>
      <c r="AM28" s="14">
        <f t="shared" si="31"/>
        <v>0.90137617358305455</v>
      </c>
      <c r="AN28" s="11">
        <f t="shared" si="2"/>
        <v>0</v>
      </c>
      <c r="AP28">
        <f t="shared" si="32"/>
        <v>55.941000000000003</v>
      </c>
      <c r="AQ28">
        <f t="shared" si="33"/>
        <v>6.4000000000000001E-2</v>
      </c>
      <c r="AR28">
        <f t="shared" si="34"/>
        <v>3.4</v>
      </c>
      <c r="AS28">
        <f t="shared" si="35"/>
        <v>0.3</v>
      </c>
      <c r="AT28">
        <f t="shared" si="3"/>
        <v>0</v>
      </c>
      <c r="AU28">
        <f t="shared" si="4"/>
        <v>6.4980000000000002</v>
      </c>
      <c r="AV28">
        <f t="shared" si="36"/>
        <v>33.317</v>
      </c>
      <c r="AW28">
        <f t="shared" si="37"/>
        <v>0.46800000000000003</v>
      </c>
      <c r="AX28">
        <f t="shared" si="38"/>
        <v>0.17100000000000001</v>
      </c>
      <c r="AY28">
        <f t="shared" si="39"/>
        <v>0.09</v>
      </c>
      <c r="AZ28">
        <f t="shared" si="40"/>
        <v>7.0000000000000001E-3</v>
      </c>
      <c r="BA28">
        <f t="shared" si="41"/>
        <v>0</v>
      </c>
      <c r="BB28">
        <f t="shared" si="42"/>
        <v>100.25600000000003</v>
      </c>
      <c r="BD28">
        <f t="shared" si="6"/>
        <v>0.93110852197070582</v>
      </c>
      <c r="BE28">
        <f t="shared" si="7"/>
        <v>8.013422482658453E-4</v>
      </c>
      <c r="BF28">
        <f t="shared" si="8"/>
        <v>6.6692820714005493E-2</v>
      </c>
      <c r="BG28">
        <f t="shared" si="9"/>
        <v>3.9476281334298305E-3</v>
      </c>
      <c r="BH28">
        <f t="shared" si="10"/>
        <v>9.0445966260230506E-2</v>
      </c>
      <c r="BI28">
        <f t="shared" si="11"/>
        <v>0</v>
      </c>
      <c r="BJ28">
        <f t="shared" si="12"/>
        <v>0.82663431287899081</v>
      </c>
      <c r="BK28">
        <f t="shared" si="13"/>
        <v>8.3456080346093094E-3</v>
      </c>
      <c r="BL28">
        <f t="shared" si="14"/>
        <v>2.4105760853936008E-3</v>
      </c>
      <c r="BM28">
        <f t="shared" si="15"/>
        <v>1.2049354154617311E-3</v>
      </c>
      <c r="BN28">
        <f t="shared" si="43"/>
        <v>2.258833248089269E-4</v>
      </c>
      <c r="BO28">
        <f t="shared" si="44"/>
        <v>0</v>
      </c>
      <c r="BP28">
        <f t="shared" si="45"/>
        <v>1.9318175950659022</v>
      </c>
      <c r="BQ28">
        <f t="shared" si="16"/>
        <v>2.0697257902966641</v>
      </c>
    </row>
    <row r="29" spans="1:69" x14ac:dyDescent="0.15">
      <c r="A29" t="s">
        <v>103</v>
      </c>
      <c r="B29">
        <v>443</v>
      </c>
      <c r="C29">
        <f t="shared" si="46"/>
        <v>4.4721359549891568</v>
      </c>
      <c r="D29" s="1">
        <v>55.884</v>
      </c>
      <c r="E29" s="1">
        <v>6.7000000000000004E-2</v>
      </c>
      <c r="F29" s="1">
        <v>3.427</v>
      </c>
      <c r="G29" s="1">
        <v>0.311</v>
      </c>
      <c r="H29" s="1">
        <v>6.5369999999999999</v>
      </c>
      <c r="I29" s="1">
        <v>33.054000000000002</v>
      </c>
      <c r="J29" s="1">
        <v>0.47599999999999998</v>
      </c>
      <c r="K29" s="1">
        <v>0.17599999999999999</v>
      </c>
      <c r="L29" s="1">
        <v>8.4000000000000005E-2</v>
      </c>
      <c r="M29" s="1">
        <v>1.2999999999999999E-2</v>
      </c>
      <c r="O29">
        <f t="shared" si="17"/>
        <v>100.02900000000001</v>
      </c>
      <c r="Q29" s="1">
        <v>78.272999999999996</v>
      </c>
      <c r="R29" s="1">
        <v>88.951999999999998</v>
      </c>
      <c r="S29" s="1">
        <v>11.102</v>
      </c>
      <c r="V29" s="5">
        <v>12</v>
      </c>
      <c r="W29" s="5">
        <v>4</v>
      </c>
      <c r="X29" s="15">
        <v>0</v>
      </c>
      <c r="Z29" s="14">
        <f t="shared" si="18"/>
        <v>1.9295445109239469</v>
      </c>
      <c r="AA29" s="14">
        <f t="shared" si="19"/>
        <v>1.7402438605127449E-3</v>
      </c>
      <c r="AB29" s="14">
        <f t="shared" si="20"/>
        <v>0.13944775109145444</v>
      </c>
      <c r="AC29" s="14">
        <f t="shared" si="21"/>
        <v>8.4893142669272385E-3</v>
      </c>
      <c r="AD29" s="14">
        <f t="shared" si="22"/>
        <v>0</v>
      </c>
      <c r="AE29" s="14">
        <f t="shared" si="23"/>
        <v>0.18874924458261932</v>
      </c>
      <c r="AF29" s="14">
        <f t="shared" si="24"/>
        <v>1.7012526073873715</v>
      </c>
      <c r="AG29" s="14">
        <f t="shared" si="25"/>
        <v>1.7608255224941596E-2</v>
      </c>
      <c r="AH29" s="14">
        <f t="shared" si="26"/>
        <v>5.1467685982063719E-3</v>
      </c>
      <c r="AI29" s="14">
        <f t="shared" si="27"/>
        <v>2.332908939843812E-3</v>
      </c>
      <c r="AJ29" s="14">
        <f t="shared" si="28"/>
        <v>8.7021532105340763E-4</v>
      </c>
      <c r="AK29" s="14">
        <f t="shared" si="29"/>
        <v>0</v>
      </c>
      <c r="AL29" s="14">
        <f t="shared" si="30"/>
        <v>3.9951818201968776</v>
      </c>
      <c r="AM29" s="14">
        <f t="shared" si="31"/>
        <v>0.90013277268174008</v>
      </c>
      <c r="AN29" s="11">
        <f t="shared" si="2"/>
        <v>0</v>
      </c>
      <c r="AP29">
        <f t="shared" si="32"/>
        <v>55.884</v>
      </c>
      <c r="AQ29">
        <f t="shared" si="33"/>
        <v>6.7000000000000004E-2</v>
      </c>
      <c r="AR29">
        <f t="shared" si="34"/>
        <v>3.427</v>
      </c>
      <c r="AS29">
        <f t="shared" si="35"/>
        <v>0.311</v>
      </c>
      <c r="AT29">
        <f t="shared" si="3"/>
        <v>0</v>
      </c>
      <c r="AU29">
        <f t="shared" si="4"/>
        <v>6.5369999999999999</v>
      </c>
      <c r="AV29">
        <f t="shared" si="36"/>
        <v>33.054000000000002</v>
      </c>
      <c r="AW29">
        <f t="shared" si="37"/>
        <v>0.47599999999999998</v>
      </c>
      <c r="AX29">
        <f t="shared" si="38"/>
        <v>0.17599999999999999</v>
      </c>
      <c r="AY29">
        <f t="shared" si="39"/>
        <v>8.4000000000000005E-2</v>
      </c>
      <c r="AZ29">
        <f t="shared" si="40"/>
        <v>1.2999999999999999E-2</v>
      </c>
      <c r="BA29">
        <f t="shared" si="41"/>
        <v>0</v>
      </c>
      <c r="BB29">
        <f t="shared" si="42"/>
        <v>100.02900000000001</v>
      </c>
      <c r="BD29">
        <f t="shared" si="6"/>
        <v>0.93015978695073243</v>
      </c>
      <c r="BE29">
        <f t="shared" si="7"/>
        <v>8.3890516615330686E-4</v>
      </c>
      <c r="BF29">
        <f t="shared" si="8"/>
        <v>6.7222440172616721E-2</v>
      </c>
      <c r="BG29">
        <f t="shared" si="9"/>
        <v>4.0923744983222578E-3</v>
      </c>
      <c r="BH29">
        <f t="shared" si="10"/>
        <v>9.0988809086353775E-2</v>
      </c>
      <c r="BI29">
        <f t="shared" si="11"/>
        <v>0</v>
      </c>
      <c r="BJ29">
        <f t="shared" si="12"/>
        <v>0.82010897073272404</v>
      </c>
      <c r="BK29">
        <f t="shared" si="13"/>
        <v>8.4882680010128862E-3</v>
      </c>
      <c r="BL29">
        <f t="shared" si="14"/>
        <v>2.4810607662530625E-3</v>
      </c>
      <c r="BM29">
        <f t="shared" si="15"/>
        <v>1.1246063877642825E-3</v>
      </c>
      <c r="BN29">
        <f t="shared" si="43"/>
        <v>4.1949760321657848E-4</v>
      </c>
      <c r="BO29">
        <f t="shared" si="44"/>
        <v>0</v>
      </c>
      <c r="BP29">
        <f t="shared" si="45"/>
        <v>1.9259247193651494</v>
      </c>
      <c r="BQ29">
        <f t="shared" si="16"/>
        <v>2.0744226293091175</v>
      </c>
    </row>
    <row r="30" spans="1:69" x14ac:dyDescent="0.15">
      <c r="A30" t="s">
        <v>104</v>
      </c>
      <c r="B30">
        <v>444</v>
      </c>
      <c r="C30">
        <f t="shared" si="46"/>
        <v>5.0990195136031975</v>
      </c>
      <c r="D30" s="1">
        <v>55.609000000000002</v>
      </c>
      <c r="E30" s="1">
        <v>7.1999999999999995E-2</v>
      </c>
      <c r="F30" s="1">
        <v>3.46</v>
      </c>
      <c r="G30" s="1">
        <v>0.317</v>
      </c>
      <c r="H30" s="1">
        <v>6.5259999999999998</v>
      </c>
      <c r="I30" s="1">
        <v>32.923000000000002</v>
      </c>
      <c r="J30" s="1">
        <v>0.47499999999999998</v>
      </c>
      <c r="K30" s="1">
        <v>0.17299999999999999</v>
      </c>
      <c r="L30" s="1">
        <v>8.4000000000000005E-2</v>
      </c>
      <c r="M30" s="1">
        <v>1.2999999999999999E-2</v>
      </c>
      <c r="O30">
        <f t="shared" si="17"/>
        <v>99.652000000000015</v>
      </c>
      <c r="Q30" s="1">
        <v>78.278000000000006</v>
      </c>
      <c r="R30" s="1">
        <v>88.950999999999993</v>
      </c>
      <c r="S30" s="1">
        <v>11.102</v>
      </c>
      <c r="V30" s="5">
        <v>12</v>
      </c>
      <c r="W30" s="5">
        <v>4</v>
      </c>
      <c r="X30" s="15">
        <v>0</v>
      </c>
      <c r="Z30" s="14">
        <f t="shared" si="18"/>
        <v>1.9276492769218376</v>
      </c>
      <c r="AA30" s="14">
        <f t="shared" si="19"/>
        <v>1.8775150241769889E-3</v>
      </c>
      <c r="AB30" s="14">
        <f t="shared" si="20"/>
        <v>0.14134782366352305</v>
      </c>
      <c r="AC30" s="14">
        <f t="shared" si="21"/>
        <v>8.6873456458998501E-3</v>
      </c>
      <c r="AD30" s="14">
        <f t="shared" si="22"/>
        <v>0</v>
      </c>
      <c r="AE30" s="14">
        <f t="shared" si="23"/>
        <v>0.18917747460816339</v>
      </c>
      <c r="AF30" s="14">
        <f t="shared" si="24"/>
        <v>1.7012173374651645</v>
      </c>
      <c r="AG30" s="14">
        <f t="shared" si="25"/>
        <v>1.7640813086376231E-2</v>
      </c>
      <c r="AH30" s="14">
        <f t="shared" si="26"/>
        <v>5.0790641117142753E-3</v>
      </c>
      <c r="AI30" s="14">
        <f t="shared" si="27"/>
        <v>2.3421429830952824E-3</v>
      </c>
      <c r="AJ30" s="14">
        <f t="shared" si="28"/>
        <v>8.7365977864686925E-4</v>
      </c>
      <c r="AK30" s="14">
        <f t="shared" si="29"/>
        <v>0</v>
      </c>
      <c r="AL30" s="14">
        <f t="shared" si="30"/>
        <v>3.9958924532885978</v>
      </c>
      <c r="AM30" s="14">
        <f t="shared" si="31"/>
        <v>0.89992700286736438</v>
      </c>
      <c r="AN30" s="11">
        <f t="shared" si="2"/>
        <v>0</v>
      </c>
      <c r="AP30">
        <f t="shared" si="32"/>
        <v>55.609000000000002</v>
      </c>
      <c r="AQ30">
        <f t="shared" si="33"/>
        <v>7.1999999999999995E-2</v>
      </c>
      <c r="AR30">
        <f t="shared" si="34"/>
        <v>3.46</v>
      </c>
      <c r="AS30">
        <f t="shared" si="35"/>
        <v>0.317</v>
      </c>
      <c r="AT30">
        <f t="shared" si="3"/>
        <v>0</v>
      </c>
      <c r="AU30">
        <f t="shared" si="4"/>
        <v>6.5259999999999998</v>
      </c>
      <c r="AV30">
        <f t="shared" si="36"/>
        <v>32.923000000000002</v>
      </c>
      <c r="AW30">
        <f t="shared" si="37"/>
        <v>0.47499999999999998</v>
      </c>
      <c r="AX30">
        <f t="shared" si="38"/>
        <v>0.17299999999999999</v>
      </c>
      <c r="AY30">
        <f t="shared" si="39"/>
        <v>8.4000000000000005E-2</v>
      </c>
      <c r="AZ30">
        <f t="shared" si="40"/>
        <v>1.2999999999999999E-2</v>
      </c>
      <c r="BA30">
        <f t="shared" si="41"/>
        <v>0</v>
      </c>
      <c r="BB30">
        <f t="shared" si="42"/>
        <v>99.652000000000015</v>
      </c>
      <c r="BD30">
        <f t="shared" si="6"/>
        <v>0.9255825565912118</v>
      </c>
      <c r="BE30">
        <f t="shared" si="7"/>
        <v>9.0151002929907587E-4</v>
      </c>
      <c r="BF30">
        <f t="shared" si="8"/>
        <v>6.7869752844252645E-2</v>
      </c>
      <c r="BG30">
        <f t="shared" si="9"/>
        <v>4.1713270609908546E-3</v>
      </c>
      <c r="BH30">
        <f t="shared" si="10"/>
        <v>9.0835699571293366E-2</v>
      </c>
      <c r="BI30">
        <f t="shared" si="11"/>
        <v>0</v>
      </c>
      <c r="BJ30">
        <f t="shared" si="12"/>
        <v>0.81685870525302451</v>
      </c>
      <c r="BK30">
        <f t="shared" si="13"/>
        <v>8.470435505212438E-3</v>
      </c>
      <c r="BL30">
        <f t="shared" si="14"/>
        <v>2.4387699577373854E-3</v>
      </c>
      <c r="BM30">
        <f t="shared" si="15"/>
        <v>1.1246063877642825E-3</v>
      </c>
      <c r="BN30">
        <f t="shared" si="43"/>
        <v>4.1949760321657848E-4</v>
      </c>
      <c r="BO30">
        <f t="shared" si="44"/>
        <v>0</v>
      </c>
      <c r="BP30">
        <f t="shared" si="45"/>
        <v>1.9186728608040031</v>
      </c>
      <c r="BQ30">
        <f t="shared" si="16"/>
        <v>2.0826335405683252</v>
      </c>
    </row>
    <row r="31" spans="1:69" x14ac:dyDescent="0.15">
      <c r="A31" t="s">
        <v>105</v>
      </c>
      <c r="B31">
        <v>445</v>
      </c>
      <c r="C31">
        <f t="shared" si="46"/>
        <v>5.3851648071285512</v>
      </c>
      <c r="D31" s="1">
        <v>55.837000000000003</v>
      </c>
      <c r="E31" s="1">
        <v>0.06</v>
      </c>
      <c r="F31" s="1">
        <v>3.4849999999999999</v>
      </c>
      <c r="G31" s="1">
        <v>0.314</v>
      </c>
      <c r="H31" s="1">
        <v>6.5449999999999999</v>
      </c>
      <c r="I31" s="1">
        <v>33.131999999999998</v>
      </c>
      <c r="J31" s="1">
        <v>0.47</v>
      </c>
      <c r="K31" s="1">
        <v>0.17699999999999999</v>
      </c>
      <c r="L31" s="1">
        <v>6.2E-2</v>
      </c>
      <c r="M31" s="1">
        <v>1.9E-2</v>
      </c>
      <c r="O31">
        <f t="shared" si="17"/>
        <v>100.101</v>
      </c>
      <c r="Q31" s="1">
        <v>78.283000000000001</v>
      </c>
      <c r="R31" s="1">
        <v>88.948999999999998</v>
      </c>
      <c r="S31" s="1">
        <v>11.102</v>
      </c>
      <c r="V31" s="5">
        <v>12</v>
      </c>
      <c r="W31" s="5">
        <v>4</v>
      </c>
      <c r="X31" s="15">
        <v>0</v>
      </c>
      <c r="Z31" s="14">
        <f t="shared" si="18"/>
        <v>1.92673471808369</v>
      </c>
      <c r="AA31" s="14">
        <f t="shared" si="19"/>
        <v>1.5574678376769665E-3</v>
      </c>
      <c r="AB31" s="14">
        <f t="shared" si="20"/>
        <v>0.14172051498588387</v>
      </c>
      <c r="AC31" s="14">
        <f t="shared" si="21"/>
        <v>8.5659275973654619E-3</v>
      </c>
      <c r="AD31" s="14">
        <f t="shared" si="22"/>
        <v>0</v>
      </c>
      <c r="AE31" s="14">
        <f t="shared" si="23"/>
        <v>0.18886388420048575</v>
      </c>
      <c r="AF31" s="14">
        <f t="shared" si="24"/>
        <v>1.7042172734505991</v>
      </c>
      <c r="AG31" s="14">
        <f t="shared" si="25"/>
        <v>1.7375597945053636E-2</v>
      </c>
      <c r="AH31" s="14">
        <f t="shared" si="26"/>
        <v>5.1728248096988387E-3</v>
      </c>
      <c r="AI31" s="14">
        <f t="shared" si="27"/>
        <v>1.7208488261435135E-3</v>
      </c>
      <c r="AJ31" s="14">
        <f t="shared" si="28"/>
        <v>1.2710701008215503E-3</v>
      </c>
      <c r="AK31" s="14">
        <f t="shared" si="29"/>
        <v>0</v>
      </c>
      <c r="AL31" s="14">
        <f t="shared" si="30"/>
        <v>3.9972001278374187</v>
      </c>
      <c r="AM31" s="14">
        <f t="shared" si="31"/>
        <v>0.90023466060228186</v>
      </c>
      <c r="AN31" s="11">
        <f t="shared" si="2"/>
        <v>0</v>
      </c>
      <c r="AP31">
        <f t="shared" si="32"/>
        <v>55.837000000000003</v>
      </c>
      <c r="AQ31">
        <f t="shared" si="33"/>
        <v>0.06</v>
      </c>
      <c r="AR31">
        <f t="shared" si="34"/>
        <v>3.4849999999999999</v>
      </c>
      <c r="AS31">
        <f t="shared" si="35"/>
        <v>0.314</v>
      </c>
      <c r="AT31">
        <f t="shared" si="3"/>
        <v>0</v>
      </c>
      <c r="AU31">
        <f t="shared" si="4"/>
        <v>6.5449999999999999</v>
      </c>
      <c r="AV31">
        <f t="shared" si="36"/>
        <v>33.131999999999998</v>
      </c>
      <c r="AW31">
        <f t="shared" si="37"/>
        <v>0.47</v>
      </c>
      <c r="AX31">
        <f t="shared" si="38"/>
        <v>0.17699999999999999</v>
      </c>
      <c r="AY31">
        <f t="shared" si="39"/>
        <v>6.2E-2</v>
      </c>
      <c r="AZ31">
        <f t="shared" si="40"/>
        <v>1.9E-2</v>
      </c>
      <c r="BA31">
        <f t="shared" si="41"/>
        <v>0</v>
      </c>
      <c r="BB31">
        <f t="shared" si="42"/>
        <v>100.101</v>
      </c>
      <c r="BD31">
        <f t="shared" si="6"/>
        <v>0.92937749667110525</v>
      </c>
      <c r="BE31">
        <f t="shared" si="7"/>
        <v>7.5125835774922996E-4</v>
      </c>
      <c r="BF31">
        <f t="shared" si="8"/>
        <v>6.8360141231855631E-2</v>
      </c>
      <c r="BG31">
        <f t="shared" si="9"/>
        <v>4.1318507796565557E-3</v>
      </c>
      <c r="BH31">
        <f t="shared" si="10"/>
        <v>9.1100161460943158E-2</v>
      </c>
      <c r="BI31">
        <f t="shared" si="11"/>
        <v>0</v>
      </c>
      <c r="BJ31">
        <f t="shared" si="12"/>
        <v>0.82204424330842285</v>
      </c>
      <c r="BK31">
        <f t="shared" si="13"/>
        <v>8.3812730262102023E-3</v>
      </c>
      <c r="BL31">
        <f t="shared" si="14"/>
        <v>2.495157702424955E-3</v>
      </c>
      <c r="BM31">
        <f t="shared" si="15"/>
        <v>8.3006661954030368E-4</v>
      </c>
      <c r="BN31">
        <f t="shared" si="43"/>
        <v>6.1311188162423017E-4</v>
      </c>
      <c r="BO31">
        <f t="shared" si="44"/>
        <v>0</v>
      </c>
      <c r="BP31">
        <f t="shared" si="45"/>
        <v>1.9280847610395324</v>
      </c>
      <c r="BQ31">
        <f t="shared" si="16"/>
        <v>2.0731454387318102</v>
      </c>
    </row>
    <row r="32" spans="1:69" x14ac:dyDescent="0.15">
      <c r="A32" t="s">
        <v>106</v>
      </c>
      <c r="B32">
        <v>446</v>
      </c>
      <c r="C32">
        <f t="shared" si="46"/>
        <v>4.4721359550018667</v>
      </c>
      <c r="D32" s="1">
        <v>55.741</v>
      </c>
      <c r="E32" s="1">
        <v>6.9000000000000006E-2</v>
      </c>
      <c r="F32" s="1">
        <v>3.4929999999999999</v>
      </c>
      <c r="G32" s="1">
        <v>0.314</v>
      </c>
      <c r="H32" s="1">
        <v>6.5439999999999996</v>
      </c>
      <c r="I32" s="1">
        <v>33.146999999999998</v>
      </c>
      <c r="J32" s="1">
        <v>0.47799999999999998</v>
      </c>
      <c r="K32" s="1">
        <v>0.17799999999999999</v>
      </c>
      <c r="L32" s="1">
        <v>8.4000000000000005E-2</v>
      </c>
      <c r="M32" s="1">
        <v>8.9999999999999993E-3</v>
      </c>
      <c r="O32">
        <f t="shared" si="17"/>
        <v>100.05699999999999</v>
      </c>
      <c r="Q32" s="1">
        <v>78.287000000000006</v>
      </c>
      <c r="R32" s="1">
        <v>88.947000000000003</v>
      </c>
      <c r="S32" s="1">
        <v>11.102</v>
      </c>
      <c r="V32" s="5">
        <v>12</v>
      </c>
      <c r="W32" s="5">
        <v>4</v>
      </c>
      <c r="X32" s="15">
        <v>0</v>
      </c>
      <c r="Z32" s="14">
        <f t="shared" si="18"/>
        <v>1.9248099504356302</v>
      </c>
      <c r="AA32" s="14">
        <f t="shared" si="19"/>
        <v>1.7923803756919926E-3</v>
      </c>
      <c r="AB32" s="14">
        <f t="shared" si="20"/>
        <v>0.14214833524939113</v>
      </c>
      <c r="AC32" s="14">
        <f t="shared" si="21"/>
        <v>8.5721083558501134E-3</v>
      </c>
      <c r="AD32" s="14">
        <f t="shared" si="22"/>
        <v>0</v>
      </c>
      <c r="AE32" s="14">
        <f t="shared" si="23"/>
        <v>0.18897128220249129</v>
      </c>
      <c r="AF32" s="14">
        <f t="shared" si="24"/>
        <v>1.7062190687976984</v>
      </c>
      <c r="AG32" s="14">
        <f t="shared" si="25"/>
        <v>1.7684103596007542E-2</v>
      </c>
      <c r="AH32" s="14">
        <f t="shared" si="26"/>
        <v>5.2058033558171233E-3</v>
      </c>
      <c r="AI32" s="14">
        <f t="shared" si="27"/>
        <v>2.3331548808734879E-3</v>
      </c>
      <c r="AJ32" s="14">
        <f t="shared" si="28"/>
        <v>6.0252027321086197E-4</v>
      </c>
      <c r="AK32" s="14">
        <f t="shared" si="29"/>
        <v>0</v>
      </c>
      <c r="AL32" s="14">
        <f t="shared" si="30"/>
        <v>3.9983387075226617</v>
      </c>
      <c r="AM32" s="14">
        <f t="shared" si="31"/>
        <v>0.9002890226289082</v>
      </c>
      <c r="AN32" s="11">
        <f t="shared" si="2"/>
        <v>0</v>
      </c>
      <c r="AP32">
        <f t="shared" si="32"/>
        <v>55.741</v>
      </c>
      <c r="AQ32">
        <f t="shared" si="33"/>
        <v>6.9000000000000006E-2</v>
      </c>
      <c r="AR32">
        <f t="shared" si="34"/>
        <v>3.4929999999999999</v>
      </c>
      <c r="AS32">
        <f t="shared" si="35"/>
        <v>0.314</v>
      </c>
      <c r="AT32">
        <f t="shared" si="3"/>
        <v>0</v>
      </c>
      <c r="AU32">
        <f t="shared" si="4"/>
        <v>6.5439999999999996</v>
      </c>
      <c r="AV32">
        <f t="shared" si="36"/>
        <v>33.146999999999998</v>
      </c>
      <c r="AW32">
        <f t="shared" si="37"/>
        <v>0.47799999999999998</v>
      </c>
      <c r="AX32">
        <f t="shared" si="38"/>
        <v>0.17799999999999999</v>
      </c>
      <c r="AY32">
        <f t="shared" si="39"/>
        <v>8.4000000000000005E-2</v>
      </c>
      <c r="AZ32">
        <f t="shared" si="40"/>
        <v>8.9999999999999993E-3</v>
      </c>
      <c r="BA32">
        <f t="shared" si="41"/>
        <v>0</v>
      </c>
      <c r="BB32">
        <f t="shared" si="42"/>
        <v>100.05699999999999</v>
      </c>
      <c r="BD32">
        <f t="shared" si="6"/>
        <v>0.9277796271637816</v>
      </c>
      <c r="BE32">
        <f t="shared" si="7"/>
        <v>8.6394711141161453E-4</v>
      </c>
      <c r="BF32">
        <f t="shared" si="8"/>
        <v>6.8517065515888584E-2</v>
      </c>
      <c r="BG32">
        <f t="shared" si="9"/>
        <v>4.1318507796565557E-3</v>
      </c>
      <c r="BH32">
        <f t="shared" si="10"/>
        <v>9.1086242414119487E-2</v>
      </c>
      <c r="BI32">
        <f t="shared" si="11"/>
        <v>0</v>
      </c>
      <c r="BJ32">
        <f t="shared" si="12"/>
        <v>0.82241641111144181</v>
      </c>
      <c r="BK32">
        <f t="shared" si="13"/>
        <v>8.5239329926137808E-3</v>
      </c>
      <c r="BL32">
        <f t="shared" si="14"/>
        <v>2.5092546385968475E-3</v>
      </c>
      <c r="BM32">
        <f t="shared" si="15"/>
        <v>1.1246063877642825E-3</v>
      </c>
      <c r="BN32">
        <f t="shared" si="43"/>
        <v>2.9042141761147743E-4</v>
      </c>
      <c r="BO32">
        <f t="shared" si="44"/>
        <v>0</v>
      </c>
      <c r="BP32">
        <f t="shared" si="45"/>
        <v>1.9272433595328857</v>
      </c>
      <c r="BQ32">
        <f t="shared" si="16"/>
        <v>2.0746413200727054</v>
      </c>
    </row>
    <row r="33" spans="1:69" x14ac:dyDescent="0.15">
      <c r="A33" t="s">
        <v>107</v>
      </c>
      <c r="B33">
        <v>447</v>
      </c>
      <c r="C33">
        <f t="shared" si="46"/>
        <v>5.3851648071338278</v>
      </c>
      <c r="D33" s="1">
        <v>55.518000000000001</v>
      </c>
      <c r="E33" s="1">
        <v>6.9000000000000006E-2</v>
      </c>
      <c r="F33" s="1">
        <v>3.4910000000000001</v>
      </c>
      <c r="G33" s="1">
        <v>0.314</v>
      </c>
      <c r="H33" s="1">
        <v>6.44</v>
      </c>
      <c r="I33" s="1">
        <v>33.082999999999998</v>
      </c>
      <c r="J33" s="1">
        <v>0.47499999999999998</v>
      </c>
      <c r="K33" s="1">
        <v>0.17499999999999999</v>
      </c>
      <c r="L33" s="1">
        <v>8.8999999999999996E-2</v>
      </c>
      <c r="M33" s="1">
        <v>1.2999999999999999E-2</v>
      </c>
      <c r="O33">
        <f t="shared" si="17"/>
        <v>99.667000000000002</v>
      </c>
      <c r="Q33" s="1">
        <v>78.292000000000002</v>
      </c>
      <c r="R33" s="1">
        <v>88.944999999999993</v>
      </c>
      <c r="S33" s="1">
        <v>11.102</v>
      </c>
      <c r="V33" s="5">
        <v>12</v>
      </c>
      <c r="W33" s="5">
        <v>4</v>
      </c>
      <c r="X33" s="15">
        <v>0</v>
      </c>
      <c r="Z33" s="14">
        <f t="shared" si="18"/>
        <v>1.9240831701236878</v>
      </c>
      <c r="AA33" s="14">
        <f t="shared" si="19"/>
        <v>1.7989003621239823E-3</v>
      </c>
      <c r="AB33" s="14">
        <f t="shared" si="20"/>
        <v>0.14258372943580785</v>
      </c>
      <c r="AC33" s="14">
        <f t="shared" si="21"/>
        <v>8.6032903699647858E-3</v>
      </c>
      <c r="AD33" s="14">
        <f t="shared" si="22"/>
        <v>0</v>
      </c>
      <c r="AE33" s="14">
        <f t="shared" si="23"/>
        <v>0.18664455101790134</v>
      </c>
      <c r="AF33" s="14">
        <f t="shared" si="24"/>
        <v>1.7091192940709161</v>
      </c>
      <c r="AG33" s="14">
        <f t="shared" si="25"/>
        <v>1.7637039694221316E-2</v>
      </c>
      <c r="AH33" s="14">
        <f t="shared" si="26"/>
        <v>5.1366826379322774E-3</v>
      </c>
      <c r="AI33" s="14">
        <f t="shared" si="27"/>
        <v>2.4810254478875061E-3</v>
      </c>
      <c r="AJ33" s="14">
        <f t="shared" si="28"/>
        <v>8.7347290171899366E-4</v>
      </c>
      <c r="AK33" s="14">
        <f t="shared" si="29"/>
        <v>0</v>
      </c>
      <c r="AL33" s="14">
        <f t="shared" si="30"/>
        <v>3.9989611560621618</v>
      </c>
      <c r="AM33" s="14">
        <f t="shared" si="31"/>
        <v>0.90154651830636801</v>
      </c>
      <c r="AN33" s="11">
        <f t="shared" si="2"/>
        <v>0</v>
      </c>
      <c r="AP33">
        <f t="shared" si="32"/>
        <v>55.518000000000001</v>
      </c>
      <c r="AQ33">
        <f t="shared" si="33"/>
        <v>6.9000000000000006E-2</v>
      </c>
      <c r="AR33">
        <f t="shared" si="34"/>
        <v>3.4910000000000001</v>
      </c>
      <c r="AS33">
        <f t="shared" si="35"/>
        <v>0.314</v>
      </c>
      <c r="AT33">
        <f t="shared" si="3"/>
        <v>0</v>
      </c>
      <c r="AU33">
        <f t="shared" si="4"/>
        <v>6.44</v>
      </c>
      <c r="AV33">
        <f t="shared" si="36"/>
        <v>33.082999999999998</v>
      </c>
      <c r="AW33">
        <f t="shared" si="37"/>
        <v>0.47499999999999998</v>
      </c>
      <c r="AX33">
        <f t="shared" si="38"/>
        <v>0.17499999999999999</v>
      </c>
      <c r="AY33">
        <f t="shared" si="39"/>
        <v>8.8999999999999996E-2</v>
      </c>
      <c r="AZ33">
        <f t="shared" si="40"/>
        <v>1.2999999999999999E-2</v>
      </c>
      <c r="BA33">
        <f t="shared" si="41"/>
        <v>0</v>
      </c>
      <c r="BB33">
        <f t="shared" si="42"/>
        <v>99.667000000000002</v>
      </c>
      <c r="BD33">
        <f t="shared" si="6"/>
        <v>0.92406790945406125</v>
      </c>
      <c r="BE33">
        <f t="shared" si="7"/>
        <v>8.6394711141161453E-4</v>
      </c>
      <c r="BF33">
        <f t="shared" si="8"/>
        <v>6.8477834444880356E-2</v>
      </c>
      <c r="BG33">
        <f t="shared" si="9"/>
        <v>4.1318507796565557E-3</v>
      </c>
      <c r="BH33">
        <f t="shared" si="10"/>
        <v>8.9638661544457446E-2</v>
      </c>
      <c r="BI33">
        <f t="shared" si="11"/>
        <v>0</v>
      </c>
      <c r="BJ33">
        <f t="shared" si="12"/>
        <v>0.82082849515189404</v>
      </c>
      <c r="BK33">
        <f t="shared" si="13"/>
        <v>8.470435505212438E-3</v>
      </c>
      <c r="BL33">
        <f t="shared" si="14"/>
        <v>2.46696383008117E-3</v>
      </c>
      <c r="BM33">
        <f t="shared" si="15"/>
        <v>1.191547244178823E-3</v>
      </c>
      <c r="BN33">
        <f t="shared" si="43"/>
        <v>4.1949760321657848E-4</v>
      </c>
      <c r="BO33">
        <f t="shared" si="44"/>
        <v>0</v>
      </c>
      <c r="BP33">
        <f t="shared" si="45"/>
        <v>1.9205571426690504</v>
      </c>
      <c r="BQ33">
        <f t="shared" si="16"/>
        <v>2.082188062628898</v>
      </c>
    </row>
    <row r="34" spans="1:69" x14ac:dyDescent="0.15">
      <c r="A34" t="s">
        <v>108</v>
      </c>
      <c r="B34">
        <v>448</v>
      </c>
      <c r="C34">
        <f t="shared" si="46"/>
        <v>5.8309518948414594</v>
      </c>
      <c r="D34" s="1">
        <v>55.755000000000003</v>
      </c>
      <c r="E34" s="1">
        <v>7.1999999999999995E-2</v>
      </c>
      <c r="F34" s="1">
        <v>3.5219999999999998</v>
      </c>
      <c r="G34" s="1">
        <v>0.313</v>
      </c>
      <c r="H34" s="1">
        <v>6.5830000000000002</v>
      </c>
      <c r="I34" s="1">
        <v>33.274000000000001</v>
      </c>
      <c r="J34" s="1">
        <v>0.47599999999999998</v>
      </c>
      <c r="K34" s="1">
        <v>0.17299999999999999</v>
      </c>
      <c r="L34" s="1">
        <v>7.0000000000000007E-2</v>
      </c>
      <c r="M34" s="1">
        <v>1.7000000000000001E-2</v>
      </c>
      <c r="O34">
        <f t="shared" si="17"/>
        <v>100.255</v>
      </c>
      <c r="Q34" s="1">
        <v>78.296999999999997</v>
      </c>
      <c r="R34" s="1">
        <v>88.941999999999993</v>
      </c>
      <c r="S34" s="1">
        <v>11.102</v>
      </c>
      <c r="V34" s="5">
        <v>12</v>
      </c>
      <c r="W34" s="5">
        <v>4</v>
      </c>
      <c r="X34" s="15">
        <v>0</v>
      </c>
      <c r="Z34" s="14">
        <f t="shared" si="18"/>
        <v>1.9220342035265472</v>
      </c>
      <c r="AA34" s="14">
        <f t="shared" si="19"/>
        <v>1.867143849286941E-3</v>
      </c>
      <c r="AB34" s="14">
        <f t="shared" si="20"/>
        <v>0.14308586596315145</v>
      </c>
      <c r="AC34" s="14">
        <f t="shared" si="21"/>
        <v>8.5303437797110589E-3</v>
      </c>
      <c r="AD34" s="14">
        <f t="shared" si="22"/>
        <v>0</v>
      </c>
      <c r="AE34" s="14">
        <f t="shared" si="23"/>
        <v>0.18977568453134841</v>
      </c>
      <c r="AF34" s="14">
        <f t="shared" si="24"/>
        <v>1.7098569094533576</v>
      </c>
      <c r="AG34" s="14">
        <f t="shared" si="25"/>
        <v>1.7580300688959417E-2</v>
      </c>
      <c r="AH34" s="14">
        <f t="shared" si="26"/>
        <v>5.0510079515759861E-3</v>
      </c>
      <c r="AI34" s="14">
        <f t="shared" si="27"/>
        <v>1.9410043811118041E-3</v>
      </c>
      <c r="AJ34" s="14">
        <f t="shared" si="28"/>
        <v>1.1361672553713014E-3</v>
      </c>
      <c r="AK34" s="14">
        <f t="shared" si="29"/>
        <v>0</v>
      </c>
      <c r="AL34" s="14">
        <f t="shared" si="30"/>
        <v>4.0008586313804217</v>
      </c>
      <c r="AM34" s="14">
        <f t="shared" si="31"/>
        <v>0.90009874270830914</v>
      </c>
      <c r="AN34" s="11">
        <f t="shared" si="2"/>
        <v>0</v>
      </c>
      <c r="AP34">
        <f t="shared" si="32"/>
        <v>55.755000000000003</v>
      </c>
      <c r="AQ34">
        <f t="shared" si="33"/>
        <v>7.1999999999999995E-2</v>
      </c>
      <c r="AR34">
        <f t="shared" si="34"/>
        <v>3.5219999999999998</v>
      </c>
      <c r="AS34">
        <f t="shared" si="35"/>
        <v>0.313</v>
      </c>
      <c r="AT34">
        <f t="shared" si="3"/>
        <v>0</v>
      </c>
      <c r="AU34">
        <f t="shared" si="4"/>
        <v>6.5830000000000002</v>
      </c>
      <c r="AV34">
        <f t="shared" si="36"/>
        <v>33.274000000000001</v>
      </c>
      <c r="AW34">
        <f t="shared" si="37"/>
        <v>0.47599999999999998</v>
      </c>
      <c r="AX34">
        <f t="shared" si="38"/>
        <v>0.17299999999999999</v>
      </c>
      <c r="AY34">
        <f t="shared" si="39"/>
        <v>7.0000000000000007E-2</v>
      </c>
      <c r="AZ34">
        <f t="shared" si="40"/>
        <v>1.7000000000000001E-2</v>
      </c>
      <c r="BA34">
        <f t="shared" si="41"/>
        <v>0</v>
      </c>
      <c r="BB34">
        <f t="shared" si="42"/>
        <v>100.255</v>
      </c>
      <c r="BD34">
        <f t="shared" si="6"/>
        <v>0.92801264980026643</v>
      </c>
      <c r="BE34">
        <f t="shared" si="7"/>
        <v>9.0151002929907587E-4</v>
      </c>
      <c r="BF34">
        <f t="shared" si="8"/>
        <v>6.9085916045508039E-2</v>
      </c>
      <c r="BG34">
        <f t="shared" si="9"/>
        <v>4.1186920192117903E-3</v>
      </c>
      <c r="BH34">
        <f t="shared" si="10"/>
        <v>9.1629085240242755E-2</v>
      </c>
      <c r="BI34">
        <f t="shared" si="11"/>
        <v>0</v>
      </c>
      <c r="BJ34">
        <f t="shared" si="12"/>
        <v>0.82556743184366965</v>
      </c>
      <c r="BK34">
        <f t="shared" si="13"/>
        <v>8.4882680010128862E-3</v>
      </c>
      <c r="BL34">
        <f t="shared" si="14"/>
        <v>2.4387699577373854E-3</v>
      </c>
      <c r="BM34">
        <f t="shared" si="15"/>
        <v>9.3717198980356874E-4</v>
      </c>
      <c r="BN34">
        <f t="shared" si="43"/>
        <v>5.4857378882167964E-4</v>
      </c>
      <c r="BO34">
        <f t="shared" si="44"/>
        <v>0</v>
      </c>
      <c r="BP34">
        <f t="shared" si="45"/>
        <v>1.9317280687155733</v>
      </c>
      <c r="BQ34">
        <f t="shared" si="16"/>
        <v>2.0711293148215395</v>
      </c>
    </row>
    <row r="35" spans="1:69" x14ac:dyDescent="0.15">
      <c r="A35" t="s">
        <v>109</v>
      </c>
      <c r="B35">
        <v>449</v>
      </c>
      <c r="C35">
        <f t="shared" si="46"/>
        <v>4.1231056256201146</v>
      </c>
      <c r="D35" s="1">
        <v>55.720999999999997</v>
      </c>
      <c r="E35" s="1">
        <v>6.8000000000000005E-2</v>
      </c>
      <c r="F35" s="1">
        <v>3.5329999999999999</v>
      </c>
      <c r="G35" s="1">
        <v>0.316</v>
      </c>
      <c r="H35" s="1">
        <v>6.5490000000000004</v>
      </c>
      <c r="I35" s="1">
        <v>33.281999999999996</v>
      </c>
      <c r="J35" s="1">
        <v>0.48199999999999998</v>
      </c>
      <c r="K35" s="1">
        <v>0.17299999999999999</v>
      </c>
      <c r="L35" s="1">
        <v>8.6999999999999994E-2</v>
      </c>
      <c r="M35" s="1">
        <v>5.0000000000000001E-3</v>
      </c>
      <c r="O35">
        <f t="shared" si="17"/>
        <v>100.21599999999999</v>
      </c>
      <c r="Q35" s="1">
        <v>78.301000000000002</v>
      </c>
      <c r="R35" s="1">
        <v>88.941000000000003</v>
      </c>
      <c r="S35" s="1">
        <v>11.102</v>
      </c>
      <c r="V35" s="5">
        <v>12</v>
      </c>
      <c r="W35" s="5">
        <v>4</v>
      </c>
      <c r="X35" s="15">
        <v>0</v>
      </c>
      <c r="Z35" s="14">
        <f t="shared" si="18"/>
        <v>1.9215140680453235</v>
      </c>
      <c r="AA35" s="14">
        <f t="shared" si="19"/>
        <v>1.7640121390248963E-3</v>
      </c>
      <c r="AB35" s="14">
        <f t="shared" si="20"/>
        <v>0.14358147047836387</v>
      </c>
      <c r="AC35" s="14">
        <f t="shared" si="21"/>
        <v>8.6150272162902556E-3</v>
      </c>
      <c r="AD35" s="14">
        <f t="shared" si="22"/>
        <v>0</v>
      </c>
      <c r="AE35" s="14">
        <f t="shared" si="23"/>
        <v>0.18885960487942999</v>
      </c>
      <c r="AF35" s="14">
        <f t="shared" si="24"/>
        <v>1.7108484727957922</v>
      </c>
      <c r="AG35" s="14">
        <f t="shared" si="25"/>
        <v>1.7807943093139929E-2</v>
      </c>
      <c r="AH35" s="14">
        <f t="shared" si="26"/>
        <v>5.0527222665372592E-3</v>
      </c>
      <c r="AI35" s="14">
        <f t="shared" si="27"/>
        <v>2.4132099263084587E-3</v>
      </c>
      <c r="AJ35" s="14">
        <f t="shared" si="28"/>
        <v>3.3428025622990096E-4</v>
      </c>
      <c r="AK35" s="14">
        <f t="shared" si="29"/>
        <v>0</v>
      </c>
      <c r="AL35" s="14">
        <f t="shared" si="30"/>
        <v>4.000790811096441</v>
      </c>
      <c r="AM35" s="14">
        <f t="shared" si="31"/>
        <v>0.9005849334964412</v>
      </c>
      <c r="AN35" s="11">
        <f t="shared" si="2"/>
        <v>0</v>
      </c>
      <c r="AP35">
        <f t="shared" si="32"/>
        <v>55.720999999999997</v>
      </c>
      <c r="AQ35">
        <f t="shared" si="33"/>
        <v>6.8000000000000005E-2</v>
      </c>
      <c r="AR35">
        <f t="shared" si="34"/>
        <v>3.5329999999999999</v>
      </c>
      <c r="AS35">
        <f t="shared" si="35"/>
        <v>0.316</v>
      </c>
      <c r="AT35">
        <f t="shared" si="3"/>
        <v>0</v>
      </c>
      <c r="AU35">
        <f t="shared" si="4"/>
        <v>6.5490000000000004</v>
      </c>
      <c r="AV35">
        <f t="shared" si="36"/>
        <v>33.281999999999996</v>
      </c>
      <c r="AW35">
        <f t="shared" si="37"/>
        <v>0.48199999999999998</v>
      </c>
      <c r="AX35">
        <f t="shared" si="38"/>
        <v>0.17299999999999999</v>
      </c>
      <c r="AY35">
        <f t="shared" si="39"/>
        <v>8.6999999999999994E-2</v>
      </c>
      <c r="AZ35">
        <f t="shared" si="40"/>
        <v>5.0000000000000001E-3</v>
      </c>
      <c r="BA35">
        <f t="shared" si="41"/>
        <v>0</v>
      </c>
      <c r="BB35">
        <f t="shared" si="42"/>
        <v>100.21599999999999</v>
      </c>
      <c r="BD35">
        <f t="shared" si="6"/>
        <v>0.92744673768308916</v>
      </c>
      <c r="BE35">
        <f t="shared" si="7"/>
        <v>8.5142613878246064E-4</v>
      </c>
      <c r="BF35">
        <f t="shared" si="8"/>
        <v>6.9301686936053361E-2</v>
      </c>
      <c r="BG35">
        <f t="shared" si="9"/>
        <v>4.1581683005460883E-3</v>
      </c>
      <c r="BH35">
        <f t="shared" si="10"/>
        <v>9.1155837648237856E-2</v>
      </c>
      <c r="BI35">
        <f t="shared" si="11"/>
        <v>0</v>
      </c>
      <c r="BJ35">
        <f t="shared" si="12"/>
        <v>0.82576592133861304</v>
      </c>
      <c r="BK35">
        <f t="shared" si="13"/>
        <v>8.5952629758155701E-3</v>
      </c>
      <c r="BL35">
        <f t="shared" si="14"/>
        <v>2.4387699577373854E-3</v>
      </c>
      <c r="BM35">
        <f t="shared" si="15"/>
        <v>1.1647709016130068E-3</v>
      </c>
      <c r="BN35">
        <f t="shared" si="43"/>
        <v>1.6134523200637637E-4</v>
      </c>
      <c r="BO35">
        <f t="shared" si="44"/>
        <v>0</v>
      </c>
      <c r="BP35">
        <f t="shared" si="45"/>
        <v>1.9310399271124938</v>
      </c>
      <c r="BQ35">
        <f t="shared" si="16"/>
        <v>2.0718322572847407</v>
      </c>
    </row>
    <row r="36" spans="1:69" x14ac:dyDescent="0.15">
      <c r="A36" t="s">
        <v>110</v>
      </c>
      <c r="B36">
        <v>450</v>
      </c>
      <c r="C36">
        <f t="shared" si="46"/>
        <v>5.3851648071338278</v>
      </c>
      <c r="D36" s="1">
        <v>55.79</v>
      </c>
      <c r="E36" s="1">
        <v>7.4999999999999997E-2</v>
      </c>
      <c r="F36" s="1">
        <v>3.532</v>
      </c>
      <c r="G36" s="1">
        <v>0.32200000000000001</v>
      </c>
      <c r="H36" s="1">
        <v>6.5670000000000002</v>
      </c>
      <c r="I36" s="1">
        <v>33.308999999999997</v>
      </c>
      <c r="J36" s="1">
        <v>0.47099999999999997</v>
      </c>
      <c r="K36" s="1">
        <v>0.18099999999999999</v>
      </c>
      <c r="L36" s="1">
        <v>8.2000000000000003E-2</v>
      </c>
      <c r="M36" s="1">
        <v>2E-3</v>
      </c>
      <c r="O36">
        <f t="shared" si="17"/>
        <v>100.33099999999999</v>
      </c>
      <c r="Q36" s="1">
        <v>78.305999999999997</v>
      </c>
      <c r="R36" s="1">
        <v>88.938999999999993</v>
      </c>
      <c r="S36" s="1">
        <v>11.102</v>
      </c>
      <c r="V36" s="5">
        <v>12</v>
      </c>
      <c r="W36" s="5">
        <v>4</v>
      </c>
      <c r="X36" s="15">
        <v>0</v>
      </c>
      <c r="Z36" s="14">
        <f t="shared" si="18"/>
        <v>1.9217150040857611</v>
      </c>
      <c r="AA36" s="14">
        <f t="shared" si="19"/>
        <v>1.9433985445091847E-3</v>
      </c>
      <c r="AB36" s="14">
        <f t="shared" si="20"/>
        <v>0.14337829358602891</v>
      </c>
      <c r="AC36" s="14">
        <f t="shared" si="21"/>
        <v>8.7686633324399622E-3</v>
      </c>
      <c r="AD36" s="14">
        <f t="shared" si="22"/>
        <v>0</v>
      </c>
      <c r="AE36" s="14">
        <f t="shared" si="23"/>
        <v>0.18916424686430697</v>
      </c>
      <c r="AF36" s="14">
        <f t="shared" si="24"/>
        <v>1.7102975664528144</v>
      </c>
      <c r="AG36" s="14">
        <f t="shared" si="25"/>
        <v>1.7381833323553499E-2</v>
      </c>
      <c r="AH36" s="14">
        <f t="shared" si="26"/>
        <v>5.2803881988334259E-3</v>
      </c>
      <c r="AI36" s="14">
        <f t="shared" si="27"/>
        <v>2.2719441746769319E-3</v>
      </c>
      <c r="AJ36" s="14">
        <f t="shared" si="28"/>
        <v>1.3356069514476317E-4</v>
      </c>
      <c r="AK36" s="14">
        <f t="shared" si="29"/>
        <v>0</v>
      </c>
      <c r="AL36" s="14">
        <f t="shared" si="30"/>
        <v>4.0003348992580694</v>
      </c>
      <c r="AM36" s="14">
        <f t="shared" si="31"/>
        <v>0.90041166106205617</v>
      </c>
      <c r="AN36" s="11">
        <f t="shared" si="2"/>
        <v>0</v>
      </c>
      <c r="AP36">
        <f t="shared" si="32"/>
        <v>55.79</v>
      </c>
      <c r="AQ36">
        <f t="shared" si="33"/>
        <v>7.4999999999999997E-2</v>
      </c>
      <c r="AR36">
        <f t="shared" si="34"/>
        <v>3.532</v>
      </c>
      <c r="AS36">
        <f t="shared" si="35"/>
        <v>0.32200000000000001</v>
      </c>
      <c r="AT36">
        <f t="shared" si="3"/>
        <v>0</v>
      </c>
      <c r="AU36">
        <f t="shared" si="4"/>
        <v>6.5670000000000002</v>
      </c>
      <c r="AV36">
        <f t="shared" si="36"/>
        <v>33.308999999999997</v>
      </c>
      <c r="AW36">
        <f t="shared" si="37"/>
        <v>0.47099999999999997</v>
      </c>
      <c r="AX36">
        <f t="shared" si="38"/>
        <v>0.18099999999999999</v>
      </c>
      <c r="AY36">
        <f t="shared" si="39"/>
        <v>8.2000000000000003E-2</v>
      </c>
      <c r="AZ36">
        <f t="shared" si="40"/>
        <v>2E-3</v>
      </c>
      <c r="BA36">
        <f t="shared" si="41"/>
        <v>0</v>
      </c>
      <c r="BB36">
        <f t="shared" si="42"/>
        <v>100.33099999999999</v>
      </c>
      <c r="BD36">
        <f t="shared" si="6"/>
        <v>0.92859520639147808</v>
      </c>
      <c r="BE36">
        <f t="shared" si="7"/>
        <v>9.3907294718653743E-4</v>
      </c>
      <c r="BF36">
        <f t="shared" si="8"/>
        <v>6.9282071400549233E-2</v>
      </c>
      <c r="BG36">
        <f t="shared" si="9"/>
        <v>4.2371208632146851E-3</v>
      </c>
      <c r="BH36">
        <f t="shared" si="10"/>
        <v>9.1406380491063977E-2</v>
      </c>
      <c r="BI36">
        <f t="shared" si="11"/>
        <v>0</v>
      </c>
      <c r="BJ36">
        <f t="shared" si="12"/>
        <v>0.82643582338404731</v>
      </c>
      <c r="BK36">
        <f t="shared" si="13"/>
        <v>8.3991055220106487E-3</v>
      </c>
      <c r="BL36">
        <f t="shared" si="14"/>
        <v>2.5515454471125246E-3</v>
      </c>
      <c r="BM36">
        <f t="shared" si="15"/>
        <v>1.0978300451984662E-3</v>
      </c>
      <c r="BN36">
        <f t="shared" si="43"/>
        <v>6.453809280255054E-5</v>
      </c>
      <c r="BO36">
        <f t="shared" si="44"/>
        <v>0</v>
      </c>
      <c r="BP36">
        <f t="shared" si="45"/>
        <v>1.9330086945846638</v>
      </c>
      <c r="BQ36">
        <f t="shared" si="16"/>
        <v>2.0694862420769407</v>
      </c>
    </row>
    <row r="37" spans="1:69" x14ac:dyDescent="0.15">
      <c r="A37" t="s">
        <v>111</v>
      </c>
      <c r="B37">
        <v>451</v>
      </c>
      <c r="C37">
        <f t="shared" si="46"/>
        <v>5.3851648071417451</v>
      </c>
      <c r="D37" s="1">
        <v>55.651000000000003</v>
      </c>
      <c r="E37" s="1">
        <v>7.1999999999999995E-2</v>
      </c>
      <c r="F37" s="1">
        <v>3.5409999999999999</v>
      </c>
      <c r="G37" s="1">
        <v>0.316</v>
      </c>
      <c r="H37" s="1">
        <v>6.5460000000000003</v>
      </c>
      <c r="I37" s="1">
        <v>33.314999999999998</v>
      </c>
      <c r="J37" s="1">
        <v>0.47899999999999998</v>
      </c>
      <c r="K37" s="1">
        <v>0.16700000000000001</v>
      </c>
      <c r="L37" s="1">
        <v>7.8E-2</v>
      </c>
      <c r="M37" s="1">
        <v>0.02</v>
      </c>
      <c r="O37">
        <f t="shared" si="17"/>
        <v>100.185</v>
      </c>
      <c r="Q37" s="1">
        <v>78.311000000000007</v>
      </c>
      <c r="R37" s="1">
        <v>88.936999999999998</v>
      </c>
      <c r="S37" s="1">
        <v>11.102</v>
      </c>
      <c r="V37" s="5">
        <v>12</v>
      </c>
      <c r="W37" s="5">
        <v>4</v>
      </c>
      <c r="X37" s="15">
        <v>0</v>
      </c>
      <c r="Z37" s="14">
        <f t="shared" si="18"/>
        <v>1.919918381803579</v>
      </c>
      <c r="AA37" s="14">
        <f t="shared" si="19"/>
        <v>1.8685739097594875E-3</v>
      </c>
      <c r="AB37" s="14">
        <f t="shared" si="20"/>
        <v>0.14396794768316831</v>
      </c>
      <c r="AC37" s="14">
        <f t="shared" si="21"/>
        <v>8.618700343057107E-3</v>
      </c>
      <c r="AD37" s="14">
        <f t="shared" si="22"/>
        <v>0</v>
      </c>
      <c r="AE37" s="14">
        <f t="shared" si="23"/>
        <v>0.18885357690464147</v>
      </c>
      <c r="AF37" s="14">
        <f t="shared" si="24"/>
        <v>1.7132749905018982</v>
      </c>
      <c r="AG37" s="14">
        <f t="shared" si="25"/>
        <v>1.7704650659676462E-2</v>
      </c>
      <c r="AH37" s="14">
        <f t="shared" si="26"/>
        <v>4.879562921250552E-3</v>
      </c>
      <c r="AI37" s="14">
        <f t="shared" si="27"/>
        <v>2.1644899847542936E-3</v>
      </c>
      <c r="AJ37" s="14">
        <f t="shared" si="28"/>
        <v>1.3376911235279826E-3</v>
      </c>
      <c r="AK37" s="14">
        <f t="shared" si="29"/>
        <v>0</v>
      </c>
      <c r="AL37" s="14">
        <f t="shared" si="30"/>
        <v>4.0025885658353122</v>
      </c>
      <c r="AM37" s="14">
        <f t="shared" si="31"/>
        <v>0.90071460986355179</v>
      </c>
      <c r="AN37" s="11">
        <f t="shared" si="2"/>
        <v>0</v>
      </c>
      <c r="AP37">
        <f t="shared" si="32"/>
        <v>55.651000000000003</v>
      </c>
      <c r="AQ37">
        <f t="shared" si="33"/>
        <v>7.1999999999999995E-2</v>
      </c>
      <c r="AR37">
        <f t="shared" si="34"/>
        <v>3.5409999999999999</v>
      </c>
      <c r="AS37">
        <f t="shared" si="35"/>
        <v>0.316</v>
      </c>
      <c r="AT37">
        <f t="shared" si="3"/>
        <v>0</v>
      </c>
      <c r="AU37">
        <f t="shared" si="4"/>
        <v>6.5460000000000003</v>
      </c>
      <c r="AV37">
        <f t="shared" si="36"/>
        <v>33.314999999999998</v>
      </c>
      <c r="AW37">
        <f t="shared" si="37"/>
        <v>0.47899999999999998</v>
      </c>
      <c r="AX37">
        <f t="shared" si="38"/>
        <v>0.16700000000000001</v>
      </c>
      <c r="AY37">
        <f t="shared" si="39"/>
        <v>7.8E-2</v>
      </c>
      <c r="AZ37">
        <f t="shared" si="40"/>
        <v>0.02</v>
      </c>
      <c r="BA37">
        <f t="shared" si="41"/>
        <v>0</v>
      </c>
      <c r="BB37">
        <f t="shared" si="42"/>
        <v>100.185</v>
      </c>
      <c r="BD37">
        <f t="shared" si="6"/>
        <v>0.92628162450066587</v>
      </c>
      <c r="BE37">
        <f t="shared" si="7"/>
        <v>9.0151002929907587E-4</v>
      </c>
      <c r="BF37">
        <f t="shared" si="8"/>
        <v>6.9458611220086314E-2</v>
      </c>
      <c r="BG37">
        <f t="shared" si="9"/>
        <v>4.1581683005460883E-3</v>
      </c>
      <c r="BH37">
        <f t="shared" si="10"/>
        <v>9.1114080507766843E-2</v>
      </c>
      <c r="BI37">
        <f t="shared" si="11"/>
        <v>0</v>
      </c>
      <c r="BJ37">
        <f t="shared" si="12"/>
        <v>0.82658469050525496</v>
      </c>
      <c r="BK37">
        <f t="shared" si="13"/>
        <v>8.5417654884142272E-3</v>
      </c>
      <c r="BL37">
        <f t="shared" si="14"/>
        <v>2.3541883407060312E-3</v>
      </c>
      <c r="BM37">
        <f t="shared" si="15"/>
        <v>1.0442773600668337E-3</v>
      </c>
      <c r="BN37">
        <f t="shared" si="43"/>
        <v>6.4538092802550549E-4</v>
      </c>
      <c r="BO37">
        <f t="shared" si="44"/>
        <v>0</v>
      </c>
      <c r="BP37">
        <f t="shared" si="45"/>
        <v>1.9310842971808317</v>
      </c>
      <c r="BQ37">
        <f t="shared" si="16"/>
        <v>2.0727156094007118</v>
      </c>
    </row>
    <row r="38" spans="1:69" x14ac:dyDescent="0.15">
      <c r="A38" t="s">
        <v>112</v>
      </c>
      <c r="B38">
        <v>452</v>
      </c>
      <c r="C38">
        <f t="shared" si="46"/>
        <v>4.4721359549891568</v>
      </c>
      <c r="D38" s="1">
        <v>55.692999999999998</v>
      </c>
      <c r="E38" s="1">
        <v>7.6999999999999999E-2</v>
      </c>
      <c r="F38" s="1">
        <v>3.5249999999999999</v>
      </c>
      <c r="G38" s="1">
        <v>0.32100000000000001</v>
      </c>
      <c r="H38" s="1">
        <v>6.5620000000000003</v>
      </c>
      <c r="I38" s="1">
        <v>33.249000000000002</v>
      </c>
      <c r="J38" s="1">
        <v>0.47599999999999998</v>
      </c>
      <c r="K38" s="1">
        <v>0.17699999999999999</v>
      </c>
      <c r="L38" s="1">
        <v>7.8E-2</v>
      </c>
      <c r="M38" s="1">
        <v>0.01</v>
      </c>
      <c r="O38">
        <f t="shared" si="17"/>
        <v>100.16800000000001</v>
      </c>
      <c r="Q38" s="1">
        <v>78.314999999999998</v>
      </c>
      <c r="R38" s="1">
        <v>88.935000000000002</v>
      </c>
      <c r="S38" s="1">
        <v>11.102</v>
      </c>
      <c r="V38" s="5">
        <v>12</v>
      </c>
      <c r="W38" s="5">
        <v>4</v>
      </c>
      <c r="X38" s="15">
        <v>0</v>
      </c>
      <c r="Z38" s="14">
        <f t="shared" si="18"/>
        <v>1.9215913521178469</v>
      </c>
      <c r="AA38" s="14">
        <f t="shared" si="19"/>
        <v>1.9985689615101389E-3</v>
      </c>
      <c r="AB38" s="14">
        <f t="shared" si="20"/>
        <v>0.14333413742513995</v>
      </c>
      <c r="AC38" s="14">
        <f t="shared" si="21"/>
        <v>8.756092888248794E-3</v>
      </c>
      <c r="AD38" s="14">
        <f t="shared" si="22"/>
        <v>0</v>
      </c>
      <c r="AE38" s="14">
        <f t="shared" si="23"/>
        <v>0.18933725170010404</v>
      </c>
      <c r="AF38" s="14">
        <f t="shared" si="24"/>
        <v>1.7100801845682541</v>
      </c>
      <c r="AG38" s="14">
        <f t="shared" si="25"/>
        <v>1.759581674004124E-2</v>
      </c>
      <c r="AH38" s="14">
        <f t="shared" si="26"/>
        <v>5.1723552630681376E-3</v>
      </c>
      <c r="AI38" s="14">
        <f t="shared" si="27"/>
        <v>2.1647423303926584E-3</v>
      </c>
      <c r="AJ38" s="14">
        <f t="shared" si="28"/>
        <v>6.689235386830066E-4</v>
      </c>
      <c r="AK38" s="14">
        <f t="shared" si="29"/>
        <v>0</v>
      </c>
      <c r="AL38" s="14">
        <f t="shared" si="30"/>
        <v>4.0006994255332886</v>
      </c>
      <c r="AM38" s="14">
        <f t="shared" si="31"/>
        <v>0.90031825122544917</v>
      </c>
      <c r="AN38" s="11">
        <f t="shared" si="2"/>
        <v>0</v>
      </c>
      <c r="AP38">
        <f t="shared" si="32"/>
        <v>55.692999999999998</v>
      </c>
      <c r="AQ38">
        <f t="shared" si="33"/>
        <v>7.6999999999999999E-2</v>
      </c>
      <c r="AR38">
        <f t="shared" si="34"/>
        <v>3.5249999999999999</v>
      </c>
      <c r="AS38">
        <f t="shared" si="35"/>
        <v>0.32100000000000001</v>
      </c>
      <c r="AT38">
        <f t="shared" si="3"/>
        <v>0</v>
      </c>
      <c r="AU38">
        <f t="shared" si="4"/>
        <v>6.5620000000000003</v>
      </c>
      <c r="AV38">
        <f t="shared" si="36"/>
        <v>33.249000000000002</v>
      </c>
      <c r="AW38">
        <f t="shared" si="37"/>
        <v>0.47599999999999998</v>
      </c>
      <c r="AX38">
        <f t="shared" si="38"/>
        <v>0.17699999999999999</v>
      </c>
      <c r="AY38">
        <f t="shared" si="39"/>
        <v>7.8E-2</v>
      </c>
      <c r="AZ38">
        <f t="shared" si="40"/>
        <v>0.01</v>
      </c>
      <c r="BA38">
        <f t="shared" si="41"/>
        <v>0</v>
      </c>
      <c r="BB38">
        <f t="shared" si="42"/>
        <v>100.16800000000001</v>
      </c>
      <c r="BD38">
        <f t="shared" si="6"/>
        <v>0.92698069241011982</v>
      </c>
      <c r="BE38">
        <f t="shared" si="7"/>
        <v>9.6411489244484509E-4</v>
      </c>
      <c r="BF38">
        <f t="shared" si="8"/>
        <v>6.9144762652020408E-2</v>
      </c>
      <c r="BG38">
        <f t="shared" si="9"/>
        <v>4.2239621027699188E-3</v>
      </c>
      <c r="BH38">
        <f t="shared" si="10"/>
        <v>9.1336785256945621E-2</v>
      </c>
      <c r="BI38">
        <f t="shared" si="11"/>
        <v>0</v>
      </c>
      <c r="BJ38">
        <f t="shared" si="12"/>
        <v>0.82494715217197134</v>
      </c>
      <c r="BK38">
        <f t="shared" si="13"/>
        <v>8.4882680010128862E-3</v>
      </c>
      <c r="BL38">
        <f t="shared" si="14"/>
        <v>2.495157702424955E-3</v>
      </c>
      <c r="BM38">
        <f t="shared" si="15"/>
        <v>1.0442773600668337E-3</v>
      </c>
      <c r="BN38">
        <f t="shared" si="43"/>
        <v>3.2269046401275274E-4</v>
      </c>
      <c r="BO38">
        <f t="shared" si="44"/>
        <v>0</v>
      </c>
      <c r="BP38">
        <f t="shared" si="45"/>
        <v>1.9299478630137894</v>
      </c>
      <c r="BQ38">
        <f t="shared" si="16"/>
        <v>2.0729572555840097</v>
      </c>
    </row>
    <row r="39" spans="1:69" x14ac:dyDescent="0.15">
      <c r="A39" t="s">
        <v>113</v>
      </c>
      <c r="B39">
        <v>453</v>
      </c>
      <c r="C39">
        <f t="shared" si="46"/>
        <v>5.3851648071285512</v>
      </c>
      <c r="D39" s="1">
        <v>55.822000000000003</v>
      </c>
      <c r="E39" s="1">
        <v>7.5999999999999998E-2</v>
      </c>
      <c r="F39" s="1">
        <v>3.5230000000000001</v>
      </c>
      <c r="G39" s="1">
        <v>0.32100000000000001</v>
      </c>
      <c r="H39" s="1">
        <v>6.5419999999999998</v>
      </c>
      <c r="I39" s="1">
        <v>33.206000000000003</v>
      </c>
      <c r="J39" s="1">
        <v>0.48499999999999999</v>
      </c>
      <c r="K39" s="1">
        <v>0.17799999999999999</v>
      </c>
      <c r="L39" s="1">
        <v>7.6999999999999999E-2</v>
      </c>
      <c r="M39" s="1">
        <v>0.01</v>
      </c>
      <c r="O39">
        <f t="shared" si="17"/>
        <v>100.24000000000001</v>
      </c>
      <c r="Q39" s="1">
        <v>78.319999999999993</v>
      </c>
      <c r="R39" s="1">
        <v>88.933000000000007</v>
      </c>
      <c r="S39" s="1">
        <v>11.102</v>
      </c>
      <c r="V39" s="5">
        <v>12</v>
      </c>
      <c r="W39" s="5">
        <v>4</v>
      </c>
      <c r="X39" s="15">
        <v>0</v>
      </c>
      <c r="Z39" s="14">
        <f t="shared" si="18"/>
        <v>1.9240305598449112</v>
      </c>
      <c r="AA39" s="14">
        <f t="shared" si="19"/>
        <v>1.9705531618333799E-3</v>
      </c>
      <c r="AB39" s="14">
        <f t="shared" si="20"/>
        <v>0.14310318815773346</v>
      </c>
      <c r="AC39" s="14">
        <f t="shared" si="21"/>
        <v>8.746947309930031E-3</v>
      </c>
      <c r="AD39" s="14">
        <f t="shared" si="22"/>
        <v>0</v>
      </c>
      <c r="AE39" s="14">
        <f t="shared" si="23"/>
        <v>0.1885630233744689</v>
      </c>
      <c r="AF39" s="14">
        <f t="shared" si="24"/>
        <v>1.7060847483923758</v>
      </c>
      <c r="AG39" s="14">
        <f t="shared" si="25"/>
        <v>1.7909784753597984E-2</v>
      </c>
      <c r="AH39" s="14">
        <f t="shared" si="26"/>
        <v>5.1961446568403753E-3</v>
      </c>
      <c r="AI39" s="14">
        <f t="shared" si="27"/>
        <v>2.1347571775694684E-3</v>
      </c>
      <c r="AJ39" s="14">
        <f t="shared" si="28"/>
        <v>6.6822486032379227E-4</v>
      </c>
      <c r="AK39" s="14">
        <f t="shared" si="29"/>
        <v>0</v>
      </c>
      <c r="AL39" s="14">
        <f t="shared" si="30"/>
        <v>3.9984079316895844</v>
      </c>
      <c r="AM39" s="14">
        <f t="shared" si="31"/>
        <v>0.9004759479918395</v>
      </c>
      <c r="AN39" s="11">
        <f t="shared" si="2"/>
        <v>0</v>
      </c>
      <c r="AP39">
        <f t="shared" si="32"/>
        <v>55.822000000000003</v>
      </c>
      <c r="AQ39">
        <f t="shared" si="33"/>
        <v>7.5999999999999998E-2</v>
      </c>
      <c r="AR39">
        <f t="shared" si="34"/>
        <v>3.5230000000000001</v>
      </c>
      <c r="AS39">
        <f t="shared" si="35"/>
        <v>0.32100000000000001</v>
      </c>
      <c r="AT39">
        <f t="shared" si="3"/>
        <v>0</v>
      </c>
      <c r="AU39">
        <f t="shared" si="4"/>
        <v>6.5419999999999998</v>
      </c>
      <c r="AV39">
        <f t="shared" si="36"/>
        <v>33.206000000000003</v>
      </c>
      <c r="AW39">
        <f t="shared" si="37"/>
        <v>0.48499999999999999</v>
      </c>
      <c r="AX39">
        <f t="shared" si="38"/>
        <v>0.17799999999999999</v>
      </c>
      <c r="AY39">
        <f t="shared" si="39"/>
        <v>7.6999999999999999E-2</v>
      </c>
      <c r="AZ39">
        <f t="shared" si="40"/>
        <v>0.01</v>
      </c>
      <c r="BA39">
        <f t="shared" si="41"/>
        <v>0</v>
      </c>
      <c r="BB39">
        <f t="shared" si="42"/>
        <v>100.24000000000001</v>
      </c>
      <c r="BD39">
        <f t="shared" si="6"/>
        <v>0.92912782956058593</v>
      </c>
      <c r="BE39">
        <f t="shared" si="7"/>
        <v>9.5159391981569131E-4</v>
      </c>
      <c r="BF39">
        <f t="shared" si="8"/>
        <v>6.9105531581012167E-2</v>
      </c>
      <c r="BG39">
        <f t="shared" si="9"/>
        <v>4.2239621027699188E-3</v>
      </c>
      <c r="BH39">
        <f t="shared" si="10"/>
        <v>9.1058404320472144E-2</v>
      </c>
      <c r="BI39">
        <f t="shared" si="11"/>
        <v>0</v>
      </c>
      <c r="BJ39">
        <f t="shared" si="12"/>
        <v>0.82388027113665019</v>
      </c>
      <c r="BK39">
        <f t="shared" si="13"/>
        <v>8.6487604632169111E-3</v>
      </c>
      <c r="BL39">
        <f t="shared" si="14"/>
        <v>2.5092546385968475E-3</v>
      </c>
      <c r="BM39">
        <f t="shared" si="15"/>
        <v>1.0308891887839255E-3</v>
      </c>
      <c r="BN39">
        <f t="shared" si="43"/>
        <v>3.2269046401275274E-4</v>
      </c>
      <c r="BO39">
        <f t="shared" si="44"/>
        <v>0</v>
      </c>
      <c r="BP39">
        <f t="shared" si="45"/>
        <v>1.9308591873759164</v>
      </c>
      <c r="BQ39">
        <f t="shared" si="16"/>
        <v>2.0707920897761145</v>
      </c>
    </row>
    <row r="40" spans="1:69" x14ac:dyDescent="0.15">
      <c r="A40" t="s">
        <v>114</v>
      </c>
      <c r="B40">
        <v>454</v>
      </c>
      <c r="C40">
        <f t="shared" si="46"/>
        <v>5.0990195136031975</v>
      </c>
      <c r="D40" s="1">
        <v>55.741</v>
      </c>
      <c r="E40" s="1">
        <v>7.0999999999999994E-2</v>
      </c>
      <c r="F40" s="1">
        <v>3.5470000000000002</v>
      </c>
      <c r="G40" s="1">
        <v>0.318</v>
      </c>
      <c r="H40" s="1">
        <v>6.57</v>
      </c>
      <c r="I40" s="1">
        <v>33.149000000000001</v>
      </c>
      <c r="J40" s="1">
        <v>0.48099999999999998</v>
      </c>
      <c r="K40" s="1">
        <v>0.17799999999999999</v>
      </c>
      <c r="L40" s="1">
        <v>8.3000000000000004E-2</v>
      </c>
      <c r="M40" s="1">
        <v>1.2E-2</v>
      </c>
      <c r="O40">
        <f t="shared" si="17"/>
        <v>100.14999999999998</v>
      </c>
      <c r="Q40" s="1">
        <v>78.325000000000003</v>
      </c>
      <c r="R40" s="1">
        <v>88.932000000000002</v>
      </c>
      <c r="S40" s="1">
        <v>11.102</v>
      </c>
      <c r="V40" s="5">
        <v>12</v>
      </c>
      <c r="W40" s="5">
        <v>4</v>
      </c>
      <c r="X40" s="15">
        <v>0</v>
      </c>
      <c r="Z40" s="14">
        <f t="shared" si="18"/>
        <v>1.9233349450315533</v>
      </c>
      <c r="AA40" s="14">
        <f t="shared" si="19"/>
        <v>1.8429200947975338E-3</v>
      </c>
      <c r="AB40" s="14">
        <f t="shared" si="20"/>
        <v>0.14423526206480619</v>
      </c>
      <c r="AC40" s="14">
        <f t="shared" si="21"/>
        <v>8.6746545965440194E-3</v>
      </c>
      <c r="AD40" s="14">
        <f t="shared" si="22"/>
        <v>0</v>
      </c>
      <c r="AE40" s="14">
        <f t="shared" si="23"/>
        <v>0.18957669862019627</v>
      </c>
      <c r="AF40" s="14">
        <f t="shared" si="24"/>
        <v>1.7050144419955926</v>
      </c>
      <c r="AG40" s="14">
        <f t="shared" si="25"/>
        <v>1.7781455097504076E-2</v>
      </c>
      <c r="AH40" s="14">
        <f t="shared" si="26"/>
        <v>5.2018140850422839E-3</v>
      </c>
      <c r="AI40" s="14">
        <f t="shared" si="27"/>
        <v>2.3036125872345496E-3</v>
      </c>
      <c r="AJ40" s="14">
        <f t="shared" si="28"/>
        <v>8.0274473940947428E-4</v>
      </c>
      <c r="AK40" s="14">
        <f t="shared" si="29"/>
        <v>0</v>
      </c>
      <c r="AL40" s="14">
        <f t="shared" si="30"/>
        <v>3.9987685489126803</v>
      </c>
      <c r="AM40" s="14">
        <f t="shared" si="31"/>
        <v>0.89993793671040856</v>
      </c>
      <c r="AN40" s="11">
        <f t="shared" si="2"/>
        <v>0</v>
      </c>
      <c r="AP40">
        <f t="shared" si="32"/>
        <v>55.741</v>
      </c>
      <c r="AQ40">
        <f t="shared" si="33"/>
        <v>7.0999999999999994E-2</v>
      </c>
      <c r="AR40">
        <f t="shared" si="34"/>
        <v>3.5470000000000002</v>
      </c>
      <c r="AS40">
        <f t="shared" si="35"/>
        <v>0.318</v>
      </c>
      <c r="AT40">
        <f t="shared" si="3"/>
        <v>0</v>
      </c>
      <c r="AU40">
        <f t="shared" si="4"/>
        <v>6.57</v>
      </c>
      <c r="AV40">
        <f t="shared" si="36"/>
        <v>33.149000000000001</v>
      </c>
      <c r="AW40">
        <f t="shared" si="37"/>
        <v>0.48099999999999998</v>
      </c>
      <c r="AX40">
        <f t="shared" si="38"/>
        <v>0.17799999999999999</v>
      </c>
      <c r="AY40">
        <f t="shared" si="39"/>
        <v>8.3000000000000004E-2</v>
      </c>
      <c r="AZ40">
        <f t="shared" si="40"/>
        <v>1.2E-2</v>
      </c>
      <c r="BA40">
        <f t="shared" si="41"/>
        <v>0</v>
      </c>
      <c r="BB40">
        <f t="shared" si="42"/>
        <v>100.14999999999998</v>
      </c>
      <c r="BD40">
        <f t="shared" si="6"/>
        <v>0.9277796271637816</v>
      </c>
      <c r="BE40">
        <f t="shared" si="7"/>
        <v>8.8898905666992209E-4</v>
      </c>
      <c r="BF40">
        <f t="shared" si="8"/>
        <v>6.9576304433111025E-2</v>
      </c>
      <c r="BG40">
        <f t="shared" si="9"/>
        <v>4.1844858214356209E-3</v>
      </c>
      <c r="BH40">
        <f t="shared" si="10"/>
        <v>9.1448137631535004E-2</v>
      </c>
      <c r="BI40">
        <f t="shared" si="11"/>
        <v>0</v>
      </c>
      <c r="BJ40">
        <f t="shared" si="12"/>
        <v>0.82246603348517777</v>
      </c>
      <c r="BK40">
        <f t="shared" si="13"/>
        <v>8.5774304800151219E-3</v>
      </c>
      <c r="BL40">
        <f t="shared" si="14"/>
        <v>2.5092546385968475E-3</v>
      </c>
      <c r="BM40">
        <f t="shared" si="15"/>
        <v>1.1112182164813742E-3</v>
      </c>
      <c r="BN40">
        <f t="shared" si="43"/>
        <v>3.8722855681530327E-4</v>
      </c>
      <c r="BO40">
        <f t="shared" si="44"/>
        <v>0</v>
      </c>
      <c r="BP40">
        <f t="shared" si="45"/>
        <v>1.9289287094836194</v>
      </c>
      <c r="BQ40">
        <f t="shared" si="16"/>
        <v>2.0730514970577443</v>
      </c>
    </row>
    <row r="41" spans="1:69" x14ac:dyDescent="0.15">
      <c r="A41" t="s">
        <v>115</v>
      </c>
      <c r="B41">
        <v>455</v>
      </c>
      <c r="C41">
        <f t="shared" si="46"/>
        <v>4.9999999999926104</v>
      </c>
      <c r="D41" s="1">
        <v>55.679000000000002</v>
      </c>
      <c r="E41" s="1">
        <v>7.3999999999999996E-2</v>
      </c>
      <c r="F41" s="1">
        <v>3.5960000000000001</v>
      </c>
      <c r="G41" s="1">
        <v>0.32200000000000001</v>
      </c>
      <c r="H41" s="1">
        <v>6.5350000000000001</v>
      </c>
      <c r="I41" s="1">
        <v>33.210999999999999</v>
      </c>
      <c r="J41" s="1">
        <v>0.48099999999999998</v>
      </c>
      <c r="K41" s="1">
        <v>0.17799999999999999</v>
      </c>
      <c r="L41" s="1">
        <v>6.6000000000000003E-2</v>
      </c>
      <c r="M41" s="1">
        <v>6.0000000000000001E-3</v>
      </c>
      <c r="O41">
        <f t="shared" si="17"/>
        <v>100.148</v>
      </c>
      <c r="Q41" s="1">
        <v>78.328999999999994</v>
      </c>
      <c r="R41" s="1">
        <v>88.929000000000002</v>
      </c>
      <c r="S41" s="1">
        <v>11.102</v>
      </c>
      <c r="V41" s="5">
        <v>12</v>
      </c>
      <c r="W41" s="5">
        <v>4</v>
      </c>
      <c r="X41" s="15">
        <v>0</v>
      </c>
      <c r="Z41" s="14">
        <f t="shared" si="18"/>
        <v>1.9210239860648808</v>
      </c>
      <c r="AA41" s="14">
        <f t="shared" si="19"/>
        <v>1.9206183360517878E-3</v>
      </c>
      <c r="AB41" s="14">
        <f t="shared" si="20"/>
        <v>0.14621473340936431</v>
      </c>
      <c r="AC41" s="14">
        <f t="shared" si="21"/>
        <v>8.7829849219685664E-3</v>
      </c>
      <c r="AD41" s="14">
        <f t="shared" si="22"/>
        <v>0</v>
      </c>
      <c r="AE41" s="14">
        <f t="shared" si="23"/>
        <v>0.18854992871513987</v>
      </c>
      <c r="AF41" s="14">
        <f t="shared" si="24"/>
        <v>1.7080507764441046</v>
      </c>
      <c r="AG41" s="14">
        <f t="shared" si="25"/>
        <v>1.7779866330754075E-2</v>
      </c>
      <c r="AH41" s="14">
        <f t="shared" si="26"/>
        <v>5.2013493047859622E-3</v>
      </c>
      <c r="AI41" s="14">
        <f t="shared" si="27"/>
        <v>1.8316246527378662E-3</v>
      </c>
      <c r="AJ41" s="14">
        <f t="shared" si="28"/>
        <v>4.0133650722487486E-4</v>
      </c>
      <c r="AK41" s="14">
        <f t="shared" si="29"/>
        <v>0</v>
      </c>
      <c r="AL41" s="14">
        <f t="shared" si="30"/>
        <v>3.9997572046870129</v>
      </c>
      <c r="AM41" s="14">
        <f t="shared" si="31"/>
        <v>0.90058533237795635</v>
      </c>
      <c r="AN41" s="11">
        <f t="shared" si="2"/>
        <v>0</v>
      </c>
      <c r="AP41">
        <f t="shared" si="32"/>
        <v>55.679000000000002</v>
      </c>
      <c r="AQ41">
        <f t="shared" si="33"/>
        <v>7.3999999999999996E-2</v>
      </c>
      <c r="AR41">
        <f t="shared" si="34"/>
        <v>3.5960000000000001</v>
      </c>
      <c r="AS41">
        <f t="shared" si="35"/>
        <v>0.32200000000000001</v>
      </c>
      <c r="AT41">
        <f t="shared" si="3"/>
        <v>0</v>
      </c>
      <c r="AU41">
        <f t="shared" si="4"/>
        <v>6.5350000000000001</v>
      </c>
      <c r="AV41">
        <f t="shared" si="36"/>
        <v>33.210999999999999</v>
      </c>
      <c r="AW41">
        <f t="shared" si="37"/>
        <v>0.48099999999999998</v>
      </c>
      <c r="AX41">
        <f t="shared" si="38"/>
        <v>0.17799999999999999</v>
      </c>
      <c r="AY41">
        <f t="shared" si="39"/>
        <v>6.6000000000000003E-2</v>
      </c>
      <c r="AZ41">
        <f t="shared" si="40"/>
        <v>6.0000000000000001E-3</v>
      </c>
      <c r="BA41">
        <f t="shared" si="41"/>
        <v>0</v>
      </c>
      <c r="BB41">
        <f t="shared" si="42"/>
        <v>100.148</v>
      </c>
      <c r="BD41">
        <f t="shared" si="6"/>
        <v>0.92674766977363521</v>
      </c>
      <c r="BE41">
        <f t="shared" si="7"/>
        <v>9.2655197455738354E-4</v>
      </c>
      <c r="BF41">
        <f t="shared" si="8"/>
        <v>7.0537465672812869E-2</v>
      </c>
      <c r="BG41">
        <f t="shared" si="9"/>
        <v>4.2371208632146851E-3</v>
      </c>
      <c r="BH41">
        <f t="shared" si="10"/>
        <v>9.0960970992706433E-2</v>
      </c>
      <c r="BI41">
        <f t="shared" si="11"/>
        <v>0</v>
      </c>
      <c r="BJ41">
        <f t="shared" si="12"/>
        <v>0.82400432707098969</v>
      </c>
      <c r="BK41">
        <f t="shared" si="13"/>
        <v>8.5774304800151219E-3</v>
      </c>
      <c r="BL41">
        <f t="shared" si="14"/>
        <v>2.5092546385968475E-3</v>
      </c>
      <c r="BM41">
        <f t="shared" si="15"/>
        <v>8.8361930467193621E-4</v>
      </c>
      <c r="BN41">
        <f t="shared" si="43"/>
        <v>1.9361427840765164E-4</v>
      </c>
      <c r="BO41">
        <f t="shared" si="44"/>
        <v>0</v>
      </c>
      <c r="BP41">
        <f t="shared" si="45"/>
        <v>1.9295780250496075</v>
      </c>
      <c r="BQ41">
        <f t="shared" si="16"/>
        <v>2.0728662706366499</v>
      </c>
    </row>
    <row r="42" spans="1:69" x14ac:dyDescent="0.15">
      <c r="A42" t="s">
        <v>116</v>
      </c>
      <c r="B42">
        <v>456</v>
      </c>
      <c r="C42">
        <f t="shared" si="46"/>
        <v>5.3851648071417451</v>
      </c>
      <c r="D42" s="1">
        <v>55.706000000000003</v>
      </c>
      <c r="E42" s="1">
        <v>7.6999999999999999E-2</v>
      </c>
      <c r="F42" s="1">
        <v>3.609</v>
      </c>
      <c r="G42" s="1">
        <v>0.32600000000000001</v>
      </c>
      <c r="H42" s="1">
        <v>6.5730000000000004</v>
      </c>
      <c r="I42" s="1">
        <v>33.137999999999998</v>
      </c>
      <c r="J42" s="1">
        <v>0.48299999999999998</v>
      </c>
      <c r="K42" s="1">
        <v>0.17499999999999999</v>
      </c>
      <c r="L42" s="1">
        <v>8.2000000000000003E-2</v>
      </c>
      <c r="M42" s="1">
        <v>0</v>
      </c>
      <c r="O42">
        <f t="shared" si="17"/>
        <v>100.169</v>
      </c>
      <c r="Q42" s="1">
        <v>78.334000000000003</v>
      </c>
      <c r="R42" s="1">
        <v>88.927000000000007</v>
      </c>
      <c r="S42" s="1">
        <v>11.102</v>
      </c>
      <c r="V42" s="5">
        <v>12</v>
      </c>
      <c r="W42" s="5">
        <v>4</v>
      </c>
      <c r="X42" s="15">
        <v>0</v>
      </c>
      <c r="Z42" s="14">
        <f t="shared" si="18"/>
        <v>1.9217803434335896</v>
      </c>
      <c r="AA42" s="14">
        <f t="shared" si="19"/>
        <v>1.9982990756948001E-3</v>
      </c>
      <c r="AB42" s="14">
        <f t="shared" si="20"/>
        <v>0.14672994240466142</v>
      </c>
      <c r="AC42" s="14">
        <f t="shared" si="21"/>
        <v>8.8912797915272502E-3</v>
      </c>
      <c r="AD42" s="14">
        <f t="shared" si="22"/>
        <v>0</v>
      </c>
      <c r="AE42" s="14">
        <f t="shared" si="23"/>
        <v>0.18962903030644052</v>
      </c>
      <c r="AF42" s="14">
        <f t="shared" si="24"/>
        <v>1.7041410162722435</v>
      </c>
      <c r="AG42" s="14">
        <f t="shared" si="25"/>
        <v>1.7852167676982531E-2</v>
      </c>
      <c r="AH42" s="14">
        <f t="shared" si="26"/>
        <v>5.1132199907447488E-3</v>
      </c>
      <c r="AI42" s="14">
        <f t="shared" si="27"/>
        <v>2.2754474407370258E-3</v>
      </c>
      <c r="AJ42" s="14">
        <f t="shared" si="28"/>
        <v>0</v>
      </c>
      <c r="AK42" s="14">
        <f t="shared" si="29"/>
        <v>0</v>
      </c>
      <c r="AL42" s="14">
        <f t="shared" si="30"/>
        <v>3.9984107463926213</v>
      </c>
      <c r="AM42" s="14">
        <f t="shared" si="31"/>
        <v>0.8998669185580227</v>
      </c>
      <c r="AN42" s="11">
        <f t="shared" si="2"/>
        <v>0</v>
      </c>
      <c r="AP42">
        <f t="shared" si="32"/>
        <v>55.706000000000003</v>
      </c>
      <c r="AQ42">
        <f t="shared" si="33"/>
        <v>7.6999999999999999E-2</v>
      </c>
      <c r="AR42">
        <f t="shared" si="34"/>
        <v>3.609</v>
      </c>
      <c r="AS42">
        <f t="shared" si="35"/>
        <v>0.32600000000000001</v>
      </c>
      <c r="AT42">
        <f t="shared" si="3"/>
        <v>0</v>
      </c>
      <c r="AU42">
        <f t="shared" si="4"/>
        <v>6.5730000000000004</v>
      </c>
      <c r="AV42">
        <f t="shared" si="36"/>
        <v>33.137999999999998</v>
      </c>
      <c r="AW42">
        <f t="shared" si="37"/>
        <v>0.48299999999999998</v>
      </c>
      <c r="AX42">
        <f t="shared" si="38"/>
        <v>0.17499999999999999</v>
      </c>
      <c r="AY42">
        <f t="shared" si="39"/>
        <v>8.2000000000000003E-2</v>
      </c>
      <c r="AZ42">
        <f t="shared" si="40"/>
        <v>0</v>
      </c>
      <c r="BA42">
        <f t="shared" si="41"/>
        <v>0</v>
      </c>
      <c r="BB42">
        <f t="shared" si="42"/>
        <v>100.169</v>
      </c>
      <c r="BD42">
        <f t="shared" si="6"/>
        <v>0.92719707057256995</v>
      </c>
      <c r="BE42">
        <f t="shared" si="7"/>
        <v>9.6411489244484509E-4</v>
      </c>
      <c r="BF42">
        <f t="shared" si="8"/>
        <v>7.0792467634366418E-2</v>
      </c>
      <c r="BG42">
        <f t="shared" si="9"/>
        <v>4.2897559049937493E-3</v>
      </c>
      <c r="BH42">
        <f t="shared" si="10"/>
        <v>9.1489894772006031E-2</v>
      </c>
      <c r="BI42">
        <f t="shared" si="11"/>
        <v>0</v>
      </c>
      <c r="BJ42">
        <f t="shared" si="12"/>
        <v>0.82219311042963039</v>
      </c>
      <c r="BK42">
        <f t="shared" si="13"/>
        <v>8.6130954716160165E-3</v>
      </c>
      <c r="BL42">
        <f t="shared" si="14"/>
        <v>2.46696383008117E-3</v>
      </c>
      <c r="BM42">
        <f t="shared" si="15"/>
        <v>1.0978300451984662E-3</v>
      </c>
      <c r="BN42">
        <f t="shared" si="43"/>
        <v>0</v>
      </c>
      <c r="BO42">
        <f t="shared" si="44"/>
        <v>0</v>
      </c>
      <c r="BP42">
        <f t="shared" si="45"/>
        <v>1.929104303552907</v>
      </c>
      <c r="BQ42">
        <f t="shared" si="16"/>
        <v>2.0726773244083234</v>
      </c>
    </row>
    <row r="43" spans="1:69" x14ac:dyDescent="0.15">
      <c r="A43" t="s">
        <v>117</v>
      </c>
      <c r="B43">
        <v>457</v>
      </c>
      <c r="C43">
        <f t="shared" si="46"/>
        <v>5.3851648071338278</v>
      </c>
      <c r="D43" s="1">
        <v>55.75</v>
      </c>
      <c r="E43" s="1">
        <v>8.1000000000000003E-2</v>
      </c>
      <c r="F43" s="1">
        <v>3.6240000000000001</v>
      </c>
      <c r="G43" s="1">
        <v>0.32400000000000001</v>
      </c>
      <c r="H43" s="1">
        <v>6.5620000000000003</v>
      </c>
      <c r="I43" s="1">
        <v>33.151000000000003</v>
      </c>
      <c r="J43" s="1">
        <v>0.48199999999999998</v>
      </c>
      <c r="K43" s="1">
        <v>0.18</v>
      </c>
      <c r="L43" s="1">
        <v>0.08</v>
      </c>
      <c r="M43" s="1">
        <v>1.7000000000000001E-2</v>
      </c>
      <c r="O43">
        <f t="shared" si="17"/>
        <v>100.25100000000002</v>
      </c>
      <c r="Q43" s="1">
        <v>78.338999999999999</v>
      </c>
      <c r="R43" s="1">
        <v>88.924999999999997</v>
      </c>
      <c r="S43" s="1">
        <v>11.102</v>
      </c>
      <c r="V43" s="5">
        <v>12</v>
      </c>
      <c r="W43" s="5">
        <v>4</v>
      </c>
      <c r="X43" s="15">
        <v>0</v>
      </c>
      <c r="Z43" s="14">
        <f t="shared" si="18"/>
        <v>1.9216809403246788</v>
      </c>
      <c r="AA43" s="14">
        <f t="shared" si="19"/>
        <v>2.1003391134121049E-3</v>
      </c>
      <c r="AB43" s="14">
        <f t="shared" si="20"/>
        <v>0.14721589136420934</v>
      </c>
      <c r="AC43" s="14">
        <f t="shared" si="21"/>
        <v>8.8293010662159974E-3</v>
      </c>
      <c r="AD43" s="14">
        <f t="shared" si="22"/>
        <v>0</v>
      </c>
      <c r="AE43" s="14">
        <f t="shared" si="23"/>
        <v>0.18915248745252619</v>
      </c>
      <c r="AF43" s="14">
        <f t="shared" si="24"/>
        <v>1.703375938146767</v>
      </c>
      <c r="AG43" s="14">
        <f t="shared" si="25"/>
        <v>1.7800225479914007E-2</v>
      </c>
      <c r="AH43" s="14">
        <f t="shared" si="26"/>
        <v>5.2548893228167425E-3</v>
      </c>
      <c r="AI43" s="14">
        <f t="shared" si="27"/>
        <v>2.2180819204253533E-3</v>
      </c>
      <c r="AJ43" s="14">
        <f t="shared" si="28"/>
        <v>1.1360603114612781E-3</v>
      </c>
      <c r="AK43" s="14">
        <f t="shared" si="29"/>
        <v>0</v>
      </c>
      <c r="AL43" s="14">
        <f t="shared" si="30"/>
        <v>3.9987641545024268</v>
      </c>
      <c r="AM43" s="14">
        <f t="shared" si="31"/>
        <v>0.90005302700136269</v>
      </c>
      <c r="AN43" s="11">
        <f t="shared" si="2"/>
        <v>0</v>
      </c>
      <c r="AP43">
        <f t="shared" si="32"/>
        <v>55.75</v>
      </c>
      <c r="AQ43">
        <f t="shared" si="33"/>
        <v>8.1000000000000003E-2</v>
      </c>
      <c r="AR43">
        <f t="shared" si="34"/>
        <v>3.6240000000000001</v>
      </c>
      <c r="AS43">
        <f t="shared" si="35"/>
        <v>0.32400000000000001</v>
      </c>
      <c r="AT43">
        <f t="shared" si="3"/>
        <v>0</v>
      </c>
      <c r="AU43">
        <f t="shared" si="4"/>
        <v>6.5620000000000003</v>
      </c>
      <c r="AV43">
        <f t="shared" si="36"/>
        <v>33.151000000000003</v>
      </c>
      <c r="AW43">
        <f t="shared" si="37"/>
        <v>0.48199999999999998</v>
      </c>
      <c r="AX43">
        <f t="shared" si="38"/>
        <v>0.18</v>
      </c>
      <c r="AY43">
        <f t="shared" si="39"/>
        <v>0.08</v>
      </c>
      <c r="AZ43">
        <f t="shared" si="40"/>
        <v>1.7000000000000001E-2</v>
      </c>
      <c r="BA43">
        <f t="shared" si="41"/>
        <v>0</v>
      </c>
      <c r="BB43">
        <f t="shared" si="42"/>
        <v>100.25100000000002</v>
      </c>
      <c r="BD43">
        <f t="shared" si="6"/>
        <v>0.92792942743009321</v>
      </c>
      <c r="BE43">
        <f t="shared" si="7"/>
        <v>1.0141987829614604E-3</v>
      </c>
      <c r="BF43">
        <f t="shared" si="8"/>
        <v>7.108670066692821E-2</v>
      </c>
      <c r="BG43">
        <f t="shared" si="9"/>
        <v>4.2634383841042177E-3</v>
      </c>
      <c r="BH43">
        <f t="shared" si="10"/>
        <v>9.1336785256945621E-2</v>
      </c>
      <c r="BI43">
        <f t="shared" si="11"/>
        <v>0</v>
      </c>
      <c r="BJ43">
        <f t="shared" si="12"/>
        <v>0.82251565585891373</v>
      </c>
      <c r="BK43">
        <f t="shared" si="13"/>
        <v>8.5952629758155701E-3</v>
      </c>
      <c r="BL43">
        <f t="shared" si="14"/>
        <v>2.5374485109406321E-3</v>
      </c>
      <c r="BM43">
        <f t="shared" si="15"/>
        <v>1.07105370263265E-3</v>
      </c>
      <c r="BN43">
        <f t="shared" si="43"/>
        <v>5.4857378882167964E-4</v>
      </c>
      <c r="BO43">
        <f t="shared" si="44"/>
        <v>0</v>
      </c>
      <c r="BP43">
        <f t="shared" si="45"/>
        <v>1.9308985453581569</v>
      </c>
      <c r="BQ43">
        <f t="shared" si="16"/>
        <v>2.0709343658243355</v>
      </c>
    </row>
    <row r="44" spans="1:69" x14ac:dyDescent="0.15">
      <c r="A44" t="s">
        <v>118</v>
      </c>
      <c r="B44">
        <v>458</v>
      </c>
      <c r="C44">
        <f t="shared" si="46"/>
        <v>4.1231056256201146</v>
      </c>
      <c r="D44" s="1">
        <v>55.738</v>
      </c>
      <c r="E44" s="1">
        <v>7.9000000000000001E-2</v>
      </c>
      <c r="F44" s="1">
        <v>3.649</v>
      </c>
      <c r="G44" s="1">
        <v>0.33500000000000002</v>
      </c>
      <c r="H44" s="1">
        <v>6.5720000000000001</v>
      </c>
      <c r="I44" s="1">
        <v>33.210999999999999</v>
      </c>
      <c r="J44" s="1">
        <v>0.49</v>
      </c>
      <c r="K44" s="1">
        <v>0.17</v>
      </c>
      <c r="L44" s="1">
        <v>7.4999999999999997E-2</v>
      </c>
      <c r="M44" s="1">
        <v>1.6E-2</v>
      </c>
      <c r="O44">
        <f t="shared" si="17"/>
        <v>100.33500000000001</v>
      </c>
      <c r="Q44" s="1">
        <v>78.343000000000004</v>
      </c>
      <c r="R44" s="1">
        <v>88.924000000000007</v>
      </c>
      <c r="S44" s="1">
        <v>11.102</v>
      </c>
      <c r="V44" s="5">
        <v>12</v>
      </c>
      <c r="W44" s="5">
        <v>4</v>
      </c>
      <c r="X44" s="15">
        <v>0</v>
      </c>
      <c r="Z44" s="14">
        <f t="shared" si="18"/>
        <v>1.9199090830183076</v>
      </c>
      <c r="AA44" s="14">
        <f t="shared" si="19"/>
        <v>2.0470307354037787E-3</v>
      </c>
      <c r="AB44" s="14">
        <f t="shared" si="20"/>
        <v>0.14812666268939015</v>
      </c>
      <c r="AC44" s="14">
        <f t="shared" si="21"/>
        <v>9.1226075831286352E-3</v>
      </c>
      <c r="AD44" s="14">
        <f t="shared" si="22"/>
        <v>0</v>
      </c>
      <c r="AE44" s="14">
        <f t="shared" si="23"/>
        <v>0.18930681841648797</v>
      </c>
      <c r="AF44" s="14">
        <f t="shared" si="24"/>
        <v>1.7052525133797065</v>
      </c>
      <c r="AG44" s="14">
        <f t="shared" si="25"/>
        <v>1.8082872345952745E-2</v>
      </c>
      <c r="AH44" s="14">
        <f t="shared" si="26"/>
        <v>4.9594425153064873E-3</v>
      </c>
      <c r="AI44" s="14">
        <f t="shared" si="27"/>
        <v>2.0779817514025825E-3</v>
      </c>
      <c r="AJ44" s="14">
        <f t="shared" si="28"/>
        <v>1.0684773498846028E-3</v>
      </c>
      <c r="AK44" s="14">
        <f t="shared" si="29"/>
        <v>0</v>
      </c>
      <c r="AL44" s="14">
        <f t="shared" si="30"/>
        <v>3.9999534897849718</v>
      </c>
      <c r="AM44" s="14">
        <f t="shared" si="31"/>
        <v>0.90007870683204738</v>
      </c>
      <c r="AN44" s="11">
        <f t="shared" si="2"/>
        <v>0</v>
      </c>
      <c r="AP44">
        <f t="shared" si="32"/>
        <v>55.738</v>
      </c>
      <c r="AQ44">
        <f t="shared" si="33"/>
        <v>7.9000000000000001E-2</v>
      </c>
      <c r="AR44">
        <f t="shared" si="34"/>
        <v>3.649</v>
      </c>
      <c r="AS44">
        <f t="shared" si="35"/>
        <v>0.33500000000000002</v>
      </c>
      <c r="AT44">
        <f t="shared" si="3"/>
        <v>0</v>
      </c>
      <c r="AU44">
        <f t="shared" si="4"/>
        <v>6.5720000000000001</v>
      </c>
      <c r="AV44">
        <f t="shared" si="36"/>
        <v>33.210999999999999</v>
      </c>
      <c r="AW44">
        <f t="shared" si="37"/>
        <v>0.49</v>
      </c>
      <c r="AX44">
        <f t="shared" si="38"/>
        <v>0.17</v>
      </c>
      <c r="AY44">
        <f t="shared" si="39"/>
        <v>7.4999999999999997E-2</v>
      </c>
      <c r="AZ44">
        <f t="shared" si="40"/>
        <v>1.6E-2</v>
      </c>
      <c r="BA44">
        <f t="shared" si="41"/>
        <v>0</v>
      </c>
      <c r="BB44">
        <f t="shared" si="42"/>
        <v>100.33500000000001</v>
      </c>
      <c r="BD44">
        <f t="shared" si="6"/>
        <v>0.9277296937416778</v>
      </c>
      <c r="BE44">
        <f t="shared" si="7"/>
        <v>9.8915683770315287E-4</v>
      </c>
      <c r="BF44">
        <f t="shared" si="8"/>
        <v>7.1577089054531196E-2</v>
      </c>
      <c r="BG44">
        <f t="shared" si="9"/>
        <v>4.4081847489966441E-3</v>
      </c>
      <c r="BH44">
        <f t="shared" si="10"/>
        <v>9.1475975725182346E-2</v>
      </c>
      <c r="BI44">
        <f t="shared" si="11"/>
        <v>0</v>
      </c>
      <c r="BJ44">
        <f t="shared" si="12"/>
        <v>0.82400432707098969</v>
      </c>
      <c r="BK44">
        <f t="shared" si="13"/>
        <v>8.7379229422191469E-3</v>
      </c>
      <c r="BL44">
        <f t="shared" si="14"/>
        <v>2.3964791492217083E-3</v>
      </c>
      <c r="BM44">
        <f t="shared" si="15"/>
        <v>1.0041128462181092E-3</v>
      </c>
      <c r="BN44">
        <f t="shared" si="43"/>
        <v>5.1630474242040432E-4</v>
      </c>
      <c r="BO44">
        <f t="shared" si="44"/>
        <v>0</v>
      </c>
      <c r="BP44">
        <f t="shared" si="45"/>
        <v>1.9328392468591602</v>
      </c>
      <c r="BQ44">
        <f t="shared" si="16"/>
        <v>2.0694703381488377</v>
      </c>
    </row>
    <row r="45" spans="1:69" x14ac:dyDescent="0.15">
      <c r="A45" t="s">
        <v>119</v>
      </c>
      <c r="B45">
        <v>459</v>
      </c>
      <c r="C45">
        <f t="shared" si="46"/>
        <v>5.3851648071338278</v>
      </c>
      <c r="D45" s="1">
        <v>55.624000000000002</v>
      </c>
      <c r="E45" s="1">
        <v>8.6999999999999994E-2</v>
      </c>
      <c r="F45" s="1">
        <v>3.6539999999999999</v>
      </c>
      <c r="G45" s="1">
        <v>0.32900000000000001</v>
      </c>
      <c r="H45" s="1">
        <v>6.5620000000000003</v>
      </c>
      <c r="I45" s="1">
        <v>33.203000000000003</v>
      </c>
      <c r="J45" s="1">
        <v>0.48399999999999999</v>
      </c>
      <c r="K45" s="1">
        <v>0.17399999999999999</v>
      </c>
      <c r="L45" s="1">
        <v>0.09</v>
      </c>
      <c r="M45" s="1">
        <v>1.4999999999999999E-2</v>
      </c>
      <c r="O45">
        <f t="shared" si="17"/>
        <v>100.22200000000002</v>
      </c>
      <c r="Q45" s="1">
        <v>78.347999999999999</v>
      </c>
      <c r="R45" s="1">
        <v>88.921999999999997</v>
      </c>
      <c r="S45" s="1">
        <v>11.102</v>
      </c>
      <c r="V45" s="5">
        <v>12</v>
      </c>
      <c r="W45" s="5">
        <v>4</v>
      </c>
      <c r="X45" s="15">
        <v>0</v>
      </c>
      <c r="Z45" s="14">
        <f t="shared" si="18"/>
        <v>1.9184766329386467</v>
      </c>
      <c r="AA45" s="14">
        <f t="shared" si="19"/>
        <v>2.2572597639503008E-3</v>
      </c>
      <c r="AB45" s="14">
        <f t="shared" si="20"/>
        <v>0.14852273340371713</v>
      </c>
      <c r="AC45" s="14">
        <f t="shared" si="21"/>
        <v>8.9708810899111497E-3</v>
      </c>
      <c r="AD45" s="14">
        <f t="shared" si="22"/>
        <v>0</v>
      </c>
      <c r="AE45" s="14">
        <f t="shared" si="23"/>
        <v>0.18926484060208845</v>
      </c>
      <c r="AF45" s="14">
        <f t="shared" si="24"/>
        <v>1.7070611812894279</v>
      </c>
      <c r="AG45" s="14">
        <f t="shared" si="25"/>
        <v>1.7884702219437533E-2</v>
      </c>
      <c r="AH45" s="14">
        <f t="shared" si="26"/>
        <v>5.0827436107794962E-3</v>
      </c>
      <c r="AI45" s="14">
        <f t="shared" si="27"/>
        <v>2.4968243484991036E-3</v>
      </c>
      <c r="AJ45" s="14">
        <f t="shared" si="28"/>
        <v>1.0030015682626068E-3</v>
      </c>
      <c r="AK45" s="14">
        <f t="shared" si="29"/>
        <v>0</v>
      </c>
      <c r="AL45" s="14">
        <f t="shared" si="30"/>
        <v>4.0010208008347208</v>
      </c>
      <c r="AM45" s="14">
        <f t="shared" si="31"/>
        <v>0.90019393373439882</v>
      </c>
      <c r="AN45" s="11">
        <f t="shared" si="2"/>
        <v>0</v>
      </c>
      <c r="AP45">
        <f t="shared" si="32"/>
        <v>55.624000000000002</v>
      </c>
      <c r="AQ45">
        <f t="shared" si="33"/>
        <v>8.6999999999999994E-2</v>
      </c>
      <c r="AR45">
        <f t="shared" si="34"/>
        <v>3.6539999999999999</v>
      </c>
      <c r="AS45">
        <f t="shared" si="35"/>
        <v>0.32900000000000001</v>
      </c>
      <c r="AT45">
        <f t="shared" si="3"/>
        <v>0</v>
      </c>
      <c r="AU45">
        <f t="shared" si="4"/>
        <v>6.5620000000000003</v>
      </c>
      <c r="AV45">
        <f t="shared" si="36"/>
        <v>33.203000000000003</v>
      </c>
      <c r="AW45">
        <f t="shared" si="37"/>
        <v>0.48399999999999999</v>
      </c>
      <c r="AX45">
        <f t="shared" si="38"/>
        <v>0.17399999999999999</v>
      </c>
      <c r="AY45">
        <f t="shared" si="39"/>
        <v>0.09</v>
      </c>
      <c r="AZ45">
        <f t="shared" si="40"/>
        <v>1.4999999999999999E-2</v>
      </c>
      <c r="BA45">
        <f t="shared" si="41"/>
        <v>0</v>
      </c>
      <c r="BB45">
        <f t="shared" si="42"/>
        <v>100.22200000000002</v>
      </c>
      <c r="BD45">
        <f t="shared" si="6"/>
        <v>0.92583222370173113</v>
      </c>
      <c r="BE45">
        <f t="shared" si="7"/>
        <v>1.0893246187363833E-3</v>
      </c>
      <c r="BF45">
        <f t="shared" si="8"/>
        <v>7.1675166732051793E-2</v>
      </c>
      <c r="BG45">
        <f t="shared" si="9"/>
        <v>4.3292321863280482E-3</v>
      </c>
      <c r="BH45">
        <f t="shared" si="10"/>
        <v>9.1336785256945621E-2</v>
      </c>
      <c r="BI45">
        <f t="shared" si="11"/>
        <v>0</v>
      </c>
      <c r="BJ45">
        <f t="shared" si="12"/>
        <v>0.82380583757604631</v>
      </c>
      <c r="BK45">
        <f t="shared" si="13"/>
        <v>8.6309279674164647E-3</v>
      </c>
      <c r="BL45">
        <f t="shared" si="14"/>
        <v>2.4528668939092775E-3</v>
      </c>
      <c r="BM45">
        <f t="shared" si="15"/>
        <v>1.2049354154617311E-3</v>
      </c>
      <c r="BN45">
        <f t="shared" si="43"/>
        <v>4.8403569601912906E-4</v>
      </c>
      <c r="BO45">
        <f t="shared" si="44"/>
        <v>0</v>
      </c>
      <c r="BP45">
        <f t="shared" si="45"/>
        <v>1.9308413360446455</v>
      </c>
      <c r="BQ45">
        <f t="shared" si="16"/>
        <v>2.0721644633063763</v>
      </c>
    </row>
    <row r="46" spans="1:69" x14ac:dyDescent="0.15">
      <c r="A46" t="s">
        <v>120</v>
      </c>
      <c r="B46">
        <v>460</v>
      </c>
      <c r="C46">
        <f t="shared" si="46"/>
        <v>5.3851648071285512</v>
      </c>
      <c r="D46" s="1">
        <v>55.61</v>
      </c>
      <c r="E46" s="1">
        <v>7.2999999999999995E-2</v>
      </c>
      <c r="F46" s="1">
        <v>3.694</v>
      </c>
      <c r="G46" s="1">
        <v>0.32600000000000001</v>
      </c>
      <c r="H46" s="1">
        <v>6.5380000000000003</v>
      </c>
      <c r="I46" s="1">
        <v>33.241999999999997</v>
      </c>
      <c r="J46" s="1">
        <v>0.48899999999999999</v>
      </c>
      <c r="K46" s="1">
        <v>0.17899999999999999</v>
      </c>
      <c r="L46" s="1">
        <v>8.7999999999999995E-2</v>
      </c>
      <c r="M46" s="1">
        <v>1.4E-2</v>
      </c>
      <c r="O46">
        <f t="shared" si="17"/>
        <v>100.253</v>
      </c>
      <c r="Q46" s="1">
        <v>78.352999999999994</v>
      </c>
      <c r="R46" s="1">
        <v>88.92</v>
      </c>
      <c r="S46" s="1">
        <v>11.102</v>
      </c>
      <c r="V46" s="5">
        <v>12</v>
      </c>
      <c r="W46" s="5">
        <v>4</v>
      </c>
      <c r="X46" s="15">
        <v>0</v>
      </c>
      <c r="Z46" s="14">
        <f t="shared" si="18"/>
        <v>1.9172975769689147</v>
      </c>
      <c r="AA46" s="14">
        <f t="shared" si="19"/>
        <v>1.8933350669000102E-3</v>
      </c>
      <c r="AB46" s="14">
        <f t="shared" si="20"/>
        <v>0.15009409698283932</v>
      </c>
      <c r="AC46" s="14">
        <f t="shared" si="21"/>
        <v>8.885853178100183E-3</v>
      </c>
      <c r="AD46" s="14">
        <f t="shared" si="22"/>
        <v>0</v>
      </c>
      <c r="AE46" s="14">
        <f t="shared" si="23"/>
        <v>0.18850417107804179</v>
      </c>
      <c r="AF46" s="14">
        <f t="shared" si="24"/>
        <v>1.7084459247237527</v>
      </c>
      <c r="AG46" s="14">
        <f t="shared" si="25"/>
        <v>1.8062902673886185E-2</v>
      </c>
      <c r="AH46" s="14">
        <f t="shared" si="26"/>
        <v>5.2269015083168408E-3</v>
      </c>
      <c r="AI46" s="14">
        <f t="shared" si="27"/>
        <v>2.4404532038787377E-3</v>
      </c>
      <c r="AJ46" s="14">
        <f t="shared" si="28"/>
        <v>9.3579499817072391E-4</v>
      </c>
      <c r="AK46" s="14">
        <f t="shared" si="29"/>
        <v>0</v>
      </c>
      <c r="AL46" s="14">
        <f t="shared" si="30"/>
        <v>4.0017870103828006</v>
      </c>
      <c r="AM46" s="14">
        <f t="shared" si="31"/>
        <v>0.90062776480244433</v>
      </c>
      <c r="AN46" s="11">
        <f t="shared" si="2"/>
        <v>0</v>
      </c>
      <c r="AP46">
        <f t="shared" si="32"/>
        <v>55.61</v>
      </c>
      <c r="AQ46">
        <f t="shared" si="33"/>
        <v>7.2999999999999995E-2</v>
      </c>
      <c r="AR46">
        <f t="shared" si="34"/>
        <v>3.694</v>
      </c>
      <c r="AS46">
        <f t="shared" si="35"/>
        <v>0.32600000000000001</v>
      </c>
      <c r="AT46">
        <f t="shared" si="3"/>
        <v>0</v>
      </c>
      <c r="AU46">
        <f t="shared" si="4"/>
        <v>6.5380000000000003</v>
      </c>
      <c r="AV46">
        <f t="shared" si="36"/>
        <v>33.241999999999997</v>
      </c>
      <c r="AW46">
        <f t="shared" si="37"/>
        <v>0.48899999999999999</v>
      </c>
      <c r="AX46">
        <f t="shared" si="38"/>
        <v>0.17899999999999999</v>
      </c>
      <c r="AY46">
        <f t="shared" si="39"/>
        <v>8.7999999999999995E-2</v>
      </c>
      <c r="AZ46">
        <f t="shared" si="40"/>
        <v>1.4E-2</v>
      </c>
      <c r="BA46">
        <f t="shared" si="41"/>
        <v>0</v>
      </c>
      <c r="BB46">
        <f t="shared" si="42"/>
        <v>100.253</v>
      </c>
      <c r="BD46">
        <f t="shared" si="6"/>
        <v>0.9255992010652464</v>
      </c>
      <c r="BE46">
        <f t="shared" si="7"/>
        <v>9.1403100192822976E-4</v>
      </c>
      <c r="BF46">
        <f t="shared" si="8"/>
        <v>7.2459788152216556E-2</v>
      </c>
      <c r="BG46">
        <f t="shared" si="9"/>
        <v>4.2897559049937493E-3</v>
      </c>
      <c r="BH46">
        <f t="shared" si="10"/>
        <v>9.1002728133177446E-2</v>
      </c>
      <c r="BI46">
        <f t="shared" si="11"/>
        <v>0</v>
      </c>
      <c r="BJ46">
        <f t="shared" si="12"/>
        <v>0.82477347386389566</v>
      </c>
      <c r="BK46">
        <f t="shared" si="13"/>
        <v>8.7200904464187004E-3</v>
      </c>
      <c r="BL46">
        <f t="shared" si="14"/>
        <v>2.5233515747687396E-3</v>
      </c>
      <c r="BM46">
        <f t="shared" si="15"/>
        <v>1.1781590728959148E-3</v>
      </c>
      <c r="BN46">
        <f t="shared" si="43"/>
        <v>4.517666496178538E-4</v>
      </c>
      <c r="BO46">
        <f t="shared" si="44"/>
        <v>0</v>
      </c>
      <c r="BP46">
        <f t="shared" si="45"/>
        <v>1.931912345865159</v>
      </c>
      <c r="BQ46">
        <f t="shared" si="16"/>
        <v>2.0714123075758386</v>
      </c>
    </row>
    <row r="47" spans="1:69" x14ac:dyDescent="0.15">
      <c r="A47" t="s">
        <v>121</v>
      </c>
      <c r="B47">
        <v>461</v>
      </c>
      <c r="C47">
        <f t="shared" si="46"/>
        <v>4.4721359550018667</v>
      </c>
      <c r="D47" s="1">
        <v>55.57</v>
      </c>
      <c r="E47" s="1">
        <v>7.3999999999999996E-2</v>
      </c>
      <c r="F47" s="1">
        <v>3.6760000000000002</v>
      </c>
      <c r="G47" s="1">
        <v>0.32500000000000001</v>
      </c>
      <c r="H47" s="1">
        <v>6.5839999999999996</v>
      </c>
      <c r="I47" s="1">
        <v>33.22</v>
      </c>
      <c r="J47" s="1">
        <v>0.496</v>
      </c>
      <c r="K47" s="1">
        <v>0.183</v>
      </c>
      <c r="L47" s="1">
        <v>7.3999999999999996E-2</v>
      </c>
      <c r="M47" s="1">
        <v>1.4E-2</v>
      </c>
      <c r="O47">
        <f t="shared" si="17"/>
        <v>100.21599999999999</v>
      </c>
      <c r="Q47" s="1">
        <v>78.356999999999999</v>
      </c>
      <c r="R47" s="1">
        <v>88.918000000000006</v>
      </c>
      <c r="S47" s="1">
        <v>11.102</v>
      </c>
      <c r="V47" s="5">
        <v>12</v>
      </c>
      <c r="W47" s="5">
        <v>4</v>
      </c>
      <c r="X47" s="15">
        <v>0</v>
      </c>
      <c r="Z47" s="14">
        <f t="shared" si="18"/>
        <v>1.9170883960577989</v>
      </c>
      <c r="AA47" s="14">
        <f t="shared" si="19"/>
        <v>1.9204431327911739E-3</v>
      </c>
      <c r="AB47" s="14">
        <f t="shared" si="20"/>
        <v>0.14945392918555919</v>
      </c>
      <c r="AC47" s="14">
        <f t="shared" si="21"/>
        <v>8.8640053051387557E-3</v>
      </c>
      <c r="AD47" s="14">
        <f t="shared" si="22"/>
        <v>0</v>
      </c>
      <c r="AE47" s="14">
        <f t="shared" si="23"/>
        <v>0.18994636359770559</v>
      </c>
      <c r="AF47" s="14">
        <f t="shared" si="24"/>
        <v>1.7083577943166912</v>
      </c>
      <c r="AG47" s="14">
        <f t="shared" si="25"/>
        <v>1.8332659516440537E-2</v>
      </c>
      <c r="AH47" s="14">
        <f t="shared" si="26"/>
        <v>5.3469668151189262E-3</v>
      </c>
      <c r="AI47" s="14">
        <f t="shared" si="27"/>
        <v>2.0534524243769128E-3</v>
      </c>
      <c r="AJ47" s="14">
        <f t="shared" si="28"/>
        <v>9.363664248809516E-4</v>
      </c>
      <c r="AK47" s="14">
        <f t="shared" si="29"/>
        <v>0</v>
      </c>
      <c r="AL47" s="14">
        <f t="shared" si="30"/>
        <v>4.0023003767765024</v>
      </c>
      <c r="AM47" s="14">
        <f t="shared" si="31"/>
        <v>0.89993892032223466</v>
      </c>
      <c r="AN47" s="11">
        <f t="shared" si="2"/>
        <v>0</v>
      </c>
      <c r="AP47">
        <f t="shared" si="32"/>
        <v>55.57</v>
      </c>
      <c r="AQ47">
        <f t="shared" si="33"/>
        <v>7.3999999999999996E-2</v>
      </c>
      <c r="AR47">
        <f t="shared" si="34"/>
        <v>3.6760000000000002</v>
      </c>
      <c r="AS47">
        <f t="shared" si="35"/>
        <v>0.32500000000000001</v>
      </c>
      <c r="AT47">
        <f t="shared" si="3"/>
        <v>0</v>
      </c>
      <c r="AU47">
        <f t="shared" si="4"/>
        <v>6.5839999999999996</v>
      </c>
      <c r="AV47">
        <f t="shared" si="36"/>
        <v>33.22</v>
      </c>
      <c r="AW47">
        <f t="shared" si="37"/>
        <v>0.496</v>
      </c>
      <c r="AX47">
        <f t="shared" si="38"/>
        <v>0.183</v>
      </c>
      <c r="AY47">
        <f t="shared" si="39"/>
        <v>7.3999999999999996E-2</v>
      </c>
      <c r="AZ47">
        <f t="shared" si="40"/>
        <v>1.4E-2</v>
      </c>
      <c r="BA47">
        <f t="shared" si="41"/>
        <v>0</v>
      </c>
      <c r="BB47">
        <f t="shared" si="42"/>
        <v>100.21599999999999</v>
      </c>
      <c r="BD47">
        <f t="shared" si="6"/>
        <v>0.92493342210386154</v>
      </c>
      <c r="BE47">
        <f t="shared" si="7"/>
        <v>9.2655197455738354E-4</v>
      </c>
      <c r="BF47">
        <f t="shared" si="8"/>
        <v>7.2106708513142423E-2</v>
      </c>
      <c r="BG47">
        <f t="shared" si="9"/>
        <v>4.2765971445489831E-3</v>
      </c>
      <c r="BH47">
        <f t="shared" si="10"/>
        <v>9.1643004287066426E-2</v>
      </c>
      <c r="BI47">
        <f t="shared" si="11"/>
        <v>0</v>
      </c>
      <c r="BJ47">
        <f t="shared" si="12"/>
        <v>0.82422762775280112</v>
      </c>
      <c r="BK47">
        <f t="shared" si="13"/>
        <v>8.8449179170218307E-3</v>
      </c>
      <c r="BL47">
        <f t="shared" si="14"/>
        <v>2.5797393194563092E-3</v>
      </c>
      <c r="BM47">
        <f t="shared" si="15"/>
        <v>9.9072467493520116E-4</v>
      </c>
      <c r="BN47">
        <f t="shared" si="43"/>
        <v>4.517666496178538E-4</v>
      </c>
      <c r="BO47">
        <f t="shared" si="44"/>
        <v>0</v>
      </c>
      <c r="BP47">
        <f t="shared" si="45"/>
        <v>1.9309810603370088</v>
      </c>
      <c r="BQ47">
        <f t="shared" si="16"/>
        <v>2.0726771789662148</v>
      </c>
    </row>
    <row r="48" spans="1:69" x14ac:dyDescent="0.15">
      <c r="A48" t="s">
        <v>122</v>
      </c>
      <c r="B48">
        <v>462</v>
      </c>
      <c r="C48">
        <f t="shared" si="46"/>
        <v>5.3851648071338278</v>
      </c>
      <c r="D48" s="1">
        <v>55.625</v>
      </c>
      <c r="E48" s="1">
        <v>7.5999999999999998E-2</v>
      </c>
      <c r="F48" s="1">
        <v>3.653</v>
      </c>
      <c r="G48" s="1">
        <v>0.32900000000000001</v>
      </c>
      <c r="H48" s="1">
        <v>6.5670000000000002</v>
      </c>
      <c r="I48" s="1">
        <v>33.177999999999997</v>
      </c>
      <c r="J48" s="1">
        <v>0.49399999999999999</v>
      </c>
      <c r="K48" s="1">
        <v>0.17399999999999999</v>
      </c>
      <c r="L48" s="1">
        <v>7.3999999999999996E-2</v>
      </c>
      <c r="M48" s="1">
        <v>2.3E-2</v>
      </c>
      <c r="O48">
        <f t="shared" si="17"/>
        <v>100.193</v>
      </c>
      <c r="Q48" s="1">
        <v>78.361999999999995</v>
      </c>
      <c r="R48" s="1">
        <v>88.915999999999997</v>
      </c>
      <c r="S48" s="1">
        <v>11.102</v>
      </c>
      <c r="V48" s="5">
        <v>12</v>
      </c>
      <c r="W48" s="5">
        <v>4</v>
      </c>
      <c r="X48" s="15">
        <v>0</v>
      </c>
      <c r="Z48" s="14">
        <f t="shared" si="18"/>
        <v>1.9189943238614608</v>
      </c>
      <c r="AA48" s="14">
        <f t="shared" si="19"/>
        <v>1.9723557413267984E-3</v>
      </c>
      <c r="AB48" s="14">
        <f t="shared" si="20"/>
        <v>0.14851948384434882</v>
      </c>
      <c r="AC48" s="14">
        <f t="shared" si="21"/>
        <v>8.9731405176429902E-3</v>
      </c>
      <c r="AD48" s="14">
        <f t="shared" si="22"/>
        <v>0</v>
      </c>
      <c r="AE48" s="14">
        <f t="shared" si="23"/>
        <v>0.18945675839371737</v>
      </c>
      <c r="AF48" s="14">
        <f t="shared" si="24"/>
        <v>1.7062054806155262</v>
      </c>
      <c r="AG48" s="14">
        <f t="shared" si="25"/>
        <v>1.8258818412395003E-2</v>
      </c>
      <c r="AH48" s="14">
        <f t="shared" si="26"/>
        <v>5.0840237628351223E-3</v>
      </c>
      <c r="AI48" s="14">
        <f t="shared" si="27"/>
        <v>2.0534615238620283E-3</v>
      </c>
      <c r="AJ48" s="14">
        <f t="shared" si="28"/>
        <v>1.5383230862041843E-3</v>
      </c>
      <c r="AK48" s="14">
        <f t="shared" si="29"/>
        <v>0</v>
      </c>
      <c r="AL48" s="14">
        <f t="shared" si="30"/>
        <v>4.0010561697593197</v>
      </c>
      <c r="AM48" s="14">
        <f t="shared" si="31"/>
        <v>0.90005774525912596</v>
      </c>
      <c r="AN48" s="11">
        <f t="shared" si="2"/>
        <v>0</v>
      </c>
      <c r="AP48">
        <f t="shared" si="32"/>
        <v>55.625</v>
      </c>
      <c r="AQ48">
        <f t="shared" si="33"/>
        <v>7.5999999999999998E-2</v>
      </c>
      <c r="AR48">
        <f t="shared" si="34"/>
        <v>3.653</v>
      </c>
      <c r="AS48">
        <f t="shared" si="35"/>
        <v>0.32900000000000001</v>
      </c>
      <c r="AT48">
        <f t="shared" si="3"/>
        <v>0</v>
      </c>
      <c r="AU48">
        <f t="shared" si="4"/>
        <v>6.5670000000000002</v>
      </c>
      <c r="AV48">
        <f t="shared" si="36"/>
        <v>33.177999999999997</v>
      </c>
      <c r="AW48">
        <f t="shared" si="37"/>
        <v>0.49399999999999999</v>
      </c>
      <c r="AX48">
        <f t="shared" si="38"/>
        <v>0.17399999999999999</v>
      </c>
      <c r="AY48">
        <f t="shared" si="39"/>
        <v>7.3999999999999996E-2</v>
      </c>
      <c r="AZ48">
        <f t="shared" si="40"/>
        <v>2.3E-2</v>
      </c>
      <c r="BA48">
        <f t="shared" si="41"/>
        <v>0</v>
      </c>
      <c r="BB48">
        <f t="shared" si="42"/>
        <v>100.193</v>
      </c>
      <c r="BD48">
        <f t="shared" si="6"/>
        <v>0.92584886817576573</v>
      </c>
      <c r="BE48">
        <f t="shared" si="7"/>
        <v>9.5159391981569131E-4</v>
      </c>
      <c r="BF48">
        <f t="shared" si="8"/>
        <v>7.1655551196547665E-2</v>
      </c>
      <c r="BG48">
        <f t="shared" si="9"/>
        <v>4.3292321863280482E-3</v>
      </c>
      <c r="BH48">
        <f t="shared" si="10"/>
        <v>9.1406380491063977E-2</v>
      </c>
      <c r="BI48">
        <f t="shared" si="11"/>
        <v>0</v>
      </c>
      <c r="BJ48">
        <f t="shared" si="12"/>
        <v>0.82318555790434778</v>
      </c>
      <c r="BK48">
        <f t="shared" si="13"/>
        <v>8.8092529254209361E-3</v>
      </c>
      <c r="BL48">
        <f t="shared" si="14"/>
        <v>2.4528668939092775E-3</v>
      </c>
      <c r="BM48">
        <f t="shared" si="15"/>
        <v>9.9072467493520116E-4</v>
      </c>
      <c r="BN48">
        <f t="shared" si="43"/>
        <v>7.4218806722933122E-4</v>
      </c>
      <c r="BO48">
        <f t="shared" si="44"/>
        <v>0</v>
      </c>
      <c r="BP48">
        <f t="shared" si="45"/>
        <v>1.9303722164353634</v>
      </c>
      <c r="BQ48">
        <f t="shared" si="16"/>
        <v>2.0726863636421853</v>
      </c>
    </row>
    <row r="49" spans="1:69" x14ac:dyDescent="0.15">
      <c r="A49" t="s">
        <v>123</v>
      </c>
      <c r="B49">
        <v>463</v>
      </c>
      <c r="C49">
        <f t="shared" si="46"/>
        <v>5.3851648071417451</v>
      </c>
      <c r="D49" s="1">
        <v>55.606999999999999</v>
      </c>
      <c r="E49" s="1">
        <v>0.09</v>
      </c>
      <c r="F49" s="1">
        <v>3.6469999999999998</v>
      </c>
      <c r="G49" s="1">
        <v>0.32200000000000001</v>
      </c>
      <c r="H49" s="1">
        <v>6.5739999999999998</v>
      </c>
      <c r="I49" s="1">
        <v>33.161000000000001</v>
      </c>
      <c r="J49" s="1">
        <v>0.495</v>
      </c>
      <c r="K49" s="1">
        <v>0.17799999999999999</v>
      </c>
      <c r="L49" s="1">
        <v>0.09</v>
      </c>
      <c r="M49" s="1">
        <v>7.0000000000000001E-3</v>
      </c>
      <c r="O49">
        <f t="shared" si="17"/>
        <v>100.17100000000002</v>
      </c>
      <c r="Q49" s="1">
        <v>78.367000000000004</v>
      </c>
      <c r="R49" s="1">
        <v>88.914000000000001</v>
      </c>
      <c r="S49" s="1">
        <v>11.102</v>
      </c>
      <c r="V49" s="5">
        <v>12</v>
      </c>
      <c r="W49" s="5">
        <v>4</v>
      </c>
      <c r="X49" s="15">
        <v>0</v>
      </c>
      <c r="Z49" s="14">
        <f t="shared" si="18"/>
        <v>1.9189417105379758</v>
      </c>
      <c r="AA49" s="14">
        <f t="shared" si="19"/>
        <v>2.3363764336601913E-3</v>
      </c>
      <c r="AB49" s="14">
        <f t="shared" si="20"/>
        <v>0.14831947295111819</v>
      </c>
      <c r="AC49" s="14">
        <f t="shared" si="21"/>
        <v>8.784824580670798E-3</v>
      </c>
      <c r="AD49" s="14">
        <f t="shared" si="22"/>
        <v>0</v>
      </c>
      <c r="AE49" s="14">
        <f t="shared" si="23"/>
        <v>0.18971489811383516</v>
      </c>
      <c r="AF49" s="14">
        <f t="shared" si="24"/>
        <v>1.7058364875943026</v>
      </c>
      <c r="AG49" s="14">
        <f t="shared" si="25"/>
        <v>1.8301200151556181E-2</v>
      </c>
      <c r="AH49" s="14">
        <f t="shared" si="26"/>
        <v>5.2024387644169301E-3</v>
      </c>
      <c r="AI49" s="14">
        <f t="shared" si="27"/>
        <v>2.4981931357601376E-3</v>
      </c>
      <c r="AJ49" s="14">
        <f t="shared" si="28"/>
        <v>4.683239983481596E-4</v>
      </c>
      <c r="AK49" s="14">
        <f t="shared" si="29"/>
        <v>0</v>
      </c>
      <c r="AL49" s="14">
        <f t="shared" si="30"/>
        <v>4.0004039262616438</v>
      </c>
      <c r="AM49" s="14">
        <f t="shared" si="31"/>
        <v>0.89991571869577058</v>
      </c>
      <c r="AN49" s="11">
        <f t="shared" si="2"/>
        <v>0</v>
      </c>
      <c r="AP49">
        <f t="shared" si="32"/>
        <v>55.606999999999999</v>
      </c>
      <c r="AQ49">
        <f t="shared" si="33"/>
        <v>0.09</v>
      </c>
      <c r="AR49">
        <f t="shared" si="34"/>
        <v>3.6469999999999998</v>
      </c>
      <c r="AS49">
        <f t="shared" si="35"/>
        <v>0.32200000000000001</v>
      </c>
      <c r="AT49">
        <f t="shared" si="3"/>
        <v>0</v>
      </c>
      <c r="AU49">
        <f t="shared" si="4"/>
        <v>6.5739999999999998</v>
      </c>
      <c r="AV49">
        <f t="shared" si="36"/>
        <v>33.161000000000001</v>
      </c>
      <c r="AW49">
        <f t="shared" si="37"/>
        <v>0.495</v>
      </c>
      <c r="AX49">
        <f t="shared" si="38"/>
        <v>0.17799999999999999</v>
      </c>
      <c r="AY49">
        <f t="shared" si="39"/>
        <v>0.09</v>
      </c>
      <c r="AZ49">
        <f t="shared" si="40"/>
        <v>7.0000000000000001E-3</v>
      </c>
      <c r="BA49">
        <f t="shared" si="41"/>
        <v>0</v>
      </c>
      <c r="BB49">
        <f t="shared" si="42"/>
        <v>100.17100000000002</v>
      </c>
      <c r="BD49">
        <f t="shared" si="6"/>
        <v>0.92554926764314249</v>
      </c>
      <c r="BE49">
        <f t="shared" si="7"/>
        <v>1.126887536623845E-3</v>
      </c>
      <c r="BF49">
        <f t="shared" si="8"/>
        <v>7.1537857983522954E-2</v>
      </c>
      <c r="BG49">
        <f t="shared" si="9"/>
        <v>4.2371208632146851E-3</v>
      </c>
      <c r="BH49">
        <f t="shared" si="10"/>
        <v>9.1503813818829688E-2</v>
      </c>
      <c r="BI49">
        <f t="shared" si="11"/>
        <v>0</v>
      </c>
      <c r="BJ49">
        <f t="shared" si="12"/>
        <v>0.82276376772759308</v>
      </c>
      <c r="BK49">
        <f t="shared" si="13"/>
        <v>8.8270854212213843E-3</v>
      </c>
      <c r="BL49">
        <f t="shared" si="14"/>
        <v>2.5092546385968475E-3</v>
      </c>
      <c r="BM49">
        <f t="shared" si="15"/>
        <v>1.2049354154617311E-3</v>
      </c>
      <c r="BN49">
        <f t="shared" si="43"/>
        <v>2.258833248089269E-4</v>
      </c>
      <c r="BO49">
        <f t="shared" si="44"/>
        <v>0</v>
      </c>
      <c r="BP49">
        <f t="shared" si="45"/>
        <v>1.9294858743730154</v>
      </c>
      <c r="BQ49">
        <f t="shared" si="16"/>
        <v>2.0733004472300536</v>
      </c>
    </row>
    <row r="50" spans="1:69" x14ac:dyDescent="0.15">
      <c r="A50" t="s">
        <v>124</v>
      </c>
      <c r="B50">
        <v>464</v>
      </c>
      <c r="C50">
        <f t="shared" si="46"/>
        <v>4.4721359549891568</v>
      </c>
      <c r="D50" s="1">
        <v>55.575000000000003</v>
      </c>
      <c r="E50" s="1">
        <v>8.1000000000000003E-2</v>
      </c>
      <c r="F50" s="1">
        <v>3.6309999999999998</v>
      </c>
      <c r="G50" s="1">
        <v>0.32200000000000001</v>
      </c>
      <c r="H50" s="1">
        <v>6.5839999999999996</v>
      </c>
      <c r="I50" s="1">
        <v>33.204999999999998</v>
      </c>
      <c r="J50" s="1">
        <v>0.495</v>
      </c>
      <c r="K50" s="1">
        <v>0.17899999999999999</v>
      </c>
      <c r="L50" s="1">
        <v>7.8E-2</v>
      </c>
      <c r="M50" s="1">
        <v>1.7000000000000001E-2</v>
      </c>
      <c r="O50">
        <f>SUM(D50:N50)</f>
        <v>100.16700000000002</v>
      </c>
      <c r="Q50" s="1">
        <v>78.370999999999995</v>
      </c>
      <c r="R50" s="1">
        <v>88.912000000000006</v>
      </c>
      <c r="S50" s="1">
        <v>11.102</v>
      </c>
      <c r="V50" s="5">
        <v>12</v>
      </c>
      <c r="W50" s="5">
        <v>4</v>
      </c>
      <c r="X50" s="15">
        <v>0</v>
      </c>
      <c r="Z50" s="14">
        <f t="shared" si="18"/>
        <v>1.9181792623753373</v>
      </c>
      <c r="AA50" s="14">
        <f t="shared" si="19"/>
        <v>2.1031135872253887E-3</v>
      </c>
      <c r="AB50" s="14">
        <f t="shared" si="20"/>
        <v>0.14769509139118028</v>
      </c>
      <c r="AC50" s="14">
        <f t="shared" si="21"/>
        <v>8.7863904077289702E-3</v>
      </c>
      <c r="AD50" s="14">
        <f t="shared" si="22"/>
        <v>0</v>
      </c>
      <c r="AE50" s="14">
        <f t="shared" si="23"/>
        <v>0.19003734842541997</v>
      </c>
      <c r="AF50" s="14">
        <f t="shared" si="24"/>
        <v>1.7084043491659857</v>
      </c>
      <c r="AG50" s="14">
        <f t="shared" si="25"/>
        <v>1.830446219898026E-2</v>
      </c>
      <c r="AH50" s="14">
        <f t="shared" si="26"/>
        <v>5.2325984524913194E-3</v>
      </c>
      <c r="AI50" s="14">
        <f t="shared" si="27"/>
        <v>2.1654866301213794E-3</v>
      </c>
      <c r="AJ50" s="14">
        <f t="shared" si="28"/>
        <v>1.1375610070224532E-3</v>
      </c>
      <c r="AK50" s="14">
        <f t="shared" si="29"/>
        <v>0</v>
      </c>
      <c r="AL50" s="14">
        <f t="shared" si="30"/>
        <v>4.0020456636414927</v>
      </c>
      <c r="AM50" s="14">
        <f t="shared" si="31"/>
        <v>0.89989824356127213</v>
      </c>
      <c r="AN50" s="11">
        <f t="shared" si="2"/>
        <v>0</v>
      </c>
      <c r="AP50">
        <f>D50</f>
        <v>55.575000000000003</v>
      </c>
      <c r="AQ50">
        <f t="shared" si="33"/>
        <v>8.1000000000000003E-2</v>
      </c>
      <c r="AR50">
        <f t="shared" si="34"/>
        <v>3.6309999999999998</v>
      </c>
      <c r="AS50">
        <f t="shared" si="35"/>
        <v>0.32200000000000001</v>
      </c>
      <c r="AT50">
        <f t="shared" si="3"/>
        <v>0</v>
      </c>
      <c r="AU50">
        <f t="shared" si="4"/>
        <v>6.5839999999999996</v>
      </c>
      <c r="AV50">
        <f t="shared" ref="AV50:BA51" si="47">I50</f>
        <v>33.204999999999998</v>
      </c>
      <c r="AW50">
        <f t="shared" si="47"/>
        <v>0.495</v>
      </c>
      <c r="AX50">
        <f t="shared" si="47"/>
        <v>0.17899999999999999</v>
      </c>
      <c r="AY50">
        <f t="shared" si="47"/>
        <v>7.8E-2</v>
      </c>
      <c r="AZ50">
        <f t="shared" si="47"/>
        <v>1.7000000000000001E-2</v>
      </c>
      <c r="BA50">
        <f t="shared" si="47"/>
        <v>0</v>
      </c>
      <c r="BB50">
        <f>SUM(AP50:BA50)</f>
        <v>100.16700000000002</v>
      </c>
      <c r="BD50">
        <f t="shared" si="6"/>
        <v>0.92501664447403464</v>
      </c>
      <c r="BE50">
        <f t="shared" si="7"/>
        <v>1.0141987829614604E-3</v>
      </c>
      <c r="BF50">
        <f t="shared" si="8"/>
        <v>7.1224009415457049E-2</v>
      </c>
      <c r="BG50">
        <f t="shared" si="9"/>
        <v>4.2371208632146851E-3</v>
      </c>
      <c r="BH50">
        <f t="shared" si="10"/>
        <v>9.1643004287066426E-2</v>
      </c>
      <c r="BI50">
        <f t="shared" si="11"/>
        <v>0</v>
      </c>
      <c r="BJ50">
        <f t="shared" si="12"/>
        <v>0.82385545994978204</v>
      </c>
      <c r="BK50">
        <f t="shared" si="13"/>
        <v>8.8270854212213843E-3</v>
      </c>
      <c r="BL50">
        <f t="shared" si="14"/>
        <v>2.5233515747687396E-3</v>
      </c>
      <c r="BM50">
        <f t="shared" si="15"/>
        <v>1.0442773600668337E-3</v>
      </c>
      <c r="BN50">
        <f t="shared" si="43"/>
        <v>5.4857378882167964E-4</v>
      </c>
      <c r="BO50">
        <f t="shared" si="44"/>
        <v>0</v>
      </c>
      <c r="BP50">
        <f>SUM(BD50:BO50)</f>
        <v>1.9299337259173948</v>
      </c>
      <c r="BQ50">
        <f t="shared" si="16"/>
        <v>2.0736699970042332</v>
      </c>
    </row>
    <row r="51" spans="1:69" x14ac:dyDescent="0.15">
      <c r="A51" t="s">
        <v>125</v>
      </c>
      <c r="B51">
        <v>465</v>
      </c>
      <c r="C51">
        <f t="shared" si="46"/>
        <v>5.3851648071470235</v>
      </c>
      <c r="D51" s="1">
        <v>55.588000000000001</v>
      </c>
      <c r="E51" s="1">
        <v>7.5999999999999998E-2</v>
      </c>
      <c r="F51" s="1">
        <v>3.6560000000000001</v>
      </c>
      <c r="G51" s="1">
        <v>0.32400000000000001</v>
      </c>
      <c r="H51" s="1">
        <v>6.5960000000000001</v>
      </c>
      <c r="I51" s="1">
        <v>33.192</v>
      </c>
      <c r="J51" s="1">
        <v>0.49399999999999999</v>
      </c>
      <c r="K51" s="1">
        <v>0.182</v>
      </c>
      <c r="L51" s="1">
        <v>7.0999999999999994E-2</v>
      </c>
      <c r="M51" s="1">
        <v>8.0000000000000002E-3</v>
      </c>
      <c r="O51">
        <f t="shared" ref="O51:O64" si="48">SUM(D51:N51)</f>
        <v>100.18699999999998</v>
      </c>
      <c r="Q51" s="1">
        <v>78.376000000000005</v>
      </c>
      <c r="R51" s="1">
        <v>88.91</v>
      </c>
      <c r="S51" s="1">
        <v>11.102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1.9181555378264463</v>
      </c>
      <c r="AA51" s="14">
        <f t="shared" ref="AA51:AA64" si="50">IFERROR(BE51*$BQ51,"NA")</f>
        <v>1.9728058795990345E-3</v>
      </c>
      <c r="AB51" s="14">
        <f t="shared" ref="AB51:AB64" si="51">IFERROR(BF51*$BQ51,"NA")</f>
        <v>0.14867537790193433</v>
      </c>
      <c r="AC51" s="14">
        <f t="shared" ref="AC51:AC64" si="52">IFERROR(BG51*$BQ51,"NA")</f>
        <v>8.8387873612076808E-3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0.19033683259101822</v>
      </c>
      <c r="AF51" s="14">
        <f t="shared" ref="AF51:AF64" si="55">IFERROR(BJ51*$BQ51,"NA")</f>
        <v>1.7073150027314619</v>
      </c>
      <c r="AG51" s="14">
        <f t="shared" ref="AG51:AG64" si="56">IFERROR(BK51*$BQ51,"NA")</f>
        <v>1.8262985507002234E-2</v>
      </c>
      <c r="AH51" s="14">
        <f t="shared" ref="AH51:AH64" si="57">IFERROR(BL51*$BQ51,"NA")</f>
        <v>5.3189856232712298E-3</v>
      </c>
      <c r="AI51" s="14">
        <f t="shared" ref="AI51:AI64" si="58">IFERROR(BM51*$BQ51,"NA")</f>
        <v>1.9706627329725023E-3</v>
      </c>
      <c r="AJ51" s="14">
        <f t="shared" ref="AJ51:AJ64" si="59">IFERROR(BN51*$BQ51,"NA")</f>
        <v>5.35191014938977E-4</v>
      </c>
      <c r="AK51" s="14">
        <f t="shared" ref="AK51:AK64" si="60">IFERROR(BO51*$BQ51,"NA")</f>
        <v>0</v>
      </c>
      <c r="AL51" s="14">
        <f t="shared" ref="AL51:AL64" si="61">IFERROR(SUM(Z51:AK51),"NA")</f>
        <v>4.0013821691698528</v>
      </c>
      <c r="AM51" s="14">
        <f t="shared" ref="AM51:AM64" si="62">IFERROR(AF51/(AF51+AE51),"NA")</f>
        <v>0.89969875977872782</v>
      </c>
      <c r="AN51" s="11">
        <f t="shared" ref="AN51:AN64" si="63">IFERROR(AD51/(AD51+AE51),"NA")</f>
        <v>0</v>
      </c>
      <c r="AP51">
        <f t="shared" ref="AP51:AP64" si="64">D51</f>
        <v>55.588000000000001</v>
      </c>
      <c r="AQ51">
        <f t="shared" ref="AQ51:AQ64" si="65">E51</f>
        <v>7.5999999999999998E-2</v>
      </c>
      <c r="AR51">
        <f t="shared" ref="AR51:AR64" si="66">F51</f>
        <v>3.6560000000000001</v>
      </c>
      <c r="AS51">
        <f t="shared" ref="AS51:AS64" si="67">G51</f>
        <v>0.32400000000000001</v>
      </c>
      <c r="AT51">
        <f t="shared" ref="AT51:AT64" si="68">BI51*AT$1/2</f>
        <v>0</v>
      </c>
      <c r="AU51">
        <f t="shared" ref="AU51:AU64" si="69">BH51*AU$1</f>
        <v>6.5960000000000001</v>
      </c>
      <c r="AV51">
        <f t="shared" si="47"/>
        <v>33.192</v>
      </c>
      <c r="AW51">
        <f t="shared" si="47"/>
        <v>0.49399999999999999</v>
      </c>
      <c r="AX51">
        <f t="shared" si="47"/>
        <v>0.182</v>
      </c>
      <c r="AY51">
        <f t="shared" si="47"/>
        <v>7.0999999999999994E-2</v>
      </c>
      <c r="AZ51">
        <f t="shared" si="47"/>
        <v>8.0000000000000002E-3</v>
      </c>
      <c r="BA51">
        <f t="shared" si="47"/>
        <v>0</v>
      </c>
      <c r="BB51">
        <f t="shared" ref="BB51:BB64" si="70">SUM(AP51:BA51)</f>
        <v>100.18699999999998</v>
      </c>
      <c r="BD51">
        <f t="shared" ref="BD51:BD64" si="71">D51/AP$1</f>
        <v>0.92523302263648477</v>
      </c>
      <c r="BE51">
        <f t="shared" ref="BE51:BE64" si="72">E51/AQ$1</f>
        <v>9.5159391981569131E-4</v>
      </c>
      <c r="BF51">
        <f t="shared" ref="BF51:BF64" si="73">F51/AR$1*2</f>
        <v>7.1714397803060034E-2</v>
      </c>
      <c r="BG51">
        <f t="shared" ref="BG51:BG64" si="74">G51/AS$1*2</f>
        <v>4.2634383841042177E-3</v>
      </c>
      <c r="BH51">
        <f t="shared" ref="BH51:BH64" si="75">IF(OR($X51="spinel", $X51="Spinel", $X51="SPINEL"),H51/AU$1,H51/AU$1*(1-$X51))</f>
        <v>9.1810032848950507E-2</v>
      </c>
      <c r="BI51">
        <f t="shared" ref="BI51:BI64" si="76">IF(OR($X51="spinel", $X51="Spinel", $X51="SPINEL"),0,H51/AU$1*$X51)</f>
        <v>0</v>
      </c>
      <c r="BJ51">
        <f t="shared" ref="BJ51:BJ64" si="77">I51/AV$1</f>
        <v>0.82353291452049904</v>
      </c>
      <c r="BK51">
        <f t="shared" ref="BK51:BK64" si="78">J51/AW$1</f>
        <v>8.8092529254209361E-3</v>
      </c>
      <c r="BL51">
        <f t="shared" ref="BL51:BL64" si="79">K51/AX$1</f>
        <v>2.5656423832844171E-3</v>
      </c>
      <c r="BM51">
        <f t="shared" ref="BM51:BM64" si="80">L51/AY$1</f>
        <v>9.5056016108647676E-4</v>
      </c>
      <c r="BN51">
        <f t="shared" ref="BN51:BN64" si="81">M51/AZ$1*2</f>
        <v>2.5815237121020216E-4</v>
      </c>
      <c r="BO51">
        <f t="shared" ref="BO51:BO64" si="82">N51/BA$1*2</f>
        <v>0</v>
      </c>
      <c r="BP51">
        <f t="shared" ref="BP51:BP64" si="83">SUM(BD51:BO51)</f>
        <v>1.9300890079539161</v>
      </c>
      <c r="BQ51">
        <f t="shared" ref="BQ51:BQ64" si="84">IFERROR(IF(OR($U51="Total",$U51="total", $U51="TOTAL"),$W51/$BP51,V51/(BD51*4+BE51*4+BF51*3+BG51*3+BH51*2+BI51*3+BJ51*2+BK51*2+BL51*2+BM51*2+BN51+BO51)),"NA")</f>
        <v>2.0731593997375852</v>
      </c>
    </row>
    <row r="52" spans="1:69" x14ac:dyDescent="0.15">
      <c r="A52" t="s">
        <v>126</v>
      </c>
      <c r="B52">
        <v>466</v>
      </c>
      <c r="C52">
        <f t="shared" si="46"/>
        <v>5.0990195135864749</v>
      </c>
      <c r="D52" s="1">
        <v>55.540999999999997</v>
      </c>
      <c r="E52" s="1">
        <v>8.2000000000000003E-2</v>
      </c>
      <c r="F52" s="1">
        <v>3.6509999999999998</v>
      </c>
      <c r="G52" s="1">
        <v>0.32100000000000001</v>
      </c>
      <c r="H52" s="1">
        <v>6.5819999999999999</v>
      </c>
      <c r="I52" s="1">
        <v>33.167000000000002</v>
      </c>
      <c r="J52" s="1">
        <v>0.496</v>
      </c>
      <c r="K52" s="1">
        <v>0.17799999999999999</v>
      </c>
      <c r="L52" s="1">
        <v>7.8E-2</v>
      </c>
      <c r="M52" s="1">
        <v>0</v>
      </c>
      <c r="O52">
        <f t="shared" si="48"/>
        <v>100.09599999999999</v>
      </c>
      <c r="Q52" s="1">
        <v>78.381</v>
      </c>
      <c r="R52" s="1">
        <v>88.909000000000006</v>
      </c>
      <c r="S52" s="1">
        <v>11.102</v>
      </c>
      <c r="V52" s="20">
        <v>12</v>
      </c>
      <c r="W52" s="20">
        <v>4</v>
      </c>
      <c r="X52" s="15">
        <v>0</v>
      </c>
      <c r="Z52" s="14">
        <f t="shared" si="49"/>
        <v>1.9181853087649814</v>
      </c>
      <c r="AA52" s="14">
        <f t="shared" si="50"/>
        <v>2.1303880049634099E-3</v>
      </c>
      <c r="AB52" s="14">
        <f t="shared" si="51"/>
        <v>0.14859999383892594</v>
      </c>
      <c r="AC52" s="14">
        <f t="shared" si="52"/>
        <v>8.764493084078841E-3</v>
      </c>
      <c r="AD52" s="14">
        <f t="shared" si="53"/>
        <v>0</v>
      </c>
      <c r="AE52" s="14">
        <f t="shared" si="54"/>
        <v>0.19009651861516544</v>
      </c>
      <c r="AF52" s="14">
        <f t="shared" si="55"/>
        <v>1.7074992439453411</v>
      </c>
      <c r="AG52" s="14">
        <f t="shared" si="56"/>
        <v>1.8352726664414745E-2</v>
      </c>
      <c r="AH52" s="14">
        <f t="shared" si="57"/>
        <v>5.2065677653104535E-3</v>
      </c>
      <c r="AI52" s="14">
        <f t="shared" si="58"/>
        <v>2.1668190853710457E-3</v>
      </c>
      <c r="AJ52" s="14">
        <f t="shared" si="59"/>
        <v>0</v>
      </c>
      <c r="AK52" s="14">
        <f t="shared" si="60"/>
        <v>0</v>
      </c>
      <c r="AL52" s="14">
        <f t="shared" si="61"/>
        <v>4.0010020597685525</v>
      </c>
      <c r="AM52" s="14">
        <f t="shared" si="62"/>
        <v>0.89982243723043509</v>
      </c>
      <c r="AN52" s="11">
        <f t="shared" si="63"/>
        <v>0</v>
      </c>
      <c r="AP52">
        <f t="shared" si="64"/>
        <v>55.540999999999997</v>
      </c>
      <c r="AQ52">
        <f t="shared" si="65"/>
        <v>8.2000000000000003E-2</v>
      </c>
      <c r="AR52">
        <f t="shared" si="66"/>
        <v>3.6509999999999998</v>
      </c>
      <c r="AS52">
        <f t="shared" si="67"/>
        <v>0.32100000000000001</v>
      </c>
      <c r="AT52">
        <f t="shared" si="68"/>
        <v>0</v>
      </c>
      <c r="AU52">
        <f t="shared" si="69"/>
        <v>6.5819999999999999</v>
      </c>
      <c r="AV52">
        <f t="shared" ref="AV52:AV64" si="85">I52</f>
        <v>33.167000000000002</v>
      </c>
      <c r="AW52">
        <f t="shared" ref="AW52:AW64" si="86">J52</f>
        <v>0.496</v>
      </c>
      <c r="AX52">
        <f t="shared" ref="AX52:AX64" si="87">K52</f>
        <v>0.17799999999999999</v>
      </c>
      <c r="AY52">
        <f t="shared" ref="AY52:AY64" si="88">L52</f>
        <v>7.8E-2</v>
      </c>
      <c r="AZ52">
        <f t="shared" ref="AZ52:AZ64" si="89">M52</f>
        <v>0</v>
      </c>
      <c r="BA52">
        <f t="shared" ref="BA52:BA64" si="90">N52</f>
        <v>0</v>
      </c>
      <c r="BB52">
        <f t="shared" si="70"/>
        <v>100.09599999999999</v>
      </c>
      <c r="BD52">
        <f t="shared" si="71"/>
        <v>0.92445073235685749</v>
      </c>
      <c r="BE52">
        <f t="shared" si="72"/>
        <v>1.0267197555906143E-3</v>
      </c>
      <c r="BF52">
        <f t="shared" si="73"/>
        <v>7.1616320125539423E-2</v>
      </c>
      <c r="BG52">
        <f t="shared" si="74"/>
        <v>4.2239621027699188E-3</v>
      </c>
      <c r="BH52">
        <f t="shared" si="75"/>
        <v>9.1615166193419084E-2</v>
      </c>
      <c r="BI52">
        <f t="shared" si="76"/>
        <v>0</v>
      </c>
      <c r="BJ52">
        <f t="shared" si="77"/>
        <v>0.82291263484880062</v>
      </c>
      <c r="BK52">
        <f t="shared" si="78"/>
        <v>8.8449179170218307E-3</v>
      </c>
      <c r="BL52">
        <f t="shared" si="79"/>
        <v>2.5092546385968475E-3</v>
      </c>
      <c r="BM52">
        <f t="shared" si="80"/>
        <v>1.0442773600668337E-3</v>
      </c>
      <c r="BN52">
        <f t="shared" si="81"/>
        <v>0</v>
      </c>
      <c r="BO52">
        <f t="shared" si="82"/>
        <v>0</v>
      </c>
      <c r="BP52">
        <f t="shared" si="83"/>
        <v>1.9282439852986624</v>
      </c>
      <c r="BQ52">
        <f t="shared" si="84"/>
        <v>2.0749459561513133</v>
      </c>
    </row>
    <row r="53" spans="1:69" x14ac:dyDescent="0.15">
      <c r="A53" t="s">
        <v>127</v>
      </c>
      <c r="B53">
        <v>467</v>
      </c>
      <c r="C53">
        <f t="shared" si="46"/>
        <v>4.4721359550082234</v>
      </c>
      <c r="D53" s="1">
        <v>55.615000000000002</v>
      </c>
      <c r="E53" s="1">
        <v>8.5000000000000006E-2</v>
      </c>
      <c r="F53" s="1">
        <v>3.677</v>
      </c>
      <c r="G53" s="1">
        <v>0.315</v>
      </c>
      <c r="H53" s="1">
        <v>6.5709999999999997</v>
      </c>
      <c r="I53" s="1">
        <v>33.173000000000002</v>
      </c>
      <c r="J53" s="1">
        <v>0.49299999999999999</v>
      </c>
      <c r="K53" s="1">
        <v>0.17799999999999999</v>
      </c>
      <c r="L53" s="1">
        <v>7.5999999999999998E-2</v>
      </c>
      <c r="M53" s="1">
        <v>6.0000000000000001E-3</v>
      </c>
      <c r="O53">
        <f t="shared" si="48"/>
        <v>100.18899999999999</v>
      </c>
      <c r="Q53" s="1">
        <v>78.385000000000005</v>
      </c>
      <c r="R53" s="1">
        <v>88.906999999999996</v>
      </c>
      <c r="S53" s="1">
        <v>11.102</v>
      </c>
      <c r="V53" s="20">
        <v>12</v>
      </c>
      <c r="W53" s="20">
        <v>4</v>
      </c>
      <c r="X53" s="15">
        <v>0</v>
      </c>
      <c r="Z53" s="14">
        <f t="shared" si="49"/>
        <v>1.9186195252859295</v>
      </c>
      <c r="AA53" s="14">
        <f t="shared" si="50"/>
        <v>2.2058899100410572E-3</v>
      </c>
      <c r="AB53" s="14">
        <f t="shared" si="51"/>
        <v>0.1494929255470385</v>
      </c>
      <c r="AC53" s="14">
        <f t="shared" si="52"/>
        <v>8.5911712643528104E-3</v>
      </c>
      <c r="AD53" s="14">
        <f t="shared" si="53"/>
        <v>0</v>
      </c>
      <c r="AE53" s="14">
        <f t="shared" si="54"/>
        <v>0.18956921220849968</v>
      </c>
      <c r="AF53" s="14">
        <f t="shared" si="55"/>
        <v>1.7059218455615308</v>
      </c>
      <c r="AG53" s="14">
        <f t="shared" si="56"/>
        <v>1.8221574121142687E-2</v>
      </c>
      <c r="AH53" s="14">
        <f t="shared" si="57"/>
        <v>5.2008170638686343E-3</v>
      </c>
      <c r="AI53" s="14">
        <f t="shared" si="58"/>
        <v>2.1089277161930988E-3</v>
      </c>
      <c r="AJ53" s="14">
        <f t="shared" si="59"/>
        <v>4.0129543947528806E-4</v>
      </c>
      <c r="AK53" s="14">
        <f t="shared" si="60"/>
        <v>0</v>
      </c>
      <c r="AL53" s="14">
        <f t="shared" si="61"/>
        <v>4.0003331841180723</v>
      </c>
      <c r="AM53" s="14">
        <f t="shared" si="62"/>
        <v>0.8999893924946708</v>
      </c>
      <c r="AN53" s="11">
        <f t="shared" si="63"/>
        <v>0</v>
      </c>
      <c r="AP53">
        <f t="shared" si="64"/>
        <v>55.615000000000002</v>
      </c>
      <c r="AQ53">
        <f t="shared" si="65"/>
        <v>8.5000000000000006E-2</v>
      </c>
      <c r="AR53">
        <f t="shared" si="66"/>
        <v>3.677</v>
      </c>
      <c r="AS53">
        <f t="shared" si="67"/>
        <v>0.315</v>
      </c>
      <c r="AT53">
        <f t="shared" si="68"/>
        <v>0</v>
      </c>
      <c r="AU53">
        <f t="shared" si="69"/>
        <v>6.5709999999999997</v>
      </c>
      <c r="AV53">
        <f t="shared" si="85"/>
        <v>33.173000000000002</v>
      </c>
      <c r="AW53">
        <f t="shared" si="86"/>
        <v>0.49299999999999999</v>
      </c>
      <c r="AX53">
        <f t="shared" si="87"/>
        <v>0.17799999999999999</v>
      </c>
      <c r="AY53">
        <f t="shared" si="88"/>
        <v>7.5999999999999998E-2</v>
      </c>
      <c r="AZ53">
        <f t="shared" si="89"/>
        <v>6.0000000000000001E-3</v>
      </c>
      <c r="BA53">
        <f t="shared" si="90"/>
        <v>0</v>
      </c>
      <c r="BB53">
        <f t="shared" si="70"/>
        <v>100.18899999999999</v>
      </c>
      <c r="BD53">
        <f t="shared" si="71"/>
        <v>0.92568242343541951</v>
      </c>
      <c r="BE53">
        <f t="shared" si="72"/>
        <v>1.0642826734780758E-3</v>
      </c>
      <c r="BF53">
        <f t="shared" si="73"/>
        <v>7.2126324048646537E-2</v>
      </c>
      <c r="BG53">
        <f t="shared" si="74"/>
        <v>4.145009540101322E-3</v>
      </c>
      <c r="BH53">
        <f t="shared" si="75"/>
        <v>9.1462056678358675E-2</v>
      </c>
      <c r="BI53">
        <f t="shared" si="76"/>
        <v>0</v>
      </c>
      <c r="BJ53">
        <f t="shared" si="77"/>
        <v>0.82306150197000827</v>
      </c>
      <c r="BK53">
        <f t="shared" si="78"/>
        <v>8.7914204296204897E-3</v>
      </c>
      <c r="BL53">
        <f t="shared" si="79"/>
        <v>2.5092546385968475E-3</v>
      </c>
      <c r="BM53">
        <f t="shared" si="80"/>
        <v>1.0175010175010174E-3</v>
      </c>
      <c r="BN53">
        <f t="shared" si="81"/>
        <v>1.9361427840765164E-4</v>
      </c>
      <c r="BO53">
        <f t="shared" si="82"/>
        <v>0</v>
      </c>
      <c r="BP53">
        <f t="shared" si="83"/>
        <v>1.9300533887101381</v>
      </c>
      <c r="BQ53">
        <f t="shared" si="84"/>
        <v>2.0726541594745775</v>
      </c>
    </row>
    <row r="54" spans="1:69" x14ac:dyDescent="0.15">
      <c r="A54" t="s">
        <v>128</v>
      </c>
      <c r="B54">
        <v>468</v>
      </c>
      <c r="C54">
        <f t="shared" si="46"/>
        <v>5.3851648071285512</v>
      </c>
      <c r="D54" s="1">
        <v>55.49</v>
      </c>
      <c r="E54" s="1">
        <v>0.09</v>
      </c>
      <c r="F54" s="1">
        <v>3.645</v>
      </c>
      <c r="G54" s="1">
        <v>0.32200000000000001</v>
      </c>
      <c r="H54" s="1">
        <v>6.58</v>
      </c>
      <c r="I54" s="1">
        <v>33.174999999999997</v>
      </c>
      <c r="J54" s="1">
        <v>0.48799999999999999</v>
      </c>
      <c r="K54" s="1">
        <v>0.17599999999999999</v>
      </c>
      <c r="L54" s="1">
        <v>0.06</v>
      </c>
      <c r="M54" s="1">
        <v>1.6E-2</v>
      </c>
      <c r="O54">
        <f t="shared" si="48"/>
        <v>100.04200000000002</v>
      </c>
      <c r="Q54" s="1">
        <v>78.39</v>
      </c>
      <c r="R54" s="1">
        <v>88.905000000000001</v>
      </c>
      <c r="S54" s="1">
        <v>11.102</v>
      </c>
      <c r="V54" s="20">
        <v>12</v>
      </c>
      <c r="W54" s="20">
        <v>4</v>
      </c>
      <c r="X54" s="15">
        <v>0</v>
      </c>
      <c r="Z54" s="14">
        <f t="shared" si="49"/>
        <v>1.917509641934048</v>
      </c>
      <c r="AA54" s="14">
        <f t="shared" si="50"/>
        <v>2.3395553870686598E-3</v>
      </c>
      <c r="AB54" s="14">
        <f t="shared" si="51"/>
        <v>0.14843983301327651</v>
      </c>
      <c r="AC54" s="14">
        <f t="shared" si="52"/>
        <v>8.7967775124163771E-3</v>
      </c>
      <c r="AD54" s="14">
        <f t="shared" si="53"/>
        <v>0</v>
      </c>
      <c r="AE54" s="14">
        <f t="shared" si="54"/>
        <v>0.19014641646051886</v>
      </c>
      <c r="AF54" s="14">
        <f t="shared" si="55"/>
        <v>1.7088786613826497</v>
      </c>
      <c r="AG54" s="14">
        <f t="shared" si="56"/>
        <v>1.8066944398929828E-2</v>
      </c>
      <c r="AH54" s="14">
        <f t="shared" si="57"/>
        <v>5.1509834767740608E-3</v>
      </c>
      <c r="AI54" s="14">
        <f t="shared" si="58"/>
        <v>1.6677281749925524E-3</v>
      </c>
      <c r="AJ54" s="14">
        <f t="shared" si="59"/>
        <v>1.0719113507259941E-3</v>
      </c>
      <c r="AK54" s="14">
        <f t="shared" si="60"/>
        <v>0</v>
      </c>
      <c r="AL54" s="14">
        <f t="shared" si="61"/>
        <v>4.0020684530914012</v>
      </c>
      <c r="AM54" s="14">
        <f t="shared" si="62"/>
        <v>0.8998715611083562</v>
      </c>
      <c r="AN54" s="11">
        <f t="shared" si="63"/>
        <v>0</v>
      </c>
      <c r="AP54">
        <f t="shared" si="64"/>
        <v>55.49</v>
      </c>
      <c r="AQ54">
        <f t="shared" si="65"/>
        <v>0.09</v>
      </c>
      <c r="AR54">
        <f t="shared" si="66"/>
        <v>3.645</v>
      </c>
      <c r="AS54">
        <f t="shared" si="67"/>
        <v>0.32200000000000001</v>
      </c>
      <c r="AT54">
        <f t="shared" si="68"/>
        <v>0</v>
      </c>
      <c r="AU54">
        <f t="shared" si="69"/>
        <v>6.58</v>
      </c>
      <c r="AV54">
        <f t="shared" si="85"/>
        <v>33.174999999999997</v>
      </c>
      <c r="AW54">
        <f t="shared" si="86"/>
        <v>0.48799999999999999</v>
      </c>
      <c r="AX54">
        <f t="shared" si="87"/>
        <v>0.17599999999999999</v>
      </c>
      <c r="AY54">
        <f t="shared" si="88"/>
        <v>0.06</v>
      </c>
      <c r="AZ54">
        <f t="shared" si="89"/>
        <v>1.6E-2</v>
      </c>
      <c r="BA54">
        <f t="shared" si="90"/>
        <v>0</v>
      </c>
      <c r="BB54">
        <f t="shared" si="70"/>
        <v>100.04200000000002</v>
      </c>
      <c r="BD54">
        <f t="shared" si="71"/>
        <v>0.92360186418109191</v>
      </c>
      <c r="BE54">
        <f t="shared" si="72"/>
        <v>1.126887536623845E-3</v>
      </c>
      <c r="BF54">
        <f t="shared" si="73"/>
        <v>7.1498626912514712E-2</v>
      </c>
      <c r="BG54">
        <f t="shared" si="74"/>
        <v>4.2371208632146851E-3</v>
      </c>
      <c r="BH54">
        <f t="shared" si="75"/>
        <v>9.1587328099771742E-2</v>
      </c>
      <c r="BI54">
        <f t="shared" si="76"/>
        <v>0</v>
      </c>
      <c r="BJ54">
        <f t="shared" si="77"/>
        <v>0.82311112434374401</v>
      </c>
      <c r="BK54">
        <f t="shared" si="78"/>
        <v>8.7022579506182522E-3</v>
      </c>
      <c r="BL54">
        <f t="shared" si="79"/>
        <v>2.4810607662530625E-3</v>
      </c>
      <c r="BM54">
        <f t="shared" si="80"/>
        <v>8.0329027697448741E-4</v>
      </c>
      <c r="BN54">
        <f t="shared" si="81"/>
        <v>5.1630474242040432E-4</v>
      </c>
      <c r="BO54">
        <f t="shared" si="82"/>
        <v>0</v>
      </c>
      <c r="BP54">
        <f t="shared" si="83"/>
        <v>1.9276658656732271</v>
      </c>
      <c r="BQ54">
        <f t="shared" si="84"/>
        <v>2.0761214504847287</v>
      </c>
    </row>
    <row r="55" spans="1:69" x14ac:dyDescent="0.15">
      <c r="A55" t="s">
        <v>129</v>
      </c>
      <c r="B55">
        <v>469</v>
      </c>
      <c r="C55">
        <f t="shared" si="46"/>
        <v>5.8309518948414594</v>
      </c>
      <c r="D55" s="1">
        <v>55.563000000000002</v>
      </c>
      <c r="E55" s="1">
        <v>7.5999999999999998E-2</v>
      </c>
      <c r="F55" s="1">
        <v>3.6629999999999998</v>
      </c>
      <c r="G55" s="1">
        <v>0.316</v>
      </c>
      <c r="H55" s="1">
        <v>6.5830000000000002</v>
      </c>
      <c r="I55" s="1">
        <v>33.154000000000003</v>
      </c>
      <c r="J55" s="1">
        <v>0.49399999999999999</v>
      </c>
      <c r="K55" s="1">
        <v>0.17699999999999999</v>
      </c>
      <c r="L55" s="1">
        <v>8.4000000000000005E-2</v>
      </c>
      <c r="M55" s="1">
        <v>1.0999999999999999E-2</v>
      </c>
      <c r="O55">
        <f t="shared" si="48"/>
        <v>100.12100000000002</v>
      </c>
      <c r="Q55" s="1">
        <v>78.394999999999996</v>
      </c>
      <c r="R55" s="1">
        <v>88.902000000000001</v>
      </c>
      <c r="S55" s="1">
        <v>11.102</v>
      </c>
      <c r="V55" s="20">
        <v>12</v>
      </c>
      <c r="W55" s="20">
        <v>4</v>
      </c>
      <c r="X55" s="15">
        <v>0</v>
      </c>
      <c r="Z55" s="14">
        <f t="shared" si="49"/>
        <v>1.9184568673741138</v>
      </c>
      <c r="AA55" s="14">
        <f t="shared" si="50"/>
        <v>1.9740035774984364E-3</v>
      </c>
      <c r="AB55" s="14">
        <f t="shared" si="51"/>
        <v>0.1490504750279148</v>
      </c>
      <c r="AC55" s="14">
        <f t="shared" si="52"/>
        <v>8.6257792638149457E-3</v>
      </c>
      <c r="AD55" s="14">
        <f t="shared" si="53"/>
        <v>0</v>
      </c>
      <c r="AE55" s="14">
        <f t="shared" si="54"/>
        <v>0.1900770258201957</v>
      </c>
      <c r="AF55" s="14">
        <f t="shared" si="55"/>
        <v>1.7063957067352742</v>
      </c>
      <c r="AG55" s="14">
        <f t="shared" si="56"/>
        <v>1.8274073034469963E-2</v>
      </c>
      <c r="AH55" s="14">
        <f t="shared" si="57"/>
        <v>5.1760001072344202E-3</v>
      </c>
      <c r="AI55" s="14">
        <f t="shared" si="58"/>
        <v>2.3329037591520783E-3</v>
      </c>
      <c r="AJ55" s="14">
        <f t="shared" si="59"/>
        <v>7.3633440570963033E-4</v>
      </c>
      <c r="AK55" s="14">
        <f t="shared" si="60"/>
        <v>0</v>
      </c>
      <c r="AL55" s="14">
        <f t="shared" si="61"/>
        <v>4.0010991691053777</v>
      </c>
      <c r="AM55" s="14">
        <f t="shared" si="62"/>
        <v>0.89977339375501086</v>
      </c>
      <c r="AN55" s="11">
        <f t="shared" si="63"/>
        <v>0</v>
      </c>
      <c r="AP55">
        <f t="shared" si="64"/>
        <v>55.563000000000002</v>
      </c>
      <c r="AQ55">
        <f t="shared" si="65"/>
        <v>7.5999999999999998E-2</v>
      </c>
      <c r="AR55">
        <f t="shared" si="66"/>
        <v>3.6629999999999998</v>
      </c>
      <c r="AS55">
        <f t="shared" si="67"/>
        <v>0.316</v>
      </c>
      <c r="AT55">
        <f t="shared" si="68"/>
        <v>0</v>
      </c>
      <c r="AU55">
        <f t="shared" si="69"/>
        <v>6.5830000000000002</v>
      </c>
      <c r="AV55">
        <f t="shared" si="85"/>
        <v>33.154000000000003</v>
      </c>
      <c r="AW55">
        <f t="shared" si="86"/>
        <v>0.49399999999999999</v>
      </c>
      <c r="AX55">
        <f t="shared" si="87"/>
        <v>0.17699999999999999</v>
      </c>
      <c r="AY55">
        <f t="shared" si="88"/>
        <v>8.4000000000000005E-2</v>
      </c>
      <c r="AZ55">
        <f t="shared" si="89"/>
        <v>1.0999999999999999E-2</v>
      </c>
      <c r="BA55">
        <f t="shared" si="90"/>
        <v>0</v>
      </c>
      <c r="BB55">
        <f t="shared" si="70"/>
        <v>100.12100000000002</v>
      </c>
      <c r="BD55">
        <f t="shared" si="71"/>
        <v>0.92481691078561923</v>
      </c>
      <c r="BE55">
        <f t="shared" si="72"/>
        <v>9.5159391981569131E-4</v>
      </c>
      <c r="BF55">
        <f t="shared" si="73"/>
        <v>7.1851706551588859E-2</v>
      </c>
      <c r="BG55">
        <f t="shared" si="74"/>
        <v>4.1581683005460883E-3</v>
      </c>
      <c r="BH55">
        <f t="shared" si="75"/>
        <v>9.1629085240242755E-2</v>
      </c>
      <c r="BI55">
        <f t="shared" si="76"/>
        <v>0</v>
      </c>
      <c r="BJ55">
        <f t="shared" si="77"/>
        <v>0.8225900894195175</v>
      </c>
      <c r="BK55">
        <f t="shared" si="78"/>
        <v>8.8092529254209361E-3</v>
      </c>
      <c r="BL55">
        <f t="shared" si="79"/>
        <v>2.495157702424955E-3</v>
      </c>
      <c r="BM55">
        <f t="shared" si="80"/>
        <v>1.1246063877642825E-3</v>
      </c>
      <c r="BN55">
        <f t="shared" si="81"/>
        <v>3.5495951041402795E-4</v>
      </c>
      <c r="BO55">
        <f t="shared" si="82"/>
        <v>0</v>
      </c>
      <c r="BP55">
        <f t="shared" si="83"/>
        <v>1.9287815307433545</v>
      </c>
      <c r="BQ55">
        <f t="shared" si="84"/>
        <v>2.074418022638028</v>
      </c>
    </row>
    <row r="56" spans="1:69" x14ac:dyDescent="0.15">
      <c r="A56" t="s">
        <v>130</v>
      </c>
      <c r="B56">
        <v>470</v>
      </c>
      <c r="C56">
        <f t="shared" si="46"/>
        <v>4.1231056256235608</v>
      </c>
      <c r="D56" s="1">
        <v>55.487000000000002</v>
      </c>
      <c r="E56" s="1">
        <v>8.4000000000000005E-2</v>
      </c>
      <c r="F56" s="1">
        <v>3.6259999999999999</v>
      </c>
      <c r="G56" s="1">
        <v>0.314</v>
      </c>
      <c r="H56" s="1">
        <v>6.569</v>
      </c>
      <c r="I56" s="1">
        <v>33.18</v>
      </c>
      <c r="J56" s="1">
        <v>0.495</v>
      </c>
      <c r="K56" s="1">
        <v>0.17399999999999999</v>
      </c>
      <c r="L56" s="1">
        <v>8.4000000000000005E-2</v>
      </c>
      <c r="M56" s="1">
        <v>0</v>
      </c>
      <c r="O56">
        <f t="shared" si="48"/>
        <v>100.01300000000001</v>
      </c>
      <c r="Q56" s="1">
        <v>78.399000000000001</v>
      </c>
      <c r="R56" s="1">
        <v>88.900999999999996</v>
      </c>
      <c r="S56" s="1">
        <v>11.102</v>
      </c>
      <c r="V56" s="20">
        <v>12</v>
      </c>
      <c r="W56" s="20">
        <v>4</v>
      </c>
      <c r="X56" s="15">
        <v>0</v>
      </c>
      <c r="Z56" s="14">
        <f t="shared" si="49"/>
        <v>1.9179610023939482</v>
      </c>
      <c r="AA56" s="14">
        <f t="shared" si="50"/>
        <v>2.1842171066460418E-3</v>
      </c>
      <c r="AB56" s="14">
        <f t="shared" si="51"/>
        <v>0.14770881721852597</v>
      </c>
      <c r="AC56" s="14">
        <f t="shared" si="52"/>
        <v>8.5807071580475715E-3</v>
      </c>
      <c r="AD56" s="14">
        <f t="shared" si="53"/>
        <v>0</v>
      </c>
      <c r="AE56" s="14">
        <f t="shared" si="54"/>
        <v>0.18988349186355011</v>
      </c>
      <c r="AF56" s="14">
        <f t="shared" si="55"/>
        <v>1.7096309573783539</v>
      </c>
      <c r="AG56" s="14">
        <f t="shared" si="56"/>
        <v>1.8331406214255275E-2</v>
      </c>
      <c r="AH56" s="14">
        <f t="shared" si="57"/>
        <v>5.0939236765115527E-3</v>
      </c>
      <c r="AI56" s="14">
        <f t="shared" si="58"/>
        <v>2.3354953012792766E-3</v>
      </c>
      <c r="AJ56" s="14">
        <f t="shared" si="59"/>
        <v>0</v>
      </c>
      <c r="AK56" s="14">
        <f t="shared" si="60"/>
        <v>0</v>
      </c>
      <c r="AL56" s="14">
        <f t="shared" si="61"/>
        <v>4.0017100183111181</v>
      </c>
      <c r="AM56" s="14">
        <f t="shared" si="62"/>
        <v>0.9000357739108894</v>
      </c>
      <c r="AN56" s="11">
        <f t="shared" si="63"/>
        <v>0</v>
      </c>
      <c r="AP56">
        <f t="shared" si="64"/>
        <v>55.487000000000002</v>
      </c>
      <c r="AQ56">
        <f t="shared" si="65"/>
        <v>8.4000000000000005E-2</v>
      </c>
      <c r="AR56">
        <f t="shared" si="66"/>
        <v>3.6259999999999999</v>
      </c>
      <c r="AS56">
        <f t="shared" si="67"/>
        <v>0.314</v>
      </c>
      <c r="AT56">
        <f t="shared" si="68"/>
        <v>0</v>
      </c>
      <c r="AU56">
        <f t="shared" si="69"/>
        <v>6.5690000000000008</v>
      </c>
      <c r="AV56">
        <f t="shared" si="85"/>
        <v>33.18</v>
      </c>
      <c r="AW56">
        <f t="shared" si="86"/>
        <v>0.495</v>
      </c>
      <c r="AX56">
        <f t="shared" si="87"/>
        <v>0.17399999999999999</v>
      </c>
      <c r="AY56">
        <f t="shared" si="88"/>
        <v>8.4000000000000005E-2</v>
      </c>
      <c r="AZ56">
        <f t="shared" si="89"/>
        <v>0</v>
      </c>
      <c r="BA56">
        <f t="shared" si="90"/>
        <v>0</v>
      </c>
      <c r="BB56">
        <f t="shared" si="70"/>
        <v>100.01300000000001</v>
      </c>
      <c r="BD56">
        <f t="shared" si="71"/>
        <v>0.92355193075898812</v>
      </c>
      <c r="BE56">
        <f t="shared" si="72"/>
        <v>1.0517617008489221E-3</v>
      </c>
      <c r="BF56">
        <f t="shared" si="73"/>
        <v>7.1125931737936451E-2</v>
      </c>
      <c r="BG56">
        <f t="shared" si="74"/>
        <v>4.1318507796565557E-3</v>
      </c>
      <c r="BH56">
        <f t="shared" si="75"/>
        <v>9.1434218584711333E-2</v>
      </c>
      <c r="BI56">
        <f t="shared" si="76"/>
        <v>0</v>
      </c>
      <c r="BJ56">
        <f t="shared" si="77"/>
        <v>0.82323518027808373</v>
      </c>
      <c r="BK56">
        <f t="shared" si="78"/>
        <v>8.8270854212213843E-3</v>
      </c>
      <c r="BL56">
        <f t="shared" si="79"/>
        <v>2.4528668939092775E-3</v>
      </c>
      <c r="BM56">
        <f t="shared" si="80"/>
        <v>1.1246063877642825E-3</v>
      </c>
      <c r="BN56">
        <f t="shared" si="81"/>
        <v>0</v>
      </c>
      <c r="BO56">
        <f t="shared" si="82"/>
        <v>0</v>
      </c>
      <c r="BP56">
        <f t="shared" si="83"/>
        <v>1.9269354325431201</v>
      </c>
      <c r="BQ56">
        <f t="shared" si="84"/>
        <v>2.0767224218975326</v>
      </c>
    </row>
    <row r="57" spans="1:69" x14ac:dyDescent="0.15">
      <c r="A57" t="s">
        <v>131</v>
      </c>
      <c r="B57">
        <v>471</v>
      </c>
      <c r="C57">
        <f t="shared" si="46"/>
        <v>5.3851648071285512</v>
      </c>
      <c r="D57" s="1">
        <v>55.686999999999998</v>
      </c>
      <c r="E57" s="1">
        <v>8.1000000000000003E-2</v>
      </c>
      <c r="F57" s="1">
        <v>3.6219999999999999</v>
      </c>
      <c r="G57" s="1">
        <v>0.30599999999999999</v>
      </c>
      <c r="H57" s="1">
        <v>6.5750000000000002</v>
      </c>
      <c r="I57" s="1">
        <v>33.238999999999997</v>
      </c>
      <c r="J57" s="1">
        <v>0.48699999999999999</v>
      </c>
      <c r="K57" s="1">
        <v>0.17899999999999999</v>
      </c>
      <c r="L57" s="1">
        <v>7.5999999999999998E-2</v>
      </c>
      <c r="M57" s="1">
        <v>1.2999999999999999E-2</v>
      </c>
      <c r="O57">
        <f t="shared" si="48"/>
        <v>100.26499999999999</v>
      </c>
      <c r="Q57" s="1">
        <v>78.403999999999996</v>
      </c>
      <c r="R57" s="1">
        <v>88.899000000000001</v>
      </c>
      <c r="S57" s="1">
        <v>11.102</v>
      </c>
      <c r="V57" s="20">
        <v>12</v>
      </c>
      <c r="W57" s="20">
        <v>4</v>
      </c>
      <c r="X57" s="15">
        <v>0</v>
      </c>
      <c r="Z57" s="14">
        <f t="shared" si="49"/>
        <v>1.9196352634878446</v>
      </c>
      <c r="AA57" s="14">
        <f t="shared" si="50"/>
        <v>2.1004768836064649E-3</v>
      </c>
      <c r="AB57" s="14">
        <f t="shared" si="51"/>
        <v>0.14714429757961356</v>
      </c>
      <c r="AC57" s="14">
        <f t="shared" si="52"/>
        <v>8.339331316720943E-3</v>
      </c>
      <c r="AD57" s="14">
        <f t="shared" si="53"/>
        <v>0</v>
      </c>
      <c r="AE57" s="14">
        <f t="shared" si="54"/>
        <v>0.18953964997183528</v>
      </c>
      <c r="AF57" s="14">
        <f t="shared" si="55"/>
        <v>1.708009612308248</v>
      </c>
      <c r="AG57" s="14">
        <f t="shared" si="56"/>
        <v>1.7986054826434884E-2</v>
      </c>
      <c r="AH57" s="14">
        <f t="shared" si="57"/>
        <v>5.226038268885516E-3</v>
      </c>
      <c r="AI57" s="14">
        <f t="shared" si="58"/>
        <v>2.107316043178647E-3</v>
      </c>
      <c r="AJ57" s="14">
        <f t="shared" si="59"/>
        <v>8.6880898802875375E-4</v>
      </c>
      <c r="AK57" s="14">
        <f t="shared" si="60"/>
        <v>0</v>
      </c>
      <c r="AL57" s="14">
        <f t="shared" si="61"/>
        <v>4.000956849674397</v>
      </c>
      <c r="AM57" s="14">
        <f t="shared" si="62"/>
        <v>0.90011344962708073</v>
      </c>
      <c r="AN57" s="11">
        <f t="shared" si="63"/>
        <v>0</v>
      </c>
      <c r="AP57">
        <f t="shared" si="64"/>
        <v>55.686999999999998</v>
      </c>
      <c r="AQ57">
        <f t="shared" si="65"/>
        <v>8.1000000000000003E-2</v>
      </c>
      <c r="AR57">
        <f t="shared" si="66"/>
        <v>3.6219999999999999</v>
      </c>
      <c r="AS57">
        <f t="shared" si="67"/>
        <v>0.30599999999999999</v>
      </c>
      <c r="AT57">
        <f t="shared" si="68"/>
        <v>0</v>
      </c>
      <c r="AU57">
        <f t="shared" si="69"/>
        <v>6.5750000000000002</v>
      </c>
      <c r="AV57">
        <f t="shared" si="85"/>
        <v>33.238999999999997</v>
      </c>
      <c r="AW57">
        <f t="shared" si="86"/>
        <v>0.48699999999999999</v>
      </c>
      <c r="AX57">
        <f t="shared" si="87"/>
        <v>0.17899999999999999</v>
      </c>
      <c r="AY57">
        <f t="shared" si="88"/>
        <v>7.5999999999999998E-2</v>
      </c>
      <c r="AZ57">
        <f t="shared" si="89"/>
        <v>1.2999999999999999E-2</v>
      </c>
      <c r="BA57">
        <f t="shared" si="90"/>
        <v>0</v>
      </c>
      <c r="BB57">
        <f t="shared" si="70"/>
        <v>100.26499999999999</v>
      </c>
      <c r="BD57">
        <f t="shared" si="71"/>
        <v>0.92688082556591211</v>
      </c>
      <c r="BE57">
        <f t="shared" si="72"/>
        <v>1.0141987829614604E-3</v>
      </c>
      <c r="BF57">
        <f t="shared" si="73"/>
        <v>7.1047469595919968E-2</v>
      </c>
      <c r="BG57">
        <f t="shared" si="74"/>
        <v>4.0265806960984273E-3</v>
      </c>
      <c r="BH57">
        <f t="shared" si="75"/>
        <v>9.1517732865653373E-2</v>
      </c>
      <c r="BI57">
        <f t="shared" si="76"/>
        <v>0</v>
      </c>
      <c r="BJ57">
        <f t="shared" si="77"/>
        <v>0.82469904030329189</v>
      </c>
      <c r="BK57">
        <f t="shared" si="78"/>
        <v>8.6844254548178058E-3</v>
      </c>
      <c r="BL57">
        <f t="shared" si="79"/>
        <v>2.5233515747687396E-3</v>
      </c>
      <c r="BM57">
        <f t="shared" si="80"/>
        <v>1.0175010175010174E-3</v>
      </c>
      <c r="BN57">
        <f t="shared" si="81"/>
        <v>4.1949760321657848E-4</v>
      </c>
      <c r="BO57">
        <f t="shared" si="82"/>
        <v>0</v>
      </c>
      <c r="BP57">
        <f t="shared" si="83"/>
        <v>1.9318306234601414</v>
      </c>
      <c r="BQ57">
        <f t="shared" si="84"/>
        <v>2.0710702072359743</v>
      </c>
    </row>
    <row r="58" spans="1:69" x14ac:dyDescent="0.15">
      <c r="A58" t="s">
        <v>132</v>
      </c>
      <c r="B58">
        <v>472</v>
      </c>
      <c r="C58">
        <f t="shared" si="46"/>
        <v>5.3851648071417451</v>
      </c>
      <c r="D58" s="1">
        <v>55.619</v>
      </c>
      <c r="E58" s="1">
        <v>7.9000000000000001E-2</v>
      </c>
      <c r="F58" s="1">
        <v>3.6230000000000002</v>
      </c>
      <c r="G58" s="1">
        <v>0.309</v>
      </c>
      <c r="H58" s="1">
        <v>6.5919999999999996</v>
      </c>
      <c r="I58" s="1">
        <v>33.234999999999999</v>
      </c>
      <c r="J58" s="1">
        <v>0.49099999999999999</v>
      </c>
      <c r="K58" s="1">
        <v>0.17799999999999999</v>
      </c>
      <c r="L58" s="1">
        <v>7.4999999999999997E-2</v>
      </c>
      <c r="M58" s="1">
        <v>1.2999999999999999E-2</v>
      </c>
      <c r="O58">
        <f t="shared" si="48"/>
        <v>100.214</v>
      </c>
      <c r="Q58" s="1">
        <v>78.409000000000006</v>
      </c>
      <c r="R58" s="1">
        <v>88.897000000000006</v>
      </c>
      <c r="S58" s="1">
        <v>11.102</v>
      </c>
      <c r="V58" s="20">
        <v>12</v>
      </c>
      <c r="W58" s="20">
        <v>4</v>
      </c>
      <c r="X58" s="15">
        <v>0</v>
      </c>
      <c r="Z58" s="14">
        <f t="shared" si="49"/>
        <v>1.9186447798434554</v>
      </c>
      <c r="AA58" s="14">
        <f t="shared" si="50"/>
        <v>2.0500595737892682E-3</v>
      </c>
      <c r="AB58" s="14">
        <f t="shared" si="51"/>
        <v>0.14728883499736287</v>
      </c>
      <c r="AC58" s="14">
        <f t="shared" si="52"/>
        <v>8.4270347395204014E-3</v>
      </c>
      <c r="AD58" s="14">
        <f t="shared" si="53"/>
        <v>0</v>
      </c>
      <c r="AE58" s="14">
        <f t="shared" si="54"/>
        <v>0.19016387507150026</v>
      </c>
      <c r="AF58" s="14">
        <f t="shared" si="55"/>
        <v>1.7090097757896681</v>
      </c>
      <c r="AG58" s="14">
        <f t="shared" si="56"/>
        <v>1.8146586645601575E-2</v>
      </c>
      <c r="AH58" s="14">
        <f t="shared" si="57"/>
        <v>5.2005114849889506E-3</v>
      </c>
      <c r="AI58" s="14">
        <f t="shared" si="58"/>
        <v>2.0810563856931874E-3</v>
      </c>
      <c r="AJ58" s="14">
        <f t="shared" si="59"/>
        <v>8.6942236546908849E-4</v>
      </c>
      <c r="AK58" s="14">
        <f t="shared" si="60"/>
        <v>0</v>
      </c>
      <c r="AL58" s="14">
        <f t="shared" si="61"/>
        <v>4.0018819368970497</v>
      </c>
      <c r="AM58" s="14">
        <f t="shared" si="62"/>
        <v>0.89987020145036678</v>
      </c>
      <c r="AN58" s="11">
        <f t="shared" si="63"/>
        <v>0</v>
      </c>
      <c r="AP58">
        <f t="shared" si="64"/>
        <v>55.619</v>
      </c>
      <c r="AQ58">
        <f t="shared" si="65"/>
        <v>7.9000000000000001E-2</v>
      </c>
      <c r="AR58">
        <f t="shared" si="66"/>
        <v>3.6230000000000002</v>
      </c>
      <c r="AS58">
        <f t="shared" si="67"/>
        <v>0.309</v>
      </c>
      <c r="AT58">
        <f t="shared" si="68"/>
        <v>0</v>
      </c>
      <c r="AU58">
        <f t="shared" si="69"/>
        <v>6.5919999999999996</v>
      </c>
      <c r="AV58">
        <f t="shared" si="85"/>
        <v>33.234999999999999</v>
      </c>
      <c r="AW58">
        <f t="shared" si="86"/>
        <v>0.49099999999999999</v>
      </c>
      <c r="AX58">
        <f t="shared" si="87"/>
        <v>0.17799999999999999</v>
      </c>
      <c r="AY58">
        <f t="shared" si="88"/>
        <v>7.4999999999999997E-2</v>
      </c>
      <c r="AZ58">
        <f t="shared" si="89"/>
        <v>1.2999999999999999E-2</v>
      </c>
      <c r="BA58">
        <f t="shared" si="90"/>
        <v>0</v>
      </c>
      <c r="BB58">
        <f t="shared" si="70"/>
        <v>100.214</v>
      </c>
      <c r="BD58">
        <f t="shared" si="71"/>
        <v>0.92574900133155791</v>
      </c>
      <c r="BE58">
        <f t="shared" si="72"/>
        <v>9.8915683770315287E-4</v>
      </c>
      <c r="BF58">
        <f t="shared" si="73"/>
        <v>7.1067085131424096E-2</v>
      </c>
      <c r="BG58">
        <f t="shared" si="74"/>
        <v>4.0660569774327252E-3</v>
      </c>
      <c r="BH58">
        <f t="shared" si="75"/>
        <v>9.1754356661655809E-2</v>
      </c>
      <c r="BI58">
        <f t="shared" si="76"/>
        <v>0</v>
      </c>
      <c r="BJ58">
        <f t="shared" si="77"/>
        <v>0.82459979555582019</v>
      </c>
      <c r="BK58">
        <f t="shared" si="78"/>
        <v>8.755755438019595E-3</v>
      </c>
      <c r="BL58">
        <f t="shared" si="79"/>
        <v>2.5092546385968475E-3</v>
      </c>
      <c r="BM58">
        <f t="shared" si="80"/>
        <v>1.0041128462181092E-3</v>
      </c>
      <c r="BN58">
        <f t="shared" si="81"/>
        <v>4.1949760321657848E-4</v>
      </c>
      <c r="BO58">
        <f t="shared" si="82"/>
        <v>0</v>
      </c>
      <c r="BP58">
        <f t="shared" si="83"/>
        <v>1.930914073021645</v>
      </c>
      <c r="BQ58">
        <f t="shared" si="84"/>
        <v>2.0725323787373884</v>
      </c>
    </row>
    <row r="59" spans="1:69" x14ac:dyDescent="0.15">
      <c r="A59" t="s">
        <v>133</v>
      </c>
      <c r="B59">
        <v>473</v>
      </c>
      <c r="C59">
        <f t="shared" si="46"/>
        <v>4.4721359549955126</v>
      </c>
      <c r="D59" s="1">
        <v>55.671999999999997</v>
      </c>
      <c r="E59" s="1">
        <v>0.09</v>
      </c>
      <c r="F59" s="1">
        <v>3.5790000000000002</v>
      </c>
      <c r="G59" s="1">
        <v>0.30499999999999999</v>
      </c>
      <c r="H59" s="1">
        <v>6.5519999999999996</v>
      </c>
      <c r="I59" s="1">
        <v>33.247999999999998</v>
      </c>
      <c r="J59" s="1">
        <v>0.48499999999999999</v>
      </c>
      <c r="K59" s="1">
        <v>0.17699999999999999</v>
      </c>
      <c r="L59" s="1">
        <v>8.2000000000000003E-2</v>
      </c>
      <c r="M59" s="1">
        <v>1.7000000000000001E-2</v>
      </c>
      <c r="O59">
        <f t="shared" si="48"/>
        <v>100.20699999999999</v>
      </c>
      <c r="Q59" s="1">
        <v>78.412999999999997</v>
      </c>
      <c r="R59" s="1">
        <v>88.894999999999996</v>
      </c>
      <c r="S59" s="1">
        <v>11.102</v>
      </c>
      <c r="V59" s="20">
        <v>12</v>
      </c>
      <c r="W59" s="20">
        <v>4</v>
      </c>
      <c r="X59" s="15">
        <v>0</v>
      </c>
      <c r="Z59" s="14">
        <f t="shared" si="49"/>
        <v>1.9201619111970565</v>
      </c>
      <c r="AA59" s="14">
        <f t="shared" si="50"/>
        <v>2.3351324918046657E-3</v>
      </c>
      <c r="AB59" s="14">
        <f t="shared" si="51"/>
        <v>0.14547649147864025</v>
      </c>
      <c r="AC59" s="14">
        <f t="shared" si="52"/>
        <v>8.3165991819774358E-3</v>
      </c>
      <c r="AD59" s="14">
        <f t="shared" si="53"/>
        <v>0</v>
      </c>
      <c r="AE59" s="14">
        <f t="shared" si="54"/>
        <v>0.188979343407749</v>
      </c>
      <c r="AF59" s="14">
        <f t="shared" si="55"/>
        <v>1.7094012481681053</v>
      </c>
      <c r="AG59" s="14">
        <f t="shared" si="56"/>
        <v>1.7921931794543225E-2</v>
      </c>
      <c r="AH59" s="14">
        <f t="shared" si="57"/>
        <v>5.1704572406270945E-3</v>
      </c>
      <c r="AI59" s="14">
        <f t="shared" si="58"/>
        <v>2.2749196576464094E-3</v>
      </c>
      <c r="AJ59" s="14">
        <f t="shared" si="59"/>
        <v>1.1367527253586889E-3</v>
      </c>
      <c r="AK59" s="14">
        <f t="shared" si="60"/>
        <v>0</v>
      </c>
      <c r="AL59" s="14">
        <f t="shared" si="61"/>
        <v>4.0011747873435084</v>
      </c>
      <c r="AM59" s="14">
        <f t="shared" si="62"/>
        <v>0.90045234119735895</v>
      </c>
      <c r="AN59" s="11">
        <f t="shared" si="63"/>
        <v>0</v>
      </c>
      <c r="AP59">
        <f t="shared" si="64"/>
        <v>55.671999999999997</v>
      </c>
      <c r="AQ59">
        <f t="shared" si="65"/>
        <v>0.09</v>
      </c>
      <c r="AR59">
        <f t="shared" si="66"/>
        <v>3.5790000000000002</v>
      </c>
      <c r="AS59">
        <f t="shared" si="67"/>
        <v>0.30499999999999999</v>
      </c>
      <c r="AT59">
        <f t="shared" si="68"/>
        <v>0</v>
      </c>
      <c r="AU59">
        <f t="shared" si="69"/>
        <v>6.5519999999999996</v>
      </c>
      <c r="AV59">
        <f t="shared" si="85"/>
        <v>33.247999999999998</v>
      </c>
      <c r="AW59">
        <f t="shared" si="86"/>
        <v>0.48499999999999999</v>
      </c>
      <c r="AX59">
        <f t="shared" si="87"/>
        <v>0.17699999999999999</v>
      </c>
      <c r="AY59">
        <f t="shared" si="88"/>
        <v>8.2000000000000003E-2</v>
      </c>
      <c r="AZ59">
        <f t="shared" si="89"/>
        <v>1.7000000000000001E-2</v>
      </c>
      <c r="BA59">
        <f t="shared" si="90"/>
        <v>0</v>
      </c>
      <c r="BB59">
        <f t="shared" si="70"/>
        <v>100.20699999999999</v>
      </c>
      <c r="BD59">
        <f t="shared" si="71"/>
        <v>0.92663115845539279</v>
      </c>
      <c r="BE59">
        <f t="shared" si="72"/>
        <v>1.126887536623845E-3</v>
      </c>
      <c r="BF59">
        <f t="shared" si="73"/>
        <v>7.0204001569242849E-2</v>
      </c>
      <c r="BG59">
        <f t="shared" si="74"/>
        <v>4.013421935653661E-3</v>
      </c>
      <c r="BH59">
        <f t="shared" si="75"/>
        <v>9.1197594788708869E-2</v>
      </c>
      <c r="BI59">
        <f t="shared" si="76"/>
        <v>0</v>
      </c>
      <c r="BJ59">
        <f t="shared" si="77"/>
        <v>0.82492234098510331</v>
      </c>
      <c r="BK59">
        <f t="shared" si="78"/>
        <v>8.6487604632169111E-3</v>
      </c>
      <c r="BL59">
        <f t="shared" si="79"/>
        <v>2.495157702424955E-3</v>
      </c>
      <c r="BM59">
        <f t="shared" si="80"/>
        <v>1.0978300451984662E-3</v>
      </c>
      <c r="BN59">
        <f t="shared" si="81"/>
        <v>5.4857378882167964E-4</v>
      </c>
      <c r="BO59">
        <f t="shared" si="82"/>
        <v>0</v>
      </c>
      <c r="BP59">
        <f t="shared" si="83"/>
        <v>1.9308857272703877</v>
      </c>
      <c r="BQ59">
        <f t="shared" si="84"/>
        <v>2.0721965732274601</v>
      </c>
    </row>
    <row r="60" spans="1:69" x14ac:dyDescent="0.15">
      <c r="A60" t="s">
        <v>134</v>
      </c>
      <c r="B60">
        <v>474</v>
      </c>
      <c r="C60">
        <f t="shared" si="46"/>
        <v>5.3851648071417451</v>
      </c>
      <c r="D60" s="1">
        <v>55.841000000000001</v>
      </c>
      <c r="E60" s="1">
        <v>7.0999999999999994E-2</v>
      </c>
      <c r="F60" s="1">
        <v>3.5990000000000002</v>
      </c>
      <c r="G60" s="1">
        <v>0.29699999999999999</v>
      </c>
      <c r="H60" s="1">
        <v>6.5960000000000001</v>
      </c>
      <c r="I60" s="1">
        <v>32.968000000000004</v>
      </c>
      <c r="J60" s="1">
        <v>0.49099999999999999</v>
      </c>
      <c r="K60" s="1">
        <v>0.18</v>
      </c>
      <c r="L60" s="1">
        <v>7.6999999999999999E-2</v>
      </c>
      <c r="M60" s="1">
        <v>3.2000000000000001E-2</v>
      </c>
      <c r="O60">
        <f t="shared" si="48"/>
        <v>100.152</v>
      </c>
      <c r="Q60" s="1">
        <v>78.418000000000006</v>
      </c>
      <c r="R60" s="1">
        <v>88.893000000000001</v>
      </c>
      <c r="S60" s="1">
        <v>11.102</v>
      </c>
      <c r="V60" s="20">
        <v>12</v>
      </c>
      <c r="W60" s="20">
        <v>4</v>
      </c>
      <c r="X60" s="15">
        <v>0</v>
      </c>
      <c r="Z60" s="14">
        <f t="shared" si="49"/>
        <v>1.9262767166046826</v>
      </c>
      <c r="AA60" s="14">
        <f t="shared" si="50"/>
        <v>1.8424335234768763E-3</v>
      </c>
      <c r="AB60" s="14">
        <f t="shared" si="51"/>
        <v>0.14631115130314271</v>
      </c>
      <c r="AC60" s="14">
        <f t="shared" si="52"/>
        <v>8.0996609948288389E-3</v>
      </c>
      <c r="AD60" s="14">
        <f t="shared" si="53"/>
        <v>0</v>
      </c>
      <c r="AE60" s="14">
        <f t="shared" si="54"/>
        <v>0.19027667556005223</v>
      </c>
      <c r="AF60" s="14">
        <f t="shared" si="55"/>
        <v>1.6952570276369321</v>
      </c>
      <c r="AG60" s="14">
        <f t="shared" si="56"/>
        <v>1.8146339621773287E-2</v>
      </c>
      <c r="AH60" s="14">
        <f t="shared" si="57"/>
        <v>5.2588726099351071E-3</v>
      </c>
      <c r="AI60" s="14">
        <f t="shared" si="58"/>
        <v>2.136522138439107E-3</v>
      </c>
      <c r="AJ60" s="14">
        <f t="shared" si="59"/>
        <v>2.1400874591837511E-3</v>
      </c>
      <c r="AK60" s="14">
        <f t="shared" si="60"/>
        <v>0</v>
      </c>
      <c r="AL60" s="14">
        <f t="shared" si="61"/>
        <v>3.9957454874524463</v>
      </c>
      <c r="AM60" s="14">
        <f t="shared" si="62"/>
        <v>0.89908603848478985</v>
      </c>
      <c r="AN60" s="11">
        <f t="shared" si="63"/>
        <v>0</v>
      </c>
      <c r="AP60">
        <f t="shared" si="64"/>
        <v>55.841000000000001</v>
      </c>
      <c r="AQ60">
        <f t="shared" si="65"/>
        <v>7.0999999999999994E-2</v>
      </c>
      <c r="AR60">
        <f t="shared" si="66"/>
        <v>3.5990000000000002</v>
      </c>
      <c r="AS60">
        <f t="shared" si="67"/>
        <v>0.29699999999999999</v>
      </c>
      <c r="AT60">
        <f t="shared" si="68"/>
        <v>0</v>
      </c>
      <c r="AU60">
        <f t="shared" si="69"/>
        <v>6.5960000000000001</v>
      </c>
      <c r="AV60">
        <f t="shared" si="85"/>
        <v>32.968000000000004</v>
      </c>
      <c r="AW60">
        <f t="shared" si="86"/>
        <v>0.49099999999999999</v>
      </c>
      <c r="AX60">
        <f t="shared" si="87"/>
        <v>0.18</v>
      </c>
      <c r="AY60">
        <f t="shared" si="88"/>
        <v>7.6999999999999999E-2</v>
      </c>
      <c r="AZ60">
        <f t="shared" si="89"/>
        <v>3.2000000000000001E-2</v>
      </c>
      <c r="BA60">
        <f t="shared" si="90"/>
        <v>0</v>
      </c>
      <c r="BB60">
        <f t="shared" si="70"/>
        <v>100.152</v>
      </c>
      <c r="BD60">
        <f t="shared" si="71"/>
        <v>0.92944407456724376</v>
      </c>
      <c r="BE60">
        <f t="shared" si="72"/>
        <v>8.8898905666992209E-4</v>
      </c>
      <c r="BF60">
        <f t="shared" si="73"/>
        <v>7.0596312279325238E-2</v>
      </c>
      <c r="BG60">
        <f t="shared" si="74"/>
        <v>3.9081518520955325E-3</v>
      </c>
      <c r="BH60">
        <f t="shared" si="75"/>
        <v>9.1810032848950507E-2</v>
      </c>
      <c r="BI60">
        <f t="shared" si="76"/>
        <v>0</v>
      </c>
      <c r="BJ60">
        <f t="shared" si="77"/>
        <v>0.81797520866208162</v>
      </c>
      <c r="BK60">
        <f t="shared" si="78"/>
        <v>8.755755438019595E-3</v>
      </c>
      <c r="BL60">
        <f t="shared" si="79"/>
        <v>2.5374485109406321E-3</v>
      </c>
      <c r="BM60">
        <f t="shared" si="80"/>
        <v>1.0308891887839255E-3</v>
      </c>
      <c r="BN60">
        <f t="shared" si="81"/>
        <v>1.0326094848408086E-3</v>
      </c>
      <c r="BO60">
        <f t="shared" si="82"/>
        <v>0</v>
      </c>
      <c r="BP60">
        <f t="shared" si="83"/>
        <v>1.9279794718889516</v>
      </c>
      <c r="BQ60">
        <f t="shared" si="84"/>
        <v>2.0725041660000594</v>
      </c>
    </row>
    <row r="61" spans="1:69" x14ac:dyDescent="0.15">
      <c r="A61" t="s">
        <v>135</v>
      </c>
      <c r="B61">
        <v>475</v>
      </c>
      <c r="C61">
        <f t="shared" si="46"/>
        <v>5.3851648071285512</v>
      </c>
      <c r="D61" s="1">
        <v>50.981999999999999</v>
      </c>
      <c r="E61" s="1">
        <v>7.2999999999999995E-2</v>
      </c>
      <c r="F61" s="1">
        <v>3.2450000000000001</v>
      </c>
      <c r="G61" s="1">
        <v>0.27300000000000002</v>
      </c>
      <c r="H61" s="1">
        <v>6.2590000000000003</v>
      </c>
      <c r="I61" s="1">
        <v>26.428999999999998</v>
      </c>
      <c r="J61" s="1">
        <v>0.495</v>
      </c>
      <c r="K61" s="1">
        <v>0.158</v>
      </c>
      <c r="L61" s="1">
        <v>0.13400000000000001</v>
      </c>
      <c r="M61" s="1">
        <v>0.14299999999999999</v>
      </c>
      <c r="O61">
        <f t="shared" si="48"/>
        <v>88.191000000000003</v>
      </c>
      <c r="Q61" s="1">
        <v>78.423000000000002</v>
      </c>
      <c r="R61" s="1">
        <v>88.891000000000005</v>
      </c>
      <c r="S61" s="1">
        <v>11.102</v>
      </c>
      <c r="V61" s="20">
        <v>12</v>
      </c>
      <c r="W61" s="20">
        <v>4</v>
      </c>
      <c r="X61" s="15">
        <v>0</v>
      </c>
      <c r="Z61" s="14">
        <f t="shared" si="49"/>
        <v>1.990510404985036</v>
      </c>
      <c r="AA61" s="14">
        <f t="shared" si="50"/>
        <v>2.1440674011731138E-3</v>
      </c>
      <c r="AB61" s="14">
        <f t="shared" si="51"/>
        <v>0.14931119711637877</v>
      </c>
      <c r="AC61" s="14">
        <f t="shared" si="52"/>
        <v>8.426653478094917E-3</v>
      </c>
      <c r="AD61" s="14">
        <f t="shared" si="53"/>
        <v>0</v>
      </c>
      <c r="AE61" s="14">
        <f t="shared" si="54"/>
        <v>0.20435814640275266</v>
      </c>
      <c r="AF61" s="14">
        <f t="shared" si="55"/>
        <v>1.538175104905106</v>
      </c>
      <c r="AG61" s="14">
        <f t="shared" si="56"/>
        <v>2.070593454607712E-2</v>
      </c>
      <c r="AH61" s="14">
        <f t="shared" si="57"/>
        <v>5.224675569791502E-3</v>
      </c>
      <c r="AI61" s="14">
        <f t="shared" si="58"/>
        <v>4.2082697058329578E-3</v>
      </c>
      <c r="AJ61" s="14">
        <f t="shared" si="59"/>
        <v>1.0824296412620997E-2</v>
      </c>
      <c r="AK61" s="14">
        <f t="shared" si="60"/>
        <v>0</v>
      </c>
      <c r="AL61" s="14">
        <f t="shared" si="61"/>
        <v>3.9338887505228635</v>
      </c>
      <c r="AM61" s="14">
        <f t="shared" si="62"/>
        <v>0.88272353124431246</v>
      </c>
      <c r="AN61" s="11">
        <f t="shared" si="63"/>
        <v>0</v>
      </c>
      <c r="AP61">
        <f t="shared" si="64"/>
        <v>50.981999999999999</v>
      </c>
      <c r="AQ61">
        <f t="shared" si="65"/>
        <v>7.2999999999999995E-2</v>
      </c>
      <c r="AR61">
        <f t="shared" si="66"/>
        <v>3.2450000000000001</v>
      </c>
      <c r="AS61">
        <f t="shared" si="67"/>
        <v>0.27300000000000002</v>
      </c>
      <c r="AT61">
        <f t="shared" si="68"/>
        <v>0</v>
      </c>
      <c r="AU61">
        <f t="shared" si="69"/>
        <v>6.2590000000000003</v>
      </c>
      <c r="AV61">
        <f t="shared" si="85"/>
        <v>26.428999999999998</v>
      </c>
      <c r="AW61">
        <f t="shared" si="86"/>
        <v>0.495</v>
      </c>
      <c r="AX61">
        <f t="shared" si="87"/>
        <v>0.158</v>
      </c>
      <c r="AY61">
        <f t="shared" si="88"/>
        <v>0.13400000000000001</v>
      </c>
      <c r="AZ61">
        <f t="shared" si="89"/>
        <v>0.14299999999999999</v>
      </c>
      <c r="BA61">
        <f t="shared" si="90"/>
        <v>0</v>
      </c>
      <c r="BB61">
        <f t="shared" si="70"/>
        <v>88.191000000000003</v>
      </c>
      <c r="BD61">
        <f t="shared" si="71"/>
        <v>0.84856857523302265</v>
      </c>
      <c r="BE61">
        <f t="shared" si="72"/>
        <v>9.1403100192822976E-4</v>
      </c>
      <c r="BF61">
        <f t="shared" si="73"/>
        <v>6.365241271086701E-2</v>
      </c>
      <c r="BG61">
        <f t="shared" si="74"/>
        <v>3.5923416014211462E-3</v>
      </c>
      <c r="BH61">
        <f t="shared" si="75"/>
        <v>8.7119314069372539E-2</v>
      </c>
      <c r="BI61">
        <f t="shared" si="76"/>
        <v>0</v>
      </c>
      <c r="BJ61">
        <f t="shared" si="77"/>
        <v>0.6557348577326545</v>
      </c>
      <c r="BK61">
        <f t="shared" si="78"/>
        <v>8.8270854212213843E-3</v>
      </c>
      <c r="BL61">
        <f t="shared" si="79"/>
        <v>2.2273159151589995E-3</v>
      </c>
      <c r="BM61">
        <f t="shared" si="80"/>
        <v>1.7940149519096887E-3</v>
      </c>
      <c r="BN61">
        <f t="shared" si="81"/>
        <v>4.6144736353823631E-3</v>
      </c>
      <c r="BO61">
        <f t="shared" si="82"/>
        <v>0</v>
      </c>
      <c r="BP61">
        <f t="shared" si="83"/>
        <v>1.6770444222729384</v>
      </c>
      <c r="BQ61">
        <f t="shared" si="84"/>
        <v>2.3457272200286563</v>
      </c>
    </row>
    <row r="62" spans="1:69" x14ac:dyDescent="0.15">
      <c r="A62" t="s">
        <v>136</v>
      </c>
      <c r="B62">
        <v>476</v>
      </c>
      <c r="C62">
        <f t="shared" si="46"/>
        <v>4.1231056256235608</v>
      </c>
      <c r="D62" s="1">
        <v>54.84</v>
      </c>
      <c r="E62" s="1">
        <v>7.5999999999999998E-2</v>
      </c>
      <c r="F62" s="1">
        <v>3.3140000000000001</v>
      </c>
      <c r="G62" s="1">
        <v>0.28499999999999998</v>
      </c>
      <c r="H62" s="1">
        <v>6.4279999999999999</v>
      </c>
      <c r="I62" s="1">
        <v>31.917000000000002</v>
      </c>
      <c r="J62" s="1">
        <v>0.499</v>
      </c>
      <c r="K62" s="1">
        <v>0.17399999999999999</v>
      </c>
      <c r="L62" s="1">
        <v>7.1999999999999995E-2</v>
      </c>
      <c r="M62" s="1">
        <v>0.08</v>
      </c>
      <c r="O62">
        <f t="shared" si="48"/>
        <v>97.685000000000002</v>
      </c>
      <c r="Q62" s="1">
        <v>78.427000000000007</v>
      </c>
      <c r="R62" s="1">
        <v>88.89</v>
      </c>
      <c r="S62" s="1">
        <v>11.102</v>
      </c>
      <c r="V62" s="20">
        <v>12</v>
      </c>
      <c r="W62" s="20">
        <v>4</v>
      </c>
      <c r="X62" s="15">
        <v>0</v>
      </c>
      <c r="Z62" s="14">
        <f t="shared" si="49"/>
        <v>1.9382564154942954</v>
      </c>
      <c r="AA62" s="14">
        <f t="shared" si="50"/>
        <v>2.0206698731453305E-3</v>
      </c>
      <c r="AB62" s="14">
        <f t="shared" si="51"/>
        <v>0.13803727616962874</v>
      </c>
      <c r="AC62" s="14">
        <f t="shared" si="52"/>
        <v>7.9634920104262579E-3</v>
      </c>
      <c r="AD62" s="14">
        <f t="shared" si="53"/>
        <v>0</v>
      </c>
      <c r="AE62" s="14">
        <f t="shared" si="54"/>
        <v>0.18998926906134367</v>
      </c>
      <c r="AF62" s="14">
        <f t="shared" si="55"/>
        <v>1.6815636521755764</v>
      </c>
      <c r="AG62" s="14">
        <f t="shared" si="56"/>
        <v>1.8895412793235179E-2</v>
      </c>
      <c r="AH62" s="14">
        <f t="shared" si="57"/>
        <v>5.2085602189619112E-3</v>
      </c>
      <c r="AI62" s="14">
        <f t="shared" si="58"/>
        <v>2.0469039512828746E-3</v>
      </c>
      <c r="AJ62" s="14">
        <f t="shared" si="59"/>
        <v>5.4817575892721028E-3</v>
      </c>
      <c r="AK62" s="14">
        <f t="shared" si="60"/>
        <v>0</v>
      </c>
      <c r="AL62" s="14">
        <f t="shared" si="61"/>
        <v>3.9894634093371679</v>
      </c>
      <c r="AM62" s="14">
        <f t="shared" si="62"/>
        <v>0.8984857617941262</v>
      </c>
      <c r="AN62" s="11">
        <f t="shared" si="63"/>
        <v>0</v>
      </c>
      <c r="AP62">
        <f t="shared" si="64"/>
        <v>54.84</v>
      </c>
      <c r="AQ62">
        <f t="shared" si="65"/>
        <v>7.5999999999999998E-2</v>
      </c>
      <c r="AR62">
        <f t="shared" si="66"/>
        <v>3.3140000000000001</v>
      </c>
      <c r="AS62">
        <f t="shared" si="67"/>
        <v>0.28499999999999998</v>
      </c>
      <c r="AT62">
        <f t="shared" si="68"/>
        <v>0</v>
      </c>
      <c r="AU62">
        <f t="shared" si="69"/>
        <v>6.4279999999999999</v>
      </c>
      <c r="AV62">
        <f t="shared" si="85"/>
        <v>31.917000000000002</v>
      </c>
      <c r="AW62">
        <f t="shared" si="86"/>
        <v>0.499</v>
      </c>
      <c r="AX62">
        <f t="shared" si="87"/>
        <v>0.17399999999999999</v>
      </c>
      <c r="AY62">
        <f t="shared" si="88"/>
        <v>7.1999999999999995E-2</v>
      </c>
      <c r="AZ62">
        <f t="shared" si="89"/>
        <v>0.08</v>
      </c>
      <c r="BA62">
        <f t="shared" si="90"/>
        <v>0</v>
      </c>
      <c r="BB62">
        <f t="shared" si="70"/>
        <v>97.685000000000002</v>
      </c>
      <c r="BD62">
        <f t="shared" si="71"/>
        <v>0.91278295605858861</v>
      </c>
      <c r="BE62">
        <f t="shared" si="72"/>
        <v>9.5159391981569131E-4</v>
      </c>
      <c r="BF62">
        <f t="shared" si="73"/>
        <v>6.5005884660651242E-2</v>
      </c>
      <c r="BG62">
        <f t="shared" si="74"/>
        <v>3.7502467267583389E-3</v>
      </c>
      <c r="BH62">
        <f t="shared" si="75"/>
        <v>8.9471632982573365E-2</v>
      </c>
      <c r="BI62">
        <f t="shared" si="76"/>
        <v>0</v>
      </c>
      <c r="BJ62">
        <f t="shared" si="77"/>
        <v>0.79189865126388193</v>
      </c>
      <c r="BK62">
        <f t="shared" si="78"/>
        <v>8.8984154044231718E-3</v>
      </c>
      <c r="BL62">
        <f t="shared" si="79"/>
        <v>2.4528668939092775E-3</v>
      </c>
      <c r="BM62">
        <f t="shared" si="80"/>
        <v>9.639483323693849E-4</v>
      </c>
      <c r="BN62">
        <f t="shared" si="81"/>
        <v>2.5815237121020219E-3</v>
      </c>
      <c r="BO62">
        <f t="shared" si="82"/>
        <v>0</v>
      </c>
      <c r="BP62">
        <f t="shared" si="83"/>
        <v>1.8787577199550731</v>
      </c>
      <c r="BQ62">
        <f t="shared" si="84"/>
        <v>2.1234581590608546</v>
      </c>
    </row>
    <row r="63" spans="1:69" x14ac:dyDescent="0.15">
      <c r="A63" t="s">
        <v>137</v>
      </c>
      <c r="B63">
        <v>477</v>
      </c>
      <c r="C63">
        <f t="shared" si="46"/>
        <v>5.8309518948414594</v>
      </c>
      <c r="D63" s="1">
        <v>55.871000000000002</v>
      </c>
      <c r="E63" s="1">
        <v>6.8000000000000005E-2</v>
      </c>
      <c r="F63" s="1">
        <v>3.5550000000000002</v>
      </c>
      <c r="G63" s="1">
        <v>0.28399999999999997</v>
      </c>
      <c r="H63" s="1">
        <v>6.5709999999999997</v>
      </c>
      <c r="I63" s="1">
        <v>33.301000000000002</v>
      </c>
      <c r="J63" s="1">
        <v>0.48</v>
      </c>
      <c r="K63" s="1">
        <v>0.17199999999999999</v>
      </c>
      <c r="L63" s="1">
        <v>7.8E-2</v>
      </c>
      <c r="M63" s="1">
        <v>1.2999999999999999E-2</v>
      </c>
      <c r="O63">
        <f t="shared" si="48"/>
        <v>100.39300000000001</v>
      </c>
      <c r="Q63" s="1">
        <v>78.432000000000002</v>
      </c>
      <c r="R63" s="1">
        <v>88.887</v>
      </c>
      <c r="S63" s="1">
        <v>11.102</v>
      </c>
      <c r="V63" s="20">
        <v>12</v>
      </c>
      <c r="W63" s="20">
        <v>4</v>
      </c>
      <c r="X63" s="15">
        <v>0</v>
      </c>
      <c r="Z63" s="14">
        <f t="shared" si="49"/>
        <v>1.922871875045387</v>
      </c>
      <c r="AA63" s="14">
        <f t="shared" si="50"/>
        <v>1.7605193611475096E-3</v>
      </c>
      <c r="AB63" s="14">
        <f t="shared" si="51"/>
        <v>0.144189488294799</v>
      </c>
      <c r="AC63" s="14">
        <f t="shared" si="52"/>
        <v>7.727288861973036E-3</v>
      </c>
      <c r="AD63" s="14">
        <f t="shared" si="53"/>
        <v>0</v>
      </c>
      <c r="AE63" s="14">
        <f t="shared" si="54"/>
        <v>0.18911883751053374</v>
      </c>
      <c r="AF63" s="14">
        <f t="shared" si="55"/>
        <v>1.7084357138656261</v>
      </c>
      <c r="AG63" s="14">
        <f t="shared" si="56"/>
        <v>1.7698937451460305E-2</v>
      </c>
      <c r="AH63" s="14">
        <f t="shared" si="57"/>
        <v>5.0135691218292887E-3</v>
      </c>
      <c r="AI63" s="14">
        <f t="shared" si="58"/>
        <v>2.1592836149412591E-3</v>
      </c>
      <c r="AJ63" s="14">
        <f t="shared" si="59"/>
        <v>8.6740777476466166E-4</v>
      </c>
      <c r="AK63" s="14">
        <f t="shared" si="60"/>
        <v>0</v>
      </c>
      <c r="AL63" s="14">
        <f t="shared" si="61"/>
        <v>3.999842920902462</v>
      </c>
      <c r="AM63" s="14">
        <f t="shared" si="62"/>
        <v>0.90033549371564603</v>
      </c>
      <c r="AN63" s="11">
        <f t="shared" si="63"/>
        <v>0</v>
      </c>
      <c r="AP63">
        <f t="shared" si="64"/>
        <v>55.871000000000002</v>
      </c>
      <c r="AQ63">
        <f t="shared" si="65"/>
        <v>6.8000000000000005E-2</v>
      </c>
      <c r="AR63">
        <f t="shared" si="66"/>
        <v>3.5550000000000002</v>
      </c>
      <c r="AS63">
        <f t="shared" si="67"/>
        <v>0.28399999999999997</v>
      </c>
      <c r="AT63">
        <f t="shared" si="68"/>
        <v>0</v>
      </c>
      <c r="AU63">
        <f t="shared" si="69"/>
        <v>6.5709999999999997</v>
      </c>
      <c r="AV63">
        <f t="shared" si="85"/>
        <v>33.301000000000002</v>
      </c>
      <c r="AW63">
        <f t="shared" si="86"/>
        <v>0.48</v>
      </c>
      <c r="AX63">
        <f t="shared" si="87"/>
        <v>0.17199999999999999</v>
      </c>
      <c r="AY63">
        <f t="shared" si="88"/>
        <v>7.8E-2</v>
      </c>
      <c r="AZ63">
        <f t="shared" si="89"/>
        <v>1.2999999999999999E-2</v>
      </c>
      <c r="BA63">
        <f t="shared" si="90"/>
        <v>0</v>
      </c>
      <c r="BB63">
        <f t="shared" si="70"/>
        <v>100.39300000000001</v>
      </c>
      <c r="BD63">
        <f t="shared" si="71"/>
        <v>0.9299434087882823</v>
      </c>
      <c r="BE63">
        <f t="shared" si="72"/>
        <v>8.5142613878246064E-4</v>
      </c>
      <c r="BF63">
        <f t="shared" si="73"/>
        <v>6.9733228717143991E-2</v>
      </c>
      <c r="BG63">
        <f t="shared" si="74"/>
        <v>3.7370879663135726E-3</v>
      </c>
      <c r="BH63">
        <f t="shared" si="75"/>
        <v>9.1462056678358675E-2</v>
      </c>
      <c r="BI63">
        <f t="shared" si="76"/>
        <v>0</v>
      </c>
      <c r="BJ63">
        <f t="shared" si="77"/>
        <v>0.82623733388910392</v>
      </c>
      <c r="BK63">
        <f t="shared" si="78"/>
        <v>8.5595979842146754E-3</v>
      </c>
      <c r="BL63">
        <f t="shared" si="79"/>
        <v>2.4246730215654929E-3</v>
      </c>
      <c r="BM63">
        <f t="shared" si="80"/>
        <v>1.0442773600668337E-3</v>
      </c>
      <c r="BN63">
        <f t="shared" si="81"/>
        <v>4.1949760321657848E-4</v>
      </c>
      <c r="BO63">
        <f t="shared" si="82"/>
        <v>0</v>
      </c>
      <c r="BP63">
        <f t="shared" si="83"/>
        <v>1.9344125881470482</v>
      </c>
      <c r="BQ63">
        <f t="shared" si="84"/>
        <v>2.0677299896677499</v>
      </c>
    </row>
    <row r="64" spans="1:69" x14ac:dyDescent="0.15">
      <c r="A64" t="s">
        <v>138</v>
      </c>
      <c r="B64">
        <v>478</v>
      </c>
      <c r="C64">
        <f t="shared" si="46"/>
        <v>4.4721359550018667</v>
      </c>
      <c r="D64" s="1">
        <v>55.968000000000004</v>
      </c>
      <c r="E64" s="1">
        <v>7.3999999999999996E-2</v>
      </c>
      <c r="F64" s="1">
        <v>3.4660000000000002</v>
      </c>
      <c r="G64" s="1">
        <v>0.28000000000000003</v>
      </c>
      <c r="H64" s="1">
        <v>6.593</v>
      </c>
      <c r="I64" s="1">
        <v>33.374000000000002</v>
      </c>
      <c r="J64" s="1">
        <v>0.48299999999999998</v>
      </c>
      <c r="K64" s="1">
        <v>0.17799999999999999</v>
      </c>
      <c r="L64" s="1">
        <v>8.4000000000000005E-2</v>
      </c>
      <c r="M64" s="1">
        <v>1.0999999999999999E-2</v>
      </c>
      <c r="O64">
        <f t="shared" si="48"/>
        <v>100.511</v>
      </c>
      <c r="Q64" s="1">
        <v>78.436000000000007</v>
      </c>
      <c r="R64" s="1">
        <v>88.885000000000005</v>
      </c>
      <c r="S64" s="1">
        <v>11.102</v>
      </c>
      <c r="V64" s="20">
        <v>12</v>
      </c>
      <c r="W64" s="20">
        <v>4</v>
      </c>
      <c r="X64" s="15">
        <v>0</v>
      </c>
      <c r="Z64" s="14">
        <f t="shared" si="49"/>
        <v>1.9242306551933319</v>
      </c>
      <c r="AA64" s="14">
        <f t="shared" si="50"/>
        <v>1.9138903437935894E-3</v>
      </c>
      <c r="AB64" s="14">
        <f t="shared" si="51"/>
        <v>0.14043520501952375</v>
      </c>
      <c r="AC64" s="14">
        <f t="shared" si="52"/>
        <v>7.6106241938529509E-3</v>
      </c>
      <c r="AD64" s="14">
        <f t="shared" si="53"/>
        <v>0</v>
      </c>
      <c r="AE64" s="14">
        <f t="shared" si="54"/>
        <v>0.18955700442918788</v>
      </c>
      <c r="AF64" s="14">
        <f t="shared" si="55"/>
        <v>1.7104211836681826</v>
      </c>
      <c r="AG64" s="14">
        <f t="shared" si="56"/>
        <v>1.779125262905288E-2</v>
      </c>
      <c r="AH64" s="14">
        <f t="shared" si="57"/>
        <v>5.1831287988176999E-3</v>
      </c>
      <c r="AI64" s="14">
        <f t="shared" si="58"/>
        <v>2.3229925198085559E-3</v>
      </c>
      <c r="AJ64" s="14">
        <f t="shared" si="59"/>
        <v>7.332061212687364E-4</v>
      </c>
      <c r="AK64" s="14">
        <f t="shared" si="60"/>
        <v>0</v>
      </c>
      <c r="AL64" s="14">
        <f t="shared" si="61"/>
        <v>4.00019914291682</v>
      </c>
      <c r="AM64" s="14">
        <f t="shared" si="62"/>
        <v>0.90023201023217569</v>
      </c>
      <c r="AN64" s="11">
        <f t="shared" si="63"/>
        <v>0</v>
      </c>
      <c r="AP64">
        <f t="shared" si="64"/>
        <v>55.968000000000004</v>
      </c>
      <c r="AQ64">
        <f t="shared" si="65"/>
        <v>7.3999999999999996E-2</v>
      </c>
      <c r="AR64">
        <f t="shared" si="66"/>
        <v>3.4660000000000002</v>
      </c>
      <c r="AS64">
        <f t="shared" si="67"/>
        <v>0.28000000000000003</v>
      </c>
      <c r="AT64">
        <f t="shared" si="68"/>
        <v>0</v>
      </c>
      <c r="AU64">
        <f t="shared" si="69"/>
        <v>6.593</v>
      </c>
      <c r="AV64">
        <f t="shared" si="85"/>
        <v>33.374000000000002</v>
      </c>
      <c r="AW64">
        <f t="shared" si="86"/>
        <v>0.48299999999999998</v>
      </c>
      <c r="AX64">
        <f t="shared" si="87"/>
        <v>0.17799999999999999</v>
      </c>
      <c r="AY64">
        <f t="shared" si="88"/>
        <v>8.4000000000000005E-2</v>
      </c>
      <c r="AZ64">
        <f t="shared" si="89"/>
        <v>1.0999999999999999E-2</v>
      </c>
      <c r="BA64">
        <f t="shared" si="90"/>
        <v>0</v>
      </c>
      <c r="BB64">
        <f t="shared" si="70"/>
        <v>100.511</v>
      </c>
      <c r="BD64">
        <f t="shared" si="71"/>
        <v>0.93155792276964056</v>
      </c>
      <c r="BE64">
        <f t="shared" si="72"/>
        <v>9.2655197455738354E-4</v>
      </c>
      <c r="BF64">
        <f t="shared" si="73"/>
        <v>6.798744605727737E-2</v>
      </c>
      <c r="BG64">
        <f t="shared" si="74"/>
        <v>3.6844529245345088E-3</v>
      </c>
      <c r="BH64">
        <f t="shared" si="75"/>
        <v>9.1768275708479494E-2</v>
      </c>
      <c r="BI64">
        <f t="shared" si="76"/>
        <v>0</v>
      </c>
      <c r="BJ64">
        <f t="shared" si="77"/>
        <v>0.82804855053046322</v>
      </c>
      <c r="BK64">
        <f t="shared" si="78"/>
        <v>8.6130954716160165E-3</v>
      </c>
      <c r="BL64">
        <f t="shared" si="79"/>
        <v>2.5092546385968475E-3</v>
      </c>
      <c r="BM64">
        <f t="shared" si="80"/>
        <v>1.1246063877642825E-3</v>
      </c>
      <c r="BN64">
        <f t="shared" si="81"/>
        <v>3.5495951041402795E-4</v>
      </c>
      <c r="BO64">
        <f t="shared" si="82"/>
        <v>0</v>
      </c>
      <c r="BP64">
        <f t="shared" si="83"/>
        <v>1.9365751159733438</v>
      </c>
      <c r="BQ64">
        <f t="shared" si="84"/>
        <v>2.065604948613768</v>
      </c>
    </row>
    <row r="65" spans="1:69" x14ac:dyDescent="0.15">
      <c r="A65" t="s">
        <v>139</v>
      </c>
      <c r="B65">
        <v>479</v>
      </c>
      <c r="C65">
        <f t="shared" si="46"/>
        <v>5.3851648071338278</v>
      </c>
      <c r="D65" s="1">
        <v>56.033999999999999</v>
      </c>
      <c r="E65" s="1">
        <v>7.1999999999999995E-2</v>
      </c>
      <c r="F65" s="1">
        <v>3.4569999999999999</v>
      </c>
      <c r="G65" s="1">
        <v>0.27</v>
      </c>
      <c r="H65" s="1">
        <v>6.6239999999999997</v>
      </c>
      <c r="I65" s="1">
        <v>33.491999999999997</v>
      </c>
      <c r="J65" s="1">
        <v>0.48599999999999999</v>
      </c>
      <c r="K65" s="1">
        <v>0.184</v>
      </c>
      <c r="L65" s="1">
        <v>7.9000000000000001E-2</v>
      </c>
      <c r="M65" s="1">
        <v>8.9999999999999993E-3</v>
      </c>
      <c r="O65">
        <f t="shared" ref="O65:O71" si="91">SUM(D65:N65)</f>
        <v>100.70700000000001</v>
      </c>
      <c r="Q65" s="1">
        <v>78.441000000000003</v>
      </c>
      <c r="R65" s="1">
        <v>88.882999999999996</v>
      </c>
      <c r="S65" s="1">
        <v>11.102</v>
      </c>
      <c r="V65" s="37">
        <v>12</v>
      </c>
      <c r="W65" s="37">
        <v>4</v>
      </c>
      <c r="X65" s="15">
        <v>0</v>
      </c>
      <c r="Z65" s="14">
        <f t="shared" ref="Z65:Z71" si="92">IFERROR(BD65*$BQ65,"NA")</f>
        <v>1.9231345621187015</v>
      </c>
      <c r="AA65" s="14">
        <f t="shared" ref="AA65:AA71" si="93">IFERROR(BE65*$BQ65,"NA")</f>
        <v>1.8589107280247187E-3</v>
      </c>
      <c r="AB65" s="14">
        <f t="shared" ref="AB65:AB71" si="94">IFERROR(BF65*$BQ65,"NA")</f>
        <v>0.13982586658566745</v>
      </c>
      <c r="AC65" s="14">
        <f t="shared" ref="AC65:AC71" si="95">IFERROR(BG65*$BQ65,"NA")</f>
        <v>7.3259966546033719E-3</v>
      </c>
      <c r="AD65" s="14">
        <f t="shared" ref="AD65:AD71" si="96">IFERROR(IF(OR($X65="spinel", $X65="Spinel", $X65="SPINEL"),((BH65+BI65)*BQ65-AE65),BI65*$BQ65),"NA")</f>
        <v>0</v>
      </c>
      <c r="AE65" s="14">
        <f t="shared" ref="AE65:AE71" si="97">IFERROR(IF(OR($X65="spinel", $X65="Spinel", $X65="SPINEL"),(1-AF65-AG65-AH65-AI65),BH65*$BQ65),"NA")</f>
        <v>0.19011561587337625</v>
      </c>
      <c r="AF65" s="14">
        <f t="shared" ref="AF65:AF71" si="98">IFERROR(BJ65*$BQ65,"NA")</f>
        <v>1.7134703485415255</v>
      </c>
      <c r="AG65" s="14">
        <f t="shared" ref="AG65:AG71" si="99">IFERROR(BK65*$BQ65,"NA")</f>
        <v>1.787048629893415E-2</v>
      </c>
      <c r="AH65" s="14">
        <f t="shared" ref="AH65:AH71" si="100">IFERROR(BL65*$BQ65,"NA")</f>
        <v>5.3484818644509271E-3</v>
      </c>
      <c r="AI65" s="14">
        <f t="shared" ref="AI65:AI71" si="101">IFERROR(BM65*$BQ65,"NA")</f>
        <v>2.1809028618535137E-3</v>
      </c>
      <c r="AJ65" s="14">
        <f t="shared" ref="AJ65:AJ71" si="102">IFERROR(BN65*$BQ65,"NA")</f>
        <v>5.9884801200256129E-4</v>
      </c>
      <c r="AK65" s="14">
        <f t="shared" ref="AK65:AK71" si="103">IFERROR(BO65*$BQ65,"NA")</f>
        <v>0</v>
      </c>
      <c r="AL65" s="14">
        <f t="shared" ref="AL65:AL71" si="104">IFERROR(SUM(Z65:AK65),"NA")</f>
        <v>4.0017300195391412</v>
      </c>
      <c r="AM65" s="14">
        <f t="shared" ref="AM65:AM71" si="105">IFERROR(AF65/(AF65+AE65),"NA")</f>
        <v>0.90012764360142172</v>
      </c>
      <c r="AN65" s="11">
        <f t="shared" ref="AN65:AN71" si="106">IFERROR(AD65/(AD65+AE65),"NA")</f>
        <v>0</v>
      </c>
      <c r="AP65">
        <f t="shared" ref="AP65:AP71" si="107">D65</f>
        <v>56.033999999999999</v>
      </c>
      <c r="AQ65">
        <f t="shared" ref="AQ65:AQ71" si="108">E65</f>
        <v>7.1999999999999995E-2</v>
      </c>
      <c r="AR65">
        <f t="shared" ref="AR65:AR71" si="109">F65</f>
        <v>3.4569999999999999</v>
      </c>
      <c r="AS65">
        <f t="shared" ref="AS65:AS71" si="110">G65</f>
        <v>0.27</v>
      </c>
      <c r="AT65">
        <f t="shared" ref="AT65:AT71" si="111">BI65*AT$1/2</f>
        <v>0</v>
      </c>
      <c r="AU65">
        <f t="shared" ref="AU65:AU71" si="112">BH65*AU$1</f>
        <v>6.6239999999999997</v>
      </c>
      <c r="AV65">
        <f t="shared" ref="AV65:AV71" si="113">I65</f>
        <v>33.491999999999997</v>
      </c>
      <c r="AW65">
        <f t="shared" ref="AW65:AW71" si="114">J65</f>
        <v>0.48599999999999999</v>
      </c>
      <c r="AX65">
        <f t="shared" ref="AX65:AX71" si="115">K65</f>
        <v>0.184</v>
      </c>
      <c r="AY65">
        <f t="shared" ref="AY65:AY71" si="116">L65</f>
        <v>7.9000000000000001E-2</v>
      </c>
      <c r="AZ65">
        <f t="shared" ref="AZ65:AZ71" si="117">M65</f>
        <v>8.9999999999999993E-3</v>
      </c>
      <c r="BA65">
        <f t="shared" ref="BA65:BA71" si="118">N65</f>
        <v>0</v>
      </c>
      <c r="BB65">
        <f t="shared" ref="BB65:BB71" si="119">SUM(AP65:BA65)</f>
        <v>100.70700000000001</v>
      </c>
      <c r="BD65">
        <f t="shared" ref="BD65:BD71" si="120">D65/AP$1</f>
        <v>0.93265645805592545</v>
      </c>
      <c r="BE65">
        <f t="shared" ref="BE65:BE71" si="121">E65/AQ$1</f>
        <v>9.0151002929907587E-4</v>
      </c>
      <c r="BF65">
        <f t="shared" ref="BF65:BF71" si="122">F65/AR$1*2</f>
        <v>6.781090623774029E-2</v>
      </c>
      <c r="BG65">
        <f t="shared" ref="BG65:BG71" si="123">G65/AS$1*2</f>
        <v>3.5528653200868478E-3</v>
      </c>
      <c r="BH65">
        <f t="shared" ref="BH65:BH71" si="124">IF(OR($X65="spinel", $X65="Spinel", $X65="SPINEL"),H65/AU$1,H65/AU$1*(1-$X65))</f>
        <v>9.2199766160013366E-2</v>
      </c>
      <c r="BI65">
        <f t="shared" ref="BI65:BI71" si="125">IF(OR($X65="spinel", $X65="Spinel", $X65="SPINEL"),0,H65/AU$1*$X65)</f>
        <v>0</v>
      </c>
      <c r="BJ65">
        <f t="shared" ref="BJ65:BJ71" si="126">I65/AV$1</f>
        <v>0.83097627058087942</v>
      </c>
      <c r="BK65">
        <f t="shared" ref="BK65:BK71" si="127">J65/AW$1</f>
        <v>8.6665929590173576E-3</v>
      </c>
      <c r="BL65">
        <f t="shared" ref="BL65:BL71" si="128">K65/AX$1</f>
        <v>2.5938362556282017E-3</v>
      </c>
      <c r="BM65">
        <f t="shared" ref="BM65:BM71" si="129">L65/AY$1</f>
        <v>1.0576655313497417E-3</v>
      </c>
      <c r="BN65">
        <f t="shared" ref="BN65:BN71" si="130">M65/AZ$1*2</f>
        <v>2.9042141761147743E-4</v>
      </c>
      <c r="BO65">
        <f t="shared" ref="BO65:BO71" si="131">N65/BA$1*2</f>
        <v>0</v>
      </c>
      <c r="BP65">
        <f t="shared" ref="BP65:BP71" si="132">SUM(BD65:BO65)</f>
        <v>1.9407062925475509</v>
      </c>
      <c r="BQ65">
        <f t="shared" ref="BQ65:BQ71" si="133">IFERROR(IF(OR($U65="Total",$U65="total", $U65="TOTAL"),$W65/$BP65,V65/(BD65*4+BE65*4+BF65*3+BG65*3+BH65*2+BI65*3+BJ65*2+BK65*2+BL65*2+BM65*2+BN65+BO65)),"NA")</f>
        <v>2.0619967250614195</v>
      </c>
    </row>
    <row r="66" spans="1:69" x14ac:dyDescent="0.15">
      <c r="A66" t="s">
        <v>140</v>
      </c>
      <c r="B66">
        <v>480</v>
      </c>
      <c r="C66">
        <f t="shared" si="46"/>
        <v>5.0990195135864749</v>
      </c>
      <c r="D66" s="1">
        <v>54.725000000000001</v>
      </c>
      <c r="E66" s="1">
        <v>0.126</v>
      </c>
      <c r="F66" s="1">
        <v>4.7359999999999998</v>
      </c>
      <c r="G66" s="1">
        <v>0.187</v>
      </c>
      <c r="H66" s="1">
        <v>4.9619999999999997</v>
      </c>
      <c r="I66" s="1">
        <v>22.143999999999998</v>
      </c>
      <c r="J66" s="1">
        <v>0.53200000000000003</v>
      </c>
      <c r="K66" s="1">
        <v>0.127</v>
      </c>
      <c r="L66" s="1">
        <v>9.6000000000000002E-2</v>
      </c>
      <c r="M66" s="1">
        <v>0.36699999999999999</v>
      </c>
      <c r="O66">
        <f t="shared" si="91"/>
        <v>88.001999999999995</v>
      </c>
      <c r="Q66" s="1">
        <v>78.445999999999998</v>
      </c>
      <c r="R66" s="1">
        <v>88.882000000000005</v>
      </c>
      <c r="S66" s="1">
        <v>11.102</v>
      </c>
      <c r="V66" s="37">
        <v>12</v>
      </c>
      <c r="W66" s="37">
        <v>4</v>
      </c>
      <c r="X66" s="15">
        <v>0</v>
      </c>
      <c r="Z66" s="14">
        <f t="shared" si="92"/>
        <v>2.0980495256876828</v>
      </c>
      <c r="AA66" s="14">
        <f t="shared" si="93"/>
        <v>3.6338625885928171E-3</v>
      </c>
      <c r="AB66" s="14">
        <f t="shared" si="94"/>
        <v>0.21397929489227385</v>
      </c>
      <c r="AC66" s="14">
        <f t="shared" si="95"/>
        <v>5.6678255771425625E-3</v>
      </c>
      <c r="AD66" s="14">
        <f t="shared" si="96"/>
        <v>0</v>
      </c>
      <c r="AE66" s="14">
        <f t="shared" si="97"/>
        <v>0.15908386920136361</v>
      </c>
      <c r="AF66" s="14">
        <f t="shared" si="98"/>
        <v>1.2655039410050362</v>
      </c>
      <c r="AG66" s="14">
        <f t="shared" si="99"/>
        <v>2.1851620639055325E-2</v>
      </c>
      <c r="AH66" s="14">
        <f t="shared" si="100"/>
        <v>4.1237121639430665E-3</v>
      </c>
      <c r="AI66" s="14">
        <f t="shared" si="101"/>
        <v>2.9604135440407481E-3</v>
      </c>
      <c r="AJ66" s="14">
        <f t="shared" si="102"/>
        <v>2.7277972379771559E-2</v>
      </c>
      <c r="AK66" s="14">
        <f t="shared" si="103"/>
        <v>0</v>
      </c>
      <c r="AL66" s="14">
        <f t="shared" si="104"/>
        <v>3.802132037678903</v>
      </c>
      <c r="AM66" s="14">
        <f t="shared" si="105"/>
        <v>0.88832989580451704</v>
      </c>
      <c r="AN66" s="11">
        <f t="shared" si="106"/>
        <v>0</v>
      </c>
      <c r="AP66">
        <f t="shared" si="107"/>
        <v>54.725000000000001</v>
      </c>
      <c r="AQ66">
        <f t="shared" si="108"/>
        <v>0.126</v>
      </c>
      <c r="AR66">
        <f t="shared" si="109"/>
        <v>4.7359999999999998</v>
      </c>
      <c r="AS66">
        <f t="shared" si="110"/>
        <v>0.187</v>
      </c>
      <c r="AT66">
        <f t="shared" si="111"/>
        <v>0</v>
      </c>
      <c r="AU66">
        <f t="shared" si="112"/>
        <v>4.9619999999999997</v>
      </c>
      <c r="AV66">
        <f t="shared" si="113"/>
        <v>22.143999999999998</v>
      </c>
      <c r="AW66">
        <f t="shared" si="114"/>
        <v>0.53200000000000003</v>
      </c>
      <c r="AX66">
        <f t="shared" si="115"/>
        <v>0.127</v>
      </c>
      <c r="AY66">
        <f t="shared" si="116"/>
        <v>9.6000000000000002E-2</v>
      </c>
      <c r="AZ66">
        <f t="shared" si="117"/>
        <v>0.36699999999999999</v>
      </c>
      <c r="BA66">
        <f t="shared" si="118"/>
        <v>0</v>
      </c>
      <c r="BB66">
        <f t="shared" si="119"/>
        <v>88.001999999999995</v>
      </c>
      <c r="BD66">
        <f t="shared" si="120"/>
        <v>0.91086884154460723</v>
      </c>
      <c r="BE66">
        <f t="shared" si="121"/>
        <v>1.577642551273383E-3</v>
      </c>
      <c r="BF66">
        <f t="shared" si="122"/>
        <v>9.2899176147508825E-2</v>
      </c>
      <c r="BG66">
        <f t="shared" si="123"/>
        <v>2.460688203171261E-3</v>
      </c>
      <c r="BH66">
        <f t="shared" si="124"/>
        <v>6.9066310339067988E-2</v>
      </c>
      <c r="BI66">
        <f t="shared" si="125"/>
        <v>0</v>
      </c>
      <c r="BJ66">
        <f t="shared" si="126"/>
        <v>0.54941892200355291</v>
      </c>
      <c r="BK66">
        <f t="shared" si="127"/>
        <v>9.4868877658379324E-3</v>
      </c>
      <c r="BL66">
        <f t="shared" si="128"/>
        <v>1.7903108938303351E-3</v>
      </c>
      <c r="BM66">
        <f t="shared" si="129"/>
        <v>1.2852644431591799E-3</v>
      </c>
      <c r="BN66">
        <f t="shared" si="130"/>
        <v>1.1842740029268025E-2</v>
      </c>
      <c r="BO66">
        <f t="shared" si="131"/>
        <v>0</v>
      </c>
      <c r="BP66">
        <f t="shared" si="132"/>
        <v>1.6506967839212772</v>
      </c>
      <c r="BQ66">
        <f t="shared" si="133"/>
        <v>2.3033497579409041</v>
      </c>
    </row>
    <row r="67" spans="1:69" x14ac:dyDescent="0.15">
      <c r="A67" t="s">
        <v>141</v>
      </c>
      <c r="B67">
        <v>481</v>
      </c>
      <c r="C67">
        <f t="shared" si="46"/>
        <v>4.4721359550082234</v>
      </c>
      <c r="D67" s="1">
        <v>56.085000000000001</v>
      </c>
      <c r="E67" s="1">
        <v>6.3E-2</v>
      </c>
      <c r="F67" s="1">
        <v>3.6709999999999998</v>
      </c>
      <c r="G67" s="1">
        <v>0.25700000000000001</v>
      </c>
      <c r="H67" s="1">
        <v>6.5469999999999997</v>
      </c>
      <c r="I67" s="1">
        <v>33.154000000000003</v>
      </c>
      <c r="J67" s="1">
        <v>0.47399999999999998</v>
      </c>
      <c r="K67" s="1">
        <v>0.18</v>
      </c>
      <c r="L67" s="1">
        <v>8.6999999999999994E-2</v>
      </c>
      <c r="M67" s="1">
        <v>2.4E-2</v>
      </c>
      <c r="O67">
        <f t="shared" si="91"/>
        <v>100.54200000000003</v>
      </c>
      <c r="Q67" s="1">
        <v>78.45</v>
      </c>
      <c r="R67" s="1">
        <v>88.88</v>
      </c>
      <c r="S67" s="1">
        <v>11.102</v>
      </c>
      <c r="V67" s="37">
        <v>12</v>
      </c>
      <c r="W67" s="37">
        <v>4</v>
      </c>
      <c r="X67" s="15">
        <v>0</v>
      </c>
      <c r="Z67" s="14">
        <f t="shared" si="92"/>
        <v>1.9261206742672898</v>
      </c>
      <c r="AA67" s="14">
        <f t="shared" si="93"/>
        <v>1.6275911069934589E-3</v>
      </c>
      <c r="AB67" s="14">
        <f t="shared" si="94"/>
        <v>0.148576884009924</v>
      </c>
      <c r="AC67" s="14">
        <f t="shared" si="95"/>
        <v>6.9777402183399421E-3</v>
      </c>
      <c r="AD67" s="14">
        <f t="shared" si="96"/>
        <v>0</v>
      </c>
      <c r="AE67" s="14">
        <f t="shared" si="97"/>
        <v>0.18802626938965439</v>
      </c>
      <c r="AF67" s="14">
        <f t="shared" si="98"/>
        <v>1.6972669926524551</v>
      </c>
      <c r="AG67" s="14">
        <f t="shared" si="99"/>
        <v>1.7440429047709104E-2</v>
      </c>
      <c r="AH67" s="14">
        <f t="shared" si="100"/>
        <v>5.2355695243226346E-3</v>
      </c>
      <c r="AI67" s="14">
        <f t="shared" si="101"/>
        <v>2.4032956763494046E-3</v>
      </c>
      <c r="AJ67" s="14">
        <f t="shared" si="102"/>
        <v>1.597953237094923E-3</v>
      </c>
      <c r="AK67" s="14">
        <f t="shared" si="103"/>
        <v>0</v>
      </c>
      <c r="AL67" s="14">
        <f t="shared" si="104"/>
        <v>3.9952733991301326</v>
      </c>
      <c r="AM67" s="14">
        <f t="shared" si="105"/>
        <v>0.90026683212881775</v>
      </c>
      <c r="AN67" s="11">
        <f t="shared" si="106"/>
        <v>0</v>
      </c>
      <c r="AP67">
        <f t="shared" si="107"/>
        <v>56.085000000000001</v>
      </c>
      <c r="AQ67">
        <f t="shared" si="108"/>
        <v>6.3E-2</v>
      </c>
      <c r="AR67">
        <f t="shared" si="109"/>
        <v>3.6709999999999998</v>
      </c>
      <c r="AS67">
        <f t="shared" si="110"/>
        <v>0.25700000000000001</v>
      </c>
      <c r="AT67">
        <f t="shared" si="111"/>
        <v>0</v>
      </c>
      <c r="AU67">
        <f t="shared" si="112"/>
        <v>6.5469999999999997</v>
      </c>
      <c r="AV67">
        <f t="shared" si="113"/>
        <v>33.154000000000003</v>
      </c>
      <c r="AW67">
        <f t="shared" si="114"/>
        <v>0.47399999999999998</v>
      </c>
      <c r="AX67">
        <f t="shared" si="115"/>
        <v>0.18</v>
      </c>
      <c r="AY67">
        <f t="shared" si="116"/>
        <v>8.6999999999999994E-2</v>
      </c>
      <c r="AZ67">
        <f t="shared" si="117"/>
        <v>2.4E-2</v>
      </c>
      <c r="BA67">
        <f t="shared" si="118"/>
        <v>0</v>
      </c>
      <c r="BB67">
        <f t="shared" si="119"/>
        <v>100.54200000000003</v>
      </c>
      <c r="BD67">
        <f t="shared" si="120"/>
        <v>0.93350532623169113</v>
      </c>
      <c r="BE67">
        <f t="shared" si="121"/>
        <v>7.8882127563669152E-4</v>
      </c>
      <c r="BF67">
        <f t="shared" si="122"/>
        <v>7.2008630835621812E-2</v>
      </c>
      <c r="BG67">
        <f t="shared" si="123"/>
        <v>3.3818014343048883E-3</v>
      </c>
      <c r="BH67">
        <f t="shared" si="124"/>
        <v>9.11279995545905E-2</v>
      </c>
      <c r="BI67">
        <f t="shared" si="125"/>
        <v>0</v>
      </c>
      <c r="BJ67">
        <f t="shared" si="126"/>
        <v>0.8225900894195175</v>
      </c>
      <c r="BK67">
        <f t="shared" si="127"/>
        <v>8.4526030094119915E-3</v>
      </c>
      <c r="BL67">
        <f t="shared" si="128"/>
        <v>2.5374485109406321E-3</v>
      </c>
      <c r="BM67">
        <f t="shared" si="129"/>
        <v>1.1647709016130068E-3</v>
      </c>
      <c r="BN67">
        <f t="shared" si="130"/>
        <v>7.7445711363060654E-4</v>
      </c>
      <c r="BO67">
        <f t="shared" si="131"/>
        <v>0</v>
      </c>
      <c r="BP67">
        <f t="shared" si="132"/>
        <v>1.9363319482869588</v>
      </c>
      <c r="BQ67">
        <f t="shared" si="133"/>
        <v>2.063320497637136</v>
      </c>
    </row>
    <row r="68" spans="1:69" x14ac:dyDescent="0.15">
      <c r="A68" t="s">
        <v>142</v>
      </c>
      <c r="B68">
        <v>482</v>
      </c>
      <c r="C68">
        <f t="shared" si="46"/>
        <v>5.3851648071285512</v>
      </c>
      <c r="D68" s="1">
        <v>55.960999999999999</v>
      </c>
      <c r="E68" s="1">
        <v>5.8000000000000003E-2</v>
      </c>
      <c r="F68" s="1">
        <v>3.4350000000000001</v>
      </c>
      <c r="G68" s="1">
        <v>0.25800000000000001</v>
      </c>
      <c r="H68" s="1">
        <v>6.5190000000000001</v>
      </c>
      <c r="I68" s="1">
        <v>33.289000000000001</v>
      </c>
      <c r="J68" s="1">
        <v>0.47099999999999997</v>
      </c>
      <c r="K68" s="1">
        <v>0.17799999999999999</v>
      </c>
      <c r="L68" s="1">
        <v>6.7000000000000004E-2</v>
      </c>
      <c r="M68" s="1">
        <v>1.7000000000000001E-2</v>
      </c>
      <c r="O68">
        <f t="shared" si="91"/>
        <v>100.253</v>
      </c>
      <c r="Q68" s="1">
        <v>78.454999999999998</v>
      </c>
      <c r="R68" s="1">
        <v>88.878</v>
      </c>
      <c r="S68" s="1">
        <v>11.102</v>
      </c>
      <c r="V68" s="37">
        <v>12</v>
      </c>
      <c r="W68" s="37">
        <v>4</v>
      </c>
      <c r="X68" s="15">
        <v>0</v>
      </c>
      <c r="Z68" s="14">
        <f t="shared" si="92"/>
        <v>1.9276158492848203</v>
      </c>
      <c r="AA68" s="14">
        <f t="shared" si="93"/>
        <v>1.5029031880244123E-3</v>
      </c>
      <c r="AB68" s="14">
        <f t="shared" si="94"/>
        <v>0.13944143909061457</v>
      </c>
      <c r="AC68" s="14">
        <f t="shared" si="95"/>
        <v>7.0258622803695096E-3</v>
      </c>
      <c r="AD68" s="14">
        <f t="shared" si="96"/>
        <v>0</v>
      </c>
      <c r="AE68" s="14">
        <f t="shared" si="97"/>
        <v>0.18778263237738416</v>
      </c>
      <c r="AF68" s="14">
        <f t="shared" si="98"/>
        <v>1.7092800934736951</v>
      </c>
      <c r="AG68" s="14">
        <f t="shared" si="99"/>
        <v>1.7381929475108134E-2</v>
      </c>
      <c r="AH68" s="14">
        <f t="shared" si="100"/>
        <v>5.1928966779711642E-3</v>
      </c>
      <c r="AI68" s="14">
        <f t="shared" si="101"/>
        <v>1.8563548993202057E-3</v>
      </c>
      <c r="AJ68" s="14">
        <f t="shared" si="102"/>
        <v>1.1352721887114314E-3</v>
      </c>
      <c r="AK68" s="14">
        <f t="shared" si="103"/>
        <v>0</v>
      </c>
      <c r="AL68" s="14">
        <f t="shared" si="104"/>
        <v>3.998215232936019</v>
      </c>
      <c r="AM68" s="14">
        <f t="shared" si="105"/>
        <v>0.90101400980658708</v>
      </c>
      <c r="AN68" s="11">
        <f t="shared" si="106"/>
        <v>0</v>
      </c>
      <c r="AP68">
        <f t="shared" si="107"/>
        <v>55.960999999999999</v>
      </c>
      <c r="AQ68">
        <f t="shared" si="108"/>
        <v>5.8000000000000003E-2</v>
      </c>
      <c r="AR68">
        <f t="shared" si="109"/>
        <v>3.4350000000000001</v>
      </c>
      <c r="AS68">
        <f t="shared" si="110"/>
        <v>0.25800000000000001</v>
      </c>
      <c r="AT68">
        <f t="shared" si="111"/>
        <v>0</v>
      </c>
      <c r="AU68">
        <f t="shared" si="112"/>
        <v>6.5190000000000001</v>
      </c>
      <c r="AV68">
        <f t="shared" si="113"/>
        <v>33.289000000000001</v>
      </c>
      <c r="AW68">
        <f t="shared" si="114"/>
        <v>0.47099999999999997</v>
      </c>
      <c r="AX68">
        <f t="shared" si="115"/>
        <v>0.17799999999999999</v>
      </c>
      <c r="AY68">
        <f t="shared" si="116"/>
        <v>6.7000000000000004E-2</v>
      </c>
      <c r="AZ68">
        <f t="shared" si="117"/>
        <v>1.7000000000000001E-2</v>
      </c>
      <c r="BA68">
        <f t="shared" si="118"/>
        <v>0</v>
      </c>
      <c r="BB68">
        <f t="shared" si="119"/>
        <v>100.253</v>
      </c>
      <c r="BD68">
        <f t="shared" si="120"/>
        <v>0.93144141145139814</v>
      </c>
      <c r="BE68">
        <f t="shared" si="121"/>
        <v>7.2621641249092229E-4</v>
      </c>
      <c r="BF68">
        <f t="shared" si="122"/>
        <v>6.7379364456649674E-2</v>
      </c>
      <c r="BG68">
        <f t="shared" si="123"/>
        <v>3.3949601947496546E-3</v>
      </c>
      <c r="BH68">
        <f t="shared" si="124"/>
        <v>9.0738266243527654E-2</v>
      </c>
      <c r="BI68">
        <f t="shared" si="125"/>
        <v>0</v>
      </c>
      <c r="BJ68">
        <f t="shared" si="126"/>
        <v>0.82593959964668873</v>
      </c>
      <c r="BK68">
        <f t="shared" si="127"/>
        <v>8.3991055220106487E-3</v>
      </c>
      <c r="BL68">
        <f t="shared" si="128"/>
        <v>2.5092546385968475E-3</v>
      </c>
      <c r="BM68">
        <f t="shared" si="129"/>
        <v>8.9700747595484434E-4</v>
      </c>
      <c r="BN68">
        <f t="shared" si="130"/>
        <v>5.4857378882167964E-4</v>
      </c>
      <c r="BO68">
        <f t="shared" si="131"/>
        <v>0</v>
      </c>
      <c r="BP68">
        <f t="shared" si="132"/>
        <v>1.931973759830889</v>
      </c>
      <c r="BQ68">
        <f t="shared" si="133"/>
        <v>2.0694976899096158</v>
      </c>
    </row>
    <row r="69" spans="1:69" x14ac:dyDescent="0.15">
      <c r="A69" t="s">
        <v>143</v>
      </c>
      <c r="B69">
        <v>483</v>
      </c>
      <c r="C69">
        <f t="shared" si="46"/>
        <v>5.3851648071285512</v>
      </c>
      <c r="D69" s="1">
        <v>55.832000000000001</v>
      </c>
      <c r="E69" s="1">
        <v>7.1999999999999995E-2</v>
      </c>
      <c r="F69" s="1">
        <v>3.38</v>
      </c>
      <c r="G69" s="1">
        <v>0.255</v>
      </c>
      <c r="H69" s="1">
        <v>6.5510000000000002</v>
      </c>
      <c r="I69" s="1">
        <v>33.389000000000003</v>
      </c>
      <c r="J69" s="1">
        <v>0.434</v>
      </c>
      <c r="K69" s="1">
        <v>0.16800000000000001</v>
      </c>
      <c r="L69" s="1">
        <v>8.8999999999999996E-2</v>
      </c>
      <c r="M69" s="1">
        <v>8.0000000000000002E-3</v>
      </c>
      <c r="O69">
        <f t="shared" si="91"/>
        <v>100.17800000000001</v>
      </c>
      <c r="Q69" s="1">
        <v>78.459999999999994</v>
      </c>
      <c r="R69" s="1">
        <v>88.876000000000005</v>
      </c>
      <c r="S69" s="1">
        <v>11.102</v>
      </c>
      <c r="V69" s="37">
        <v>12</v>
      </c>
      <c r="W69" s="37">
        <v>4</v>
      </c>
      <c r="X69" s="15">
        <v>0</v>
      </c>
      <c r="Z69" s="14">
        <f t="shared" si="92"/>
        <v>1.9253944970491845</v>
      </c>
      <c r="AA69" s="14">
        <f t="shared" si="93"/>
        <v>1.867828628076751E-3</v>
      </c>
      <c r="AB69" s="14">
        <f t="shared" si="94"/>
        <v>0.13736729111899137</v>
      </c>
      <c r="AC69" s="14">
        <f t="shared" si="95"/>
        <v>6.9521898934404198E-3</v>
      </c>
      <c r="AD69" s="14">
        <f t="shared" si="96"/>
        <v>0</v>
      </c>
      <c r="AE69" s="14">
        <f t="shared" si="97"/>
        <v>0.18892244615002349</v>
      </c>
      <c r="AF69" s="14">
        <f t="shared" si="98"/>
        <v>1.7163956955623088</v>
      </c>
      <c r="AG69" s="14">
        <f t="shared" si="99"/>
        <v>1.6034976391046216E-2</v>
      </c>
      <c r="AH69" s="14">
        <f t="shared" si="100"/>
        <v>4.9068239906821355E-3</v>
      </c>
      <c r="AI69" s="14">
        <f t="shared" si="101"/>
        <v>2.4687535158245252E-3</v>
      </c>
      <c r="AJ69" s="14">
        <f t="shared" si="102"/>
        <v>5.3486303388905216E-4</v>
      </c>
      <c r="AK69" s="14">
        <f t="shared" si="103"/>
        <v>0</v>
      </c>
      <c r="AL69" s="14">
        <f t="shared" si="104"/>
        <v>4.0008453653334666</v>
      </c>
      <c r="AM69" s="14">
        <f t="shared" si="105"/>
        <v>0.90084467154643444</v>
      </c>
      <c r="AN69" s="11">
        <f t="shared" si="106"/>
        <v>0</v>
      </c>
      <c r="AP69">
        <f t="shared" si="107"/>
        <v>55.832000000000001</v>
      </c>
      <c r="AQ69">
        <f t="shared" si="108"/>
        <v>7.1999999999999995E-2</v>
      </c>
      <c r="AR69">
        <f t="shared" si="109"/>
        <v>3.38</v>
      </c>
      <c r="AS69">
        <f t="shared" si="110"/>
        <v>0.255</v>
      </c>
      <c r="AT69">
        <f t="shared" si="111"/>
        <v>0</v>
      </c>
      <c r="AU69">
        <f t="shared" si="112"/>
        <v>6.551000000000001</v>
      </c>
      <c r="AV69">
        <f t="shared" si="113"/>
        <v>33.389000000000003</v>
      </c>
      <c r="AW69">
        <f t="shared" si="114"/>
        <v>0.434</v>
      </c>
      <c r="AX69">
        <f t="shared" si="115"/>
        <v>0.16800000000000001</v>
      </c>
      <c r="AY69">
        <f t="shared" si="116"/>
        <v>8.8999999999999996E-2</v>
      </c>
      <c r="AZ69">
        <f t="shared" si="117"/>
        <v>8.0000000000000002E-3</v>
      </c>
      <c r="BA69">
        <f t="shared" si="118"/>
        <v>0</v>
      </c>
      <c r="BB69">
        <f t="shared" si="119"/>
        <v>100.17800000000001</v>
      </c>
      <c r="BD69">
        <f t="shared" si="120"/>
        <v>0.92929427430093214</v>
      </c>
      <c r="BE69">
        <f t="shared" si="121"/>
        <v>9.0151002929907587E-4</v>
      </c>
      <c r="BF69">
        <f t="shared" si="122"/>
        <v>6.6300510003923105E-2</v>
      </c>
      <c r="BG69">
        <f t="shared" si="123"/>
        <v>3.3554839134153562E-3</v>
      </c>
      <c r="BH69">
        <f t="shared" si="124"/>
        <v>9.1183675741885212E-2</v>
      </c>
      <c r="BI69">
        <f t="shared" si="125"/>
        <v>0</v>
      </c>
      <c r="BJ69">
        <f t="shared" si="126"/>
        <v>0.8284207183334823</v>
      </c>
      <c r="BK69">
        <f t="shared" si="127"/>
        <v>7.7393031773941023E-3</v>
      </c>
      <c r="BL69">
        <f t="shared" si="128"/>
        <v>2.3682852768779237E-3</v>
      </c>
      <c r="BM69">
        <f t="shared" si="129"/>
        <v>1.191547244178823E-3</v>
      </c>
      <c r="BN69">
        <f t="shared" si="130"/>
        <v>2.5815237121020216E-4</v>
      </c>
      <c r="BO69">
        <f t="shared" si="131"/>
        <v>0</v>
      </c>
      <c r="BP69">
        <f t="shared" si="132"/>
        <v>1.9310134603925979</v>
      </c>
      <c r="BQ69">
        <f t="shared" si="133"/>
        <v>2.0718889056941361</v>
      </c>
    </row>
    <row r="70" spans="1:69" s="27" customFormat="1" x14ac:dyDescent="0.15">
      <c r="A70" s="27" t="s">
        <v>144</v>
      </c>
      <c r="B70" s="27">
        <v>484</v>
      </c>
      <c r="C70" s="27">
        <f t="shared" ref="C70:C108" si="134">SQRT((Q69-Q70)^2 + (R69-R70)^2)*1000</f>
        <v>4.4721359550082234</v>
      </c>
      <c r="D70" s="28">
        <v>55.643999999999998</v>
      </c>
      <c r="E70" s="28">
        <v>6.5000000000000002E-2</v>
      </c>
      <c r="F70" s="28">
        <v>3.3180000000000001</v>
      </c>
      <c r="G70" s="28">
        <v>0.248</v>
      </c>
      <c r="H70" s="28">
        <v>6.5439999999999996</v>
      </c>
      <c r="I70" s="28">
        <v>33.445</v>
      </c>
      <c r="J70" s="28">
        <v>0.42799999999999999</v>
      </c>
      <c r="K70" s="28">
        <v>0.17799999999999999</v>
      </c>
      <c r="L70" s="28">
        <v>7.8E-2</v>
      </c>
      <c r="M70" s="28">
        <v>6.0000000000000001E-3</v>
      </c>
      <c r="N70" s="28"/>
      <c r="O70" s="27">
        <f t="shared" si="91"/>
        <v>99.953999999999979</v>
      </c>
      <c r="Q70" s="28">
        <v>78.463999999999999</v>
      </c>
      <c r="R70" s="28">
        <v>88.873999999999995</v>
      </c>
      <c r="S70" s="28">
        <v>11.102</v>
      </c>
      <c r="U70" s="28"/>
      <c r="V70" s="29">
        <v>12</v>
      </c>
      <c r="W70" s="29">
        <v>4</v>
      </c>
      <c r="X70" s="15">
        <v>0</v>
      </c>
      <c r="Z70" s="30">
        <f t="shared" si="92"/>
        <v>1.9237270695948547</v>
      </c>
      <c r="AA70" s="30">
        <f t="shared" si="93"/>
        <v>1.690466080722462E-3</v>
      </c>
      <c r="AB70" s="30">
        <f t="shared" si="94"/>
        <v>0.13518595979173978</v>
      </c>
      <c r="AC70" s="30">
        <f t="shared" si="95"/>
        <v>6.7783142560470218E-3</v>
      </c>
      <c r="AD70" s="30">
        <f t="shared" si="96"/>
        <v>0</v>
      </c>
      <c r="AE70" s="30">
        <f t="shared" si="97"/>
        <v>0.18919420274601423</v>
      </c>
      <c r="AF70" s="30">
        <f t="shared" si="98"/>
        <v>1.7235892557940498</v>
      </c>
      <c r="AG70" s="30">
        <f t="shared" si="99"/>
        <v>1.5852980946739686E-2</v>
      </c>
      <c r="AH70" s="30">
        <f t="shared" si="100"/>
        <v>5.2119443974612649E-3</v>
      </c>
      <c r="AI70" s="30">
        <f t="shared" si="101"/>
        <v>2.1690566802098216E-3</v>
      </c>
      <c r="AJ70" s="30">
        <f t="shared" si="102"/>
        <v>4.0215402538004225E-4</v>
      </c>
      <c r="AK70" s="30">
        <f t="shared" si="103"/>
        <v>0</v>
      </c>
      <c r="AL70" s="30">
        <f t="shared" si="104"/>
        <v>4.0038014043132195</v>
      </c>
      <c r="AM70" s="30">
        <f t="shared" si="105"/>
        <v>0.90108958653876214</v>
      </c>
      <c r="AN70" s="31">
        <f t="shared" si="106"/>
        <v>0</v>
      </c>
      <c r="AP70" s="27">
        <f t="shared" si="107"/>
        <v>55.643999999999998</v>
      </c>
      <c r="AQ70" s="27">
        <f t="shared" si="108"/>
        <v>6.5000000000000002E-2</v>
      </c>
      <c r="AR70" s="27">
        <f t="shared" si="109"/>
        <v>3.3180000000000001</v>
      </c>
      <c r="AS70" s="27">
        <f t="shared" si="110"/>
        <v>0.248</v>
      </c>
      <c r="AT70" s="27">
        <f t="shared" si="111"/>
        <v>0</v>
      </c>
      <c r="AU70" s="27">
        <f t="shared" si="112"/>
        <v>6.5439999999999996</v>
      </c>
      <c r="AV70" s="27">
        <f t="shared" si="113"/>
        <v>33.445</v>
      </c>
      <c r="AW70" s="27">
        <f t="shared" si="114"/>
        <v>0.42799999999999999</v>
      </c>
      <c r="AX70" s="27">
        <f t="shared" si="115"/>
        <v>0.17799999999999999</v>
      </c>
      <c r="AY70" s="27">
        <f t="shared" si="116"/>
        <v>7.8E-2</v>
      </c>
      <c r="AZ70" s="27">
        <f t="shared" si="117"/>
        <v>6.0000000000000001E-3</v>
      </c>
      <c r="BA70" s="27">
        <f t="shared" si="118"/>
        <v>0</v>
      </c>
      <c r="BB70" s="27">
        <f t="shared" si="119"/>
        <v>99.953999999999979</v>
      </c>
      <c r="BD70" s="27">
        <f t="shared" si="120"/>
        <v>0.92616511318242345</v>
      </c>
      <c r="BE70" s="27">
        <f t="shared" si="121"/>
        <v>8.1386322089499919E-4</v>
      </c>
      <c r="BF70" s="27">
        <f t="shared" si="122"/>
        <v>6.5084346802667711E-2</v>
      </c>
      <c r="BG70" s="27">
        <f t="shared" si="123"/>
        <v>3.2633725903019935E-3</v>
      </c>
      <c r="BH70" s="27">
        <f t="shared" si="124"/>
        <v>9.1086242414119487E-2</v>
      </c>
      <c r="BI70" s="27">
        <f t="shared" si="125"/>
        <v>0</v>
      </c>
      <c r="BJ70" s="27">
        <f t="shared" si="126"/>
        <v>0.82981014479808657</v>
      </c>
      <c r="BK70" s="27">
        <f t="shared" si="127"/>
        <v>7.6323082025914184E-3</v>
      </c>
      <c r="BL70" s="27">
        <f t="shared" si="128"/>
        <v>2.5092546385968475E-3</v>
      </c>
      <c r="BM70" s="27">
        <f t="shared" si="129"/>
        <v>1.0442773600668337E-3</v>
      </c>
      <c r="BN70" s="27">
        <f t="shared" si="130"/>
        <v>1.9361427840765164E-4</v>
      </c>
      <c r="BO70" s="27">
        <f t="shared" si="131"/>
        <v>0</v>
      </c>
      <c r="BP70" s="27">
        <f t="shared" si="132"/>
        <v>1.9276025374881567</v>
      </c>
      <c r="BQ70" s="27">
        <f t="shared" si="133"/>
        <v>2.0770886769689252</v>
      </c>
    </row>
    <row r="71" spans="1:69" s="27" customFormat="1" x14ac:dyDescent="0.15">
      <c r="A71" s="27" t="s">
        <v>145</v>
      </c>
      <c r="B71" s="27">
        <v>485</v>
      </c>
      <c r="C71" s="27">
        <f t="shared" si="134"/>
        <v>5.3851648071285512</v>
      </c>
      <c r="D71" s="28">
        <v>55.689</v>
      </c>
      <c r="E71" s="28">
        <v>5.3999999999999999E-2</v>
      </c>
      <c r="F71" s="28">
        <v>3.3210000000000002</v>
      </c>
      <c r="G71" s="28">
        <v>0.24199999999999999</v>
      </c>
      <c r="H71" s="28">
        <v>6.4969999999999999</v>
      </c>
      <c r="I71" s="28">
        <v>33.412999999999997</v>
      </c>
      <c r="J71" s="28">
        <v>0.42299999999999999</v>
      </c>
      <c r="K71" s="28">
        <v>0.18099999999999999</v>
      </c>
      <c r="L71" s="28">
        <v>7.9000000000000001E-2</v>
      </c>
      <c r="M71" s="28">
        <v>1.2999999999999999E-2</v>
      </c>
      <c r="N71" s="28"/>
      <c r="O71" s="27">
        <f t="shared" si="91"/>
        <v>99.911999999999992</v>
      </c>
      <c r="Q71" s="28">
        <v>78.468999999999994</v>
      </c>
      <c r="R71" s="28">
        <v>88.872</v>
      </c>
      <c r="S71" s="28">
        <v>11.102</v>
      </c>
      <c r="U71" s="28"/>
      <c r="V71" s="29">
        <v>12</v>
      </c>
      <c r="W71" s="29">
        <v>4</v>
      </c>
      <c r="X71" s="15">
        <v>0</v>
      </c>
      <c r="Z71" s="30">
        <f t="shared" si="92"/>
        <v>1.9254003308621852</v>
      </c>
      <c r="AA71" s="30">
        <f t="shared" si="93"/>
        <v>1.4044729291867717E-3</v>
      </c>
      <c r="AB71" s="30">
        <f t="shared" si="94"/>
        <v>0.13531644861101391</v>
      </c>
      <c r="AC71" s="30">
        <f t="shared" si="95"/>
        <v>6.6147265197535488E-3</v>
      </c>
      <c r="AD71" s="30">
        <f t="shared" si="96"/>
        <v>0</v>
      </c>
      <c r="AE71" s="30">
        <f t="shared" si="97"/>
        <v>0.18784684675616933</v>
      </c>
      <c r="AF71" s="30">
        <f t="shared" si="98"/>
        <v>1.7220452417288219</v>
      </c>
      <c r="AG71" s="30">
        <f t="shared" si="99"/>
        <v>1.5668738931174424E-2</v>
      </c>
      <c r="AH71" s="30">
        <f t="shared" si="100"/>
        <v>5.3001096554197028E-3</v>
      </c>
      <c r="AI71" s="30">
        <f t="shared" si="101"/>
        <v>2.196999195626775E-3</v>
      </c>
      <c r="AJ71" s="30">
        <f t="shared" si="102"/>
        <v>8.7138690778552235E-4</v>
      </c>
      <c r="AK71" s="30">
        <f t="shared" si="103"/>
        <v>0</v>
      </c>
      <c r="AL71" s="30">
        <f t="shared" si="104"/>
        <v>4.002665302097137</v>
      </c>
      <c r="AM71" s="30">
        <f t="shared" si="105"/>
        <v>0.9016453087120867</v>
      </c>
      <c r="AN71" s="31">
        <f t="shared" si="106"/>
        <v>0</v>
      </c>
      <c r="AP71" s="27">
        <f t="shared" si="107"/>
        <v>55.689</v>
      </c>
      <c r="AQ71" s="27">
        <f t="shared" si="108"/>
        <v>5.3999999999999999E-2</v>
      </c>
      <c r="AR71" s="27">
        <f t="shared" si="109"/>
        <v>3.3210000000000002</v>
      </c>
      <c r="AS71" s="27">
        <f t="shared" si="110"/>
        <v>0.24199999999999999</v>
      </c>
      <c r="AT71" s="27">
        <f t="shared" si="111"/>
        <v>0</v>
      </c>
      <c r="AU71" s="27">
        <f t="shared" si="112"/>
        <v>6.4969999999999999</v>
      </c>
      <c r="AV71" s="27">
        <f t="shared" si="113"/>
        <v>33.412999999999997</v>
      </c>
      <c r="AW71" s="27">
        <f t="shared" si="114"/>
        <v>0.42299999999999999</v>
      </c>
      <c r="AX71" s="27">
        <f t="shared" si="115"/>
        <v>0.18099999999999999</v>
      </c>
      <c r="AY71" s="27">
        <f t="shared" si="116"/>
        <v>7.9000000000000001E-2</v>
      </c>
      <c r="AZ71" s="27">
        <f t="shared" si="117"/>
        <v>1.2999999999999999E-2</v>
      </c>
      <c r="BA71" s="27">
        <f t="shared" si="118"/>
        <v>0</v>
      </c>
      <c r="BB71" s="27">
        <f t="shared" si="119"/>
        <v>99.911999999999992</v>
      </c>
      <c r="BD71" s="27">
        <f t="shared" si="120"/>
        <v>0.92691411451398142</v>
      </c>
      <c r="BE71" s="27">
        <f t="shared" si="121"/>
        <v>6.7613252197430695E-4</v>
      </c>
      <c r="BF71" s="27">
        <f t="shared" si="122"/>
        <v>6.5143193409180081E-2</v>
      </c>
      <c r="BG71" s="27">
        <f t="shared" si="123"/>
        <v>3.1844200276333967E-3</v>
      </c>
      <c r="BH71" s="27">
        <f t="shared" si="124"/>
        <v>9.0432047213406835E-2</v>
      </c>
      <c r="BI71" s="27">
        <f t="shared" si="125"/>
        <v>0</v>
      </c>
      <c r="BJ71" s="27">
        <f t="shared" si="126"/>
        <v>0.82901618681831257</v>
      </c>
      <c r="BK71" s="27">
        <f t="shared" si="127"/>
        <v>7.5431457235891819E-3</v>
      </c>
      <c r="BL71" s="27">
        <f t="shared" si="128"/>
        <v>2.5515454471125246E-3</v>
      </c>
      <c r="BM71" s="27">
        <f t="shared" si="129"/>
        <v>1.0576655313497417E-3</v>
      </c>
      <c r="BN71" s="27">
        <f t="shared" si="130"/>
        <v>4.1949760321657848E-4</v>
      </c>
      <c r="BO71" s="27">
        <f t="shared" si="131"/>
        <v>0</v>
      </c>
      <c r="BP71" s="27">
        <f t="shared" si="132"/>
        <v>1.9269379488097567</v>
      </c>
      <c r="BQ71" s="27">
        <f t="shared" si="133"/>
        <v>2.0772154622672354</v>
      </c>
    </row>
    <row r="72" spans="1:69" s="27" customFormat="1" x14ac:dyDescent="0.15">
      <c r="A72" s="27" t="s">
        <v>146</v>
      </c>
      <c r="B72" s="27">
        <v>486</v>
      </c>
      <c r="C72" s="27">
        <f t="shared" si="134"/>
        <v>5.3851648071417451</v>
      </c>
      <c r="D72" s="28">
        <v>55.884</v>
      </c>
      <c r="E72" s="28">
        <v>7.0999999999999994E-2</v>
      </c>
      <c r="F72" s="28">
        <v>3.2730000000000001</v>
      </c>
      <c r="G72" s="28">
        <v>0.24</v>
      </c>
      <c r="H72" s="28">
        <v>6.548</v>
      </c>
      <c r="I72" s="28">
        <v>33.561999999999998</v>
      </c>
      <c r="J72" s="28">
        <v>0.43</v>
      </c>
      <c r="K72" s="28">
        <v>0.17299999999999999</v>
      </c>
      <c r="L72" s="28">
        <v>8.2000000000000003E-2</v>
      </c>
      <c r="M72" s="28">
        <v>5.0000000000000001E-3</v>
      </c>
      <c r="N72" s="28"/>
      <c r="O72" s="27">
        <f t="shared" ref="O72:O99" si="135">SUM(D72:N72)</f>
        <v>100.268</v>
      </c>
      <c r="Q72" s="28">
        <v>78.474000000000004</v>
      </c>
      <c r="R72" s="28">
        <v>88.87</v>
      </c>
      <c r="S72" s="28">
        <v>11.102</v>
      </c>
      <c r="U72" s="28"/>
      <c r="V72" s="29">
        <v>12</v>
      </c>
      <c r="W72" s="29">
        <v>4</v>
      </c>
      <c r="X72" s="15">
        <v>0</v>
      </c>
      <c r="Z72" s="30">
        <f t="shared" ref="Z72:Z99" si="136">IFERROR(BD72*$BQ72,"NA")</f>
        <v>1.9256123415052337</v>
      </c>
      <c r="AA72" s="30">
        <f t="shared" ref="AA72:AA99" si="137">IFERROR(BE72*$BQ72,"NA")</f>
        <v>1.8403808926190106E-3</v>
      </c>
      <c r="AB72" s="30">
        <f t="shared" ref="AB72:AB99" si="138">IFERROR(BF72*$BQ72,"NA")</f>
        <v>0.13290994396883482</v>
      </c>
      <c r="AC72" s="30">
        <f t="shared" ref="AC72:AC99" si="139">IFERROR(BG72*$BQ72,"NA")</f>
        <v>6.5378887026070797E-3</v>
      </c>
      <c r="AD72" s="30">
        <f t="shared" ref="AD72:AD99" si="140">IFERROR(IF(OR($X72="spinel", $X72="Spinel", $X72="SPINEL"),((BH72+BI72)*BQ72-AE72),BI72*$BQ72),"NA")</f>
        <v>0</v>
      </c>
      <c r="AE72" s="30">
        <f t="shared" ref="AE72:AE99" si="141">IFERROR(IF(OR($X72="spinel", $X72="Spinel", $X72="SPINEL"),(1-AF72-AG72-AH72-AI72),BH72*$BQ72),"NA")</f>
        <v>0.18868156390923882</v>
      </c>
      <c r="AF72" s="30">
        <f t="shared" ref="AF72:AF99" si="142">IFERROR(BJ72*$BQ72,"NA")</f>
        <v>1.7238785803887751</v>
      </c>
      <c r="AG72" s="30">
        <f t="shared" ref="AG72:AG99" si="143">IFERROR(BK72*$BQ72,"NA")</f>
        <v>1.5874201426695423E-2</v>
      </c>
      <c r="AH72" s="30">
        <f t="shared" ref="AH72:AH99" si="144">IFERROR(BL72*$BQ72,"NA")</f>
        <v>5.0487299005972245E-3</v>
      </c>
      <c r="AI72" s="30">
        <f t="shared" ref="AI72:AI99" si="145">IFERROR(BM72*$BQ72,"NA")</f>
        <v>2.2727225080752568E-3</v>
      </c>
      <c r="AJ72" s="30">
        <f t="shared" ref="AJ72:AJ99" si="146">IFERROR(BN72*$BQ72,"NA")</f>
        <v>3.3401612750106962E-4</v>
      </c>
      <c r="AK72" s="30">
        <f t="shared" ref="AK72:AK99" si="147">IFERROR(BO72*$BQ72,"NA")</f>
        <v>0</v>
      </c>
      <c r="AL72" s="30">
        <f t="shared" ref="AL72:AL99" si="148">IFERROR(SUM(Z72:AK72),"NA")</f>
        <v>4.0029903693301767</v>
      </c>
      <c r="AM72" s="30">
        <f t="shared" ref="AM72:AM99" si="149">IFERROR(AF72/(AF72+AE72),"NA")</f>
        <v>0.90134607558786473</v>
      </c>
      <c r="AN72" s="31">
        <f t="shared" ref="AN72:AN99" si="150">IFERROR(AD72/(AD72+AE72),"NA")</f>
        <v>0</v>
      </c>
      <c r="AP72" s="27">
        <f t="shared" ref="AP72:AP99" si="151">D72</f>
        <v>55.884</v>
      </c>
      <c r="AQ72" s="27">
        <f t="shared" ref="AQ72:AQ99" si="152">E72</f>
        <v>7.0999999999999994E-2</v>
      </c>
      <c r="AR72" s="27">
        <f t="shared" ref="AR72:AR99" si="153">F72</f>
        <v>3.2730000000000001</v>
      </c>
      <c r="AS72" s="27">
        <f t="shared" ref="AS72:AS99" si="154">G72</f>
        <v>0.24</v>
      </c>
      <c r="AT72" s="27">
        <f t="shared" ref="AT72:AT99" si="155">BI72*AT$1/2</f>
        <v>0</v>
      </c>
      <c r="AU72" s="27">
        <f t="shared" ref="AU72:AU99" si="156">BH72*AU$1</f>
        <v>6.548</v>
      </c>
      <c r="AV72" s="27">
        <f t="shared" ref="AV72:AV99" si="157">I72</f>
        <v>33.561999999999998</v>
      </c>
      <c r="AW72" s="27">
        <f t="shared" ref="AW72:AW99" si="158">J72</f>
        <v>0.43</v>
      </c>
      <c r="AX72" s="27">
        <f t="shared" ref="AX72:AX99" si="159">K72</f>
        <v>0.17299999999999999</v>
      </c>
      <c r="AY72" s="27">
        <f t="shared" ref="AY72:AY99" si="160">L72</f>
        <v>8.2000000000000003E-2</v>
      </c>
      <c r="AZ72" s="27">
        <f t="shared" ref="AZ72:AZ99" si="161">M72</f>
        <v>5.0000000000000001E-3</v>
      </c>
      <c r="BA72" s="27">
        <f t="shared" ref="BA72:BA99" si="162">N72</f>
        <v>0</v>
      </c>
      <c r="BB72" s="27">
        <f t="shared" ref="BB72:BB99" si="163">SUM(AP72:BA72)</f>
        <v>100.268</v>
      </c>
      <c r="BD72" s="27">
        <f t="shared" ref="BD72:BD99" si="164">D72/AP$1</f>
        <v>0.93015978695073243</v>
      </c>
      <c r="BE72" s="27">
        <f t="shared" ref="BE72:BE99" si="165">E72/AQ$1</f>
        <v>8.8898905666992209E-4</v>
      </c>
      <c r="BF72" s="27">
        <f t="shared" ref="BF72:BF99" si="166">F72/AR$1*2</f>
        <v>6.4201647704982351E-2</v>
      </c>
      <c r="BG72" s="27">
        <f t="shared" ref="BG72:BG99" si="167">G72/AS$1*2</f>
        <v>3.1581025067438646E-3</v>
      </c>
      <c r="BH72" s="27">
        <f t="shared" ref="BH72:BH99" si="168">IF(OR($X72="spinel", $X72="Spinel", $X72="SPINEL"),H72/AU$1,H72/AU$1*(1-$X72))</f>
        <v>9.1141918601414185E-2</v>
      </c>
      <c r="BI72" s="27">
        <f t="shared" ref="BI72:BI99" si="169">IF(OR($X72="spinel", $X72="Spinel", $X72="SPINEL"),0,H72/AU$1*$X72)</f>
        <v>0</v>
      </c>
      <c r="BJ72" s="27">
        <f t="shared" ref="BJ72:BJ99" si="170">I72/AV$1</f>
        <v>0.83271305366163484</v>
      </c>
      <c r="BK72" s="27">
        <f t="shared" ref="BK72:BK99" si="171">J72/AW$1</f>
        <v>7.6679731941923131E-3</v>
      </c>
      <c r="BL72" s="27">
        <f t="shared" ref="BL72:BL99" si="172">K72/AX$1</f>
        <v>2.4387699577373854E-3</v>
      </c>
      <c r="BM72" s="27">
        <f t="shared" ref="BM72:BM99" si="173">L72/AY$1</f>
        <v>1.0978300451984662E-3</v>
      </c>
      <c r="BN72" s="27">
        <f t="shared" ref="BN72:BN99" si="174">M72/AZ$1*2</f>
        <v>1.6134523200637637E-4</v>
      </c>
      <c r="BO72" s="27">
        <f t="shared" ref="BO72:BO99" si="175">N72/BA$1*2</f>
        <v>0</v>
      </c>
      <c r="BP72" s="27">
        <f t="shared" ref="BP72:BP99" si="176">SUM(BD72:BO72)</f>
        <v>1.9336294169113117</v>
      </c>
      <c r="BQ72" s="27">
        <f t="shared" ref="BQ72:BQ99" si="177">IFERROR(IF(OR($U72="Total",$U72="total", $U72="TOTAL"),$W72/$BP72,V72/(BD72*4+BE72*4+BF72*3+BG72*3+BH72*2+BI72*3+BJ72*2+BK72*2+BL72*2+BM72*2+BN72+BO72)),"NA")</f>
        <v>2.0701952164776043</v>
      </c>
    </row>
    <row r="73" spans="1:69" x14ac:dyDescent="0.15">
      <c r="A73" t="s">
        <v>147</v>
      </c>
      <c r="B73">
        <v>487</v>
      </c>
      <c r="C73">
        <f t="shared" si="134"/>
        <v>4.4721359549955126</v>
      </c>
      <c r="D73" s="1">
        <v>56.015000000000001</v>
      </c>
      <c r="E73" s="1">
        <v>5.2999999999999999E-2</v>
      </c>
      <c r="F73" s="1">
        <v>3.2650000000000001</v>
      </c>
      <c r="G73" s="1">
        <v>0.23599999999999999</v>
      </c>
      <c r="H73" s="1">
        <v>6.5359999999999996</v>
      </c>
      <c r="I73" s="1">
        <v>33.737000000000002</v>
      </c>
      <c r="J73" s="1">
        <v>0.42699999999999999</v>
      </c>
      <c r="K73" s="1">
        <v>0.17699999999999999</v>
      </c>
      <c r="L73" s="1">
        <v>6.7000000000000004E-2</v>
      </c>
      <c r="M73" s="1">
        <v>1E-3</v>
      </c>
      <c r="O73">
        <f t="shared" si="135"/>
        <v>100.514</v>
      </c>
      <c r="Q73" s="1">
        <v>78.477999999999994</v>
      </c>
      <c r="R73" s="1">
        <v>88.867999999999995</v>
      </c>
      <c r="S73" s="1">
        <v>11.102</v>
      </c>
      <c r="V73" s="37">
        <v>12</v>
      </c>
      <c r="W73" s="37">
        <v>4</v>
      </c>
      <c r="X73" s="15">
        <v>0</v>
      </c>
      <c r="Z73" s="14">
        <f t="shared" si="136"/>
        <v>1.9251390242088611</v>
      </c>
      <c r="AA73" s="14">
        <f t="shared" si="137"/>
        <v>1.3702556992385665E-3</v>
      </c>
      <c r="AB73" s="14">
        <f t="shared" si="138"/>
        <v>0.13224249541815872</v>
      </c>
      <c r="AC73" s="14">
        <f t="shared" si="139"/>
        <v>6.412312288517347E-3</v>
      </c>
      <c r="AD73" s="14">
        <f t="shared" si="140"/>
        <v>0</v>
      </c>
      <c r="AE73" s="14">
        <f t="shared" si="141"/>
        <v>0.18784914410739301</v>
      </c>
      <c r="AF73" s="14">
        <f t="shared" si="142"/>
        <v>1.7283897500411227</v>
      </c>
      <c r="AG73" s="14">
        <f t="shared" si="143"/>
        <v>1.5722720233305034E-2</v>
      </c>
      <c r="AH73" s="14">
        <f t="shared" si="144"/>
        <v>5.1521165742528892E-3</v>
      </c>
      <c r="AI73" s="14">
        <f t="shared" si="145"/>
        <v>1.8521823609001726E-3</v>
      </c>
      <c r="AJ73" s="14">
        <f t="shared" si="146"/>
        <v>6.6630613623246986E-5</v>
      </c>
      <c r="AK73" s="14">
        <f t="shared" si="147"/>
        <v>0</v>
      </c>
      <c r="AL73" s="14">
        <f t="shared" si="148"/>
        <v>4.0041966315453728</v>
      </c>
      <c r="AM73" s="14">
        <f t="shared" si="149"/>
        <v>0.90196987198150769</v>
      </c>
      <c r="AN73" s="11">
        <f t="shared" si="150"/>
        <v>0</v>
      </c>
      <c r="AP73">
        <f t="shared" si="151"/>
        <v>56.015000000000001</v>
      </c>
      <c r="AQ73">
        <f t="shared" si="152"/>
        <v>5.2999999999999999E-2</v>
      </c>
      <c r="AR73">
        <f t="shared" si="153"/>
        <v>3.2650000000000001</v>
      </c>
      <c r="AS73">
        <f t="shared" si="154"/>
        <v>0.23599999999999999</v>
      </c>
      <c r="AT73">
        <f t="shared" si="155"/>
        <v>0</v>
      </c>
      <c r="AU73">
        <f t="shared" si="156"/>
        <v>6.5359999999999996</v>
      </c>
      <c r="AV73">
        <f t="shared" si="157"/>
        <v>33.737000000000002</v>
      </c>
      <c r="AW73">
        <f t="shared" si="158"/>
        <v>0.42699999999999999</v>
      </c>
      <c r="AX73">
        <f t="shared" si="159"/>
        <v>0.17699999999999999</v>
      </c>
      <c r="AY73">
        <f t="shared" si="160"/>
        <v>6.7000000000000004E-2</v>
      </c>
      <c r="AZ73">
        <f t="shared" si="161"/>
        <v>1E-3</v>
      </c>
      <c r="BA73">
        <f t="shared" si="162"/>
        <v>0</v>
      </c>
      <c r="BB73">
        <f t="shared" si="163"/>
        <v>100.514</v>
      </c>
      <c r="BD73">
        <f t="shared" si="164"/>
        <v>0.93234021304926773</v>
      </c>
      <c r="BE73">
        <f t="shared" si="165"/>
        <v>6.6361154934515307E-4</v>
      </c>
      <c r="BF73">
        <f t="shared" si="166"/>
        <v>6.4044723420949398E-2</v>
      </c>
      <c r="BG73">
        <f t="shared" si="167"/>
        <v>3.1054674649647999E-3</v>
      </c>
      <c r="BH73">
        <f t="shared" si="168"/>
        <v>9.097489003953009E-2</v>
      </c>
      <c r="BI73">
        <f t="shared" si="169"/>
        <v>0</v>
      </c>
      <c r="BJ73">
        <f t="shared" si="170"/>
        <v>0.83705501136352356</v>
      </c>
      <c r="BK73">
        <f t="shared" si="171"/>
        <v>7.6144757067909711E-3</v>
      </c>
      <c r="BL73">
        <f t="shared" si="172"/>
        <v>2.495157702424955E-3</v>
      </c>
      <c r="BM73">
        <f t="shared" si="173"/>
        <v>8.9700747595484434E-4</v>
      </c>
      <c r="BN73">
        <f t="shared" si="174"/>
        <v>3.226904640127527E-5</v>
      </c>
      <c r="BO73">
        <f t="shared" si="175"/>
        <v>0</v>
      </c>
      <c r="BP73">
        <f t="shared" si="176"/>
        <v>1.9392228268191529</v>
      </c>
      <c r="BQ73">
        <f t="shared" si="177"/>
        <v>2.0648460693469315</v>
      </c>
    </row>
    <row r="74" spans="1:69" x14ac:dyDescent="0.15">
      <c r="A74" t="s">
        <v>148</v>
      </c>
      <c r="B74">
        <v>488</v>
      </c>
      <c r="C74">
        <f t="shared" si="134"/>
        <v>5.0990195136004104</v>
      </c>
      <c r="D74" s="1">
        <v>55.557000000000002</v>
      </c>
      <c r="E74" s="1">
        <v>7.0000000000000007E-2</v>
      </c>
      <c r="F74" s="1">
        <v>3.2149999999999999</v>
      </c>
      <c r="G74" s="1">
        <v>0.22500000000000001</v>
      </c>
      <c r="H74" s="1">
        <v>6.5960000000000001</v>
      </c>
      <c r="I74" s="1">
        <v>33.332000000000001</v>
      </c>
      <c r="J74" s="1">
        <v>0.439</v>
      </c>
      <c r="K74" s="1">
        <v>0.17499999999999999</v>
      </c>
      <c r="L74" s="1">
        <v>8.4000000000000005E-2</v>
      </c>
      <c r="M74" s="1">
        <v>1.6E-2</v>
      </c>
      <c r="O74">
        <f t="shared" si="135"/>
        <v>99.709000000000003</v>
      </c>
      <c r="Q74" s="1">
        <v>78.483000000000004</v>
      </c>
      <c r="R74" s="1">
        <v>88.867000000000004</v>
      </c>
      <c r="S74" s="1">
        <v>11.102</v>
      </c>
      <c r="V74" s="37">
        <v>12</v>
      </c>
      <c r="W74" s="37">
        <v>4</v>
      </c>
      <c r="X74" s="15">
        <v>0</v>
      </c>
      <c r="Z74" s="14">
        <f t="shared" si="136"/>
        <v>1.9260131892735772</v>
      </c>
      <c r="AA74" s="14">
        <f t="shared" si="137"/>
        <v>1.8255196018067733E-3</v>
      </c>
      <c r="AB74" s="14">
        <f t="shared" si="138"/>
        <v>0.13135044260635759</v>
      </c>
      <c r="AC74" s="14">
        <f t="shared" si="139"/>
        <v>6.1666300257587322E-3</v>
      </c>
      <c r="AD74" s="14">
        <f t="shared" si="140"/>
        <v>0</v>
      </c>
      <c r="AE74" s="14">
        <f t="shared" si="141"/>
        <v>0.19122318046721601</v>
      </c>
      <c r="AF74" s="14">
        <f t="shared" si="142"/>
        <v>1.7225003041137776</v>
      </c>
      <c r="AG74" s="14">
        <f t="shared" si="143"/>
        <v>1.6305234346853759E-2</v>
      </c>
      <c r="AH74" s="14">
        <f t="shared" si="144"/>
        <v>5.1382256932837869E-3</v>
      </c>
      <c r="AI74" s="14">
        <f t="shared" si="145"/>
        <v>2.3423454231395755E-3</v>
      </c>
      <c r="AJ74" s="14">
        <f t="shared" si="146"/>
        <v>1.0753665135745025E-3</v>
      </c>
      <c r="AK74" s="14">
        <f t="shared" si="147"/>
        <v>0</v>
      </c>
      <c r="AL74" s="14">
        <f t="shared" si="148"/>
        <v>4.0039404380653458</v>
      </c>
      <c r="AM74" s="14">
        <f t="shared" si="149"/>
        <v>0.90007794647036798</v>
      </c>
      <c r="AN74" s="11">
        <f t="shared" si="150"/>
        <v>0</v>
      </c>
      <c r="AP74">
        <f t="shared" si="151"/>
        <v>55.557000000000002</v>
      </c>
      <c r="AQ74">
        <f t="shared" si="152"/>
        <v>7.0000000000000007E-2</v>
      </c>
      <c r="AR74">
        <f t="shared" si="153"/>
        <v>3.2149999999999999</v>
      </c>
      <c r="AS74">
        <f t="shared" si="154"/>
        <v>0.22500000000000001</v>
      </c>
      <c r="AT74">
        <f t="shared" si="155"/>
        <v>0</v>
      </c>
      <c r="AU74">
        <f t="shared" si="156"/>
        <v>6.5960000000000001</v>
      </c>
      <c r="AV74">
        <f t="shared" si="157"/>
        <v>33.332000000000001</v>
      </c>
      <c r="AW74">
        <f t="shared" si="158"/>
        <v>0.439</v>
      </c>
      <c r="AX74">
        <f t="shared" si="159"/>
        <v>0.17499999999999999</v>
      </c>
      <c r="AY74">
        <f t="shared" si="160"/>
        <v>8.4000000000000005E-2</v>
      </c>
      <c r="AZ74">
        <f t="shared" si="161"/>
        <v>1.6E-2</v>
      </c>
      <c r="BA74">
        <f t="shared" si="162"/>
        <v>0</v>
      </c>
      <c r="BB74">
        <f t="shared" si="163"/>
        <v>99.709000000000003</v>
      </c>
      <c r="BD74">
        <f t="shared" si="164"/>
        <v>0.92471704394141152</v>
      </c>
      <c r="BE74">
        <f t="shared" si="165"/>
        <v>8.7646808404076842E-4</v>
      </c>
      <c r="BF74">
        <f t="shared" si="166"/>
        <v>6.3063946645743427E-2</v>
      </c>
      <c r="BG74">
        <f t="shared" si="167"/>
        <v>2.9607211000723731E-3</v>
      </c>
      <c r="BH74">
        <f t="shared" si="168"/>
        <v>9.1810032848950507E-2</v>
      </c>
      <c r="BI74">
        <f t="shared" si="169"/>
        <v>0</v>
      </c>
      <c r="BJ74">
        <f t="shared" si="170"/>
        <v>0.82700648068200988</v>
      </c>
      <c r="BK74">
        <f t="shared" si="171"/>
        <v>7.8284656563963381E-3</v>
      </c>
      <c r="BL74">
        <f t="shared" si="172"/>
        <v>2.46696383008117E-3</v>
      </c>
      <c r="BM74">
        <f t="shared" si="173"/>
        <v>1.1246063877642825E-3</v>
      </c>
      <c r="BN74">
        <f t="shared" si="174"/>
        <v>5.1630474242040432E-4</v>
      </c>
      <c r="BO74">
        <f t="shared" si="175"/>
        <v>0</v>
      </c>
      <c r="BP74">
        <f t="shared" si="176"/>
        <v>1.9223710339188906</v>
      </c>
      <c r="BQ74">
        <f t="shared" si="177"/>
        <v>2.0828135502557106</v>
      </c>
    </row>
    <row r="75" spans="1:69" x14ac:dyDescent="0.15">
      <c r="A75" t="s">
        <v>149</v>
      </c>
      <c r="B75">
        <v>489</v>
      </c>
      <c r="C75">
        <f t="shared" si="134"/>
        <v>5.3851648071338278</v>
      </c>
      <c r="D75" s="1">
        <v>55.976999999999997</v>
      </c>
      <c r="E75" s="1">
        <v>5.1999999999999998E-2</v>
      </c>
      <c r="F75" s="1">
        <v>3.1960000000000002</v>
      </c>
      <c r="G75" s="1">
        <v>0.21199999999999999</v>
      </c>
      <c r="H75" s="1">
        <v>6.59</v>
      </c>
      <c r="I75" s="1">
        <v>33.564</v>
      </c>
      <c r="J75" s="1">
        <v>0.438</v>
      </c>
      <c r="K75" s="1">
        <v>0.183</v>
      </c>
      <c r="L75" s="1">
        <v>8.6999999999999994E-2</v>
      </c>
      <c r="M75" s="1">
        <v>1.6E-2</v>
      </c>
      <c r="O75">
        <f t="shared" si="135"/>
        <v>100.31500000000003</v>
      </c>
      <c r="Q75" s="1">
        <v>78.488</v>
      </c>
      <c r="R75" s="1">
        <v>88.864999999999995</v>
      </c>
      <c r="S75" s="1">
        <v>11.102</v>
      </c>
      <c r="V75" s="37">
        <v>12</v>
      </c>
      <c r="W75" s="37">
        <v>4</v>
      </c>
      <c r="X75" s="15">
        <v>0</v>
      </c>
      <c r="Z75" s="14">
        <f t="shared" si="136"/>
        <v>1.9281754816228556</v>
      </c>
      <c r="AA75" s="14">
        <f t="shared" si="137"/>
        <v>1.3474363851452497E-3</v>
      </c>
      <c r="AB75" s="14">
        <f t="shared" si="138"/>
        <v>0.1297399721074213</v>
      </c>
      <c r="AC75" s="14">
        <f t="shared" si="139"/>
        <v>5.7732146141280111E-3</v>
      </c>
      <c r="AD75" s="14">
        <f t="shared" si="140"/>
        <v>0</v>
      </c>
      <c r="AE75" s="14">
        <f t="shared" si="141"/>
        <v>0.18982865521512135</v>
      </c>
      <c r="AF75" s="14">
        <f t="shared" si="142"/>
        <v>1.7234080326283601</v>
      </c>
      <c r="AG75" s="14">
        <f t="shared" si="143"/>
        <v>1.6164158548710766E-2</v>
      </c>
      <c r="AH75" s="14">
        <f t="shared" si="144"/>
        <v>5.3387881003559593E-3</v>
      </c>
      <c r="AI75" s="14">
        <f t="shared" si="145"/>
        <v>2.4105013178164721E-3</v>
      </c>
      <c r="AJ75" s="14">
        <f t="shared" si="146"/>
        <v>1.0684961826190774E-3</v>
      </c>
      <c r="AK75" s="14">
        <f t="shared" si="147"/>
        <v>0</v>
      </c>
      <c r="AL75" s="14">
        <f t="shared" si="148"/>
        <v>4.0032547367225346</v>
      </c>
      <c r="AM75" s="14">
        <f t="shared" si="149"/>
        <v>0.90078140544697161</v>
      </c>
      <c r="AN75" s="11">
        <f t="shared" si="150"/>
        <v>0</v>
      </c>
      <c r="AP75">
        <f t="shared" si="151"/>
        <v>55.976999999999997</v>
      </c>
      <c r="AQ75">
        <f t="shared" si="152"/>
        <v>5.1999999999999998E-2</v>
      </c>
      <c r="AR75">
        <f t="shared" si="153"/>
        <v>3.1960000000000002</v>
      </c>
      <c r="AS75">
        <f t="shared" si="154"/>
        <v>0.21199999999999999</v>
      </c>
      <c r="AT75">
        <f t="shared" si="155"/>
        <v>0</v>
      </c>
      <c r="AU75">
        <f t="shared" si="156"/>
        <v>6.59</v>
      </c>
      <c r="AV75">
        <f t="shared" si="157"/>
        <v>33.564</v>
      </c>
      <c r="AW75">
        <f t="shared" si="158"/>
        <v>0.438</v>
      </c>
      <c r="AX75">
        <f t="shared" si="159"/>
        <v>0.183</v>
      </c>
      <c r="AY75">
        <f t="shared" si="160"/>
        <v>8.6999999999999994E-2</v>
      </c>
      <c r="AZ75">
        <f t="shared" si="161"/>
        <v>1.6E-2</v>
      </c>
      <c r="BA75">
        <f t="shared" si="162"/>
        <v>0</v>
      </c>
      <c r="BB75">
        <f t="shared" si="163"/>
        <v>100.31500000000003</v>
      </c>
      <c r="BD75">
        <f t="shared" si="164"/>
        <v>0.93170772303595206</v>
      </c>
      <c r="BE75">
        <f t="shared" si="165"/>
        <v>6.5109057671599929E-4</v>
      </c>
      <c r="BF75">
        <f t="shared" si="166"/>
        <v>6.2691251471165166E-2</v>
      </c>
      <c r="BG75">
        <f t="shared" si="167"/>
        <v>2.7896572142904136E-3</v>
      </c>
      <c r="BH75">
        <f t="shared" si="168"/>
        <v>9.1726518568008467E-2</v>
      </c>
      <c r="BI75">
        <f t="shared" si="169"/>
        <v>0</v>
      </c>
      <c r="BJ75">
        <f t="shared" si="170"/>
        <v>0.8327626760353708</v>
      </c>
      <c r="BK75">
        <f t="shared" si="171"/>
        <v>7.8106331605958907E-3</v>
      </c>
      <c r="BL75">
        <f t="shared" si="172"/>
        <v>2.5797393194563092E-3</v>
      </c>
      <c r="BM75">
        <f t="shared" si="173"/>
        <v>1.1647709016130068E-3</v>
      </c>
      <c r="BN75">
        <f t="shared" si="174"/>
        <v>5.1630474242040432E-4</v>
      </c>
      <c r="BO75">
        <f t="shared" si="175"/>
        <v>0</v>
      </c>
      <c r="BP75">
        <f t="shared" si="176"/>
        <v>1.9344003650255881</v>
      </c>
      <c r="BQ75">
        <f t="shared" si="177"/>
        <v>2.0695068141540482</v>
      </c>
    </row>
    <row r="76" spans="1:69" s="27" customFormat="1" x14ac:dyDescent="0.15">
      <c r="A76" s="27" t="s">
        <v>150</v>
      </c>
      <c r="B76" s="27">
        <v>490</v>
      </c>
      <c r="C76" s="27">
        <f t="shared" si="134"/>
        <v>4.4721359550018667</v>
      </c>
      <c r="D76" s="28">
        <v>55.582999999999998</v>
      </c>
      <c r="E76" s="28">
        <v>5.8000000000000003E-2</v>
      </c>
      <c r="F76" s="28">
        <v>3.157</v>
      </c>
      <c r="G76" s="28">
        <v>0.20799999999999999</v>
      </c>
      <c r="H76" s="28">
        <v>6.5670000000000002</v>
      </c>
      <c r="I76" s="28">
        <v>33.167999999999999</v>
      </c>
      <c r="J76" s="28">
        <v>0.441</v>
      </c>
      <c r="K76" s="28">
        <v>0.17199999999999999</v>
      </c>
      <c r="L76" s="28">
        <v>7.6999999999999999E-2</v>
      </c>
      <c r="M76" s="28">
        <v>3.2000000000000001E-2</v>
      </c>
      <c r="N76" s="28"/>
      <c r="O76" s="27">
        <f t="shared" si="135"/>
        <v>99.463000000000008</v>
      </c>
      <c r="Q76" s="28">
        <v>78.492000000000004</v>
      </c>
      <c r="R76" s="28">
        <v>88.863</v>
      </c>
      <c r="S76" s="28">
        <v>11.102</v>
      </c>
      <c r="U76" s="28"/>
      <c r="V76" s="29">
        <v>12</v>
      </c>
      <c r="W76" s="29">
        <v>4</v>
      </c>
      <c r="X76" s="15">
        <v>0</v>
      </c>
      <c r="Z76" s="30">
        <f t="shared" si="136"/>
        <v>1.9307965964635443</v>
      </c>
      <c r="AA76" s="30">
        <f t="shared" si="137"/>
        <v>1.5156206888114886E-3</v>
      </c>
      <c r="AB76" s="30">
        <f t="shared" si="138"/>
        <v>0.12924067451105781</v>
      </c>
      <c r="AC76" s="30">
        <f t="shared" si="139"/>
        <v>5.7121917916524928E-3</v>
      </c>
      <c r="AD76" s="30">
        <f t="shared" si="140"/>
        <v>0</v>
      </c>
      <c r="AE76" s="30">
        <f t="shared" si="141"/>
        <v>0.19076600167496643</v>
      </c>
      <c r="AF76" s="30">
        <f t="shared" si="142"/>
        <v>1.7174784229004709</v>
      </c>
      <c r="AG76" s="30">
        <f t="shared" si="143"/>
        <v>1.6412516853948261E-2</v>
      </c>
      <c r="AH76" s="30">
        <f t="shared" si="144"/>
        <v>5.0603160874357978E-3</v>
      </c>
      <c r="AI76" s="30">
        <f t="shared" si="145"/>
        <v>2.1514757247551746E-3</v>
      </c>
      <c r="AJ76" s="30">
        <f t="shared" si="146"/>
        <v>2.1550659992929668E-3</v>
      </c>
      <c r="AK76" s="30">
        <f t="shared" si="147"/>
        <v>0</v>
      </c>
      <c r="AL76" s="30">
        <f t="shared" si="148"/>
        <v>4.0012888826959356</v>
      </c>
      <c r="AM76" s="30">
        <f t="shared" si="149"/>
        <v>0.90003062541770051</v>
      </c>
      <c r="AN76" s="31">
        <f t="shared" si="150"/>
        <v>0</v>
      </c>
      <c r="AP76" s="27">
        <f t="shared" si="151"/>
        <v>55.582999999999998</v>
      </c>
      <c r="AQ76" s="27">
        <f t="shared" si="152"/>
        <v>5.8000000000000003E-2</v>
      </c>
      <c r="AR76" s="27">
        <f t="shared" si="153"/>
        <v>3.157</v>
      </c>
      <c r="AS76" s="27">
        <f t="shared" si="154"/>
        <v>0.20799999999999999</v>
      </c>
      <c r="AT76" s="27">
        <f t="shared" si="155"/>
        <v>0</v>
      </c>
      <c r="AU76" s="27">
        <f t="shared" si="156"/>
        <v>6.5670000000000002</v>
      </c>
      <c r="AV76" s="27">
        <f t="shared" si="157"/>
        <v>33.167999999999999</v>
      </c>
      <c r="AW76" s="27">
        <f t="shared" si="158"/>
        <v>0.441</v>
      </c>
      <c r="AX76" s="27">
        <f t="shared" si="159"/>
        <v>0.17199999999999999</v>
      </c>
      <c r="AY76" s="27">
        <f t="shared" si="160"/>
        <v>7.6999999999999999E-2</v>
      </c>
      <c r="AZ76" s="27">
        <f t="shared" si="161"/>
        <v>3.2000000000000001E-2</v>
      </c>
      <c r="BA76" s="27">
        <f t="shared" si="162"/>
        <v>0</v>
      </c>
      <c r="BB76" s="27">
        <f t="shared" si="163"/>
        <v>99.463000000000008</v>
      </c>
      <c r="BD76" s="27">
        <f t="shared" si="164"/>
        <v>0.92514980026631155</v>
      </c>
      <c r="BE76" s="27">
        <f t="shared" si="165"/>
        <v>7.2621641249092229E-4</v>
      </c>
      <c r="BF76" s="27">
        <f t="shared" si="166"/>
        <v>6.1926245586504516E-2</v>
      </c>
      <c r="BG76" s="27">
        <f t="shared" si="167"/>
        <v>2.7370221725113489E-3</v>
      </c>
      <c r="BH76" s="27">
        <f t="shared" si="168"/>
        <v>9.1406380491063977E-2</v>
      </c>
      <c r="BI76" s="27">
        <f t="shared" si="169"/>
        <v>0</v>
      </c>
      <c r="BJ76" s="27">
        <f t="shared" si="170"/>
        <v>0.82293744603566854</v>
      </c>
      <c r="BK76" s="27">
        <f t="shared" si="171"/>
        <v>7.8641306479972327E-3</v>
      </c>
      <c r="BL76" s="27">
        <f t="shared" si="172"/>
        <v>2.4246730215654929E-3</v>
      </c>
      <c r="BM76" s="27">
        <f t="shared" si="173"/>
        <v>1.0308891887839255E-3</v>
      </c>
      <c r="BN76" s="27">
        <f t="shared" si="174"/>
        <v>1.0326094848408086E-3</v>
      </c>
      <c r="BO76" s="27">
        <f t="shared" si="175"/>
        <v>0</v>
      </c>
      <c r="BP76" s="27">
        <f t="shared" si="176"/>
        <v>1.9172354133077383</v>
      </c>
      <c r="BQ76" s="27">
        <f t="shared" si="177"/>
        <v>2.0870096884934197</v>
      </c>
    </row>
    <row r="77" spans="1:69" s="27" customFormat="1" x14ac:dyDescent="0.15">
      <c r="A77" s="27" t="s">
        <v>151</v>
      </c>
      <c r="B77" s="27">
        <v>491</v>
      </c>
      <c r="C77" s="27">
        <f t="shared" si="134"/>
        <v>4.9999999999926104</v>
      </c>
      <c r="D77" s="28">
        <v>56.040999999999997</v>
      </c>
      <c r="E77" s="28">
        <v>4.9000000000000002E-2</v>
      </c>
      <c r="F77" s="28">
        <v>3.1840000000000002</v>
      </c>
      <c r="G77" s="28">
        <v>0.21299999999999999</v>
      </c>
      <c r="H77" s="28">
        <v>6.6260000000000003</v>
      </c>
      <c r="I77" s="28">
        <v>33.494</v>
      </c>
      <c r="J77" s="28">
        <v>0.439</v>
      </c>
      <c r="K77" s="28">
        <v>0.17799999999999999</v>
      </c>
      <c r="L77" s="28">
        <v>9.0999999999999998E-2</v>
      </c>
      <c r="M77" s="28">
        <v>2.1999999999999999E-2</v>
      </c>
      <c r="N77" s="28"/>
      <c r="O77" s="27">
        <f t="shared" si="135"/>
        <v>100.33699999999999</v>
      </c>
      <c r="Q77" s="28">
        <v>78.495999999999995</v>
      </c>
      <c r="R77" s="28">
        <v>88.86</v>
      </c>
      <c r="S77" s="28">
        <v>11.102</v>
      </c>
      <c r="U77" s="28"/>
      <c r="V77" s="29">
        <v>12</v>
      </c>
      <c r="W77" s="29">
        <v>4</v>
      </c>
      <c r="X77" s="15">
        <v>0</v>
      </c>
      <c r="Z77" s="30">
        <f t="shared" si="136"/>
        <v>1.9299912305021416</v>
      </c>
      <c r="AA77" s="30">
        <f t="shared" si="137"/>
        <v>1.2694439484069171E-3</v>
      </c>
      <c r="AB77" s="30">
        <f t="shared" si="138"/>
        <v>0.12922680629496899</v>
      </c>
      <c r="AC77" s="30">
        <f t="shared" si="139"/>
        <v>5.7992785270992416E-3</v>
      </c>
      <c r="AD77" s="30">
        <f t="shared" si="140"/>
        <v>0</v>
      </c>
      <c r="AE77" s="30">
        <f t="shared" si="141"/>
        <v>0.19082721440696662</v>
      </c>
      <c r="AF77" s="30">
        <f t="shared" si="142"/>
        <v>1.7194673713569524</v>
      </c>
      <c r="AG77" s="30">
        <f t="shared" si="143"/>
        <v>1.6197800066257526E-2</v>
      </c>
      <c r="AH77" s="30">
        <f t="shared" si="144"/>
        <v>5.1918736998114116E-3</v>
      </c>
      <c r="AI77" s="30">
        <f t="shared" si="145"/>
        <v>2.5208211596318879E-3</v>
      </c>
      <c r="AJ77" s="30">
        <f t="shared" si="146"/>
        <v>1.4688863523608447E-3</v>
      </c>
      <c r="AK77" s="30">
        <f t="shared" si="147"/>
        <v>0</v>
      </c>
      <c r="AL77" s="30">
        <f t="shared" si="148"/>
        <v>4.0019607263145973</v>
      </c>
      <c r="AM77" s="30">
        <f t="shared" si="149"/>
        <v>0.90010587067090719</v>
      </c>
      <c r="AN77" s="31">
        <f t="shared" si="150"/>
        <v>0</v>
      </c>
      <c r="AP77" s="27">
        <f t="shared" si="151"/>
        <v>56.040999999999997</v>
      </c>
      <c r="AQ77" s="27">
        <f t="shared" si="152"/>
        <v>4.9000000000000002E-2</v>
      </c>
      <c r="AR77" s="27">
        <f t="shared" si="153"/>
        <v>3.1840000000000002</v>
      </c>
      <c r="AS77" s="27">
        <f t="shared" si="154"/>
        <v>0.21299999999999999</v>
      </c>
      <c r="AT77" s="27">
        <f t="shared" si="155"/>
        <v>0</v>
      </c>
      <c r="AU77" s="27">
        <f t="shared" si="156"/>
        <v>6.6260000000000003</v>
      </c>
      <c r="AV77" s="27">
        <f t="shared" si="157"/>
        <v>33.494</v>
      </c>
      <c r="AW77" s="27">
        <f t="shared" si="158"/>
        <v>0.439</v>
      </c>
      <c r="AX77" s="27">
        <f t="shared" si="159"/>
        <v>0.17799999999999999</v>
      </c>
      <c r="AY77" s="27">
        <f t="shared" si="160"/>
        <v>9.0999999999999998E-2</v>
      </c>
      <c r="AZ77" s="27">
        <f t="shared" si="161"/>
        <v>2.1999999999999999E-2</v>
      </c>
      <c r="BA77" s="27">
        <f t="shared" si="162"/>
        <v>0</v>
      </c>
      <c r="BB77" s="27">
        <f t="shared" si="163"/>
        <v>100.33699999999999</v>
      </c>
      <c r="BD77" s="27">
        <f t="shared" si="164"/>
        <v>0.93277296937416776</v>
      </c>
      <c r="BE77" s="27">
        <f t="shared" si="165"/>
        <v>6.1352765882853784E-4</v>
      </c>
      <c r="BF77" s="27">
        <f t="shared" si="166"/>
        <v>6.2455865045115737E-2</v>
      </c>
      <c r="BG77" s="27">
        <f t="shared" si="167"/>
        <v>2.8028159747351799E-3</v>
      </c>
      <c r="BH77" s="27">
        <f t="shared" si="168"/>
        <v>9.2227604253660722E-2</v>
      </c>
      <c r="BI77" s="27">
        <f t="shared" si="169"/>
        <v>0</v>
      </c>
      <c r="BJ77" s="27">
        <f t="shared" si="170"/>
        <v>0.83102589295461537</v>
      </c>
      <c r="BK77" s="27">
        <f t="shared" si="171"/>
        <v>7.8284656563963381E-3</v>
      </c>
      <c r="BL77" s="27">
        <f t="shared" si="172"/>
        <v>2.5092546385968475E-3</v>
      </c>
      <c r="BM77" s="27">
        <f t="shared" si="173"/>
        <v>1.2183235867446393E-3</v>
      </c>
      <c r="BN77" s="27">
        <f t="shared" si="174"/>
        <v>7.099190208280559E-4</v>
      </c>
      <c r="BO77" s="27">
        <f t="shared" si="175"/>
        <v>0</v>
      </c>
      <c r="BP77" s="27">
        <f t="shared" si="176"/>
        <v>1.9341646381636888</v>
      </c>
      <c r="BQ77" s="27">
        <f t="shared" si="177"/>
        <v>2.0690900078258538</v>
      </c>
    </row>
    <row r="78" spans="1:69" s="27" customFormat="1" x14ac:dyDescent="0.15">
      <c r="A78" s="27" t="s">
        <v>152</v>
      </c>
      <c r="B78" s="27">
        <v>492</v>
      </c>
      <c r="C78" s="27">
        <f t="shared" si="134"/>
        <v>6.0827625302992292</v>
      </c>
      <c r="D78" s="28">
        <v>55.956000000000003</v>
      </c>
      <c r="E78" s="28">
        <v>5.8999999999999997E-2</v>
      </c>
      <c r="F78" s="28">
        <v>3.1640000000000001</v>
      </c>
      <c r="G78" s="28">
        <v>0.20100000000000001</v>
      </c>
      <c r="H78" s="28">
        <v>6.58</v>
      </c>
      <c r="I78" s="28">
        <v>33.445</v>
      </c>
      <c r="J78" s="28">
        <v>0.45600000000000002</v>
      </c>
      <c r="K78" s="28">
        <v>0.17799999999999999</v>
      </c>
      <c r="L78" s="28">
        <v>8.6999999999999994E-2</v>
      </c>
      <c r="M78" s="28">
        <v>1.7999999999999999E-2</v>
      </c>
      <c r="N78" s="28"/>
      <c r="O78" s="27">
        <f t="shared" si="135"/>
        <v>100.14400000000001</v>
      </c>
      <c r="Q78" s="28">
        <v>78.501999999999995</v>
      </c>
      <c r="R78" s="28">
        <v>88.858999999999995</v>
      </c>
      <c r="S78" s="28">
        <v>11.102</v>
      </c>
      <c r="U78" s="28"/>
      <c r="V78" s="29">
        <v>12</v>
      </c>
      <c r="W78" s="29">
        <v>4</v>
      </c>
      <c r="X78" s="15">
        <v>0</v>
      </c>
      <c r="Z78" s="30">
        <f t="shared" si="136"/>
        <v>1.9304426853281171</v>
      </c>
      <c r="AA78" s="30">
        <f t="shared" si="137"/>
        <v>1.5311941186562108E-3</v>
      </c>
      <c r="AB78" s="30">
        <f t="shared" si="138"/>
        <v>0.12864023304473299</v>
      </c>
      <c r="AC78" s="30">
        <f t="shared" si="139"/>
        <v>5.4821537647102084E-3</v>
      </c>
      <c r="AD78" s="30">
        <f t="shared" si="140"/>
        <v>0</v>
      </c>
      <c r="AE78" s="30">
        <f t="shared" si="141"/>
        <v>0.18983468409008783</v>
      </c>
      <c r="AF78" s="30">
        <f t="shared" si="142"/>
        <v>1.7199622476254703</v>
      </c>
      <c r="AG78" s="30">
        <f t="shared" si="143"/>
        <v>1.685454944843855E-2</v>
      </c>
      <c r="AH78" s="30">
        <f t="shared" si="144"/>
        <v>5.2009767235562283E-3</v>
      </c>
      <c r="AI78" s="30">
        <f t="shared" si="145"/>
        <v>2.4142413664929594E-3</v>
      </c>
      <c r="AJ78" s="30">
        <f t="shared" si="146"/>
        <v>1.2039232764867107E-3</v>
      </c>
      <c r="AK78" s="30">
        <f t="shared" si="147"/>
        <v>0</v>
      </c>
      <c r="AL78" s="30">
        <f t="shared" si="148"/>
        <v>4.0015668887867495</v>
      </c>
      <c r="AM78" s="30">
        <f t="shared" si="149"/>
        <v>0.90059954493718841</v>
      </c>
      <c r="AN78" s="31">
        <f t="shared" si="150"/>
        <v>0</v>
      </c>
      <c r="AP78" s="27">
        <f t="shared" si="151"/>
        <v>55.956000000000003</v>
      </c>
      <c r="AQ78" s="27">
        <f t="shared" si="152"/>
        <v>5.8999999999999997E-2</v>
      </c>
      <c r="AR78" s="27">
        <f t="shared" si="153"/>
        <v>3.1640000000000001</v>
      </c>
      <c r="AS78" s="27">
        <f t="shared" si="154"/>
        <v>0.20100000000000001</v>
      </c>
      <c r="AT78" s="27">
        <f t="shared" si="155"/>
        <v>0</v>
      </c>
      <c r="AU78" s="27">
        <f t="shared" si="156"/>
        <v>6.58</v>
      </c>
      <c r="AV78" s="27">
        <f t="shared" si="157"/>
        <v>33.445</v>
      </c>
      <c r="AW78" s="27">
        <f t="shared" si="158"/>
        <v>0.45600000000000002</v>
      </c>
      <c r="AX78" s="27">
        <f t="shared" si="159"/>
        <v>0.17799999999999999</v>
      </c>
      <c r="AY78" s="27">
        <f t="shared" si="160"/>
        <v>8.6999999999999994E-2</v>
      </c>
      <c r="AZ78" s="27">
        <f t="shared" si="161"/>
        <v>1.7999999999999999E-2</v>
      </c>
      <c r="BA78" s="27">
        <f t="shared" si="162"/>
        <v>0</v>
      </c>
      <c r="BB78" s="27">
        <f t="shared" si="163"/>
        <v>100.14400000000001</v>
      </c>
      <c r="BD78" s="27">
        <f t="shared" si="164"/>
        <v>0.93135818908122514</v>
      </c>
      <c r="BE78" s="27">
        <f t="shared" si="165"/>
        <v>7.3873738512007607E-4</v>
      </c>
      <c r="BF78" s="27">
        <f t="shared" si="166"/>
        <v>6.2063554335033355E-2</v>
      </c>
      <c r="BG78" s="27">
        <f t="shared" si="167"/>
        <v>2.6449108493979867E-3</v>
      </c>
      <c r="BH78" s="27">
        <f t="shared" si="168"/>
        <v>9.1587328099771742E-2</v>
      </c>
      <c r="BI78" s="27">
        <f t="shared" si="169"/>
        <v>0</v>
      </c>
      <c r="BJ78" s="27">
        <f t="shared" si="170"/>
        <v>0.82981014479808657</v>
      </c>
      <c r="BK78" s="27">
        <f t="shared" si="171"/>
        <v>8.1316180850039416E-3</v>
      </c>
      <c r="BL78" s="27">
        <f t="shared" si="172"/>
        <v>2.5092546385968475E-3</v>
      </c>
      <c r="BM78" s="27">
        <f t="shared" si="173"/>
        <v>1.1647709016130068E-3</v>
      </c>
      <c r="BN78" s="27">
        <f t="shared" si="174"/>
        <v>5.8084283522295485E-4</v>
      </c>
      <c r="BO78" s="27">
        <f t="shared" si="175"/>
        <v>0</v>
      </c>
      <c r="BP78" s="27">
        <f t="shared" si="176"/>
        <v>1.9305893510090715</v>
      </c>
      <c r="BQ78" s="27">
        <f t="shared" si="177"/>
        <v>2.0727177878067278</v>
      </c>
    </row>
    <row r="79" spans="1:69" x14ac:dyDescent="0.15">
      <c r="A79" t="s">
        <v>153</v>
      </c>
      <c r="B79">
        <v>493</v>
      </c>
      <c r="C79" s="27">
        <f t="shared" si="134"/>
        <v>4.4721359550018667</v>
      </c>
      <c r="D79" s="1">
        <v>55.792000000000002</v>
      </c>
      <c r="E79" s="1">
        <v>5.5E-2</v>
      </c>
      <c r="F79" s="1">
        <v>3.129</v>
      </c>
      <c r="G79" s="1">
        <v>0.191</v>
      </c>
      <c r="H79" s="1">
        <v>6.5949999999999998</v>
      </c>
      <c r="I79" s="1">
        <v>33.49</v>
      </c>
      <c r="J79" s="1">
        <v>0.47599999999999998</v>
      </c>
      <c r="K79" s="1">
        <v>0.18099999999999999</v>
      </c>
      <c r="L79" s="1">
        <v>8.2000000000000003E-2</v>
      </c>
      <c r="M79" s="1">
        <v>1.4999999999999999E-2</v>
      </c>
      <c r="O79">
        <f t="shared" si="135"/>
        <v>100.006</v>
      </c>
      <c r="Q79" s="1">
        <v>78.506</v>
      </c>
      <c r="R79" s="1">
        <v>88.856999999999999</v>
      </c>
      <c r="S79" s="1">
        <v>11.102</v>
      </c>
      <c r="V79" s="37">
        <v>12</v>
      </c>
      <c r="W79" s="37">
        <v>4</v>
      </c>
      <c r="X79" s="15">
        <v>0</v>
      </c>
      <c r="Z79" s="14">
        <f t="shared" si="136"/>
        <v>1.9282338506890939</v>
      </c>
      <c r="AA79" s="14">
        <f t="shared" si="137"/>
        <v>1.4299420988629038E-3</v>
      </c>
      <c r="AB79" s="14">
        <f t="shared" si="138"/>
        <v>0.12744518402385899</v>
      </c>
      <c r="AC79" s="14">
        <f t="shared" si="139"/>
        <v>5.2187446141903765E-3</v>
      </c>
      <c r="AD79" s="14">
        <f t="shared" si="140"/>
        <v>0</v>
      </c>
      <c r="AE79" s="14">
        <f t="shared" si="141"/>
        <v>0.19060838094382271</v>
      </c>
      <c r="AF79" s="14">
        <f t="shared" si="142"/>
        <v>1.7253626165399982</v>
      </c>
      <c r="AG79" s="14">
        <f t="shared" si="143"/>
        <v>1.7625310633279101E-2</v>
      </c>
      <c r="AH79" s="14">
        <f t="shared" si="144"/>
        <v>5.2981104148597663E-3</v>
      </c>
      <c r="AI79" s="14">
        <f t="shared" si="145"/>
        <v>2.279569349938157E-3</v>
      </c>
      <c r="AJ79" s="14">
        <f t="shared" si="146"/>
        <v>1.0050671702300856E-3</v>
      </c>
      <c r="AK79" s="14">
        <f t="shared" si="147"/>
        <v>0</v>
      </c>
      <c r="AL79" s="14">
        <f t="shared" si="148"/>
        <v>4.0045067764781352</v>
      </c>
      <c r="AM79" s="14">
        <f t="shared" si="149"/>
        <v>0.90051604059031043</v>
      </c>
      <c r="AN79" s="11">
        <f t="shared" si="150"/>
        <v>0</v>
      </c>
      <c r="AP79">
        <f t="shared" si="151"/>
        <v>55.792000000000002</v>
      </c>
      <c r="AQ79">
        <f t="shared" si="152"/>
        <v>5.5E-2</v>
      </c>
      <c r="AR79">
        <f t="shared" si="153"/>
        <v>3.129</v>
      </c>
      <c r="AS79">
        <f t="shared" si="154"/>
        <v>0.191</v>
      </c>
      <c r="AT79">
        <f t="shared" si="155"/>
        <v>0</v>
      </c>
      <c r="AU79">
        <f t="shared" si="156"/>
        <v>6.5949999999999998</v>
      </c>
      <c r="AV79">
        <f t="shared" si="157"/>
        <v>33.49</v>
      </c>
      <c r="AW79">
        <f t="shared" si="158"/>
        <v>0.47599999999999998</v>
      </c>
      <c r="AX79">
        <f t="shared" si="159"/>
        <v>0.18099999999999999</v>
      </c>
      <c r="AY79">
        <f t="shared" si="160"/>
        <v>8.2000000000000003E-2</v>
      </c>
      <c r="AZ79">
        <f t="shared" si="161"/>
        <v>1.4999999999999999E-2</v>
      </c>
      <c r="BA79">
        <f t="shared" si="162"/>
        <v>0</v>
      </c>
      <c r="BB79">
        <f t="shared" si="163"/>
        <v>100.006</v>
      </c>
      <c r="BD79">
        <f t="shared" si="164"/>
        <v>0.92862849533954728</v>
      </c>
      <c r="BE79">
        <f t="shared" si="165"/>
        <v>6.8865349460346084E-4</v>
      </c>
      <c r="BF79">
        <f t="shared" si="166"/>
        <v>6.1377010592389175E-2</v>
      </c>
      <c r="BG79">
        <f t="shared" si="167"/>
        <v>2.5133232449503257E-3</v>
      </c>
      <c r="BH79">
        <f t="shared" si="168"/>
        <v>9.1796113802126836E-2</v>
      </c>
      <c r="BI79">
        <f t="shared" si="169"/>
        <v>0</v>
      </c>
      <c r="BJ79">
        <f t="shared" si="170"/>
        <v>0.83092664820714368</v>
      </c>
      <c r="BK79">
        <f t="shared" si="171"/>
        <v>8.4882680010128862E-3</v>
      </c>
      <c r="BL79">
        <f t="shared" si="172"/>
        <v>2.5515454471125246E-3</v>
      </c>
      <c r="BM79">
        <f t="shared" si="173"/>
        <v>1.0978300451984662E-3</v>
      </c>
      <c r="BN79">
        <f t="shared" si="174"/>
        <v>4.8403569601912906E-4</v>
      </c>
      <c r="BO79">
        <f t="shared" si="175"/>
        <v>0</v>
      </c>
      <c r="BP79">
        <f t="shared" si="176"/>
        <v>1.9285519238701041</v>
      </c>
      <c r="BQ79">
        <f t="shared" si="177"/>
        <v>2.0764319212324485</v>
      </c>
    </row>
    <row r="80" spans="1:69" x14ac:dyDescent="0.15">
      <c r="A80" t="s">
        <v>154</v>
      </c>
      <c r="B80">
        <v>494</v>
      </c>
      <c r="C80" s="27">
        <f t="shared" si="134"/>
        <v>4.4721359550018667</v>
      </c>
      <c r="D80" s="1">
        <v>55.991</v>
      </c>
      <c r="E80" s="1">
        <v>5.6000000000000001E-2</v>
      </c>
      <c r="F80" s="1">
        <v>3.0750000000000002</v>
      </c>
      <c r="G80" s="1">
        <v>0.191</v>
      </c>
      <c r="H80" s="1">
        <v>6.5789999999999997</v>
      </c>
      <c r="I80" s="1">
        <v>33.527000000000001</v>
      </c>
      <c r="J80" s="1">
        <v>0.45500000000000002</v>
      </c>
      <c r="K80" s="1">
        <v>0.17499999999999999</v>
      </c>
      <c r="L80" s="1">
        <v>8.1000000000000003E-2</v>
      </c>
      <c r="M80" s="1">
        <v>1.4999999999999999E-2</v>
      </c>
      <c r="O80">
        <f t="shared" si="135"/>
        <v>100.145</v>
      </c>
      <c r="Q80" s="1">
        <v>78.510000000000005</v>
      </c>
      <c r="R80" s="1">
        <v>88.855000000000004</v>
      </c>
      <c r="S80" s="1">
        <v>11.102</v>
      </c>
      <c r="V80" s="37">
        <v>12</v>
      </c>
      <c r="W80" s="37">
        <v>4</v>
      </c>
      <c r="X80" s="15">
        <v>0</v>
      </c>
      <c r="Z80" s="14">
        <f t="shared" si="136"/>
        <v>1.931579647439259</v>
      </c>
      <c r="AA80" s="14">
        <f t="shared" si="137"/>
        <v>1.4532837377266327E-3</v>
      </c>
      <c r="AB80" s="14">
        <f t="shared" si="138"/>
        <v>0.12501715445714756</v>
      </c>
      <c r="AC80" s="14">
        <f t="shared" si="139"/>
        <v>5.2092196311034492E-3</v>
      </c>
      <c r="AD80" s="14">
        <f t="shared" si="140"/>
        <v>0</v>
      </c>
      <c r="AE80" s="14">
        <f t="shared" si="141"/>
        <v>0.18979890512854086</v>
      </c>
      <c r="AF80" s="14">
        <f t="shared" si="142"/>
        <v>1.7241162881284349</v>
      </c>
      <c r="AG80" s="14">
        <f t="shared" si="143"/>
        <v>1.6816973805006321E-2</v>
      </c>
      <c r="AH80" s="14">
        <f t="shared" si="144"/>
        <v>5.1131331549575413E-3</v>
      </c>
      <c r="AI80" s="14">
        <f t="shared" si="145"/>
        <v>2.2476599099385589E-3</v>
      </c>
      <c r="AJ80" s="14">
        <f t="shared" si="146"/>
        <v>1.0032327735493903E-3</v>
      </c>
      <c r="AK80" s="14">
        <f t="shared" si="147"/>
        <v>0</v>
      </c>
      <c r="AL80" s="14">
        <f t="shared" si="148"/>
        <v>4.0023554981656639</v>
      </c>
      <c r="AM80" s="14">
        <f t="shared" si="149"/>
        <v>0.90083212370264243</v>
      </c>
      <c r="AN80" s="11">
        <f t="shared" si="150"/>
        <v>0</v>
      </c>
      <c r="AP80">
        <f t="shared" si="151"/>
        <v>55.991</v>
      </c>
      <c r="AQ80">
        <f t="shared" si="152"/>
        <v>5.6000000000000001E-2</v>
      </c>
      <c r="AR80">
        <f t="shared" si="153"/>
        <v>3.0750000000000002</v>
      </c>
      <c r="AS80">
        <f t="shared" si="154"/>
        <v>0.191</v>
      </c>
      <c r="AT80">
        <f t="shared" si="155"/>
        <v>0</v>
      </c>
      <c r="AU80">
        <f t="shared" si="156"/>
        <v>6.5789999999999997</v>
      </c>
      <c r="AV80">
        <f t="shared" si="157"/>
        <v>33.527000000000001</v>
      </c>
      <c r="AW80">
        <f t="shared" si="158"/>
        <v>0.45500000000000002</v>
      </c>
      <c r="AX80">
        <f t="shared" si="159"/>
        <v>0.17499999999999999</v>
      </c>
      <c r="AY80">
        <f t="shared" si="160"/>
        <v>8.1000000000000003E-2</v>
      </c>
      <c r="AZ80">
        <f t="shared" si="161"/>
        <v>1.4999999999999999E-2</v>
      </c>
      <c r="BA80">
        <f t="shared" si="162"/>
        <v>0</v>
      </c>
      <c r="BB80">
        <f t="shared" si="163"/>
        <v>100.145</v>
      </c>
      <c r="BD80">
        <f t="shared" si="164"/>
        <v>0.93194074567243679</v>
      </c>
      <c r="BE80">
        <f t="shared" si="165"/>
        <v>7.0117446723261462E-4</v>
      </c>
      <c r="BF80">
        <f t="shared" si="166"/>
        <v>6.0317771675166741E-2</v>
      </c>
      <c r="BG80">
        <f t="shared" si="167"/>
        <v>2.5133232449503257E-3</v>
      </c>
      <c r="BH80">
        <f t="shared" si="168"/>
        <v>9.1573409052948057E-2</v>
      </c>
      <c r="BI80">
        <f t="shared" si="169"/>
        <v>0</v>
      </c>
      <c r="BJ80">
        <f t="shared" si="170"/>
        <v>0.83184466212125718</v>
      </c>
      <c r="BK80">
        <f t="shared" si="171"/>
        <v>8.1137855892034951E-3</v>
      </c>
      <c r="BL80">
        <f t="shared" si="172"/>
        <v>2.46696383008117E-3</v>
      </c>
      <c r="BM80">
        <f t="shared" si="173"/>
        <v>1.084441873915558E-3</v>
      </c>
      <c r="BN80">
        <f t="shared" si="174"/>
        <v>4.8403569601912906E-4</v>
      </c>
      <c r="BO80">
        <f t="shared" si="175"/>
        <v>0</v>
      </c>
      <c r="BP80">
        <f t="shared" si="176"/>
        <v>1.931040313223211</v>
      </c>
      <c r="BQ80">
        <f t="shared" si="177"/>
        <v>2.0726421249513436</v>
      </c>
    </row>
    <row r="81" spans="1:69" x14ac:dyDescent="0.15">
      <c r="A81" t="s">
        <v>155</v>
      </c>
      <c r="B81">
        <v>495</v>
      </c>
      <c r="C81" s="27">
        <f t="shared" si="134"/>
        <v>6.3245553203399947</v>
      </c>
      <c r="D81" s="1">
        <v>56.073999999999998</v>
      </c>
      <c r="E81" s="1">
        <v>5.8000000000000003E-2</v>
      </c>
      <c r="F81" s="1">
        <v>3.0379999999999998</v>
      </c>
      <c r="G81" s="1">
        <v>0.18</v>
      </c>
      <c r="H81" s="1">
        <v>6.5629999999999997</v>
      </c>
      <c r="I81" s="1">
        <v>33.603999999999999</v>
      </c>
      <c r="J81" s="1">
        <v>0.48099999999999998</v>
      </c>
      <c r="K81" s="1">
        <v>0.17399999999999999</v>
      </c>
      <c r="L81" s="1">
        <v>8.7999999999999995E-2</v>
      </c>
      <c r="M81" s="1">
        <v>2.1999999999999999E-2</v>
      </c>
      <c r="O81">
        <f t="shared" si="135"/>
        <v>100.282</v>
      </c>
      <c r="Q81" s="1">
        <v>78.516000000000005</v>
      </c>
      <c r="R81" s="1">
        <v>88.852999999999994</v>
      </c>
      <c r="S81" s="1">
        <v>11.102</v>
      </c>
      <c r="V81" s="37">
        <v>12</v>
      </c>
      <c r="W81" s="37">
        <v>4</v>
      </c>
      <c r="X81" s="15">
        <v>0</v>
      </c>
      <c r="Z81" s="14">
        <f t="shared" si="136"/>
        <v>1.9318728662067997</v>
      </c>
      <c r="AA81" s="14">
        <f t="shared" si="137"/>
        <v>1.5031869237025766E-3</v>
      </c>
      <c r="AB81" s="14">
        <f t="shared" si="138"/>
        <v>0.1233487826752649</v>
      </c>
      <c r="AC81" s="14">
        <f t="shared" si="139"/>
        <v>4.9026897941827829E-3</v>
      </c>
      <c r="AD81" s="14">
        <f t="shared" si="140"/>
        <v>0</v>
      </c>
      <c r="AE81" s="14">
        <f t="shared" si="141"/>
        <v>0.18908576261647506</v>
      </c>
      <c r="AF81" s="14">
        <f t="shared" si="142"/>
        <v>1.7257800535402485</v>
      </c>
      <c r="AG81" s="14">
        <f t="shared" si="143"/>
        <v>1.7754323800397188E-2</v>
      </c>
      <c r="AH81" s="14">
        <f t="shared" si="144"/>
        <v>5.0771607155786639E-3</v>
      </c>
      <c r="AI81" s="14">
        <f t="shared" si="145"/>
        <v>2.438657791200536E-3</v>
      </c>
      <c r="AJ81" s="14">
        <f t="shared" si="146"/>
        <v>1.4694531418481401E-3</v>
      </c>
      <c r="AK81" s="14">
        <f t="shared" si="147"/>
        <v>0</v>
      </c>
      <c r="AL81" s="14">
        <f t="shared" si="148"/>
        <v>4.0032329372056976</v>
      </c>
      <c r="AM81" s="14">
        <f t="shared" si="149"/>
        <v>0.9012537792355686</v>
      </c>
      <c r="AN81" s="11">
        <f t="shared" si="150"/>
        <v>0</v>
      </c>
      <c r="AP81">
        <f t="shared" si="151"/>
        <v>56.073999999999998</v>
      </c>
      <c r="AQ81">
        <f t="shared" si="152"/>
        <v>5.8000000000000003E-2</v>
      </c>
      <c r="AR81">
        <f t="shared" si="153"/>
        <v>3.0379999999999998</v>
      </c>
      <c r="AS81">
        <f t="shared" si="154"/>
        <v>0.18</v>
      </c>
      <c r="AT81">
        <f t="shared" si="155"/>
        <v>0</v>
      </c>
      <c r="AU81">
        <f t="shared" si="156"/>
        <v>6.5629999999999997</v>
      </c>
      <c r="AV81">
        <f t="shared" si="157"/>
        <v>33.603999999999999</v>
      </c>
      <c r="AW81">
        <f t="shared" si="158"/>
        <v>0.48099999999999998</v>
      </c>
      <c r="AX81">
        <f t="shared" si="159"/>
        <v>0.17399999999999999</v>
      </c>
      <c r="AY81">
        <f t="shared" si="160"/>
        <v>8.7999999999999995E-2</v>
      </c>
      <c r="AZ81">
        <f t="shared" si="161"/>
        <v>2.1999999999999999E-2</v>
      </c>
      <c r="BA81">
        <f t="shared" si="162"/>
        <v>0</v>
      </c>
      <c r="BB81">
        <f t="shared" si="163"/>
        <v>100.282</v>
      </c>
      <c r="BD81">
        <f t="shared" si="164"/>
        <v>0.93332223701731021</v>
      </c>
      <c r="BE81">
        <f t="shared" si="165"/>
        <v>7.2621641249092229E-4</v>
      </c>
      <c r="BF81">
        <f t="shared" si="166"/>
        <v>5.9591996861514319E-2</v>
      </c>
      <c r="BG81">
        <f t="shared" si="167"/>
        <v>2.3685768800578984E-3</v>
      </c>
      <c r="BH81">
        <f t="shared" si="168"/>
        <v>9.1350704303769278E-2</v>
      </c>
      <c r="BI81">
        <f t="shared" si="169"/>
        <v>0</v>
      </c>
      <c r="BJ81">
        <f t="shared" si="170"/>
        <v>0.83375512351008818</v>
      </c>
      <c r="BK81">
        <f t="shared" si="171"/>
        <v>8.5774304800151219E-3</v>
      </c>
      <c r="BL81">
        <f t="shared" si="172"/>
        <v>2.4528668939092775E-3</v>
      </c>
      <c r="BM81">
        <f t="shared" si="173"/>
        <v>1.1781590728959148E-3</v>
      </c>
      <c r="BN81">
        <f t="shared" si="174"/>
        <v>7.099190208280559E-4</v>
      </c>
      <c r="BO81">
        <f t="shared" si="175"/>
        <v>0</v>
      </c>
      <c r="BP81">
        <f t="shared" si="176"/>
        <v>1.9340332304528789</v>
      </c>
      <c r="BQ81">
        <f t="shared" si="177"/>
        <v>2.0698883939384478</v>
      </c>
    </row>
    <row r="82" spans="1:69" x14ac:dyDescent="0.15">
      <c r="A82" t="s">
        <v>156</v>
      </c>
      <c r="B82">
        <v>496</v>
      </c>
      <c r="C82" s="27">
        <f t="shared" si="134"/>
        <v>4.4721359549891568</v>
      </c>
      <c r="D82" s="1">
        <v>49.537999999999997</v>
      </c>
      <c r="E82" s="1">
        <v>4.7E-2</v>
      </c>
      <c r="F82" s="1">
        <v>2.3740000000000001</v>
      </c>
      <c r="G82" s="1">
        <v>0.16200000000000001</v>
      </c>
      <c r="H82" s="1">
        <v>6.0730000000000004</v>
      </c>
      <c r="I82" s="1">
        <v>25.486999999999998</v>
      </c>
      <c r="J82" s="1">
        <v>0.41799999999999998</v>
      </c>
      <c r="K82" s="1">
        <v>0.16</v>
      </c>
      <c r="L82" s="1">
        <v>7.0000000000000007E-2</v>
      </c>
      <c r="M82" s="1">
        <v>0.13500000000000001</v>
      </c>
      <c r="O82">
        <f t="shared" si="135"/>
        <v>84.463999999999999</v>
      </c>
      <c r="Q82" s="1">
        <v>78.52</v>
      </c>
      <c r="R82" s="1">
        <v>88.850999999999999</v>
      </c>
      <c r="S82" s="1">
        <v>11.102</v>
      </c>
      <c r="V82" s="37">
        <v>12</v>
      </c>
      <c r="W82" s="37">
        <v>4</v>
      </c>
      <c r="X82" s="15">
        <v>0</v>
      </c>
      <c r="Z82" s="14">
        <f t="shared" si="136"/>
        <v>2.0167879910529272</v>
      </c>
      <c r="AA82" s="14">
        <f t="shared" si="137"/>
        <v>1.4394203091703732E-3</v>
      </c>
      <c r="AB82" s="14">
        <f t="shared" si="138"/>
        <v>0.11390232401799841</v>
      </c>
      <c r="AC82" s="14">
        <f t="shared" si="139"/>
        <v>5.2141281049499525E-3</v>
      </c>
      <c r="AD82" s="14">
        <f t="shared" si="140"/>
        <v>0</v>
      </c>
      <c r="AE82" s="14">
        <f t="shared" si="141"/>
        <v>0.2067590265520024</v>
      </c>
      <c r="AF82" s="14">
        <f t="shared" si="142"/>
        <v>1.5467422921460068</v>
      </c>
      <c r="AG82" s="14">
        <f t="shared" si="143"/>
        <v>1.8232243568634517E-2</v>
      </c>
      <c r="AH82" s="14">
        <f t="shared" si="144"/>
        <v>5.516916589134167E-3</v>
      </c>
      <c r="AI82" s="14">
        <f t="shared" si="145"/>
        <v>2.2922976109731479E-3</v>
      </c>
      <c r="AJ82" s="14">
        <f t="shared" si="146"/>
        <v>1.0655445249261486E-2</v>
      </c>
      <c r="AK82" s="14">
        <f t="shared" si="147"/>
        <v>0</v>
      </c>
      <c r="AL82" s="14">
        <f t="shared" si="148"/>
        <v>3.9275420852010576</v>
      </c>
      <c r="AM82" s="14">
        <f t="shared" si="149"/>
        <v>0.88208789788334863</v>
      </c>
      <c r="AN82" s="11">
        <f t="shared" si="150"/>
        <v>0</v>
      </c>
      <c r="AP82">
        <f t="shared" si="151"/>
        <v>49.537999999999997</v>
      </c>
      <c r="AQ82">
        <f t="shared" si="152"/>
        <v>4.7E-2</v>
      </c>
      <c r="AR82">
        <f t="shared" si="153"/>
        <v>2.3740000000000001</v>
      </c>
      <c r="AS82">
        <f t="shared" si="154"/>
        <v>0.16200000000000001</v>
      </c>
      <c r="AT82">
        <f t="shared" si="155"/>
        <v>0</v>
      </c>
      <c r="AU82">
        <f t="shared" si="156"/>
        <v>6.0730000000000004</v>
      </c>
      <c r="AV82">
        <f t="shared" si="157"/>
        <v>25.486999999999998</v>
      </c>
      <c r="AW82">
        <f t="shared" si="158"/>
        <v>0.41799999999999998</v>
      </c>
      <c r="AX82">
        <f t="shared" si="159"/>
        <v>0.16</v>
      </c>
      <c r="AY82">
        <f t="shared" si="160"/>
        <v>7.0000000000000007E-2</v>
      </c>
      <c r="AZ82">
        <f t="shared" si="161"/>
        <v>0.13500000000000001</v>
      </c>
      <c r="BA82">
        <f t="shared" si="162"/>
        <v>0</v>
      </c>
      <c r="BB82">
        <f t="shared" si="163"/>
        <v>84.463999999999999</v>
      </c>
      <c r="BD82">
        <f t="shared" si="164"/>
        <v>0.82453395472703062</v>
      </c>
      <c r="BE82">
        <f t="shared" si="165"/>
        <v>5.8848571357023017E-4</v>
      </c>
      <c r="BF82">
        <f t="shared" si="166"/>
        <v>4.6567281286779137E-2</v>
      </c>
      <c r="BG82">
        <f t="shared" si="167"/>
        <v>2.1317191920521088E-3</v>
      </c>
      <c r="BH82">
        <f t="shared" si="168"/>
        <v>8.4530371360169262E-2</v>
      </c>
      <c r="BI82">
        <f t="shared" si="169"/>
        <v>0</v>
      </c>
      <c r="BJ82">
        <f t="shared" si="170"/>
        <v>0.63236271970305968</v>
      </c>
      <c r="BK82">
        <f t="shared" si="171"/>
        <v>7.4539832445869461E-3</v>
      </c>
      <c r="BL82">
        <f t="shared" si="172"/>
        <v>2.2555097875027845E-3</v>
      </c>
      <c r="BM82">
        <f t="shared" si="173"/>
        <v>9.3717198980356874E-4</v>
      </c>
      <c r="BN82">
        <f t="shared" si="174"/>
        <v>4.3563212641721622E-3</v>
      </c>
      <c r="BO82">
        <f t="shared" si="175"/>
        <v>0</v>
      </c>
      <c r="BP82">
        <f t="shared" si="176"/>
        <v>1.6057175182687264</v>
      </c>
      <c r="BQ82">
        <f t="shared" si="177"/>
        <v>2.4459732428127876</v>
      </c>
    </row>
    <row r="83" spans="1:69" x14ac:dyDescent="0.15">
      <c r="A83" t="s">
        <v>157</v>
      </c>
      <c r="B83">
        <v>497</v>
      </c>
      <c r="C83" s="27">
        <f t="shared" si="134"/>
        <v>4.4721359550018667</v>
      </c>
      <c r="D83" s="1">
        <v>56.511000000000003</v>
      </c>
      <c r="E83" s="1">
        <v>4.9000000000000002E-2</v>
      </c>
      <c r="F83" s="1">
        <v>2.8610000000000002</v>
      </c>
      <c r="G83" s="1">
        <v>0.157</v>
      </c>
      <c r="H83" s="1">
        <v>6.524</v>
      </c>
      <c r="I83" s="1">
        <v>33.773000000000003</v>
      </c>
      <c r="J83" s="1">
        <v>0.441</v>
      </c>
      <c r="K83" s="1">
        <v>0.17299999999999999</v>
      </c>
      <c r="L83" s="1">
        <v>9.0999999999999998E-2</v>
      </c>
      <c r="M83" s="1">
        <v>1.0999999999999999E-2</v>
      </c>
      <c r="O83">
        <f t="shared" si="135"/>
        <v>100.59099999999999</v>
      </c>
      <c r="Q83" s="1">
        <v>78.524000000000001</v>
      </c>
      <c r="R83" s="1">
        <v>88.849000000000004</v>
      </c>
      <c r="S83" s="1">
        <v>11.102</v>
      </c>
      <c r="V83" s="37">
        <v>12</v>
      </c>
      <c r="W83" s="37">
        <v>4</v>
      </c>
      <c r="X83" s="15">
        <v>0</v>
      </c>
      <c r="Z83" s="14">
        <f t="shared" si="136"/>
        <v>1.9392712785918056</v>
      </c>
      <c r="AA83" s="14">
        <f t="shared" si="137"/>
        <v>1.2649391758889838E-3</v>
      </c>
      <c r="AB83" s="14">
        <f t="shared" si="138"/>
        <v>0.11570537216909926</v>
      </c>
      <c r="AC83" s="14">
        <f t="shared" si="139"/>
        <v>4.2594167067337351E-3</v>
      </c>
      <c r="AD83" s="14">
        <f t="shared" si="140"/>
        <v>0</v>
      </c>
      <c r="AE83" s="14">
        <f t="shared" si="141"/>
        <v>0.18722289013196095</v>
      </c>
      <c r="AF83" s="14">
        <f t="shared" si="142"/>
        <v>1.7276377162742518</v>
      </c>
      <c r="AG83" s="14">
        <f t="shared" si="143"/>
        <v>1.6213852460954789E-2</v>
      </c>
      <c r="AH83" s="14">
        <f t="shared" si="144"/>
        <v>5.0281280984355321E-3</v>
      </c>
      <c r="AI83" s="14">
        <f t="shared" si="145"/>
        <v>2.5118757265572057E-3</v>
      </c>
      <c r="AJ83" s="14">
        <f t="shared" si="146"/>
        <v>7.3183691740058945E-4</v>
      </c>
      <c r="AK83" s="14">
        <f t="shared" si="147"/>
        <v>0</v>
      </c>
      <c r="AL83" s="14">
        <f t="shared" si="148"/>
        <v>3.9998473062530886</v>
      </c>
      <c r="AM83" s="14">
        <f t="shared" si="149"/>
        <v>0.90222636075670348</v>
      </c>
      <c r="AN83" s="11">
        <f t="shared" si="150"/>
        <v>0</v>
      </c>
      <c r="AP83">
        <f t="shared" si="151"/>
        <v>56.511000000000003</v>
      </c>
      <c r="AQ83">
        <f t="shared" si="152"/>
        <v>4.9000000000000002E-2</v>
      </c>
      <c r="AR83">
        <f t="shared" si="153"/>
        <v>2.8610000000000002</v>
      </c>
      <c r="AS83">
        <f t="shared" si="154"/>
        <v>0.157</v>
      </c>
      <c r="AT83">
        <f t="shared" si="155"/>
        <v>0</v>
      </c>
      <c r="AU83">
        <f t="shared" si="156"/>
        <v>6.524</v>
      </c>
      <c r="AV83">
        <f t="shared" si="157"/>
        <v>33.773000000000003</v>
      </c>
      <c r="AW83">
        <f t="shared" si="158"/>
        <v>0.441</v>
      </c>
      <c r="AX83">
        <f t="shared" si="159"/>
        <v>0.17299999999999999</v>
      </c>
      <c r="AY83">
        <f t="shared" si="160"/>
        <v>9.0999999999999998E-2</v>
      </c>
      <c r="AZ83">
        <f t="shared" si="161"/>
        <v>1.0999999999999999E-2</v>
      </c>
      <c r="BA83">
        <f t="shared" si="162"/>
        <v>0</v>
      </c>
      <c r="BB83">
        <f t="shared" si="163"/>
        <v>100.59099999999999</v>
      </c>
      <c r="BD83">
        <f t="shared" si="164"/>
        <v>0.9405958721704395</v>
      </c>
      <c r="BE83">
        <f t="shared" si="165"/>
        <v>6.1352765882853784E-4</v>
      </c>
      <c r="BF83">
        <f t="shared" si="166"/>
        <v>5.6120047077285219E-2</v>
      </c>
      <c r="BG83">
        <f t="shared" si="167"/>
        <v>2.0659253898282779E-3</v>
      </c>
      <c r="BH83">
        <f t="shared" si="168"/>
        <v>9.0807861477646024E-2</v>
      </c>
      <c r="BI83">
        <f t="shared" si="169"/>
        <v>0</v>
      </c>
      <c r="BJ83">
        <f t="shared" si="170"/>
        <v>0.83794821409076925</v>
      </c>
      <c r="BK83">
        <f t="shared" si="171"/>
        <v>7.8641306479972327E-3</v>
      </c>
      <c r="BL83">
        <f t="shared" si="172"/>
        <v>2.4387699577373854E-3</v>
      </c>
      <c r="BM83">
        <f t="shared" si="173"/>
        <v>1.2183235867446393E-3</v>
      </c>
      <c r="BN83">
        <f t="shared" si="174"/>
        <v>3.5495951041402795E-4</v>
      </c>
      <c r="BO83">
        <f t="shared" si="175"/>
        <v>0</v>
      </c>
      <c r="BP83">
        <f t="shared" si="176"/>
        <v>1.9400276315676899</v>
      </c>
      <c r="BQ83">
        <f t="shared" si="177"/>
        <v>2.0617475963581544</v>
      </c>
    </row>
    <row r="84" spans="1:69" x14ac:dyDescent="0.15">
      <c r="A84" t="s">
        <v>158</v>
      </c>
      <c r="B84">
        <v>498</v>
      </c>
      <c r="C84" s="27">
        <f t="shared" si="134"/>
        <v>6.0827625302992292</v>
      </c>
      <c r="D84" s="1">
        <v>56.308999999999997</v>
      </c>
      <c r="E84" s="1">
        <v>5.5E-2</v>
      </c>
      <c r="F84" s="1">
        <v>2.7549999999999999</v>
      </c>
      <c r="G84" s="1">
        <v>0.158</v>
      </c>
      <c r="H84" s="1">
        <v>6.5609999999999999</v>
      </c>
      <c r="I84" s="1">
        <v>33.869999999999997</v>
      </c>
      <c r="J84" s="1">
        <v>0.43099999999999999</v>
      </c>
      <c r="K84" s="1">
        <v>0.17899999999999999</v>
      </c>
      <c r="L84" s="1">
        <v>7.5999999999999998E-2</v>
      </c>
      <c r="M84" s="1">
        <v>2.1999999999999999E-2</v>
      </c>
      <c r="O84">
        <f t="shared" si="135"/>
        <v>100.416</v>
      </c>
      <c r="Q84" s="1">
        <v>78.53</v>
      </c>
      <c r="R84" s="1">
        <v>88.847999999999999</v>
      </c>
      <c r="S84" s="1">
        <v>11.102</v>
      </c>
      <c r="V84" s="37">
        <v>12</v>
      </c>
      <c r="W84" s="37">
        <v>4</v>
      </c>
      <c r="X84" s="15">
        <v>0</v>
      </c>
      <c r="Z84" s="14">
        <f t="shared" si="136"/>
        <v>1.9369108693178134</v>
      </c>
      <c r="AA84" s="14">
        <f t="shared" si="137"/>
        <v>1.4231887472443065E-3</v>
      </c>
      <c r="AB84" s="14">
        <f t="shared" si="138"/>
        <v>0.11168208613104069</v>
      </c>
      <c r="AC84" s="14">
        <f t="shared" si="139"/>
        <v>4.2966879431090271E-3</v>
      </c>
      <c r="AD84" s="14">
        <f t="shared" si="140"/>
        <v>0</v>
      </c>
      <c r="AE84" s="14">
        <f t="shared" si="141"/>
        <v>0.1887301474178705</v>
      </c>
      <c r="AF84" s="14">
        <f t="shared" si="142"/>
        <v>1.7366987107875902</v>
      </c>
      <c r="AG84" s="14">
        <f t="shared" si="143"/>
        <v>1.5883680627806096E-2</v>
      </c>
      <c r="AH84" s="14">
        <f t="shared" si="144"/>
        <v>5.2148222505135943E-3</v>
      </c>
      <c r="AI84" s="14">
        <f t="shared" si="145"/>
        <v>2.1027933638105185E-3</v>
      </c>
      <c r="AJ84" s="14">
        <f t="shared" si="146"/>
        <v>1.4671366221396477E-3</v>
      </c>
      <c r="AK84" s="14">
        <f t="shared" si="147"/>
        <v>0</v>
      </c>
      <c r="AL84" s="14">
        <f t="shared" si="148"/>
        <v>4.0044101232089382</v>
      </c>
      <c r="AM84" s="14">
        <f t="shared" si="149"/>
        <v>0.90198020216972818</v>
      </c>
      <c r="AN84" s="11">
        <f t="shared" si="150"/>
        <v>0</v>
      </c>
      <c r="AP84">
        <f t="shared" si="151"/>
        <v>56.308999999999997</v>
      </c>
      <c r="AQ84">
        <f t="shared" si="152"/>
        <v>5.5E-2</v>
      </c>
      <c r="AR84">
        <f t="shared" si="153"/>
        <v>2.7549999999999999</v>
      </c>
      <c r="AS84">
        <f t="shared" si="154"/>
        <v>0.158</v>
      </c>
      <c r="AT84">
        <f t="shared" si="155"/>
        <v>0</v>
      </c>
      <c r="AU84">
        <f t="shared" si="156"/>
        <v>6.5609999999999999</v>
      </c>
      <c r="AV84">
        <f t="shared" si="157"/>
        <v>33.869999999999997</v>
      </c>
      <c r="AW84">
        <f t="shared" si="158"/>
        <v>0.43099999999999999</v>
      </c>
      <c r="AX84">
        <f t="shared" si="159"/>
        <v>0.17899999999999999</v>
      </c>
      <c r="AY84">
        <f t="shared" si="160"/>
        <v>7.5999999999999998E-2</v>
      </c>
      <c r="AZ84">
        <f t="shared" si="161"/>
        <v>2.1999999999999999E-2</v>
      </c>
      <c r="BA84">
        <f t="shared" si="162"/>
        <v>0</v>
      </c>
      <c r="BB84">
        <f t="shared" si="163"/>
        <v>100.416</v>
      </c>
      <c r="BD84">
        <f t="shared" si="164"/>
        <v>0.93723368841544608</v>
      </c>
      <c r="BE84">
        <f t="shared" si="165"/>
        <v>6.8865349460346084E-4</v>
      </c>
      <c r="BF84">
        <f t="shared" si="166"/>
        <v>5.4040800313848572E-2</v>
      </c>
      <c r="BG84">
        <f t="shared" si="167"/>
        <v>2.0790841502730441E-3</v>
      </c>
      <c r="BH84">
        <f t="shared" si="168"/>
        <v>9.1322866210121936E-2</v>
      </c>
      <c r="BI84">
        <f t="shared" si="169"/>
        <v>0</v>
      </c>
      <c r="BJ84">
        <f t="shared" si="170"/>
        <v>0.84035489921695883</v>
      </c>
      <c r="BK84">
        <f t="shared" si="171"/>
        <v>7.6858056899927604E-3</v>
      </c>
      <c r="BL84">
        <f t="shared" si="172"/>
        <v>2.5233515747687396E-3</v>
      </c>
      <c r="BM84">
        <f t="shared" si="173"/>
        <v>1.0175010175010174E-3</v>
      </c>
      <c r="BN84">
        <f t="shared" si="174"/>
        <v>7.099190208280559E-4</v>
      </c>
      <c r="BO84">
        <f t="shared" si="175"/>
        <v>0</v>
      </c>
      <c r="BP84">
        <f t="shared" si="176"/>
        <v>1.9376565691043421</v>
      </c>
      <c r="BQ84">
        <f t="shared" si="177"/>
        <v>2.0666253179529779</v>
      </c>
    </row>
    <row r="85" spans="1:69" x14ac:dyDescent="0.15">
      <c r="A85" t="s">
        <v>159</v>
      </c>
      <c r="B85">
        <v>499</v>
      </c>
      <c r="C85" s="27">
        <f t="shared" si="134"/>
        <v>5.0000000000039799</v>
      </c>
      <c r="D85" s="1">
        <v>56.637</v>
      </c>
      <c r="E85" s="1">
        <v>5.6000000000000001E-2</v>
      </c>
      <c r="F85" s="1">
        <v>2.706</v>
      </c>
      <c r="G85" s="1">
        <v>0.151</v>
      </c>
      <c r="H85" s="1">
        <v>6.4989999999999997</v>
      </c>
      <c r="I85" s="1">
        <v>33.99</v>
      </c>
      <c r="J85" s="1">
        <v>0.42799999999999999</v>
      </c>
      <c r="K85" s="1">
        <v>0.17599999999999999</v>
      </c>
      <c r="L85" s="1">
        <v>8.4000000000000005E-2</v>
      </c>
      <c r="M85" s="1">
        <v>7.0000000000000001E-3</v>
      </c>
      <c r="O85">
        <f t="shared" si="135"/>
        <v>100.73400000000002</v>
      </c>
      <c r="Q85" s="1">
        <v>78.534000000000006</v>
      </c>
      <c r="R85" s="1">
        <v>88.844999999999999</v>
      </c>
      <c r="S85" s="1">
        <v>11.102</v>
      </c>
      <c r="V85" s="37">
        <v>12</v>
      </c>
      <c r="W85" s="37">
        <v>4</v>
      </c>
      <c r="X85" s="15">
        <v>0</v>
      </c>
      <c r="Z85" s="14">
        <f t="shared" si="136"/>
        <v>1.9406750375038828</v>
      </c>
      <c r="AA85" s="14">
        <f t="shared" si="137"/>
        <v>1.4434727699638866E-3</v>
      </c>
      <c r="AB85" s="14">
        <f t="shared" si="138"/>
        <v>0.10927239542169975</v>
      </c>
      <c r="AC85" s="14">
        <f t="shared" si="139"/>
        <v>4.0904814774318562E-3</v>
      </c>
      <c r="AD85" s="14">
        <f t="shared" si="140"/>
        <v>0</v>
      </c>
      <c r="AE85" s="14">
        <f t="shared" si="141"/>
        <v>0.18622523682322029</v>
      </c>
      <c r="AF85" s="14">
        <f t="shared" si="142"/>
        <v>1.736125862720127</v>
      </c>
      <c r="AG85" s="14">
        <f t="shared" si="143"/>
        <v>1.5712250769618838E-2</v>
      </c>
      <c r="AH85" s="14">
        <f t="shared" si="144"/>
        <v>5.1076355801243411E-3</v>
      </c>
      <c r="AI85" s="14">
        <f t="shared" si="145"/>
        <v>2.3151708647808577E-3</v>
      </c>
      <c r="AJ85" s="14">
        <f t="shared" si="146"/>
        <v>4.6501469147538826E-4</v>
      </c>
      <c r="AK85" s="14">
        <f t="shared" si="147"/>
        <v>0</v>
      </c>
      <c r="AL85" s="14">
        <f t="shared" si="148"/>
        <v>4.0014325586223265</v>
      </c>
      <c r="AM85" s="14">
        <f t="shared" si="149"/>
        <v>0.90312631398735754</v>
      </c>
      <c r="AN85" s="11">
        <f t="shared" si="150"/>
        <v>0</v>
      </c>
      <c r="AP85">
        <f t="shared" si="151"/>
        <v>56.637</v>
      </c>
      <c r="AQ85">
        <f t="shared" si="152"/>
        <v>5.6000000000000001E-2</v>
      </c>
      <c r="AR85">
        <f t="shared" si="153"/>
        <v>2.706</v>
      </c>
      <c r="AS85">
        <f t="shared" si="154"/>
        <v>0.151</v>
      </c>
      <c r="AT85">
        <f t="shared" si="155"/>
        <v>0</v>
      </c>
      <c r="AU85">
        <f t="shared" si="156"/>
        <v>6.4989999999999997</v>
      </c>
      <c r="AV85">
        <f t="shared" si="157"/>
        <v>33.99</v>
      </c>
      <c r="AW85">
        <f t="shared" si="158"/>
        <v>0.42799999999999999</v>
      </c>
      <c r="AX85">
        <f t="shared" si="159"/>
        <v>0.17599999999999999</v>
      </c>
      <c r="AY85">
        <f t="shared" si="160"/>
        <v>8.4000000000000005E-2</v>
      </c>
      <c r="AZ85">
        <f t="shared" si="161"/>
        <v>7.0000000000000001E-3</v>
      </c>
      <c r="BA85">
        <f t="shared" si="162"/>
        <v>0</v>
      </c>
      <c r="BB85">
        <f t="shared" si="163"/>
        <v>100.73400000000002</v>
      </c>
      <c r="BD85">
        <f t="shared" si="164"/>
        <v>0.94269307589880158</v>
      </c>
      <c r="BE85">
        <f t="shared" si="165"/>
        <v>7.0117446723261462E-4</v>
      </c>
      <c r="BF85">
        <f t="shared" si="166"/>
        <v>5.3079639074146728E-2</v>
      </c>
      <c r="BG85">
        <f t="shared" si="167"/>
        <v>1.9869728271596815E-3</v>
      </c>
      <c r="BH85">
        <f t="shared" si="168"/>
        <v>9.0459885307054178E-2</v>
      </c>
      <c r="BI85">
        <f t="shared" si="169"/>
        <v>0</v>
      </c>
      <c r="BJ85">
        <f t="shared" si="170"/>
        <v>0.8433322416411112</v>
      </c>
      <c r="BK85">
        <f t="shared" si="171"/>
        <v>7.6323082025914184E-3</v>
      </c>
      <c r="BL85">
        <f t="shared" si="172"/>
        <v>2.4810607662530625E-3</v>
      </c>
      <c r="BM85">
        <f t="shared" si="173"/>
        <v>1.1246063877642825E-3</v>
      </c>
      <c r="BN85">
        <f t="shared" si="174"/>
        <v>2.258833248089269E-4</v>
      </c>
      <c r="BO85">
        <f t="shared" si="175"/>
        <v>0</v>
      </c>
      <c r="BP85">
        <f t="shared" si="176"/>
        <v>1.9437168478969238</v>
      </c>
      <c r="BQ85">
        <f t="shared" si="177"/>
        <v>2.0586499329631387</v>
      </c>
    </row>
    <row r="86" spans="1:69" x14ac:dyDescent="0.15">
      <c r="A86" t="s">
        <v>160</v>
      </c>
      <c r="B86">
        <v>500</v>
      </c>
      <c r="C86" s="27">
        <f t="shared" si="134"/>
        <v>4.4721359549891568</v>
      </c>
      <c r="D86" s="1">
        <v>56.41</v>
      </c>
      <c r="E86" s="1">
        <v>4.7E-2</v>
      </c>
      <c r="F86" s="1">
        <v>2.6589999999999998</v>
      </c>
      <c r="G86" s="1">
        <v>0.14699999999999999</v>
      </c>
      <c r="H86" s="1">
        <v>6.4720000000000004</v>
      </c>
      <c r="I86" s="1">
        <v>33.898000000000003</v>
      </c>
      <c r="J86" s="1">
        <v>0.42599999999999999</v>
      </c>
      <c r="K86" s="1">
        <v>0.182</v>
      </c>
      <c r="L86" s="1">
        <v>9.2999999999999999E-2</v>
      </c>
      <c r="M86" s="1">
        <v>6.0000000000000001E-3</v>
      </c>
      <c r="O86">
        <f t="shared" si="135"/>
        <v>100.33999999999999</v>
      </c>
      <c r="Q86" s="1">
        <v>78.537999999999997</v>
      </c>
      <c r="R86" s="1">
        <v>88.843000000000004</v>
      </c>
      <c r="S86" s="1">
        <v>11.102</v>
      </c>
      <c r="V86" s="37">
        <v>12</v>
      </c>
      <c r="W86" s="37">
        <v>4</v>
      </c>
      <c r="X86" s="15">
        <v>0</v>
      </c>
      <c r="Z86" s="14">
        <f t="shared" si="136"/>
        <v>1.9407202310394662</v>
      </c>
      <c r="AA86" s="14">
        <f t="shared" si="137"/>
        <v>1.2163895531041803E-3</v>
      </c>
      <c r="AB86" s="14">
        <f t="shared" si="138"/>
        <v>0.10780906105866001</v>
      </c>
      <c r="AC86" s="14">
        <f t="shared" si="139"/>
        <v>3.9982419624718067E-3</v>
      </c>
      <c r="AD86" s="14">
        <f t="shared" si="140"/>
        <v>0</v>
      </c>
      <c r="AE86" s="14">
        <f t="shared" si="141"/>
        <v>0.18620218025819238</v>
      </c>
      <c r="AF86" s="14">
        <f t="shared" si="142"/>
        <v>1.7384346614278687</v>
      </c>
      <c r="AG86" s="14">
        <f t="shared" si="143"/>
        <v>1.5702127048163091E-2</v>
      </c>
      <c r="AH86" s="14">
        <f t="shared" si="144"/>
        <v>5.303137391552048E-3</v>
      </c>
      <c r="AI86" s="14">
        <f t="shared" si="145"/>
        <v>2.573599514244193E-3</v>
      </c>
      <c r="AJ86" s="14">
        <f t="shared" si="146"/>
        <v>4.0019728628257651E-4</v>
      </c>
      <c r="AK86" s="14">
        <f t="shared" si="147"/>
        <v>0</v>
      </c>
      <c r="AL86" s="14">
        <f t="shared" si="148"/>
        <v>4.0023598265400055</v>
      </c>
      <c r="AM86" s="14">
        <f t="shared" si="149"/>
        <v>0.90325334305921756</v>
      </c>
      <c r="AN86" s="11">
        <f t="shared" si="150"/>
        <v>0</v>
      </c>
      <c r="AP86">
        <f t="shared" si="151"/>
        <v>56.41</v>
      </c>
      <c r="AQ86">
        <f t="shared" si="152"/>
        <v>4.7E-2</v>
      </c>
      <c r="AR86">
        <f t="shared" si="153"/>
        <v>2.6589999999999998</v>
      </c>
      <c r="AS86">
        <f t="shared" si="154"/>
        <v>0.14699999999999999</v>
      </c>
      <c r="AT86">
        <f t="shared" si="155"/>
        <v>0</v>
      </c>
      <c r="AU86">
        <f t="shared" si="156"/>
        <v>6.4720000000000004</v>
      </c>
      <c r="AV86">
        <f t="shared" si="157"/>
        <v>33.898000000000003</v>
      </c>
      <c r="AW86">
        <f t="shared" si="158"/>
        <v>0.42599999999999999</v>
      </c>
      <c r="AX86">
        <f t="shared" si="159"/>
        <v>0.182</v>
      </c>
      <c r="AY86">
        <f t="shared" si="160"/>
        <v>9.2999999999999999E-2</v>
      </c>
      <c r="AZ86">
        <f t="shared" si="161"/>
        <v>6.0000000000000001E-3</v>
      </c>
      <c r="BA86">
        <f t="shared" si="162"/>
        <v>0</v>
      </c>
      <c r="BB86">
        <f t="shared" si="163"/>
        <v>100.33999999999999</v>
      </c>
      <c r="BD86">
        <f t="shared" si="164"/>
        <v>0.93891478029294273</v>
      </c>
      <c r="BE86">
        <f t="shared" si="165"/>
        <v>5.8848571357023017E-4</v>
      </c>
      <c r="BF86">
        <f t="shared" si="166"/>
        <v>5.2157708905453119E-2</v>
      </c>
      <c r="BG86">
        <f t="shared" si="167"/>
        <v>1.9343377853806168E-3</v>
      </c>
      <c r="BH86">
        <f t="shared" si="168"/>
        <v>9.0084071042815003E-2</v>
      </c>
      <c r="BI86">
        <f t="shared" si="169"/>
        <v>0</v>
      </c>
      <c r="BJ86">
        <f t="shared" si="170"/>
        <v>0.84104961244926113</v>
      </c>
      <c r="BK86">
        <f t="shared" si="171"/>
        <v>7.5966432109905238E-3</v>
      </c>
      <c r="BL86">
        <f t="shared" si="172"/>
        <v>2.5656423832844171E-3</v>
      </c>
      <c r="BM86">
        <f t="shared" si="173"/>
        <v>1.2450999293104556E-3</v>
      </c>
      <c r="BN86">
        <f t="shared" si="174"/>
        <v>1.9361427840765164E-4</v>
      </c>
      <c r="BO86">
        <f t="shared" si="175"/>
        <v>0</v>
      </c>
      <c r="BP86">
        <f t="shared" si="176"/>
        <v>1.9363299959914162</v>
      </c>
      <c r="BQ86">
        <f t="shared" si="177"/>
        <v>2.0669822988982651</v>
      </c>
    </row>
    <row r="87" spans="1:69" x14ac:dyDescent="0.15">
      <c r="A87" t="s">
        <v>161</v>
      </c>
      <c r="B87">
        <v>501</v>
      </c>
      <c r="C87" s="27">
        <f t="shared" si="134"/>
        <v>6.3245553203399947</v>
      </c>
      <c r="D87" s="1">
        <v>56.381999999999998</v>
      </c>
      <c r="E87" s="1">
        <v>5.0999999999999997E-2</v>
      </c>
      <c r="F87" s="1">
        <v>2.6509999999999998</v>
      </c>
      <c r="G87" s="1">
        <v>0.14699999999999999</v>
      </c>
      <c r="H87" s="1">
        <v>6.4850000000000003</v>
      </c>
      <c r="I87" s="1">
        <v>33.847999999999999</v>
      </c>
      <c r="J87" s="1">
        <v>0.42799999999999999</v>
      </c>
      <c r="K87" s="1">
        <v>0.17499999999999999</v>
      </c>
      <c r="L87" s="1">
        <v>7.9000000000000001E-2</v>
      </c>
      <c r="M87" s="1">
        <v>1.4E-2</v>
      </c>
      <c r="O87">
        <f t="shared" si="135"/>
        <v>100.25999999999999</v>
      </c>
      <c r="Q87" s="1">
        <v>78.543999999999997</v>
      </c>
      <c r="R87" s="1">
        <v>88.840999999999994</v>
      </c>
      <c r="S87" s="1">
        <v>11.102</v>
      </c>
      <c r="V87" s="37">
        <v>12</v>
      </c>
      <c r="W87" s="37">
        <v>4</v>
      </c>
      <c r="X87" s="15">
        <v>0</v>
      </c>
      <c r="Z87" s="14">
        <f t="shared" si="136"/>
        <v>1.9412604885883795</v>
      </c>
      <c r="AA87" s="14">
        <f t="shared" si="137"/>
        <v>1.3209351724481082E-3</v>
      </c>
      <c r="AB87" s="14">
        <f t="shared" si="138"/>
        <v>0.10756801601848683</v>
      </c>
      <c r="AC87" s="14">
        <f t="shared" si="139"/>
        <v>4.0013411220198615E-3</v>
      </c>
      <c r="AD87" s="14">
        <f t="shared" si="140"/>
        <v>0</v>
      </c>
      <c r="AE87" s="14">
        <f t="shared" si="141"/>
        <v>0.18672081667430113</v>
      </c>
      <c r="AF87" s="14">
        <f t="shared" si="142"/>
        <v>1.7372159734634161</v>
      </c>
      <c r="AG87" s="14">
        <f t="shared" si="143"/>
        <v>1.5788074294867446E-2</v>
      </c>
      <c r="AH87" s="14">
        <f t="shared" si="144"/>
        <v>5.1031230917598343E-3</v>
      </c>
      <c r="AI87" s="14">
        <f t="shared" si="145"/>
        <v>2.1878705032378656E-3</v>
      </c>
      <c r="AJ87" s="14">
        <f t="shared" si="146"/>
        <v>9.3451748000536721E-4</v>
      </c>
      <c r="AK87" s="14">
        <f t="shared" si="147"/>
        <v>0</v>
      </c>
      <c r="AL87" s="14">
        <f t="shared" si="148"/>
        <v>4.0021011564089219</v>
      </c>
      <c r="AM87" s="14">
        <f t="shared" si="149"/>
        <v>0.90294857001984175</v>
      </c>
      <c r="AN87" s="11">
        <f t="shared" si="150"/>
        <v>0</v>
      </c>
      <c r="AP87">
        <f t="shared" si="151"/>
        <v>56.381999999999998</v>
      </c>
      <c r="AQ87">
        <f t="shared" si="152"/>
        <v>5.0999999999999997E-2</v>
      </c>
      <c r="AR87">
        <f t="shared" si="153"/>
        <v>2.6509999999999998</v>
      </c>
      <c r="AS87">
        <f t="shared" si="154"/>
        <v>0.14699999999999999</v>
      </c>
      <c r="AT87">
        <f t="shared" si="155"/>
        <v>0</v>
      </c>
      <c r="AU87">
        <f t="shared" si="156"/>
        <v>6.4850000000000003</v>
      </c>
      <c r="AV87">
        <f t="shared" si="157"/>
        <v>33.847999999999999</v>
      </c>
      <c r="AW87">
        <f t="shared" si="158"/>
        <v>0.42799999999999999</v>
      </c>
      <c r="AX87">
        <f t="shared" si="159"/>
        <v>0.17499999999999999</v>
      </c>
      <c r="AY87">
        <f t="shared" si="160"/>
        <v>7.9000000000000001E-2</v>
      </c>
      <c r="AZ87">
        <f t="shared" si="161"/>
        <v>1.4E-2</v>
      </c>
      <c r="BA87">
        <f t="shared" si="162"/>
        <v>0</v>
      </c>
      <c r="BB87">
        <f t="shared" si="163"/>
        <v>100.25999999999999</v>
      </c>
      <c r="BD87">
        <f t="shared" si="164"/>
        <v>0.93844873501997339</v>
      </c>
      <c r="BE87">
        <f t="shared" si="165"/>
        <v>6.385696040868454E-4</v>
      </c>
      <c r="BF87">
        <f t="shared" si="166"/>
        <v>5.2000784621420167E-2</v>
      </c>
      <c r="BG87">
        <f t="shared" si="167"/>
        <v>1.9343377853806168E-3</v>
      </c>
      <c r="BH87">
        <f t="shared" si="168"/>
        <v>9.0265018651522755E-2</v>
      </c>
      <c r="BI87">
        <f t="shared" si="169"/>
        <v>0</v>
      </c>
      <c r="BJ87">
        <f t="shared" si="170"/>
        <v>0.83980905310586429</v>
      </c>
      <c r="BK87">
        <f t="shared" si="171"/>
        <v>7.6323082025914184E-3</v>
      </c>
      <c r="BL87">
        <f t="shared" si="172"/>
        <v>2.46696383008117E-3</v>
      </c>
      <c r="BM87">
        <f t="shared" si="173"/>
        <v>1.0576655313497417E-3</v>
      </c>
      <c r="BN87">
        <f t="shared" si="174"/>
        <v>4.517666496178538E-4</v>
      </c>
      <c r="BO87">
        <f t="shared" si="175"/>
        <v>0</v>
      </c>
      <c r="BP87">
        <f t="shared" si="176"/>
        <v>1.9347052030018881</v>
      </c>
      <c r="BQ87">
        <f t="shared" si="177"/>
        <v>2.0685844800537376</v>
      </c>
    </row>
    <row r="88" spans="1:69" x14ac:dyDescent="0.15">
      <c r="A88" t="s">
        <v>162</v>
      </c>
      <c r="B88">
        <v>502</v>
      </c>
      <c r="C88" s="27">
        <f t="shared" si="134"/>
        <v>4.1231056256201146</v>
      </c>
      <c r="D88" s="1">
        <v>56.212000000000003</v>
      </c>
      <c r="E88" s="1">
        <v>4.3999999999999997E-2</v>
      </c>
      <c r="F88" s="1">
        <v>2.6360000000000001</v>
      </c>
      <c r="G88" s="1">
        <v>0.14099999999999999</v>
      </c>
      <c r="H88" s="1">
        <v>6.508</v>
      </c>
      <c r="I88" s="1">
        <v>33.853000000000002</v>
      </c>
      <c r="J88" s="1">
        <v>0.434</v>
      </c>
      <c r="K88" s="1">
        <v>0.17499999999999999</v>
      </c>
      <c r="L88" s="1">
        <v>8.5000000000000006E-2</v>
      </c>
      <c r="M88" s="1">
        <v>0.01</v>
      </c>
      <c r="O88">
        <f t="shared" si="135"/>
        <v>100.098</v>
      </c>
      <c r="Q88" s="1">
        <v>78.548000000000002</v>
      </c>
      <c r="R88" s="1">
        <v>88.84</v>
      </c>
      <c r="S88" s="1">
        <v>11.102</v>
      </c>
      <c r="V88" s="37">
        <v>12</v>
      </c>
      <c r="W88" s="37">
        <v>4</v>
      </c>
      <c r="X88" s="15">
        <v>0</v>
      </c>
      <c r="Z88" s="14">
        <f t="shared" si="136"/>
        <v>1.9393033907858872</v>
      </c>
      <c r="AA88" s="14">
        <f t="shared" si="137"/>
        <v>1.1419244869314083E-3</v>
      </c>
      <c r="AB88" s="14">
        <f t="shared" si="138"/>
        <v>0.10717468555811707</v>
      </c>
      <c r="AC88" s="14">
        <f t="shared" si="139"/>
        <v>3.8457472355628067E-3</v>
      </c>
      <c r="AD88" s="14">
        <f t="shared" si="140"/>
        <v>0</v>
      </c>
      <c r="AE88" s="14">
        <f t="shared" si="141"/>
        <v>0.18776026229330256</v>
      </c>
      <c r="AF88" s="14">
        <f t="shared" si="142"/>
        <v>1.7409702268877036</v>
      </c>
      <c r="AG88" s="14">
        <f t="shared" si="143"/>
        <v>1.6041630296128255E-2</v>
      </c>
      <c r="AH88" s="14">
        <f t="shared" si="144"/>
        <v>5.1133959749342294E-3</v>
      </c>
      <c r="AI88" s="14">
        <f t="shared" si="145"/>
        <v>2.3587766982126755E-3</v>
      </c>
      <c r="AJ88" s="14">
        <f t="shared" si="146"/>
        <v>6.6885622712116444E-4</v>
      </c>
      <c r="AK88" s="14">
        <f t="shared" si="147"/>
        <v>0</v>
      </c>
      <c r="AL88" s="14">
        <f t="shared" si="148"/>
        <v>4.0043788964439013</v>
      </c>
      <c r="AM88" s="14">
        <f t="shared" si="149"/>
        <v>0.90265085591453942</v>
      </c>
      <c r="AN88" s="11">
        <f t="shared" si="150"/>
        <v>0</v>
      </c>
      <c r="AP88">
        <f t="shared" si="151"/>
        <v>56.212000000000003</v>
      </c>
      <c r="AQ88">
        <f t="shared" si="152"/>
        <v>4.3999999999999997E-2</v>
      </c>
      <c r="AR88">
        <f t="shared" si="153"/>
        <v>2.6360000000000001</v>
      </c>
      <c r="AS88">
        <f t="shared" si="154"/>
        <v>0.14099999999999999</v>
      </c>
      <c r="AT88">
        <f t="shared" si="155"/>
        <v>0</v>
      </c>
      <c r="AU88">
        <f t="shared" si="156"/>
        <v>6.508</v>
      </c>
      <c r="AV88">
        <f t="shared" si="157"/>
        <v>33.853000000000002</v>
      </c>
      <c r="AW88">
        <f t="shared" si="158"/>
        <v>0.434</v>
      </c>
      <c r="AX88">
        <f t="shared" si="159"/>
        <v>0.17499999999999999</v>
      </c>
      <c r="AY88">
        <f t="shared" si="160"/>
        <v>8.5000000000000006E-2</v>
      </c>
      <c r="AZ88">
        <f t="shared" si="161"/>
        <v>0.01</v>
      </c>
      <c r="BA88">
        <f t="shared" si="162"/>
        <v>0</v>
      </c>
      <c r="BB88">
        <f t="shared" si="163"/>
        <v>100.098</v>
      </c>
      <c r="BD88">
        <f t="shared" si="164"/>
        <v>0.93561917443408793</v>
      </c>
      <c r="BE88">
        <f t="shared" si="165"/>
        <v>5.5092279568276861E-4</v>
      </c>
      <c r="BF88">
        <f t="shared" si="166"/>
        <v>5.1706551588858382E-2</v>
      </c>
      <c r="BG88">
        <f t="shared" si="167"/>
        <v>1.8553852227120202E-3</v>
      </c>
      <c r="BH88">
        <f t="shared" si="168"/>
        <v>9.0585156728467245E-2</v>
      </c>
      <c r="BI88">
        <f t="shared" si="169"/>
        <v>0</v>
      </c>
      <c r="BJ88">
        <f t="shared" si="170"/>
        <v>0.83993310904020402</v>
      </c>
      <c r="BK88">
        <f t="shared" si="171"/>
        <v>7.7393031773941023E-3</v>
      </c>
      <c r="BL88">
        <f t="shared" si="172"/>
        <v>2.46696383008117E-3</v>
      </c>
      <c r="BM88">
        <f t="shared" si="173"/>
        <v>1.1379945590471907E-3</v>
      </c>
      <c r="BN88">
        <f t="shared" si="174"/>
        <v>3.2269046401275274E-4</v>
      </c>
      <c r="BO88">
        <f t="shared" si="175"/>
        <v>0</v>
      </c>
      <c r="BP88">
        <f t="shared" si="176"/>
        <v>1.9319172518405476</v>
      </c>
      <c r="BQ88">
        <f t="shared" si="177"/>
        <v>2.0727486607559968</v>
      </c>
    </row>
    <row r="89" spans="1:69" x14ac:dyDescent="0.15">
      <c r="A89" t="s">
        <v>163</v>
      </c>
      <c r="B89">
        <v>503</v>
      </c>
      <c r="C89" s="27">
        <f t="shared" si="134"/>
        <v>4.4721359550082234</v>
      </c>
      <c r="D89" s="1">
        <v>56.21</v>
      </c>
      <c r="E89" s="1">
        <v>4.5999999999999999E-2</v>
      </c>
      <c r="F89" s="1">
        <v>2.6389999999999998</v>
      </c>
      <c r="G89" s="1">
        <v>0.14000000000000001</v>
      </c>
      <c r="H89" s="1">
        <v>6.5439999999999996</v>
      </c>
      <c r="I89" s="1">
        <v>33.786999999999999</v>
      </c>
      <c r="J89" s="1">
        <v>0.42699999999999999</v>
      </c>
      <c r="K89" s="1">
        <v>0.17899999999999999</v>
      </c>
      <c r="L89" s="1">
        <v>7.6999999999999999E-2</v>
      </c>
      <c r="M89" s="1">
        <v>1.7000000000000001E-2</v>
      </c>
      <c r="O89">
        <f t="shared" si="135"/>
        <v>100.06600000000002</v>
      </c>
      <c r="Q89" s="1">
        <v>78.552000000000007</v>
      </c>
      <c r="R89" s="1">
        <v>88.837999999999994</v>
      </c>
      <c r="S89" s="1">
        <v>11.102</v>
      </c>
      <c r="V89" s="37">
        <v>12</v>
      </c>
      <c r="W89" s="37">
        <v>4</v>
      </c>
      <c r="X89" s="15">
        <v>0</v>
      </c>
      <c r="Z89" s="14">
        <f t="shared" si="136"/>
        <v>1.9400031111500999</v>
      </c>
      <c r="AA89" s="14">
        <f t="shared" si="137"/>
        <v>1.1943033842991286E-3</v>
      </c>
      <c r="AB89" s="14">
        <f t="shared" si="138"/>
        <v>0.10733919259243006</v>
      </c>
      <c r="AC89" s="14">
        <f t="shared" si="139"/>
        <v>3.8199860896628757E-3</v>
      </c>
      <c r="AD89" s="14">
        <f t="shared" si="140"/>
        <v>0</v>
      </c>
      <c r="AE89" s="14">
        <f t="shared" si="141"/>
        <v>0.18887372758361765</v>
      </c>
      <c r="AF89" s="14">
        <f t="shared" si="142"/>
        <v>1.7382648033322399</v>
      </c>
      <c r="AG89" s="14">
        <f t="shared" si="143"/>
        <v>1.5789150723749448E-2</v>
      </c>
      <c r="AH89" s="14">
        <f t="shared" si="144"/>
        <v>5.2323468978305934E-3</v>
      </c>
      <c r="AI89" s="14">
        <f t="shared" si="145"/>
        <v>2.137621210962256E-3</v>
      </c>
      <c r="AJ89" s="14">
        <f t="shared" si="146"/>
        <v>1.1375063193226852E-3</v>
      </c>
      <c r="AK89" s="14">
        <f t="shared" si="147"/>
        <v>0</v>
      </c>
      <c r="AL89" s="14">
        <f t="shared" si="148"/>
        <v>4.0037917492842139</v>
      </c>
      <c r="AM89" s="14">
        <f t="shared" si="149"/>
        <v>0.90199265670130269</v>
      </c>
      <c r="AN89" s="11">
        <f t="shared" si="150"/>
        <v>0</v>
      </c>
      <c r="AP89">
        <f t="shared" si="151"/>
        <v>56.21</v>
      </c>
      <c r="AQ89">
        <f t="shared" si="152"/>
        <v>4.5999999999999999E-2</v>
      </c>
      <c r="AR89">
        <f t="shared" si="153"/>
        <v>2.6389999999999998</v>
      </c>
      <c r="AS89">
        <f t="shared" si="154"/>
        <v>0.14000000000000001</v>
      </c>
      <c r="AT89">
        <f t="shared" si="155"/>
        <v>0</v>
      </c>
      <c r="AU89">
        <f t="shared" si="156"/>
        <v>6.5439999999999996</v>
      </c>
      <c r="AV89">
        <f t="shared" si="157"/>
        <v>33.786999999999999</v>
      </c>
      <c r="AW89">
        <f t="shared" si="158"/>
        <v>0.42699999999999999</v>
      </c>
      <c r="AX89">
        <f t="shared" si="159"/>
        <v>0.17899999999999999</v>
      </c>
      <c r="AY89">
        <f t="shared" si="160"/>
        <v>7.6999999999999999E-2</v>
      </c>
      <c r="AZ89">
        <f t="shared" si="161"/>
        <v>1.7000000000000001E-2</v>
      </c>
      <c r="BA89">
        <f t="shared" si="162"/>
        <v>0</v>
      </c>
      <c r="BB89">
        <f t="shared" si="163"/>
        <v>100.06600000000002</v>
      </c>
      <c r="BD89">
        <f t="shared" si="164"/>
        <v>0.93558588548601873</v>
      </c>
      <c r="BE89">
        <f t="shared" si="165"/>
        <v>5.7596474094107628E-4</v>
      </c>
      <c r="BF89">
        <f t="shared" si="166"/>
        <v>5.1765398195370731E-2</v>
      </c>
      <c r="BG89">
        <f t="shared" si="167"/>
        <v>1.8422264622672544E-3</v>
      </c>
      <c r="BH89">
        <f t="shared" si="168"/>
        <v>9.1086242414119487E-2</v>
      </c>
      <c r="BI89">
        <f t="shared" si="169"/>
        <v>0</v>
      </c>
      <c r="BJ89">
        <f t="shared" si="170"/>
        <v>0.83829557070692029</v>
      </c>
      <c r="BK89">
        <f t="shared" si="171"/>
        <v>7.6144757067909711E-3</v>
      </c>
      <c r="BL89">
        <f t="shared" si="172"/>
        <v>2.5233515747687396E-3</v>
      </c>
      <c r="BM89">
        <f t="shared" si="173"/>
        <v>1.0308891887839255E-3</v>
      </c>
      <c r="BN89">
        <f t="shared" si="174"/>
        <v>5.4857378882167964E-4</v>
      </c>
      <c r="BO89">
        <f t="shared" si="175"/>
        <v>0</v>
      </c>
      <c r="BP89">
        <f t="shared" si="176"/>
        <v>1.9308685782648034</v>
      </c>
      <c r="BQ89">
        <f t="shared" si="177"/>
        <v>2.0735703063137874</v>
      </c>
    </row>
    <row r="90" spans="1:69" x14ac:dyDescent="0.15">
      <c r="A90" t="s">
        <v>164</v>
      </c>
      <c r="B90">
        <v>504</v>
      </c>
      <c r="C90" s="27">
        <f t="shared" si="134"/>
        <v>5.3851648071285512</v>
      </c>
      <c r="D90" s="1">
        <v>56.097999999999999</v>
      </c>
      <c r="E90" s="1">
        <v>5.6000000000000001E-2</v>
      </c>
      <c r="F90" s="1">
        <v>2.6379999999999999</v>
      </c>
      <c r="G90" s="1">
        <v>0.13700000000000001</v>
      </c>
      <c r="H90" s="1">
        <v>6.5380000000000003</v>
      </c>
      <c r="I90" s="1">
        <v>33.755000000000003</v>
      </c>
      <c r="J90" s="1">
        <v>0.42699999999999999</v>
      </c>
      <c r="K90" s="1">
        <v>0.17799999999999999</v>
      </c>
      <c r="L90" s="1">
        <v>8.3000000000000004E-2</v>
      </c>
      <c r="M90" s="1">
        <v>3.0000000000000001E-3</v>
      </c>
      <c r="O90">
        <f t="shared" si="135"/>
        <v>99.913000000000011</v>
      </c>
      <c r="Q90" s="1">
        <v>78.557000000000002</v>
      </c>
      <c r="R90" s="1">
        <v>88.835999999999999</v>
      </c>
      <c r="S90" s="1">
        <v>11.102</v>
      </c>
      <c r="V90" s="37">
        <v>12</v>
      </c>
      <c r="W90" s="37">
        <v>4</v>
      </c>
      <c r="X90" s="15">
        <v>0</v>
      </c>
      <c r="Z90" s="14">
        <f t="shared" si="136"/>
        <v>1.9392229378384975</v>
      </c>
      <c r="AA90" s="14">
        <f t="shared" si="137"/>
        <v>1.4562514760931438E-3</v>
      </c>
      <c r="AB90" s="14">
        <f t="shared" si="138"/>
        <v>0.10746950424112747</v>
      </c>
      <c r="AC90" s="14">
        <f t="shared" si="139"/>
        <v>3.7440861507295449E-3</v>
      </c>
      <c r="AD90" s="14">
        <f t="shared" si="140"/>
        <v>0</v>
      </c>
      <c r="AE90" s="14">
        <f t="shared" si="141"/>
        <v>0.18900125912382698</v>
      </c>
      <c r="AF90" s="14">
        <f t="shared" si="142"/>
        <v>1.7393858686524146</v>
      </c>
      <c r="AG90" s="14">
        <f t="shared" si="143"/>
        <v>1.5814311567068366E-2</v>
      </c>
      <c r="AH90" s="14">
        <f t="shared" si="144"/>
        <v>5.2114073488331658E-3</v>
      </c>
      <c r="AI90" s="14">
        <f t="shared" si="145"/>
        <v>2.3078609442231013E-3</v>
      </c>
      <c r="AJ90" s="14">
        <f t="shared" si="146"/>
        <v>2.0105629333356368E-4</v>
      </c>
      <c r="AK90" s="14">
        <f t="shared" si="147"/>
        <v>0</v>
      </c>
      <c r="AL90" s="14">
        <f t="shared" si="148"/>
        <v>4.0038145436361479</v>
      </c>
      <c r="AM90" s="14">
        <f t="shared" si="149"/>
        <v>0.90198998095274696</v>
      </c>
      <c r="AN90" s="11">
        <f t="shared" si="150"/>
        <v>0</v>
      </c>
      <c r="AP90">
        <f t="shared" si="151"/>
        <v>56.097999999999999</v>
      </c>
      <c r="AQ90">
        <f t="shared" si="152"/>
        <v>5.6000000000000001E-2</v>
      </c>
      <c r="AR90">
        <f t="shared" si="153"/>
        <v>2.6379999999999999</v>
      </c>
      <c r="AS90">
        <f t="shared" si="154"/>
        <v>0.13700000000000001</v>
      </c>
      <c r="AT90">
        <f t="shared" si="155"/>
        <v>0</v>
      </c>
      <c r="AU90">
        <f t="shared" si="156"/>
        <v>6.5380000000000003</v>
      </c>
      <c r="AV90">
        <f t="shared" si="157"/>
        <v>33.755000000000003</v>
      </c>
      <c r="AW90">
        <f t="shared" si="158"/>
        <v>0.42699999999999999</v>
      </c>
      <c r="AX90">
        <f t="shared" si="159"/>
        <v>0.17799999999999999</v>
      </c>
      <c r="AY90">
        <f t="shared" si="160"/>
        <v>8.3000000000000004E-2</v>
      </c>
      <c r="AZ90">
        <f t="shared" si="161"/>
        <v>3.0000000000000001E-3</v>
      </c>
      <c r="BA90">
        <f t="shared" si="162"/>
        <v>0</v>
      </c>
      <c r="BB90">
        <f t="shared" si="163"/>
        <v>99.913000000000011</v>
      </c>
      <c r="BD90">
        <f t="shared" si="164"/>
        <v>0.93372170439414115</v>
      </c>
      <c r="BE90">
        <f t="shared" si="165"/>
        <v>7.0117446723261462E-4</v>
      </c>
      <c r="BF90">
        <f t="shared" si="166"/>
        <v>5.1745782659866617E-2</v>
      </c>
      <c r="BG90">
        <f t="shared" si="167"/>
        <v>1.8027501809329562E-3</v>
      </c>
      <c r="BH90">
        <f t="shared" si="168"/>
        <v>9.1002728133177446E-2</v>
      </c>
      <c r="BI90">
        <f t="shared" si="169"/>
        <v>0</v>
      </c>
      <c r="BJ90">
        <f t="shared" si="170"/>
        <v>0.83750161272714641</v>
      </c>
      <c r="BK90">
        <f t="shared" si="171"/>
        <v>7.6144757067909711E-3</v>
      </c>
      <c r="BL90">
        <f t="shared" si="172"/>
        <v>2.5092546385968475E-3</v>
      </c>
      <c r="BM90">
        <f t="shared" si="173"/>
        <v>1.1112182164813742E-3</v>
      </c>
      <c r="BN90">
        <f t="shared" si="174"/>
        <v>9.6807139203825818E-5</v>
      </c>
      <c r="BO90">
        <f t="shared" si="175"/>
        <v>0</v>
      </c>
      <c r="BP90">
        <f t="shared" si="176"/>
        <v>1.9278075082635704</v>
      </c>
      <c r="BQ90">
        <f t="shared" si="177"/>
        <v>2.0768746498152684</v>
      </c>
    </row>
    <row r="91" spans="1:69" x14ac:dyDescent="0.15">
      <c r="A91" t="s">
        <v>165</v>
      </c>
      <c r="B91">
        <v>505</v>
      </c>
      <c r="C91" s="27">
        <f t="shared" si="134"/>
        <v>5.3851648071285512</v>
      </c>
      <c r="D91" s="1">
        <v>56.127000000000002</v>
      </c>
      <c r="E91" s="1">
        <v>5.5E-2</v>
      </c>
      <c r="F91" s="1">
        <v>2.6549999999999998</v>
      </c>
      <c r="G91" s="1">
        <v>0.14099999999999999</v>
      </c>
      <c r="H91" s="1">
        <v>6.5149999999999997</v>
      </c>
      <c r="I91" s="1">
        <v>33.728999999999999</v>
      </c>
      <c r="J91" s="1">
        <v>0.436</v>
      </c>
      <c r="K91" s="1">
        <v>0.17100000000000001</v>
      </c>
      <c r="L91" s="1">
        <v>8.1000000000000003E-2</v>
      </c>
      <c r="M91" s="1">
        <v>1.7000000000000001E-2</v>
      </c>
      <c r="O91">
        <f t="shared" si="135"/>
        <v>99.927000000000007</v>
      </c>
      <c r="Q91" s="1">
        <v>78.561999999999998</v>
      </c>
      <c r="R91" s="1">
        <v>88.834000000000003</v>
      </c>
      <c r="S91" s="1">
        <v>11.102</v>
      </c>
      <c r="V91" s="37">
        <v>12</v>
      </c>
      <c r="W91" s="37">
        <v>4</v>
      </c>
      <c r="X91" s="15">
        <v>0</v>
      </c>
      <c r="Z91" s="14">
        <f t="shared" si="136"/>
        <v>1.9396781040020485</v>
      </c>
      <c r="AA91" s="14">
        <f t="shared" si="137"/>
        <v>1.4298435257895077E-3</v>
      </c>
      <c r="AB91" s="14">
        <f t="shared" si="138"/>
        <v>0.1081315558495386</v>
      </c>
      <c r="AC91" s="14">
        <f t="shared" si="139"/>
        <v>3.8523155249040012E-3</v>
      </c>
      <c r="AD91" s="14">
        <f t="shared" si="140"/>
        <v>0</v>
      </c>
      <c r="AE91" s="14">
        <f t="shared" si="141"/>
        <v>0.1882832444905988</v>
      </c>
      <c r="AF91" s="14">
        <f t="shared" si="142"/>
        <v>1.7375558088143059</v>
      </c>
      <c r="AG91" s="14">
        <f t="shared" si="143"/>
        <v>1.6143079192618287E-2</v>
      </c>
      <c r="AH91" s="14">
        <f t="shared" si="144"/>
        <v>5.0050520851676718E-3</v>
      </c>
      <c r="AI91" s="14">
        <f t="shared" si="145"/>
        <v>2.251614497950171E-3</v>
      </c>
      <c r="AJ91" s="14">
        <f t="shared" si="146"/>
        <v>1.1389976040362016E-3</v>
      </c>
      <c r="AK91" s="14">
        <f t="shared" si="147"/>
        <v>0</v>
      </c>
      <c r="AL91" s="14">
        <f t="shared" si="148"/>
        <v>4.0034696155869582</v>
      </c>
      <c r="AM91" s="14">
        <f t="shared" si="149"/>
        <v>0.90223313616603185</v>
      </c>
      <c r="AN91" s="11">
        <f t="shared" si="150"/>
        <v>0</v>
      </c>
      <c r="AP91">
        <f t="shared" si="151"/>
        <v>56.127000000000002</v>
      </c>
      <c r="AQ91">
        <f t="shared" si="152"/>
        <v>5.5E-2</v>
      </c>
      <c r="AR91">
        <f t="shared" si="153"/>
        <v>2.6549999999999998</v>
      </c>
      <c r="AS91">
        <f t="shared" si="154"/>
        <v>0.14099999999999999</v>
      </c>
      <c r="AT91">
        <f t="shared" si="155"/>
        <v>0</v>
      </c>
      <c r="AU91">
        <f t="shared" si="156"/>
        <v>6.5149999999999997</v>
      </c>
      <c r="AV91">
        <f t="shared" si="157"/>
        <v>33.728999999999999</v>
      </c>
      <c r="AW91">
        <f t="shared" si="158"/>
        <v>0.436</v>
      </c>
      <c r="AX91">
        <f t="shared" si="159"/>
        <v>0.17100000000000001</v>
      </c>
      <c r="AY91">
        <f t="shared" si="160"/>
        <v>8.1000000000000003E-2</v>
      </c>
      <c r="AZ91">
        <f t="shared" si="161"/>
        <v>1.7000000000000001E-2</v>
      </c>
      <c r="BA91">
        <f t="shared" si="162"/>
        <v>0</v>
      </c>
      <c r="BB91">
        <f t="shared" si="163"/>
        <v>99.927000000000007</v>
      </c>
      <c r="BD91">
        <f t="shared" si="164"/>
        <v>0.9342043941411452</v>
      </c>
      <c r="BE91">
        <f t="shared" si="165"/>
        <v>6.8865349460346084E-4</v>
      </c>
      <c r="BF91">
        <f t="shared" si="166"/>
        <v>5.2079246763436643E-2</v>
      </c>
      <c r="BG91">
        <f t="shared" si="167"/>
        <v>1.8553852227120202E-3</v>
      </c>
      <c r="BH91">
        <f t="shared" si="168"/>
        <v>9.0682590056232956E-2</v>
      </c>
      <c r="BI91">
        <f t="shared" si="169"/>
        <v>0</v>
      </c>
      <c r="BJ91">
        <f t="shared" si="170"/>
        <v>0.83685652186858006</v>
      </c>
      <c r="BK91">
        <f t="shared" si="171"/>
        <v>7.774968168994997E-3</v>
      </c>
      <c r="BL91">
        <f t="shared" si="172"/>
        <v>2.4105760853936008E-3</v>
      </c>
      <c r="BM91">
        <f t="shared" si="173"/>
        <v>1.084441873915558E-3</v>
      </c>
      <c r="BN91">
        <f t="shared" si="174"/>
        <v>5.4857378882167964E-4</v>
      </c>
      <c r="BO91">
        <f t="shared" si="175"/>
        <v>0</v>
      </c>
      <c r="BP91">
        <f t="shared" si="176"/>
        <v>1.9281853514638363</v>
      </c>
      <c r="BQ91">
        <f t="shared" si="177"/>
        <v>2.0762887823764511</v>
      </c>
    </row>
    <row r="92" spans="1:69" x14ac:dyDescent="0.15">
      <c r="A92" t="s">
        <v>166</v>
      </c>
      <c r="B92">
        <v>506</v>
      </c>
      <c r="C92" s="27">
        <f t="shared" si="134"/>
        <v>4.4721359550082234</v>
      </c>
      <c r="D92" s="1">
        <v>56.030999999999999</v>
      </c>
      <c r="E92" s="1">
        <v>6.2E-2</v>
      </c>
      <c r="F92" s="1">
        <v>2.6760000000000002</v>
      </c>
      <c r="G92" s="1">
        <v>0.13600000000000001</v>
      </c>
      <c r="H92" s="1">
        <v>6.5069999999999997</v>
      </c>
      <c r="I92" s="1">
        <v>33.698999999999998</v>
      </c>
      <c r="J92" s="1">
        <v>0.436</v>
      </c>
      <c r="K92" s="1">
        <v>0.17799999999999999</v>
      </c>
      <c r="L92" s="1">
        <v>8.5000000000000006E-2</v>
      </c>
      <c r="M92" s="1">
        <v>0.01</v>
      </c>
      <c r="O92">
        <f t="shared" si="135"/>
        <v>99.820000000000007</v>
      </c>
      <c r="Q92" s="1">
        <v>78.566000000000003</v>
      </c>
      <c r="R92" s="1">
        <v>88.831999999999994</v>
      </c>
      <c r="S92" s="1">
        <v>11.102</v>
      </c>
      <c r="V92" s="37">
        <v>12</v>
      </c>
      <c r="W92" s="37">
        <v>4</v>
      </c>
      <c r="X92" s="15">
        <v>0</v>
      </c>
      <c r="Z92" s="14">
        <f t="shared" si="136"/>
        <v>1.9385860881061436</v>
      </c>
      <c r="AA92" s="14">
        <f t="shared" si="137"/>
        <v>1.6136762159088365E-3</v>
      </c>
      <c r="AB92" s="14">
        <f t="shared" si="138"/>
        <v>0.10911210146596335</v>
      </c>
      <c r="AC92" s="14">
        <f t="shared" si="139"/>
        <v>3.7199793691285758E-3</v>
      </c>
      <c r="AD92" s="14">
        <f t="shared" si="140"/>
        <v>0</v>
      </c>
      <c r="AE92" s="14">
        <f t="shared" si="141"/>
        <v>0.18826818890327718</v>
      </c>
      <c r="AF92" s="14">
        <f t="shared" si="142"/>
        <v>1.7380056964763322</v>
      </c>
      <c r="AG92" s="14">
        <f t="shared" si="143"/>
        <v>1.6161633797061242E-2</v>
      </c>
      <c r="AH92" s="14">
        <f t="shared" si="144"/>
        <v>5.2159254791935084E-3</v>
      </c>
      <c r="AI92" s="14">
        <f t="shared" si="145"/>
        <v>2.3655211091039409E-3</v>
      </c>
      <c r="AJ92" s="14">
        <f t="shared" si="146"/>
        <v>6.7076867658121919E-4</v>
      </c>
      <c r="AK92" s="14">
        <f t="shared" si="147"/>
        <v>0</v>
      </c>
      <c r="AL92" s="14">
        <f t="shared" si="148"/>
        <v>4.0037195795986937</v>
      </c>
      <c r="AM92" s="14">
        <f t="shared" si="149"/>
        <v>0.90226302171657424</v>
      </c>
      <c r="AN92" s="11">
        <f t="shared" si="150"/>
        <v>0</v>
      </c>
      <c r="AP92">
        <f t="shared" si="151"/>
        <v>56.030999999999999</v>
      </c>
      <c r="AQ92">
        <f t="shared" si="152"/>
        <v>6.2E-2</v>
      </c>
      <c r="AR92">
        <f t="shared" si="153"/>
        <v>2.6760000000000002</v>
      </c>
      <c r="AS92">
        <f t="shared" si="154"/>
        <v>0.13600000000000001</v>
      </c>
      <c r="AT92">
        <f t="shared" si="155"/>
        <v>0</v>
      </c>
      <c r="AU92">
        <f t="shared" si="156"/>
        <v>6.5069999999999997</v>
      </c>
      <c r="AV92">
        <f t="shared" si="157"/>
        <v>33.698999999999998</v>
      </c>
      <c r="AW92">
        <f t="shared" si="158"/>
        <v>0.436</v>
      </c>
      <c r="AX92">
        <f t="shared" si="159"/>
        <v>0.17799999999999999</v>
      </c>
      <c r="AY92">
        <f t="shared" si="160"/>
        <v>8.5000000000000006E-2</v>
      </c>
      <c r="AZ92">
        <f t="shared" si="161"/>
        <v>0.01</v>
      </c>
      <c r="BA92">
        <f t="shared" si="162"/>
        <v>0</v>
      </c>
      <c r="BB92">
        <f t="shared" si="163"/>
        <v>99.820000000000007</v>
      </c>
      <c r="BD92">
        <f t="shared" si="164"/>
        <v>0.93260652463382154</v>
      </c>
      <c r="BE92">
        <f t="shared" si="165"/>
        <v>7.7630030300753763E-4</v>
      </c>
      <c r="BF92">
        <f t="shared" si="166"/>
        <v>5.2491173009023152E-2</v>
      </c>
      <c r="BG92">
        <f t="shared" si="167"/>
        <v>1.7895914204881899E-3</v>
      </c>
      <c r="BH92">
        <f t="shared" si="168"/>
        <v>9.057123768164356E-2</v>
      </c>
      <c r="BI92">
        <f t="shared" si="169"/>
        <v>0</v>
      </c>
      <c r="BJ92">
        <f t="shared" si="170"/>
        <v>0.83611218626254202</v>
      </c>
      <c r="BK92">
        <f t="shared" si="171"/>
        <v>7.774968168994997E-3</v>
      </c>
      <c r="BL92">
        <f t="shared" si="172"/>
        <v>2.5092546385968475E-3</v>
      </c>
      <c r="BM92">
        <f t="shared" si="173"/>
        <v>1.1379945590471907E-3</v>
      </c>
      <c r="BN92">
        <f t="shared" si="174"/>
        <v>3.2269046401275274E-4</v>
      </c>
      <c r="BO92">
        <f t="shared" si="175"/>
        <v>0</v>
      </c>
      <c r="BP92">
        <f t="shared" si="176"/>
        <v>1.9260919211411778</v>
      </c>
      <c r="BQ92">
        <f t="shared" si="177"/>
        <v>2.0786752364479861</v>
      </c>
    </row>
    <row r="93" spans="1:69" x14ac:dyDescent="0.15">
      <c r="A93" t="s">
        <v>167</v>
      </c>
      <c r="B93">
        <v>507</v>
      </c>
      <c r="C93" s="27">
        <f t="shared" si="134"/>
        <v>5.3851648071285512</v>
      </c>
      <c r="D93" s="1">
        <v>55.988</v>
      </c>
      <c r="E93" s="1">
        <v>5.5E-2</v>
      </c>
      <c r="F93" s="1">
        <v>2.7069999999999999</v>
      </c>
      <c r="G93" s="1">
        <v>0.13500000000000001</v>
      </c>
      <c r="H93" s="1">
        <v>6.4790000000000001</v>
      </c>
      <c r="I93" s="1">
        <v>33.677999999999997</v>
      </c>
      <c r="J93" s="1">
        <v>0.44900000000000001</v>
      </c>
      <c r="K93" s="1">
        <v>0.17399999999999999</v>
      </c>
      <c r="L93" s="1">
        <v>7.4999999999999997E-2</v>
      </c>
      <c r="M93" s="1">
        <v>3.0000000000000001E-3</v>
      </c>
      <c r="O93">
        <f t="shared" si="135"/>
        <v>99.743000000000009</v>
      </c>
      <c r="Q93" s="1">
        <v>78.570999999999998</v>
      </c>
      <c r="R93" s="1">
        <v>88.83</v>
      </c>
      <c r="S93" s="1">
        <v>11.102</v>
      </c>
      <c r="V93" s="37">
        <v>12</v>
      </c>
      <c r="W93" s="37">
        <v>4</v>
      </c>
      <c r="X93" s="15">
        <v>0</v>
      </c>
      <c r="Z93" s="14">
        <f t="shared" si="136"/>
        <v>1.938237538719362</v>
      </c>
      <c r="AA93" s="14">
        <f t="shared" si="137"/>
        <v>1.432328805976188E-3</v>
      </c>
      <c r="AB93" s="14">
        <f t="shared" si="138"/>
        <v>0.110441016489811</v>
      </c>
      <c r="AC93" s="14">
        <f t="shared" si="139"/>
        <v>3.6947981688849672E-3</v>
      </c>
      <c r="AD93" s="14">
        <f t="shared" si="140"/>
        <v>0</v>
      </c>
      <c r="AE93" s="14">
        <f t="shared" si="141"/>
        <v>0.18756830174894915</v>
      </c>
      <c r="AF93" s="14">
        <f t="shared" si="142"/>
        <v>1.7379440973719886</v>
      </c>
      <c r="AG93" s="14">
        <f t="shared" si="143"/>
        <v>1.6653305225772144E-2</v>
      </c>
      <c r="AH93" s="14">
        <f t="shared" si="144"/>
        <v>5.1017121627976707E-3</v>
      </c>
      <c r="AI93" s="14">
        <f t="shared" si="145"/>
        <v>2.088451979637581E-3</v>
      </c>
      <c r="AJ93" s="14">
        <f t="shared" si="146"/>
        <v>2.0134894426932255E-4</v>
      </c>
      <c r="AK93" s="14">
        <f t="shared" si="147"/>
        <v>0</v>
      </c>
      <c r="AL93" s="14">
        <f t="shared" si="148"/>
        <v>4.0033628996174482</v>
      </c>
      <c r="AM93" s="14">
        <f t="shared" si="149"/>
        <v>0.90258785046796874</v>
      </c>
      <c r="AN93" s="11">
        <f t="shared" si="150"/>
        <v>0</v>
      </c>
      <c r="AP93">
        <f t="shared" si="151"/>
        <v>55.988</v>
      </c>
      <c r="AQ93">
        <f t="shared" si="152"/>
        <v>5.5E-2</v>
      </c>
      <c r="AR93">
        <f t="shared" si="153"/>
        <v>2.7069999999999999</v>
      </c>
      <c r="AS93">
        <f t="shared" si="154"/>
        <v>0.13500000000000001</v>
      </c>
      <c r="AT93">
        <f t="shared" si="155"/>
        <v>0</v>
      </c>
      <c r="AU93">
        <f t="shared" si="156"/>
        <v>6.4790000000000001</v>
      </c>
      <c r="AV93">
        <f t="shared" si="157"/>
        <v>33.677999999999997</v>
      </c>
      <c r="AW93">
        <f t="shared" si="158"/>
        <v>0.44900000000000001</v>
      </c>
      <c r="AX93">
        <f t="shared" si="159"/>
        <v>0.17399999999999999</v>
      </c>
      <c r="AY93">
        <f t="shared" si="160"/>
        <v>7.4999999999999997E-2</v>
      </c>
      <c r="AZ93">
        <f t="shared" si="161"/>
        <v>3.0000000000000001E-3</v>
      </c>
      <c r="BA93">
        <f t="shared" si="162"/>
        <v>0</v>
      </c>
      <c r="BB93">
        <f t="shared" si="163"/>
        <v>99.743000000000009</v>
      </c>
      <c r="BD93">
        <f t="shared" si="164"/>
        <v>0.93189081225033288</v>
      </c>
      <c r="BE93">
        <f t="shared" si="165"/>
        <v>6.8865349460346084E-4</v>
      </c>
      <c r="BF93">
        <f t="shared" si="166"/>
        <v>5.3099254609650842E-2</v>
      </c>
      <c r="BG93">
        <f t="shared" si="167"/>
        <v>1.7764326600434239E-3</v>
      </c>
      <c r="BH93">
        <f t="shared" si="168"/>
        <v>9.0181504370580715E-2</v>
      </c>
      <c r="BI93">
        <f t="shared" si="169"/>
        <v>0</v>
      </c>
      <c r="BJ93">
        <f t="shared" si="170"/>
        <v>0.8355911513383153</v>
      </c>
      <c r="BK93">
        <f t="shared" si="171"/>
        <v>8.0067906144008112E-3</v>
      </c>
      <c r="BL93">
        <f t="shared" si="172"/>
        <v>2.4528668939092775E-3</v>
      </c>
      <c r="BM93">
        <f t="shared" si="173"/>
        <v>1.0041128462181092E-3</v>
      </c>
      <c r="BN93">
        <f t="shared" si="174"/>
        <v>9.6807139203825818E-5</v>
      </c>
      <c r="BO93">
        <f t="shared" si="175"/>
        <v>0</v>
      </c>
      <c r="BP93">
        <f t="shared" si="176"/>
        <v>1.9247883862172588</v>
      </c>
      <c r="BQ93">
        <f t="shared" si="177"/>
        <v>2.0798976803289859</v>
      </c>
    </row>
    <row r="94" spans="1:69" x14ac:dyDescent="0.15">
      <c r="A94" t="s">
        <v>168</v>
      </c>
      <c r="B94">
        <v>508</v>
      </c>
      <c r="C94" s="27">
        <f t="shared" si="134"/>
        <v>5.3851648071285512</v>
      </c>
      <c r="D94" s="1">
        <v>55.991</v>
      </c>
      <c r="E94" s="1">
        <v>4.4999999999999998E-2</v>
      </c>
      <c r="F94" s="1">
        <v>2.7160000000000002</v>
      </c>
      <c r="G94" s="1">
        <v>0.14000000000000001</v>
      </c>
      <c r="H94" s="1">
        <v>6.4749999999999996</v>
      </c>
      <c r="I94" s="1">
        <v>33.551000000000002</v>
      </c>
      <c r="J94" s="1">
        <v>0.45400000000000001</v>
      </c>
      <c r="K94" s="1">
        <v>0.17</v>
      </c>
      <c r="L94" s="1">
        <v>8.5999999999999993E-2</v>
      </c>
      <c r="M94" s="1">
        <v>1.2E-2</v>
      </c>
      <c r="O94">
        <f t="shared" si="135"/>
        <v>99.64</v>
      </c>
      <c r="Q94" s="1">
        <v>78.575999999999993</v>
      </c>
      <c r="R94" s="1">
        <v>88.828000000000003</v>
      </c>
      <c r="S94" s="1">
        <v>11.102</v>
      </c>
      <c r="V94" s="37">
        <v>12</v>
      </c>
      <c r="W94" s="37">
        <v>4</v>
      </c>
      <c r="X94" s="15">
        <v>0</v>
      </c>
      <c r="Z94" s="14">
        <f t="shared" si="136"/>
        <v>1.9401360837360702</v>
      </c>
      <c r="AA94" s="14">
        <f t="shared" si="137"/>
        <v>1.1729904407918393E-3</v>
      </c>
      <c r="AB94" s="14">
        <f t="shared" si="138"/>
        <v>0.11091079732455748</v>
      </c>
      <c r="AC94" s="14">
        <f t="shared" si="139"/>
        <v>3.8351902204675293E-3</v>
      </c>
      <c r="AD94" s="14">
        <f t="shared" si="140"/>
        <v>0</v>
      </c>
      <c r="AE94" s="14">
        <f t="shared" si="141"/>
        <v>0.18762606114922448</v>
      </c>
      <c r="AF94" s="14">
        <f t="shared" si="142"/>
        <v>1.7329933715619541</v>
      </c>
      <c r="AG94" s="14">
        <f t="shared" si="143"/>
        <v>1.6854344872980556E-2</v>
      </c>
      <c r="AH94" s="14">
        <f t="shared" si="144"/>
        <v>4.9890464527026727E-3</v>
      </c>
      <c r="AI94" s="14">
        <f t="shared" si="145"/>
        <v>2.3969755498695002E-3</v>
      </c>
      <c r="AJ94" s="14">
        <f t="shared" si="146"/>
        <v>8.0614148401498816E-4</v>
      </c>
      <c r="AK94" s="14">
        <f t="shared" si="147"/>
        <v>0</v>
      </c>
      <c r="AL94" s="14">
        <f t="shared" si="148"/>
        <v>4.0017210027926335</v>
      </c>
      <c r="AM94" s="14">
        <f t="shared" si="149"/>
        <v>0.90230961014261513</v>
      </c>
      <c r="AN94" s="11">
        <f t="shared" si="150"/>
        <v>0</v>
      </c>
      <c r="AP94">
        <f t="shared" si="151"/>
        <v>55.991</v>
      </c>
      <c r="AQ94">
        <f t="shared" si="152"/>
        <v>4.4999999999999998E-2</v>
      </c>
      <c r="AR94">
        <f t="shared" si="153"/>
        <v>2.7160000000000002</v>
      </c>
      <c r="AS94">
        <f t="shared" si="154"/>
        <v>0.14000000000000001</v>
      </c>
      <c r="AT94">
        <f t="shared" si="155"/>
        <v>0</v>
      </c>
      <c r="AU94">
        <f t="shared" si="156"/>
        <v>6.4749999999999996</v>
      </c>
      <c r="AV94">
        <f t="shared" si="157"/>
        <v>33.551000000000002</v>
      </c>
      <c r="AW94">
        <f t="shared" si="158"/>
        <v>0.45400000000000001</v>
      </c>
      <c r="AX94">
        <f t="shared" si="159"/>
        <v>0.17</v>
      </c>
      <c r="AY94">
        <f t="shared" si="160"/>
        <v>8.5999999999999993E-2</v>
      </c>
      <c r="AZ94">
        <f t="shared" si="161"/>
        <v>1.2E-2</v>
      </c>
      <c r="BA94">
        <f t="shared" si="162"/>
        <v>0</v>
      </c>
      <c r="BB94">
        <f t="shared" si="163"/>
        <v>99.64</v>
      </c>
      <c r="BD94">
        <f t="shared" si="164"/>
        <v>0.93194074567243679</v>
      </c>
      <c r="BE94">
        <f t="shared" si="165"/>
        <v>5.634437683119225E-4</v>
      </c>
      <c r="BF94">
        <f t="shared" si="166"/>
        <v>5.3275794429187923E-2</v>
      </c>
      <c r="BG94">
        <f t="shared" si="167"/>
        <v>1.8422264622672544E-3</v>
      </c>
      <c r="BH94">
        <f t="shared" si="168"/>
        <v>9.0125828183286016E-2</v>
      </c>
      <c r="BI94">
        <f t="shared" si="169"/>
        <v>0</v>
      </c>
      <c r="BJ94">
        <f t="shared" si="170"/>
        <v>0.83244013060608768</v>
      </c>
      <c r="BK94">
        <f t="shared" si="171"/>
        <v>8.0959530934030469E-3</v>
      </c>
      <c r="BL94">
        <f t="shared" si="172"/>
        <v>2.3964791492217083E-3</v>
      </c>
      <c r="BM94">
        <f t="shared" si="173"/>
        <v>1.1513827303300985E-3</v>
      </c>
      <c r="BN94">
        <f t="shared" si="174"/>
        <v>3.8722855681530327E-4</v>
      </c>
      <c r="BO94">
        <f t="shared" si="175"/>
        <v>0</v>
      </c>
      <c r="BP94">
        <f t="shared" si="176"/>
        <v>1.922219212651348</v>
      </c>
      <c r="BQ94">
        <f t="shared" si="177"/>
        <v>2.0818234343173563</v>
      </c>
    </row>
    <row r="95" spans="1:69" x14ac:dyDescent="0.15">
      <c r="A95" t="s">
        <v>169</v>
      </c>
      <c r="B95">
        <v>509</v>
      </c>
      <c r="C95" s="27">
        <f t="shared" si="134"/>
        <v>4.4721359550082234</v>
      </c>
      <c r="D95" s="1">
        <v>55.777000000000001</v>
      </c>
      <c r="E95" s="1">
        <v>5.1999999999999998E-2</v>
      </c>
      <c r="F95" s="1">
        <v>2.786</v>
      </c>
      <c r="G95" s="1">
        <v>0.14000000000000001</v>
      </c>
      <c r="H95" s="1">
        <v>6.5579999999999998</v>
      </c>
      <c r="I95" s="1">
        <v>33.488999999999997</v>
      </c>
      <c r="J95" s="1">
        <v>0.46300000000000002</v>
      </c>
      <c r="K95" s="1">
        <v>0.17599999999999999</v>
      </c>
      <c r="L95" s="1">
        <v>8.3000000000000004E-2</v>
      </c>
      <c r="M95" s="1">
        <v>1.2999999999999999E-2</v>
      </c>
      <c r="O95">
        <f t="shared" si="135"/>
        <v>99.536999999999992</v>
      </c>
      <c r="Q95" s="1">
        <v>78.58</v>
      </c>
      <c r="R95" s="1">
        <v>88.825999999999993</v>
      </c>
      <c r="S95" s="1">
        <v>11.102</v>
      </c>
      <c r="V95" s="37">
        <v>12</v>
      </c>
      <c r="W95" s="37">
        <v>4</v>
      </c>
      <c r="X95" s="15">
        <v>0</v>
      </c>
      <c r="Z95" s="14">
        <f t="shared" si="136"/>
        <v>1.9361138521719832</v>
      </c>
      <c r="AA95" s="14">
        <f t="shared" si="137"/>
        <v>1.3578352352166193E-3</v>
      </c>
      <c r="AB95" s="14">
        <f t="shared" si="138"/>
        <v>0.11396905450996171</v>
      </c>
      <c r="AC95" s="14">
        <f t="shared" si="139"/>
        <v>3.8419232149416388E-3</v>
      </c>
      <c r="AD95" s="14">
        <f t="shared" si="140"/>
        <v>0</v>
      </c>
      <c r="AE95" s="14">
        <f t="shared" si="141"/>
        <v>0.19036476741773986</v>
      </c>
      <c r="AF95" s="14">
        <f t="shared" si="142"/>
        <v>1.7328277073259983</v>
      </c>
      <c r="AG95" s="14">
        <f t="shared" si="143"/>
        <v>1.7218637611984736E-2</v>
      </c>
      <c r="AH95" s="14">
        <f t="shared" si="144"/>
        <v>5.1741982599779338E-3</v>
      </c>
      <c r="AI95" s="14">
        <f t="shared" si="145"/>
        <v>2.3174214192492118E-3</v>
      </c>
      <c r="AJ95" s="14">
        <f t="shared" si="146"/>
        <v>8.7485312659478065E-4</v>
      </c>
      <c r="AK95" s="14">
        <f t="shared" si="147"/>
        <v>0</v>
      </c>
      <c r="AL95" s="14">
        <f t="shared" si="148"/>
        <v>4.004060250293648</v>
      </c>
      <c r="AM95" s="14">
        <f t="shared" si="149"/>
        <v>0.9010162685650559</v>
      </c>
      <c r="AN95" s="11">
        <f t="shared" si="150"/>
        <v>0</v>
      </c>
      <c r="AP95">
        <f t="shared" si="151"/>
        <v>55.777000000000001</v>
      </c>
      <c r="AQ95">
        <f t="shared" si="152"/>
        <v>5.1999999999999998E-2</v>
      </c>
      <c r="AR95">
        <f t="shared" si="153"/>
        <v>2.786</v>
      </c>
      <c r="AS95">
        <f t="shared" si="154"/>
        <v>0.14000000000000001</v>
      </c>
      <c r="AT95">
        <f t="shared" si="155"/>
        <v>0</v>
      </c>
      <c r="AU95">
        <f t="shared" si="156"/>
        <v>6.5579999999999989</v>
      </c>
      <c r="AV95">
        <f t="shared" si="157"/>
        <v>33.488999999999997</v>
      </c>
      <c r="AW95">
        <f t="shared" si="158"/>
        <v>0.46300000000000002</v>
      </c>
      <c r="AX95">
        <f t="shared" si="159"/>
        <v>0.17599999999999999</v>
      </c>
      <c r="AY95">
        <f t="shared" si="160"/>
        <v>8.3000000000000004E-2</v>
      </c>
      <c r="AZ95">
        <f t="shared" si="161"/>
        <v>1.2999999999999999E-2</v>
      </c>
      <c r="BA95">
        <f t="shared" si="162"/>
        <v>0</v>
      </c>
      <c r="BB95">
        <f t="shared" si="163"/>
        <v>99.536999999999992</v>
      </c>
      <c r="BD95">
        <f t="shared" si="164"/>
        <v>0.92837882822902795</v>
      </c>
      <c r="BE95">
        <f t="shared" si="165"/>
        <v>6.5109057671599929E-4</v>
      </c>
      <c r="BF95">
        <f t="shared" si="166"/>
        <v>5.4648881914476269E-2</v>
      </c>
      <c r="BG95">
        <f t="shared" si="167"/>
        <v>1.8422264622672544E-3</v>
      </c>
      <c r="BH95">
        <f t="shared" si="168"/>
        <v>9.1281109069650909E-2</v>
      </c>
      <c r="BI95">
        <f t="shared" si="169"/>
        <v>0</v>
      </c>
      <c r="BJ95">
        <f t="shared" si="170"/>
        <v>0.83090183702027565</v>
      </c>
      <c r="BK95">
        <f t="shared" si="171"/>
        <v>8.2564455556070719E-3</v>
      </c>
      <c r="BL95">
        <f t="shared" si="172"/>
        <v>2.4810607662530625E-3</v>
      </c>
      <c r="BM95">
        <f t="shared" si="173"/>
        <v>1.1112182164813742E-3</v>
      </c>
      <c r="BN95">
        <f t="shared" si="174"/>
        <v>4.1949760321657848E-4</v>
      </c>
      <c r="BO95">
        <f t="shared" si="175"/>
        <v>0</v>
      </c>
      <c r="BP95">
        <f t="shared" si="176"/>
        <v>1.9199721954139721</v>
      </c>
      <c r="BQ95">
        <f t="shared" si="177"/>
        <v>2.0854782479963561</v>
      </c>
    </row>
    <row r="96" spans="1:69" x14ac:dyDescent="0.15">
      <c r="A96" t="s">
        <v>170</v>
      </c>
      <c r="B96">
        <v>510</v>
      </c>
      <c r="C96" s="27">
        <f t="shared" si="134"/>
        <v>5.0990195135864749</v>
      </c>
      <c r="D96" s="1">
        <v>55.564999999999998</v>
      </c>
      <c r="E96" s="1">
        <v>5.2999999999999999E-2</v>
      </c>
      <c r="F96" s="1">
        <v>2.8410000000000002</v>
      </c>
      <c r="G96" s="1">
        <v>0.13900000000000001</v>
      </c>
      <c r="H96" s="1">
        <v>6.5880000000000001</v>
      </c>
      <c r="I96" s="1">
        <v>33.276000000000003</v>
      </c>
      <c r="J96" s="1">
        <v>0.48499999999999999</v>
      </c>
      <c r="K96" s="1">
        <v>0.17299999999999999</v>
      </c>
      <c r="L96" s="1">
        <v>8.6999999999999994E-2</v>
      </c>
      <c r="M96" s="1">
        <v>1.7000000000000001E-2</v>
      </c>
      <c r="O96">
        <f t="shared" si="135"/>
        <v>99.22399999999999</v>
      </c>
      <c r="Q96" s="1">
        <v>78.584999999999994</v>
      </c>
      <c r="R96" s="1">
        <v>88.825000000000003</v>
      </c>
      <c r="S96" s="1">
        <v>11.102</v>
      </c>
      <c r="V96" s="37">
        <v>12</v>
      </c>
      <c r="W96" s="37">
        <v>4</v>
      </c>
      <c r="X96" s="15">
        <v>0</v>
      </c>
      <c r="Z96" s="14">
        <f t="shared" si="136"/>
        <v>1.9353694294764507</v>
      </c>
      <c r="AA96" s="14">
        <f t="shared" si="137"/>
        <v>1.3886935484470216E-3</v>
      </c>
      <c r="AB96" s="14">
        <f t="shared" si="138"/>
        <v>0.1166175423544959</v>
      </c>
      <c r="AC96" s="14">
        <f t="shared" si="139"/>
        <v>3.8275622533998654E-3</v>
      </c>
      <c r="AD96" s="14">
        <f t="shared" si="140"/>
        <v>0</v>
      </c>
      <c r="AE96" s="14">
        <f t="shared" si="141"/>
        <v>0.19189142518919339</v>
      </c>
      <c r="AF96" s="14">
        <f t="shared" si="142"/>
        <v>1.7277111554356346</v>
      </c>
      <c r="AG96" s="14">
        <f t="shared" si="143"/>
        <v>1.8098657067052024E-2</v>
      </c>
      <c r="AH96" s="14">
        <f t="shared" si="144"/>
        <v>5.1034435880422772E-3</v>
      </c>
      <c r="AI96" s="14">
        <f t="shared" si="145"/>
        <v>2.4374347283210329E-3</v>
      </c>
      <c r="AJ96" s="14">
        <f t="shared" si="146"/>
        <v>1.1479620602377171E-3</v>
      </c>
      <c r="AK96" s="14">
        <f t="shared" si="147"/>
        <v>0</v>
      </c>
      <c r="AL96" s="14">
        <f t="shared" si="148"/>
        <v>4.0035933057012754</v>
      </c>
      <c r="AM96" s="14">
        <f t="shared" si="149"/>
        <v>0.90003585787703355</v>
      </c>
      <c r="AN96" s="11">
        <f t="shared" si="150"/>
        <v>0</v>
      </c>
      <c r="AP96">
        <f t="shared" si="151"/>
        <v>55.564999999999998</v>
      </c>
      <c r="AQ96">
        <f t="shared" si="152"/>
        <v>5.2999999999999999E-2</v>
      </c>
      <c r="AR96">
        <f t="shared" si="153"/>
        <v>2.8410000000000002</v>
      </c>
      <c r="AS96">
        <f t="shared" si="154"/>
        <v>0.13900000000000001</v>
      </c>
      <c r="AT96">
        <f t="shared" si="155"/>
        <v>0</v>
      </c>
      <c r="AU96">
        <f t="shared" si="156"/>
        <v>6.5880000000000001</v>
      </c>
      <c r="AV96">
        <f t="shared" si="157"/>
        <v>33.276000000000003</v>
      </c>
      <c r="AW96">
        <f t="shared" si="158"/>
        <v>0.48499999999999999</v>
      </c>
      <c r="AX96">
        <f t="shared" si="159"/>
        <v>0.17299999999999999</v>
      </c>
      <c r="AY96">
        <f t="shared" si="160"/>
        <v>8.6999999999999994E-2</v>
      </c>
      <c r="AZ96">
        <f t="shared" si="161"/>
        <v>1.7000000000000001E-2</v>
      </c>
      <c r="BA96">
        <f t="shared" si="162"/>
        <v>0</v>
      </c>
      <c r="BB96">
        <f t="shared" si="163"/>
        <v>99.22399999999999</v>
      </c>
      <c r="BD96">
        <f t="shared" si="164"/>
        <v>0.92485019973368843</v>
      </c>
      <c r="BE96">
        <f t="shared" si="165"/>
        <v>6.6361154934515307E-4</v>
      </c>
      <c r="BF96">
        <f t="shared" si="166"/>
        <v>5.5727736367202831E-2</v>
      </c>
      <c r="BG96">
        <f t="shared" si="167"/>
        <v>1.8290677018224883E-3</v>
      </c>
      <c r="BH96">
        <f t="shared" si="168"/>
        <v>9.1698680474361124E-2</v>
      </c>
      <c r="BI96">
        <f t="shared" si="169"/>
        <v>0</v>
      </c>
      <c r="BJ96">
        <f t="shared" si="170"/>
        <v>0.82561705421740561</v>
      </c>
      <c r="BK96">
        <f t="shared" si="171"/>
        <v>8.6487604632169111E-3</v>
      </c>
      <c r="BL96">
        <f t="shared" si="172"/>
        <v>2.4387699577373854E-3</v>
      </c>
      <c r="BM96">
        <f t="shared" si="173"/>
        <v>1.1647709016130068E-3</v>
      </c>
      <c r="BN96">
        <f t="shared" si="174"/>
        <v>5.4857378882167964E-4</v>
      </c>
      <c r="BO96">
        <f t="shared" si="175"/>
        <v>0</v>
      </c>
      <c r="BP96">
        <f t="shared" si="176"/>
        <v>1.9131872251552144</v>
      </c>
      <c r="BQ96">
        <f t="shared" si="177"/>
        <v>2.0926301686843365</v>
      </c>
    </row>
    <row r="97" spans="1:69" s="3" customFormat="1" x14ac:dyDescent="0.15">
      <c r="A97" s="3" t="s">
        <v>171</v>
      </c>
      <c r="B97" s="3">
        <v>511</v>
      </c>
      <c r="C97" s="3">
        <f t="shared" si="134"/>
        <v>5.3851648071470235</v>
      </c>
      <c r="D97" s="4">
        <v>55.107999999999997</v>
      </c>
      <c r="E97" s="4">
        <v>5.7000000000000002E-2</v>
      </c>
      <c r="F97" s="4">
        <v>3.0129999999999999</v>
      </c>
      <c r="G97" s="4">
        <v>0.14399999999999999</v>
      </c>
      <c r="H97" s="4">
        <v>6.5880000000000001</v>
      </c>
      <c r="I97" s="4">
        <v>32.956000000000003</v>
      </c>
      <c r="J97" s="4">
        <v>0.51500000000000001</v>
      </c>
      <c r="K97" s="4">
        <v>0.17399999999999999</v>
      </c>
      <c r="L97" s="4">
        <v>0.10100000000000001</v>
      </c>
      <c r="M97" s="4">
        <v>1.0999999999999999E-2</v>
      </c>
      <c r="N97" s="4"/>
      <c r="O97" s="3">
        <f t="shared" si="135"/>
        <v>98.667000000000002</v>
      </c>
      <c r="Q97" s="4">
        <v>78.59</v>
      </c>
      <c r="R97" s="4">
        <v>88.822999999999993</v>
      </c>
      <c r="S97" s="4">
        <v>11.102</v>
      </c>
      <c r="U97" s="4"/>
      <c r="V97" s="32">
        <v>12</v>
      </c>
      <c r="W97" s="32">
        <v>4</v>
      </c>
      <c r="X97" s="33">
        <v>0</v>
      </c>
      <c r="Z97" s="34">
        <f t="shared" si="136"/>
        <v>1.93107191505056</v>
      </c>
      <c r="AA97" s="34">
        <f t="shared" si="137"/>
        <v>1.5025420803982791E-3</v>
      </c>
      <c r="AB97" s="34">
        <f t="shared" si="138"/>
        <v>0.12442653937718164</v>
      </c>
      <c r="AC97" s="34">
        <f t="shared" si="139"/>
        <v>3.9892494575946959E-3</v>
      </c>
      <c r="AD97" s="34">
        <f t="shared" si="140"/>
        <v>0</v>
      </c>
      <c r="AE97" s="34">
        <f t="shared" si="141"/>
        <v>0.19305311262239483</v>
      </c>
      <c r="AF97" s="34">
        <f t="shared" si="142"/>
        <v>1.7214553223813445</v>
      </c>
      <c r="AG97" s="34">
        <f t="shared" si="143"/>
        <v>1.9334506049389761E-2</v>
      </c>
      <c r="AH97" s="34">
        <f t="shared" si="144"/>
        <v>5.1640174784195634E-3</v>
      </c>
      <c r="AI97" s="34">
        <f t="shared" si="145"/>
        <v>2.8467960567894243E-3</v>
      </c>
      <c r="AJ97" s="34">
        <f t="shared" si="146"/>
        <v>7.4729579516151598E-4</v>
      </c>
      <c r="AK97" s="34">
        <f t="shared" si="147"/>
        <v>0</v>
      </c>
      <c r="AL97" s="34">
        <f t="shared" si="148"/>
        <v>4.0035912963492342</v>
      </c>
      <c r="AM97" s="34">
        <f t="shared" si="149"/>
        <v>0.89916309111376791</v>
      </c>
      <c r="AN97" s="35">
        <f t="shared" si="150"/>
        <v>0</v>
      </c>
      <c r="AP97" s="3">
        <f t="shared" si="151"/>
        <v>55.107999999999997</v>
      </c>
      <c r="AQ97" s="3">
        <f t="shared" si="152"/>
        <v>5.7000000000000002E-2</v>
      </c>
      <c r="AR97" s="3">
        <f t="shared" si="153"/>
        <v>3.0129999999999999</v>
      </c>
      <c r="AS97" s="3">
        <f t="shared" si="154"/>
        <v>0.14399999999999999</v>
      </c>
      <c r="AT97" s="3">
        <f t="shared" si="155"/>
        <v>0</v>
      </c>
      <c r="AU97" s="3">
        <f t="shared" si="156"/>
        <v>6.5880000000000001</v>
      </c>
      <c r="AV97" s="3">
        <f t="shared" si="157"/>
        <v>32.956000000000003</v>
      </c>
      <c r="AW97" s="3">
        <f t="shared" si="158"/>
        <v>0.51500000000000001</v>
      </c>
      <c r="AX97" s="3">
        <f t="shared" si="159"/>
        <v>0.17399999999999999</v>
      </c>
      <c r="AY97" s="3">
        <f t="shared" si="160"/>
        <v>0.10100000000000001</v>
      </c>
      <c r="AZ97" s="3">
        <f t="shared" si="161"/>
        <v>1.0999999999999999E-2</v>
      </c>
      <c r="BA97" s="3">
        <f t="shared" si="162"/>
        <v>0</v>
      </c>
      <c r="BB97" s="3">
        <f t="shared" si="163"/>
        <v>98.667000000000002</v>
      </c>
      <c r="BD97" s="3">
        <f t="shared" si="164"/>
        <v>0.91724367509986682</v>
      </c>
      <c r="BE97" s="3">
        <f t="shared" si="165"/>
        <v>7.1369543986176851E-4</v>
      </c>
      <c r="BF97" s="3">
        <f t="shared" si="166"/>
        <v>5.9101608473911341E-2</v>
      </c>
      <c r="BG97" s="3">
        <f t="shared" si="167"/>
        <v>1.8948615040463186E-3</v>
      </c>
      <c r="BH97" s="3">
        <f t="shared" si="168"/>
        <v>9.1698680474361124E-2</v>
      </c>
      <c r="BI97" s="3">
        <f t="shared" si="169"/>
        <v>0</v>
      </c>
      <c r="BJ97" s="3">
        <f t="shared" si="170"/>
        <v>0.81767747441966643</v>
      </c>
      <c r="BK97" s="3">
        <f t="shared" si="171"/>
        <v>9.1837353372303289E-3</v>
      </c>
      <c r="BL97" s="3">
        <f t="shared" si="172"/>
        <v>2.4528668939092775E-3</v>
      </c>
      <c r="BM97" s="3">
        <f t="shared" si="173"/>
        <v>1.3522052995737206E-3</v>
      </c>
      <c r="BN97" s="3">
        <f t="shared" si="174"/>
        <v>3.5495951041402795E-4</v>
      </c>
      <c r="BO97" s="3">
        <f t="shared" si="175"/>
        <v>0</v>
      </c>
      <c r="BP97" s="3">
        <f t="shared" si="176"/>
        <v>1.901673762452841</v>
      </c>
      <c r="BQ97" s="3">
        <f t="shared" si="177"/>
        <v>2.1052986981243675</v>
      </c>
    </row>
    <row r="98" spans="1:69" x14ac:dyDescent="0.15">
      <c r="A98" t="s">
        <v>172</v>
      </c>
      <c r="B98">
        <v>512</v>
      </c>
      <c r="C98" s="27">
        <f t="shared" si="134"/>
        <v>4.4721359549891568</v>
      </c>
      <c r="D98" s="1">
        <v>48.496000000000002</v>
      </c>
      <c r="E98" s="1">
        <v>0.13600000000000001</v>
      </c>
      <c r="F98" s="1">
        <v>12.903</v>
      </c>
      <c r="G98" s="1">
        <v>8.4000000000000005E-2</v>
      </c>
      <c r="H98" s="1">
        <v>3.984</v>
      </c>
      <c r="I98" s="1">
        <v>15.824999999999999</v>
      </c>
      <c r="J98" s="1">
        <v>0.51800000000000002</v>
      </c>
      <c r="K98" s="1">
        <v>8.5999999999999993E-2</v>
      </c>
      <c r="L98" s="1">
        <v>5.8000000000000003E-2</v>
      </c>
      <c r="M98" s="1">
        <v>0.315</v>
      </c>
      <c r="O98">
        <f t="shared" si="135"/>
        <v>82.405000000000015</v>
      </c>
      <c r="Q98" s="1">
        <v>78.593999999999994</v>
      </c>
      <c r="R98" s="1">
        <v>88.820999999999998</v>
      </c>
      <c r="S98" s="1">
        <v>11.102</v>
      </c>
      <c r="V98" s="37">
        <v>12</v>
      </c>
      <c r="W98" s="37">
        <v>4</v>
      </c>
      <c r="X98" s="15">
        <v>0</v>
      </c>
      <c r="Z98" s="14">
        <f t="shared" si="136"/>
        <v>1.9659660809148261</v>
      </c>
      <c r="AA98" s="14">
        <f t="shared" si="137"/>
        <v>4.1474102832306107E-3</v>
      </c>
      <c r="AB98" s="14">
        <f t="shared" si="138"/>
        <v>0.61644011349425387</v>
      </c>
      <c r="AC98" s="14">
        <f t="shared" si="139"/>
        <v>2.6921192428644358E-3</v>
      </c>
      <c r="AD98" s="14">
        <f t="shared" si="140"/>
        <v>0</v>
      </c>
      <c r="AE98" s="14">
        <f t="shared" si="141"/>
        <v>0.13506065486731628</v>
      </c>
      <c r="AF98" s="14">
        <f t="shared" si="142"/>
        <v>0.95629367638992424</v>
      </c>
      <c r="AG98" s="14">
        <f t="shared" si="143"/>
        <v>2.2497896564613862E-2</v>
      </c>
      <c r="AH98" s="14">
        <f t="shared" si="144"/>
        <v>2.952726421311426E-3</v>
      </c>
      <c r="AI98" s="14">
        <f t="shared" si="145"/>
        <v>1.8912514720558905E-3</v>
      </c>
      <c r="AJ98" s="14">
        <f t="shared" si="146"/>
        <v>2.4756925565976824E-2</v>
      </c>
      <c r="AK98" s="14">
        <f t="shared" si="147"/>
        <v>0</v>
      </c>
      <c r="AL98" s="14">
        <f t="shared" si="148"/>
        <v>3.7326988552163733</v>
      </c>
      <c r="AM98" s="14">
        <f t="shared" si="149"/>
        <v>0.87624490873488692</v>
      </c>
      <c r="AN98" s="11">
        <f t="shared" si="150"/>
        <v>0</v>
      </c>
      <c r="AP98">
        <f t="shared" si="151"/>
        <v>48.496000000000002</v>
      </c>
      <c r="AQ98">
        <f t="shared" si="152"/>
        <v>0.13600000000000001</v>
      </c>
      <c r="AR98">
        <f t="shared" si="153"/>
        <v>12.903</v>
      </c>
      <c r="AS98">
        <f t="shared" si="154"/>
        <v>8.4000000000000005E-2</v>
      </c>
      <c r="AT98">
        <f t="shared" si="155"/>
        <v>0</v>
      </c>
      <c r="AU98">
        <f t="shared" si="156"/>
        <v>3.9839999999999995</v>
      </c>
      <c r="AV98">
        <f t="shared" si="157"/>
        <v>15.824999999999999</v>
      </c>
      <c r="AW98">
        <f t="shared" si="158"/>
        <v>0.51800000000000002</v>
      </c>
      <c r="AX98">
        <f t="shared" si="159"/>
        <v>8.5999999999999993E-2</v>
      </c>
      <c r="AY98">
        <f t="shared" si="160"/>
        <v>5.8000000000000003E-2</v>
      </c>
      <c r="AZ98">
        <f t="shared" si="161"/>
        <v>0.315</v>
      </c>
      <c r="BA98">
        <f t="shared" si="162"/>
        <v>0</v>
      </c>
      <c r="BB98">
        <f t="shared" si="163"/>
        <v>82.405000000000015</v>
      </c>
      <c r="BD98">
        <f t="shared" si="164"/>
        <v>0.80719041278295611</v>
      </c>
      <c r="BE98">
        <f t="shared" si="165"/>
        <v>1.7028522775649213E-3</v>
      </c>
      <c r="BF98">
        <f t="shared" si="166"/>
        <v>0.25309925460965088</v>
      </c>
      <c r="BG98">
        <f t="shared" si="167"/>
        <v>1.1053358773603526E-3</v>
      </c>
      <c r="BH98">
        <f t="shared" si="168"/>
        <v>5.5453482545515284E-2</v>
      </c>
      <c r="BI98">
        <f t="shared" si="169"/>
        <v>0</v>
      </c>
      <c r="BJ98">
        <f t="shared" si="170"/>
        <v>0.39263703218507157</v>
      </c>
      <c r="BK98">
        <f t="shared" si="171"/>
        <v>9.23723282463167E-3</v>
      </c>
      <c r="BL98">
        <f t="shared" si="172"/>
        <v>1.2123365107827465E-3</v>
      </c>
      <c r="BM98">
        <f t="shared" si="173"/>
        <v>7.7651393440867126E-4</v>
      </c>
      <c r="BN98">
        <f t="shared" si="174"/>
        <v>1.016474961640171E-2</v>
      </c>
      <c r="BO98">
        <f t="shared" si="175"/>
        <v>0</v>
      </c>
      <c r="BP98">
        <f t="shared" si="176"/>
        <v>1.5325792031643439</v>
      </c>
      <c r="BQ98">
        <f t="shared" si="177"/>
        <v>2.4355666888271763</v>
      </c>
    </row>
    <row r="99" spans="1:69" x14ac:dyDescent="0.15">
      <c r="A99" t="s">
        <v>173</v>
      </c>
      <c r="B99">
        <v>513</v>
      </c>
      <c r="C99" s="27">
        <f t="shared" si="134"/>
        <v>5.8309518948536461</v>
      </c>
      <c r="D99" s="1">
        <v>39.848999999999997</v>
      </c>
      <c r="E99" s="1">
        <v>8.9999999999999993E-3</v>
      </c>
      <c r="F99" s="1">
        <v>0.152</v>
      </c>
      <c r="G99" s="1">
        <v>1.0999999999999999E-2</v>
      </c>
      <c r="H99" s="1">
        <v>10.106999999999999</v>
      </c>
      <c r="I99" s="1">
        <v>48.015000000000001</v>
      </c>
      <c r="J99" s="1">
        <v>6.6000000000000003E-2</v>
      </c>
      <c r="K99" s="1">
        <v>0.16900000000000001</v>
      </c>
      <c r="L99" s="1">
        <v>0.33300000000000002</v>
      </c>
      <c r="M99" s="1">
        <v>0.01</v>
      </c>
      <c r="O99">
        <f t="shared" si="135"/>
        <v>98.721000000000004</v>
      </c>
      <c r="Q99" s="1">
        <v>78.599000000000004</v>
      </c>
      <c r="R99" s="1">
        <v>88.817999999999998</v>
      </c>
      <c r="S99" s="1">
        <v>11.102</v>
      </c>
      <c r="V99" s="37">
        <v>12</v>
      </c>
      <c r="W99" s="37">
        <v>4</v>
      </c>
      <c r="X99" s="15">
        <v>0</v>
      </c>
      <c r="Z99" s="14">
        <f t="shared" si="136"/>
        <v>1.4895841477842755</v>
      </c>
      <c r="AA99" s="14">
        <f t="shared" si="137"/>
        <v>2.5308016803007437E-4</v>
      </c>
      <c r="AB99" s="14">
        <f t="shared" si="138"/>
        <v>6.6960902017855978E-3</v>
      </c>
      <c r="AC99" s="14">
        <f t="shared" si="139"/>
        <v>3.2507622241052271E-4</v>
      </c>
      <c r="AD99" s="14">
        <f t="shared" si="140"/>
        <v>0</v>
      </c>
      <c r="AE99" s="14">
        <f t="shared" si="141"/>
        <v>0.31594340913613356</v>
      </c>
      <c r="AF99" s="14">
        <f t="shared" si="142"/>
        <v>2.6754818638638147</v>
      </c>
      <c r="AG99" s="14">
        <f t="shared" si="143"/>
        <v>2.6432217815470422E-3</v>
      </c>
      <c r="AH99" s="14">
        <f t="shared" si="144"/>
        <v>5.3504335720749672E-3</v>
      </c>
      <c r="AI99" s="14">
        <f t="shared" si="145"/>
        <v>1.0012511592762985E-2</v>
      </c>
      <c r="AJ99" s="14">
        <f t="shared" si="146"/>
        <v>7.2470902552284092E-4</v>
      </c>
      <c r="AK99" s="14">
        <f t="shared" si="147"/>
        <v>0</v>
      </c>
      <c r="AL99" s="14">
        <f t="shared" si="148"/>
        <v>4.5070145433483582</v>
      </c>
      <c r="AM99" s="14">
        <f t="shared" si="149"/>
        <v>0.89438365317436452</v>
      </c>
      <c r="AN99" s="11">
        <f t="shared" si="150"/>
        <v>0</v>
      </c>
      <c r="AP99">
        <f t="shared" si="151"/>
        <v>39.848999999999997</v>
      </c>
      <c r="AQ99">
        <f t="shared" si="152"/>
        <v>8.9999999999999993E-3</v>
      </c>
      <c r="AR99">
        <f t="shared" si="153"/>
        <v>0.152</v>
      </c>
      <c r="AS99">
        <f t="shared" si="154"/>
        <v>1.0999999999999999E-2</v>
      </c>
      <c r="AT99">
        <f t="shared" si="155"/>
        <v>0</v>
      </c>
      <c r="AU99">
        <f t="shared" si="156"/>
        <v>10.106999999999999</v>
      </c>
      <c r="AV99">
        <f t="shared" si="157"/>
        <v>48.015000000000001</v>
      </c>
      <c r="AW99">
        <f t="shared" si="158"/>
        <v>6.6000000000000003E-2</v>
      </c>
      <c r="AX99">
        <f t="shared" si="159"/>
        <v>0.16900000000000001</v>
      </c>
      <c r="AY99">
        <f t="shared" si="160"/>
        <v>0.33300000000000002</v>
      </c>
      <c r="AZ99">
        <f t="shared" si="161"/>
        <v>0.01</v>
      </c>
      <c r="BA99">
        <f t="shared" si="162"/>
        <v>0</v>
      </c>
      <c r="BB99">
        <f t="shared" si="163"/>
        <v>98.721000000000004</v>
      </c>
      <c r="BD99">
        <f t="shared" si="164"/>
        <v>0.66326564580559255</v>
      </c>
      <c r="BE99">
        <f t="shared" si="165"/>
        <v>1.1268875366238448E-4</v>
      </c>
      <c r="BF99">
        <f t="shared" si="166"/>
        <v>2.981561396626128E-3</v>
      </c>
      <c r="BG99">
        <f t="shared" si="167"/>
        <v>1.4474636489242711E-4</v>
      </c>
      <c r="BH99">
        <f t="shared" si="168"/>
        <v>0.14067980624686821</v>
      </c>
      <c r="BI99">
        <f t="shared" si="169"/>
        <v>0</v>
      </c>
      <c r="BJ99">
        <f t="shared" si="170"/>
        <v>1.1913091374638998</v>
      </c>
      <c r="BK99">
        <f t="shared" si="171"/>
        <v>1.1769447228295179E-3</v>
      </c>
      <c r="BL99">
        <f t="shared" si="172"/>
        <v>2.3823822130498162E-3</v>
      </c>
      <c r="BM99">
        <f t="shared" si="173"/>
        <v>4.4582610372084054E-3</v>
      </c>
      <c r="BN99">
        <f t="shared" si="174"/>
        <v>3.2269046401275274E-4</v>
      </c>
      <c r="BO99">
        <f t="shared" si="175"/>
        <v>0</v>
      </c>
      <c r="BP99">
        <f t="shared" si="176"/>
        <v>2.0068338644686423</v>
      </c>
      <c r="BQ99">
        <f t="shared" si="177"/>
        <v>2.24583341109888</v>
      </c>
    </row>
    <row r="100" spans="1:69" x14ac:dyDescent="0.15">
      <c r="A100" t="s">
        <v>174</v>
      </c>
      <c r="B100">
        <v>514</v>
      </c>
      <c r="C100" s="27">
        <f t="shared" si="134"/>
        <v>5.099019513589262</v>
      </c>
      <c r="D100" s="1">
        <v>39.935000000000002</v>
      </c>
      <c r="E100" s="1">
        <v>4.0000000000000001E-3</v>
      </c>
      <c r="F100" s="1">
        <v>1E-3</v>
      </c>
      <c r="G100" s="1">
        <v>8.0000000000000002E-3</v>
      </c>
      <c r="H100" s="1">
        <v>10.132</v>
      </c>
      <c r="I100" s="1">
        <v>48.610999999999997</v>
      </c>
      <c r="J100" s="1">
        <v>4.5999999999999999E-2</v>
      </c>
      <c r="K100" s="1">
        <v>0.161</v>
      </c>
      <c r="L100" s="1">
        <v>0.35599999999999998</v>
      </c>
      <c r="M100" s="1">
        <v>6.0000000000000001E-3</v>
      </c>
      <c r="O100">
        <f t="shared" ref="O100:O135" si="178">SUM(D100:N100)</f>
        <v>99.26</v>
      </c>
      <c r="Q100" s="1">
        <v>78.603999999999999</v>
      </c>
      <c r="R100" s="1">
        <v>88.816999999999993</v>
      </c>
      <c r="S100" s="1">
        <v>11.102</v>
      </c>
      <c r="V100" s="39">
        <v>12</v>
      </c>
      <c r="W100" s="39">
        <v>4</v>
      </c>
      <c r="X100" s="15">
        <v>0</v>
      </c>
      <c r="Z100" s="14">
        <f t="shared" ref="Z100:Z135" si="179">IFERROR(BD100*$BQ100,"NA")</f>
        <v>1.4854899597779929</v>
      </c>
      <c r="AA100" s="14">
        <f t="shared" ref="AA100:AA135" si="180">IFERROR(BE100*$BQ100,"NA")</f>
        <v>1.1192935820367753E-4</v>
      </c>
      <c r="AB100" s="14">
        <f t="shared" ref="AB100:AB135" si="181">IFERROR(BF100*$BQ100,"NA")</f>
        <v>4.3837534926907166E-5</v>
      </c>
      <c r="AC100" s="14">
        <f t="shared" ref="AC100:AC135" si="182">IFERROR(BG100*$BQ100,"NA")</f>
        <v>2.3526153358233853E-4</v>
      </c>
      <c r="AD100" s="14">
        <f t="shared" ref="AD100:AD135" si="183">IFERROR(IF(OR($X100="spinel", $X100="Spinel", $X100="SPINEL"),((BH100+BI100)*BQ100-AE100),BI100*$BQ100),"NA")</f>
        <v>0</v>
      </c>
      <c r="AE100" s="14">
        <f t="shared" ref="AE100:AE135" si="184">IFERROR(IF(OR($X100="spinel", $X100="Spinel", $X100="SPINEL"),(1-AF100-AG100-AH100-AI100),BH100*$BQ100),"NA")</f>
        <v>0.31517418100012534</v>
      </c>
      <c r="AF100" s="14">
        <f t="shared" ref="AF100:AF135" si="185">IFERROR(BJ100*$BQ100,"NA")</f>
        <v>2.6954299579876997</v>
      </c>
      <c r="AG100" s="14">
        <f t="shared" ref="AG100:AG135" si="186">IFERROR(BK100*$BQ100,"NA")</f>
        <v>1.833225620417342E-3</v>
      </c>
      <c r="AH100" s="14">
        <f t="shared" ref="AH100:AH135" si="187">IFERROR(BL100*$BQ100,"NA")</f>
        <v>5.0722022857106423E-3</v>
      </c>
      <c r="AI100" s="14">
        <f t="shared" ref="AI100:AI135" si="188">IFERROR(BM100*$BQ100,"NA")</f>
        <v>1.0651658002970124E-2</v>
      </c>
      <c r="AJ100" s="14">
        <f t="shared" ref="AJ100:AJ135" si="189">IFERROR(BN100*$BQ100,"NA")</f>
        <v>4.3269645584037033E-4</v>
      </c>
      <c r="AK100" s="14">
        <f t="shared" ref="AK100:AK135" si="190">IFERROR(BO100*$BQ100,"NA")</f>
        <v>0</v>
      </c>
      <c r="AL100" s="14">
        <f t="shared" ref="AL100:AL135" si="191">IFERROR(SUM(Z100:AK100),"NA")</f>
        <v>4.5144749095574701</v>
      </c>
      <c r="AM100" s="14">
        <f t="shared" ref="AM100:AM135" si="192">IFERROR(AF100/(AF100+AE100),"NA")</f>
        <v>0.89531198176519877</v>
      </c>
      <c r="AN100" s="11">
        <f t="shared" ref="AN100:AN135" si="193">IFERROR(AD100/(AD100+AE100),"NA")</f>
        <v>0</v>
      </c>
      <c r="AP100">
        <f t="shared" ref="AP100:AP135" si="194">D100</f>
        <v>39.935000000000002</v>
      </c>
      <c r="AQ100">
        <f t="shared" ref="AQ100:AQ135" si="195">E100</f>
        <v>4.0000000000000001E-3</v>
      </c>
      <c r="AR100">
        <f t="shared" ref="AR100:AR135" si="196">F100</f>
        <v>1E-3</v>
      </c>
      <c r="AS100">
        <f t="shared" ref="AS100:AS135" si="197">G100</f>
        <v>8.0000000000000002E-3</v>
      </c>
      <c r="AT100">
        <f t="shared" ref="AT100:AT135" si="198">BI100*AT$1/2</f>
        <v>0</v>
      </c>
      <c r="AU100">
        <f t="shared" ref="AU100:AU135" si="199">BH100*AU$1</f>
        <v>10.132</v>
      </c>
      <c r="AV100">
        <f t="shared" ref="AV100:AV135" si="200">I100</f>
        <v>48.610999999999997</v>
      </c>
      <c r="AW100">
        <f t="shared" ref="AW100:AW135" si="201">J100</f>
        <v>4.5999999999999999E-2</v>
      </c>
      <c r="AX100">
        <f t="shared" ref="AX100:AX135" si="202">K100</f>
        <v>0.161</v>
      </c>
      <c r="AY100">
        <f t="shared" ref="AY100:AY135" si="203">L100</f>
        <v>0.35599999999999998</v>
      </c>
      <c r="AZ100">
        <f t="shared" ref="AZ100:AZ135" si="204">M100</f>
        <v>6.0000000000000001E-3</v>
      </c>
      <c r="BA100">
        <f t="shared" ref="BA100:BA135" si="205">N100</f>
        <v>0</v>
      </c>
      <c r="BB100">
        <f t="shared" ref="BB100:BB135" si="206">SUM(AP100:BA100)</f>
        <v>99.26</v>
      </c>
      <c r="BD100">
        <f t="shared" ref="BD100:BD135" si="207">D100/AP$1</f>
        <v>0.66469707057256999</v>
      </c>
      <c r="BE100">
        <f t="shared" ref="BE100:BE135" si="208">E100/AQ$1</f>
        <v>5.0083890516615331E-5</v>
      </c>
      <c r="BF100">
        <f t="shared" ref="BF100:BF135" si="209">F100/AR$1*2</f>
        <v>1.9615535504119263E-5</v>
      </c>
      <c r="BG100">
        <f t="shared" ref="BG100:BG135" si="210">G100/AS$1*2</f>
        <v>1.0527008355812881E-4</v>
      </c>
      <c r="BH100">
        <f t="shared" ref="BH100:BH135" si="211">IF(OR($X100="spinel", $X100="Spinel", $X100="SPINEL"),H100/AU$1,H100/AU$1*(1-$X100))</f>
        <v>0.14102778241746006</v>
      </c>
      <c r="BI100">
        <f t="shared" ref="BI100:BI135" si="212">IF(OR($X100="spinel", $X100="Spinel", $X100="SPINEL"),0,H100/AU$1*$X100)</f>
        <v>0</v>
      </c>
      <c r="BJ100">
        <f t="shared" ref="BJ100:BJ135" si="213">I100/AV$1</f>
        <v>1.2060966048371888</v>
      </c>
      <c r="BK100">
        <f t="shared" ref="BK100:BK135" si="214">J100/AW$1</f>
        <v>8.2029480682057297E-4</v>
      </c>
      <c r="BL100">
        <f t="shared" ref="BL100:BL135" si="215">K100/AX$1</f>
        <v>2.2696067236746766E-3</v>
      </c>
      <c r="BM100">
        <f t="shared" ref="BM100:BM135" si="216">L100/AY$1</f>
        <v>4.7661889767152922E-3</v>
      </c>
      <c r="BN100">
        <f t="shared" ref="BN100:BN135" si="217">M100/AZ$1*2</f>
        <v>1.9361427840765164E-4</v>
      </c>
      <c r="BO100">
        <f t="shared" ref="BO100:BO135" si="218">N100/BA$1*2</f>
        <v>0</v>
      </c>
      <c r="BP100">
        <f t="shared" ref="BP100:BP135" si="219">SUM(BD100:BO100)</f>
        <v>2.0200461321224159</v>
      </c>
      <c r="BQ100">
        <f t="shared" ref="BQ100:BQ135" si="220">IFERROR(IF(OR($U100="Total",$U100="total", $U100="TOTAL"),$W100/$BP100,V100/(BD100*4+BE100*4+BF100*3+BG100*3+BH100*2+BI100*3+BJ100*2+BK100*2+BL100*2+BM100*2+BN100+BO100)),"NA")</f>
        <v>2.2348375305737274</v>
      </c>
    </row>
    <row r="101" spans="1:69" x14ac:dyDescent="0.15">
      <c r="A101" t="s">
        <v>175</v>
      </c>
      <c r="B101">
        <v>515</v>
      </c>
      <c r="C101" s="27">
        <f t="shared" si="134"/>
        <v>4.4721359550018667</v>
      </c>
      <c r="D101" s="1">
        <v>39.997</v>
      </c>
      <c r="E101" s="1">
        <v>4.0000000000000001E-3</v>
      </c>
      <c r="F101" s="1">
        <v>8.0000000000000002E-3</v>
      </c>
      <c r="G101" s="1">
        <v>0</v>
      </c>
      <c r="H101" s="1">
        <v>10.085000000000001</v>
      </c>
      <c r="I101" s="1">
        <v>48.701999999999998</v>
      </c>
      <c r="J101" s="1">
        <v>4.7E-2</v>
      </c>
      <c r="K101" s="1">
        <v>0.17</v>
      </c>
      <c r="L101" s="1">
        <v>0.35</v>
      </c>
      <c r="M101" s="1">
        <v>4.0000000000000001E-3</v>
      </c>
      <c r="O101">
        <f t="shared" si="178"/>
        <v>99.36699999999999</v>
      </c>
      <c r="Q101" s="1">
        <v>78.608000000000004</v>
      </c>
      <c r="R101" s="1">
        <v>88.814999999999998</v>
      </c>
      <c r="S101" s="1">
        <v>11.102</v>
      </c>
      <c r="V101" s="39">
        <v>12</v>
      </c>
      <c r="W101" s="39">
        <v>4</v>
      </c>
      <c r="X101" s="15">
        <v>0</v>
      </c>
      <c r="Z101" s="14">
        <f t="shared" si="179"/>
        <v>1.4857222709072389</v>
      </c>
      <c r="AA101" s="14">
        <f t="shared" si="180"/>
        <v>1.1177333183431888E-4</v>
      </c>
      <c r="AB101" s="14">
        <f t="shared" si="181"/>
        <v>3.5021141311415114E-4</v>
      </c>
      <c r="AC101" s="14">
        <f t="shared" si="182"/>
        <v>0</v>
      </c>
      <c r="AD101" s="14">
        <f t="shared" si="183"/>
        <v>0</v>
      </c>
      <c r="AE101" s="14">
        <f t="shared" si="184"/>
        <v>0.31327485510627506</v>
      </c>
      <c r="AF101" s="14">
        <f t="shared" si="185"/>
        <v>2.6967114272601904</v>
      </c>
      <c r="AG101" s="14">
        <f t="shared" si="186"/>
        <v>1.8704673328878768E-3</v>
      </c>
      <c r="AH101" s="14">
        <f t="shared" si="187"/>
        <v>5.3482757912171547E-3</v>
      </c>
      <c r="AI101" s="14">
        <f t="shared" si="188"/>
        <v>1.0457537815217461E-2</v>
      </c>
      <c r="AJ101" s="14">
        <f t="shared" si="189"/>
        <v>2.8806219278753611E-4</v>
      </c>
      <c r="AK101" s="14">
        <f t="shared" si="190"/>
        <v>0</v>
      </c>
      <c r="AL101" s="14">
        <f t="shared" si="191"/>
        <v>4.5141348811507633</v>
      </c>
      <c r="AM101" s="14">
        <f t="shared" si="192"/>
        <v>0.89592150072525356</v>
      </c>
      <c r="AN101" s="11">
        <f t="shared" si="193"/>
        <v>0</v>
      </c>
      <c r="AP101">
        <f t="shared" si="194"/>
        <v>39.997</v>
      </c>
      <c r="AQ101">
        <f t="shared" si="195"/>
        <v>4.0000000000000001E-3</v>
      </c>
      <c r="AR101">
        <f t="shared" si="196"/>
        <v>8.0000000000000002E-3</v>
      </c>
      <c r="AS101">
        <f t="shared" si="197"/>
        <v>0</v>
      </c>
      <c r="AT101">
        <f t="shared" si="198"/>
        <v>0</v>
      </c>
      <c r="AU101">
        <f t="shared" si="199"/>
        <v>10.085000000000001</v>
      </c>
      <c r="AV101">
        <f t="shared" si="200"/>
        <v>48.701999999999998</v>
      </c>
      <c r="AW101">
        <f t="shared" si="201"/>
        <v>4.7E-2</v>
      </c>
      <c r="AX101">
        <f t="shared" si="202"/>
        <v>0.17</v>
      </c>
      <c r="AY101">
        <f t="shared" si="203"/>
        <v>0.35</v>
      </c>
      <c r="AZ101">
        <f t="shared" si="204"/>
        <v>4.0000000000000001E-3</v>
      </c>
      <c r="BA101">
        <f t="shared" si="205"/>
        <v>0</v>
      </c>
      <c r="BB101">
        <f t="shared" si="206"/>
        <v>99.36699999999999</v>
      </c>
      <c r="BD101">
        <f t="shared" si="207"/>
        <v>0.66572902796271638</v>
      </c>
      <c r="BE101">
        <f t="shared" si="208"/>
        <v>5.0083890516615331E-5</v>
      </c>
      <c r="BF101">
        <f t="shared" si="209"/>
        <v>1.569242840329541E-4</v>
      </c>
      <c r="BG101">
        <f t="shared" si="210"/>
        <v>0</v>
      </c>
      <c r="BH101">
        <f t="shared" si="211"/>
        <v>0.14037358721674742</v>
      </c>
      <c r="BI101">
        <f t="shared" si="212"/>
        <v>0</v>
      </c>
      <c r="BJ101">
        <f t="shared" si="213"/>
        <v>1.208354422842171</v>
      </c>
      <c r="BK101">
        <f t="shared" si="214"/>
        <v>8.3812730262102029E-4</v>
      </c>
      <c r="BL101">
        <f t="shared" si="215"/>
        <v>2.3964791492217083E-3</v>
      </c>
      <c r="BM101">
        <f t="shared" si="216"/>
        <v>4.6858599490178432E-3</v>
      </c>
      <c r="BN101">
        <f t="shared" si="217"/>
        <v>1.2907618560510108E-4</v>
      </c>
      <c r="BO101">
        <f t="shared" si="218"/>
        <v>0</v>
      </c>
      <c r="BP101">
        <f t="shared" si="219"/>
        <v>2.0227135887826506</v>
      </c>
      <c r="BQ101">
        <f t="shared" si="220"/>
        <v>2.231722230069928</v>
      </c>
    </row>
    <row r="102" spans="1:69" x14ac:dyDescent="0.15">
      <c r="A102" t="s">
        <v>176</v>
      </c>
      <c r="B102">
        <v>516</v>
      </c>
      <c r="C102" s="27">
        <f t="shared" si="134"/>
        <v>5.3851648071285512</v>
      </c>
      <c r="D102" s="1">
        <v>39.984000000000002</v>
      </c>
      <c r="E102" s="1">
        <v>1E-3</v>
      </c>
      <c r="F102" s="1">
        <v>0</v>
      </c>
      <c r="G102" s="1">
        <v>7.0000000000000001E-3</v>
      </c>
      <c r="H102" s="1">
        <v>10.083</v>
      </c>
      <c r="I102" s="1">
        <v>48.768000000000001</v>
      </c>
      <c r="J102" s="1">
        <v>4.3999999999999997E-2</v>
      </c>
      <c r="K102" s="1">
        <v>0.16700000000000001</v>
      </c>
      <c r="L102" s="1">
        <v>0.35499999999999998</v>
      </c>
      <c r="M102" s="1">
        <v>0</v>
      </c>
      <c r="O102">
        <f t="shared" si="178"/>
        <v>99.408999999999992</v>
      </c>
      <c r="Q102" s="1">
        <v>78.613</v>
      </c>
      <c r="R102" s="1">
        <v>88.813000000000002</v>
      </c>
      <c r="S102" s="1">
        <v>11.102</v>
      </c>
      <c r="V102" s="39">
        <v>12</v>
      </c>
      <c r="W102" s="39">
        <v>4</v>
      </c>
      <c r="X102" s="15">
        <v>0</v>
      </c>
      <c r="Z102" s="14">
        <f t="shared" si="179"/>
        <v>1.4847361546773663</v>
      </c>
      <c r="AA102" s="14">
        <f t="shared" si="180"/>
        <v>2.7933865358997681E-5</v>
      </c>
      <c r="AB102" s="14">
        <f t="shared" si="181"/>
        <v>0</v>
      </c>
      <c r="AC102" s="14">
        <f t="shared" si="182"/>
        <v>2.0549723844110745E-4</v>
      </c>
      <c r="AD102" s="14">
        <f t="shared" si="183"/>
        <v>0</v>
      </c>
      <c r="AE102" s="14">
        <f t="shared" si="184"/>
        <v>0.31310660727618611</v>
      </c>
      <c r="AF102" s="14">
        <f t="shared" si="185"/>
        <v>2.6994510354766978</v>
      </c>
      <c r="AG102" s="14">
        <f t="shared" si="186"/>
        <v>1.7504825115557282E-3</v>
      </c>
      <c r="AH102" s="14">
        <f t="shared" si="187"/>
        <v>5.2521143593817279E-3</v>
      </c>
      <c r="AI102" s="14">
        <f t="shared" si="188"/>
        <v>1.0603337433064587E-2</v>
      </c>
      <c r="AJ102" s="14">
        <f t="shared" si="189"/>
        <v>0</v>
      </c>
      <c r="AK102" s="14">
        <f t="shared" si="190"/>
        <v>0</v>
      </c>
      <c r="AL102" s="14">
        <f t="shared" si="191"/>
        <v>4.515133162838052</v>
      </c>
      <c r="AM102" s="14">
        <f t="shared" si="192"/>
        <v>0.89606618547883843</v>
      </c>
      <c r="AN102" s="11">
        <f t="shared" si="193"/>
        <v>0</v>
      </c>
      <c r="AP102">
        <f t="shared" si="194"/>
        <v>39.984000000000002</v>
      </c>
      <c r="AQ102">
        <f t="shared" si="195"/>
        <v>1E-3</v>
      </c>
      <c r="AR102">
        <f t="shared" si="196"/>
        <v>0</v>
      </c>
      <c r="AS102">
        <f t="shared" si="197"/>
        <v>7.0000000000000001E-3</v>
      </c>
      <c r="AT102">
        <f t="shared" si="198"/>
        <v>0</v>
      </c>
      <c r="AU102">
        <f t="shared" si="199"/>
        <v>10.083000000000002</v>
      </c>
      <c r="AV102">
        <f t="shared" si="200"/>
        <v>48.768000000000001</v>
      </c>
      <c r="AW102">
        <f t="shared" si="201"/>
        <v>4.3999999999999997E-2</v>
      </c>
      <c r="AX102">
        <f t="shared" si="202"/>
        <v>0.16700000000000001</v>
      </c>
      <c r="AY102">
        <f t="shared" si="203"/>
        <v>0.35499999999999998</v>
      </c>
      <c r="AZ102">
        <f t="shared" si="204"/>
        <v>0</v>
      </c>
      <c r="BA102">
        <f t="shared" si="205"/>
        <v>0</v>
      </c>
      <c r="BB102">
        <f t="shared" si="206"/>
        <v>99.409000000000006</v>
      </c>
      <c r="BD102">
        <f t="shared" si="207"/>
        <v>0.66551264980026636</v>
      </c>
      <c r="BE102">
        <f t="shared" si="208"/>
        <v>1.2520972629153833E-5</v>
      </c>
      <c r="BF102">
        <f t="shared" si="209"/>
        <v>0</v>
      </c>
      <c r="BG102">
        <f t="shared" si="210"/>
        <v>9.2111323113362712E-5</v>
      </c>
      <c r="BH102">
        <f t="shared" si="211"/>
        <v>0.14034574912310008</v>
      </c>
      <c r="BI102">
        <f t="shared" si="212"/>
        <v>0</v>
      </c>
      <c r="BJ102">
        <f t="shared" si="213"/>
        <v>1.2099919611754548</v>
      </c>
      <c r="BK102">
        <f t="shared" si="214"/>
        <v>7.8462981521967856E-4</v>
      </c>
      <c r="BL102">
        <f t="shared" si="215"/>
        <v>2.3541883407060312E-3</v>
      </c>
      <c r="BM102">
        <f t="shared" si="216"/>
        <v>4.7528008054323837E-3</v>
      </c>
      <c r="BN102">
        <f t="shared" si="217"/>
        <v>0</v>
      </c>
      <c r="BO102">
        <f t="shared" si="218"/>
        <v>0</v>
      </c>
      <c r="BP102">
        <f t="shared" si="219"/>
        <v>2.0238466113559221</v>
      </c>
      <c r="BQ102">
        <f t="shared" si="220"/>
        <v>2.2309660907617088</v>
      </c>
    </row>
    <row r="103" spans="1:69" x14ac:dyDescent="0.15">
      <c r="A103" t="s">
        <v>177</v>
      </c>
      <c r="B103">
        <v>517</v>
      </c>
      <c r="C103" s="27">
        <f t="shared" si="134"/>
        <v>5.3851648071285512</v>
      </c>
      <c r="D103" s="1">
        <v>39.993000000000002</v>
      </c>
      <c r="E103" s="1">
        <v>0</v>
      </c>
      <c r="F103" s="1">
        <v>0</v>
      </c>
      <c r="G103" s="1">
        <v>1E-3</v>
      </c>
      <c r="H103" s="1">
        <v>10.098000000000001</v>
      </c>
      <c r="I103" s="1">
        <v>48.603000000000002</v>
      </c>
      <c r="J103" s="1">
        <v>4.4999999999999998E-2</v>
      </c>
      <c r="K103" s="1">
        <v>0.16900000000000001</v>
      </c>
      <c r="L103" s="1">
        <v>0.35899999999999999</v>
      </c>
      <c r="M103" s="1">
        <v>5.0000000000000001E-3</v>
      </c>
      <c r="O103">
        <f t="shared" si="178"/>
        <v>99.272999999999982</v>
      </c>
      <c r="Q103" s="1">
        <v>78.617999999999995</v>
      </c>
      <c r="R103" s="1">
        <v>88.811000000000007</v>
      </c>
      <c r="S103" s="1">
        <v>11.102</v>
      </c>
      <c r="V103" s="39">
        <v>12</v>
      </c>
      <c r="W103" s="39">
        <v>4</v>
      </c>
      <c r="X103" s="15">
        <v>0</v>
      </c>
      <c r="Z103" s="14">
        <f t="shared" si="179"/>
        <v>1.4870324888719428</v>
      </c>
      <c r="AA103" s="14">
        <f t="shared" si="180"/>
        <v>0</v>
      </c>
      <c r="AB103" s="14">
        <f t="shared" si="181"/>
        <v>0</v>
      </c>
      <c r="AC103" s="14">
        <f t="shared" si="182"/>
        <v>2.9395535669306738E-5</v>
      </c>
      <c r="AD103" s="14">
        <f t="shared" si="183"/>
        <v>0</v>
      </c>
      <c r="AE103" s="14">
        <f t="shared" si="184"/>
        <v>0.31398670560857112</v>
      </c>
      <c r="AF103" s="14">
        <f t="shared" si="185"/>
        <v>2.6938723606897335</v>
      </c>
      <c r="AG103" s="14">
        <f t="shared" si="186"/>
        <v>1.7926315769544142E-3</v>
      </c>
      <c r="AH103" s="14">
        <f t="shared" si="187"/>
        <v>5.3220363434371048E-3</v>
      </c>
      <c r="AI103" s="14">
        <f t="shared" si="188"/>
        <v>1.0736979069131678E-2</v>
      </c>
      <c r="AJ103" s="14">
        <f t="shared" si="189"/>
        <v>3.6043132956360403E-4</v>
      </c>
      <c r="AK103" s="14">
        <f t="shared" si="190"/>
        <v>0</v>
      </c>
      <c r="AL103" s="14">
        <f t="shared" si="191"/>
        <v>4.5131330290250036</v>
      </c>
      <c r="AM103" s="14">
        <f t="shared" si="192"/>
        <v>0.89561123088290617</v>
      </c>
      <c r="AN103" s="11">
        <f t="shared" si="193"/>
        <v>0</v>
      </c>
      <c r="AP103">
        <f t="shared" si="194"/>
        <v>39.993000000000002</v>
      </c>
      <c r="AQ103">
        <f t="shared" si="195"/>
        <v>0</v>
      </c>
      <c r="AR103">
        <f t="shared" si="196"/>
        <v>0</v>
      </c>
      <c r="AS103">
        <f t="shared" si="197"/>
        <v>1E-3</v>
      </c>
      <c r="AT103">
        <f t="shared" si="198"/>
        <v>0</v>
      </c>
      <c r="AU103">
        <f t="shared" si="199"/>
        <v>10.098000000000001</v>
      </c>
      <c r="AV103">
        <f t="shared" si="200"/>
        <v>48.603000000000002</v>
      </c>
      <c r="AW103">
        <f t="shared" si="201"/>
        <v>4.4999999999999998E-2</v>
      </c>
      <c r="AX103">
        <f t="shared" si="202"/>
        <v>0.16900000000000001</v>
      </c>
      <c r="AY103">
        <f t="shared" si="203"/>
        <v>0.35899999999999999</v>
      </c>
      <c r="AZ103">
        <f t="shared" si="204"/>
        <v>5.0000000000000001E-3</v>
      </c>
      <c r="BA103">
        <f t="shared" si="205"/>
        <v>0</v>
      </c>
      <c r="BB103">
        <f t="shared" si="206"/>
        <v>99.272999999999982</v>
      </c>
      <c r="BD103">
        <f t="shared" si="207"/>
        <v>0.66566245006657798</v>
      </c>
      <c r="BE103">
        <f t="shared" si="208"/>
        <v>0</v>
      </c>
      <c r="BF103">
        <f t="shared" si="209"/>
        <v>0</v>
      </c>
      <c r="BG103">
        <f t="shared" si="210"/>
        <v>1.3158760444766102E-5</v>
      </c>
      <c r="BH103">
        <f t="shared" si="211"/>
        <v>0.14055453482545519</v>
      </c>
      <c r="BI103">
        <f t="shared" si="212"/>
        <v>0</v>
      </c>
      <c r="BJ103">
        <f t="shared" si="213"/>
        <v>1.2058981153422454</v>
      </c>
      <c r="BK103">
        <f t="shared" si="214"/>
        <v>8.0246231102012577E-4</v>
      </c>
      <c r="BL103">
        <f t="shared" si="215"/>
        <v>2.3823822130498162E-3</v>
      </c>
      <c r="BM103">
        <f t="shared" si="216"/>
        <v>4.8063534905640167E-3</v>
      </c>
      <c r="BN103">
        <f t="shared" si="217"/>
        <v>1.6134523200637637E-4</v>
      </c>
      <c r="BO103">
        <f t="shared" si="218"/>
        <v>0</v>
      </c>
      <c r="BP103">
        <f t="shared" si="219"/>
        <v>2.0202808022413636</v>
      </c>
      <c r="BQ103">
        <f t="shared" si="220"/>
        <v>2.2339137331889658</v>
      </c>
    </row>
    <row r="104" spans="1:69" x14ac:dyDescent="0.15">
      <c r="A104" t="s">
        <v>178</v>
      </c>
      <c r="B104">
        <v>518</v>
      </c>
      <c r="C104" s="27">
        <f t="shared" si="134"/>
        <v>4.4721359550082234</v>
      </c>
      <c r="D104" s="1">
        <v>45.709000000000003</v>
      </c>
      <c r="E104" s="1">
        <v>3.2000000000000001E-2</v>
      </c>
      <c r="F104" s="1">
        <v>1.4359999999999999</v>
      </c>
      <c r="G104" s="1">
        <v>5.0000000000000001E-3</v>
      </c>
      <c r="H104" s="1">
        <v>8.7789999999999999</v>
      </c>
      <c r="I104" s="1">
        <v>46.966999999999999</v>
      </c>
      <c r="J104" s="1">
        <v>0.11600000000000001</v>
      </c>
      <c r="K104" s="1">
        <v>0.14299999999999999</v>
      </c>
      <c r="L104" s="1">
        <v>0.31900000000000001</v>
      </c>
      <c r="M104" s="1">
        <v>0.20899999999999999</v>
      </c>
      <c r="O104">
        <f t="shared" si="178"/>
        <v>103.715</v>
      </c>
      <c r="Q104" s="1">
        <v>78.622</v>
      </c>
      <c r="R104" s="1">
        <v>88.808999999999997</v>
      </c>
      <c r="S104" s="1">
        <v>11.102</v>
      </c>
      <c r="V104" s="39">
        <v>12</v>
      </c>
      <c r="W104" s="39">
        <v>4</v>
      </c>
      <c r="X104" s="15">
        <v>0</v>
      </c>
      <c r="Z104" s="14">
        <f t="shared" si="179"/>
        <v>1.5938672137995367</v>
      </c>
      <c r="AA104" s="14">
        <f t="shared" si="180"/>
        <v>8.3939888034658186E-4</v>
      </c>
      <c r="AB104" s="14">
        <f t="shared" si="181"/>
        <v>5.9011268441094243E-2</v>
      </c>
      <c r="AC104" s="14">
        <f t="shared" si="182"/>
        <v>1.3783684571715265E-4</v>
      </c>
      <c r="AD104" s="14">
        <f t="shared" si="183"/>
        <v>0</v>
      </c>
      <c r="AE104" s="14">
        <f t="shared" si="184"/>
        <v>0.25599700590591945</v>
      </c>
      <c r="AF104" s="14">
        <f t="shared" si="185"/>
        <v>2.4412974721218856</v>
      </c>
      <c r="AG104" s="14">
        <f t="shared" si="186"/>
        <v>4.3336163462353895E-3</v>
      </c>
      <c r="AH104" s="14">
        <f t="shared" si="187"/>
        <v>4.2231947771114451E-3</v>
      </c>
      <c r="AI104" s="14">
        <f t="shared" si="188"/>
        <v>8.9473058656195231E-3</v>
      </c>
      <c r="AJ104" s="14">
        <f t="shared" si="189"/>
        <v>1.4129043386491069E-2</v>
      </c>
      <c r="AK104" s="14">
        <f t="shared" si="190"/>
        <v>0</v>
      </c>
      <c r="AL104" s="14">
        <f t="shared" si="191"/>
        <v>4.3827833563699565</v>
      </c>
      <c r="AM104" s="14">
        <f t="shared" si="192"/>
        <v>0.90509119119500137</v>
      </c>
      <c r="AN104" s="11">
        <f t="shared" si="193"/>
        <v>0</v>
      </c>
      <c r="AP104">
        <f t="shared" si="194"/>
        <v>45.709000000000003</v>
      </c>
      <c r="AQ104">
        <f t="shared" si="195"/>
        <v>3.2000000000000001E-2</v>
      </c>
      <c r="AR104">
        <f t="shared" si="196"/>
        <v>1.4359999999999999</v>
      </c>
      <c r="AS104">
        <f t="shared" si="197"/>
        <v>5.0000000000000001E-3</v>
      </c>
      <c r="AT104">
        <f t="shared" si="198"/>
        <v>0</v>
      </c>
      <c r="AU104">
        <f t="shared" si="199"/>
        <v>8.7789999999999999</v>
      </c>
      <c r="AV104">
        <f t="shared" si="200"/>
        <v>46.966999999999999</v>
      </c>
      <c r="AW104">
        <f t="shared" si="201"/>
        <v>0.11600000000000001</v>
      </c>
      <c r="AX104">
        <f t="shared" si="202"/>
        <v>0.14299999999999999</v>
      </c>
      <c r="AY104">
        <f t="shared" si="203"/>
        <v>0.31900000000000001</v>
      </c>
      <c r="AZ104">
        <f t="shared" si="204"/>
        <v>0.20899999999999999</v>
      </c>
      <c r="BA104">
        <f t="shared" si="205"/>
        <v>0</v>
      </c>
      <c r="BB104">
        <f t="shared" si="206"/>
        <v>103.715</v>
      </c>
      <c r="BD104">
        <f t="shared" si="207"/>
        <v>0.76080226364846881</v>
      </c>
      <c r="BE104">
        <f t="shared" si="208"/>
        <v>4.0067112413292265E-4</v>
      </c>
      <c r="BF104">
        <f t="shared" si="209"/>
        <v>2.816790898391526E-2</v>
      </c>
      <c r="BG104">
        <f t="shared" si="210"/>
        <v>6.5793802223830508E-5</v>
      </c>
      <c r="BH104">
        <f t="shared" si="211"/>
        <v>0.1221953120650298</v>
      </c>
      <c r="BI104">
        <f t="shared" si="212"/>
        <v>0</v>
      </c>
      <c r="BJ104">
        <f t="shared" si="213"/>
        <v>1.1653070136263037</v>
      </c>
      <c r="BK104">
        <f t="shared" si="214"/>
        <v>2.06856951285188E-3</v>
      </c>
      <c r="BL104">
        <f t="shared" si="215"/>
        <v>2.0158618725806131E-3</v>
      </c>
      <c r="BM104">
        <f t="shared" si="216"/>
        <v>4.2708266392476914E-3</v>
      </c>
      <c r="BN104">
        <f t="shared" si="217"/>
        <v>6.7442306978665314E-3</v>
      </c>
      <c r="BO104">
        <f t="shared" si="218"/>
        <v>0</v>
      </c>
      <c r="BP104">
        <f t="shared" si="219"/>
        <v>2.0920384519726212</v>
      </c>
      <c r="BQ104">
        <f t="shared" si="220"/>
        <v>2.0949822180550033</v>
      </c>
    </row>
    <row r="105" spans="1:69" x14ac:dyDescent="0.15">
      <c r="A105" t="s">
        <v>179</v>
      </c>
      <c r="B105">
        <v>519</v>
      </c>
      <c r="C105" s="27">
        <f t="shared" si="134"/>
        <v>5.3851648071285512</v>
      </c>
      <c r="D105" s="1">
        <v>40.375999999999998</v>
      </c>
      <c r="E105" s="1">
        <v>7.0000000000000001E-3</v>
      </c>
      <c r="F105" s="1">
        <v>0.311</v>
      </c>
      <c r="G105" s="1">
        <v>5.0000000000000001E-3</v>
      </c>
      <c r="H105" s="1">
        <v>9.9789999999999992</v>
      </c>
      <c r="I105" s="1">
        <v>48.027000000000001</v>
      </c>
      <c r="J105" s="1">
        <v>4.9000000000000002E-2</v>
      </c>
      <c r="K105" s="1">
        <v>0.16600000000000001</v>
      </c>
      <c r="L105" s="1">
        <v>0.36699999999999999</v>
      </c>
      <c r="M105" s="1">
        <v>5.6000000000000001E-2</v>
      </c>
      <c r="O105">
        <f t="shared" si="178"/>
        <v>99.343000000000004</v>
      </c>
      <c r="Q105" s="1">
        <v>78.626999999999995</v>
      </c>
      <c r="R105" s="1">
        <v>88.807000000000002</v>
      </c>
      <c r="S105" s="1">
        <v>11.102</v>
      </c>
      <c r="V105" s="39">
        <v>12</v>
      </c>
      <c r="W105" s="39">
        <v>4</v>
      </c>
      <c r="X105" s="15">
        <v>0</v>
      </c>
      <c r="Z105" s="14">
        <f t="shared" si="179"/>
        <v>1.4972785463243397</v>
      </c>
      <c r="AA105" s="14">
        <f t="shared" si="180"/>
        <v>1.9527441270813408E-4</v>
      </c>
      <c r="AB105" s="14">
        <f t="shared" si="181"/>
        <v>1.3591575189999377E-2</v>
      </c>
      <c r="AC105" s="14">
        <f t="shared" si="182"/>
        <v>1.4658658225022168E-4</v>
      </c>
      <c r="AD105" s="14">
        <f t="shared" si="183"/>
        <v>0</v>
      </c>
      <c r="AE105" s="14">
        <f t="shared" si="184"/>
        <v>0.3094608774215683</v>
      </c>
      <c r="AF105" s="14">
        <f t="shared" si="185"/>
        <v>2.6548637228027587</v>
      </c>
      <c r="AG105" s="14">
        <f t="shared" si="186"/>
        <v>1.9467825490738671E-3</v>
      </c>
      <c r="AH105" s="14">
        <f t="shared" si="187"/>
        <v>5.2136521913843173E-3</v>
      </c>
      <c r="AI105" s="14">
        <f t="shared" si="188"/>
        <v>1.0947036302681797E-2</v>
      </c>
      <c r="AJ105" s="14">
        <f t="shared" si="189"/>
        <v>4.0260892001239999E-3</v>
      </c>
      <c r="AK105" s="14">
        <f t="shared" si="190"/>
        <v>0</v>
      </c>
      <c r="AL105" s="14">
        <f t="shared" si="191"/>
        <v>4.4976701429768884</v>
      </c>
      <c r="AM105" s="14">
        <f t="shared" si="192"/>
        <v>0.89560492889403887</v>
      </c>
      <c r="AN105" s="11">
        <f t="shared" si="193"/>
        <v>0</v>
      </c>
      <c r="AP105">
        <f t="shared" si="194"/>
        <v>40.375999999999998</v>
      </c>
      <c r="AQ105">
        <f t="shared" si="195"/>
        <v>7.0000000000000001E-3</v>
      </c>
      <c r="AR105">
        <f t="shared" si="196"/>
        <v>0.311</v>
      </c>
      <c r="AS105">
        <f t="shared" si="197"/>
        <v>5.0000000000000001E-3</v>
      </c>
      <c r="AT105">
        <f t="shared" si="198"/>
        <v>0</v>
      </c>
      <c r="AU105">
        <f t="shared" si="199"/>
        <v>9.9789999999999992</v>
      </c>
      <c r="AV105">
        <f t="shared" si="200"/>
        <v>48.027000000000001</v>
      </c>
      <c r="AW105">
        <f t="shared" si="201"/>
        <v>4.9000000000000002E-2</v>
      </c>
      <c r="AX105">
        <f t="shared" si="202"/>
        <v>0.16600000000000001</v>
      </c>
      <c r="AY105">
        <f t="shared" si="203"/>
        <v>0.36699999999999999</v>
      </c>
      <c r="AZ105">
        <f t="shared" si="204"/>
        <v>5.6000000000000001E-2</v>
      </c>
      <c r="BA105">
        <f t="shared" si="205"/>
        <v>0</v>
      </c>
      <c r="BB105">
        <f t="shared" si="206"/>
        <v>99.343000000000004</v>
      </c>
      <c r="BD105">
        <f t="shared" si="207"/>
        <v>0.67203728362183757</v>
      </c>
      <c r="BE105">
        <f t="shared" si="208"/>
        <v>8.7646808404076828E-5</v>
      </c>
      <c r="BF105">
        <f t="shared" si="209"/>
        <v>6.1004315417810913E-3</v>
      </c>
      <c r="BG105">
        <f t="shared" si="210"/>
        <v>6.5793802223830508E-5</v>
      </c>
      <c r="BH105">
        <f t="shared" si="211"/>
        <v>0.13889816825343801</v>
      </c>
      <c r="BI105">
        <f t="shared" si="212"/>
        <v>0</v>
      </c>
      <c r="BJ105">
        <f t="shared" si="213"/>
        <v>1.1916068717063149</v>
      </c>
      <c r="BK105">
        <f t="shared" si="214"/>
        <v>8.7379229422191482E-4</v>
      </c>
      <c r="BL105">
        <f t="shared" si="215"/>
        <v>2.3400914045341387E-3</v>
      </c>
      <c r="BM105">
        <f t="shared" si="216"/>
        <v>4.9134588608272817E-3</v>
      </c>
      <c r="BN105">
        <f t="shared" si="217"/>
        <v>1.8070665984714152E-3</v>
      </c>
      <c r="BO105">
        <f t="shared" si="218"/>
        <v>0</v>
      </c>
      <c r="BP105">
        <f t="shared" si="219"/>
        <v>2.0187306048920544</v>
      </c>
      <c r="BQ105">
        <f t="shared" si="220"/>
        <v>2.2279694636211196</v>
      </c>
    </row>
    <row r="106" spans="1:69" x14ac:dyDescent="0.15">
      <c r="A106" t="s">
        <v>180</v>
      </c>
      <c r="B106">
        <v>520</v>
      </c>
      <c r="C106" s="27">
        <f t="shared" si="134"/>
        <v>5.3851648071417451</v>
      </c>
      <c r="D106" s="1">
        <v>40.116999999999997</v>
      </c>
      <c r="E106" s="1">
        <v>1E-3</v>
      </c>
      <c r="F106" s="1">
        <v>0</v>
      </c>
      <c r="G106" s="1">
        <v>1E-3</v>
      </c>
      <c r="H106" s="1">
        <v>10.137</v>
      </c>
      <c r="I106" s="1">
        <v>48.753999999999998</v>
      </c>
      <c r="J106" s="1">
        <v>4.1000000000000002E-2</v>
      </c>
      <c r="K106" s="1">
        <v>0.16500000000000001</v>
      </c>
      <c r="L106" s="1">
        <v>0.34100000000000003</v>
      </c>
      <c r="M106" s="1">
        <v>0</v>
      </c>
      <c r="O106">
        <f t="shared" si="178"/>
        <v>99.556999999999988</v>
      </c>
      <c r="Q106" s="1">
        <v>78.632000000000005</v>
      </c>
      <c r="R106" s="1">
        <v>88.805000000000007</v>
      </c>
      <c r="S106" s="1">
        <v>11.102</v>
      </c>
      <c r="V106" s="39">
        <v>12</v>
      </c>
      <c r="W106" s="39">
        <v>4</v>
      </c>
      <c r="X106" s="15">
        <v>0</v>
      </c>
      <c r="Z106" s="14">
        <f t="shared" si="179"/>
        <v>1.4872173151782326</v>
      </c>
      <c r="AA106" s="14">
        <f t="shared" si="180"/>
        <v>2.7887781997676146E-5</v>
      </c>
      <c r="AB106" s="14">
        <f t="shared" si="181"/>
        <v>0</v>
      </c>
      <c r="AC106" s="14">
        <f t="shared" si="182"/>
        <v>2.9308317613348285E-5</v>
      </c>
      <c r="AD106" s="14">
        <f t="shared" si="183"/>
        <v>0</v>
      </c>
      <c r="AE106" s="14">
        <f t="shared" si="184"/>
        <v>0.31426415702155575</v>
      </c>
      <c r="AF106" s="14">
        <f t="shared" si="185"/>
        <v>2.6942240052556361</v>
      </c>
      <c r="AG106" s="14">
        <f t="shared" si="186"/>
        <v>1.6284405032701683E-3</v>
      </c>
      <c r="AH106" s="14">
        <f t="shared" si="187"/>
        <v>5.1806539781463169E-3</v>
      </c>
      <c r="AI106" s="14">
        <f t="shared" si="188"/>
        <v>1.0168374844509826E-2</v>
      </c>
      <c r="AJ106" s="14">
        <f t="shared" si="189"/>
        <v>0</v>
      </c>
      <c r="AK106" s="14">
        <f t="shared" si="190"/>
        <v>0</v>
      </c>
      <c r="AL106" s="14">
        <f t="shared" si="191"/>
        <v>4.5127401428809613</v>
      </c>
      <c r="AM106" s="14">
        <f t="shared" si="192"/>
        <v>0.89554083643670301</v>
      </c>
      <c r="AN106" s="11">
        <f t="shared" si="193"/>
        <v>0</v>
      </c>
      <c r="AP106">
        <f t="shared" si="194"/>
        <v>40.116999999999997</v>
      </c>
      <c r="AQ106">
        <f t="shared" si="195"/>
        <v>1E-3</v>
      </c>
      <c r="AR106">
        <f t="shared" si="196"/>
        <v>0</v>
      </c>
      <c r="AS106">
        <f t="shared" si="197"/>
        <v>1E-3</v>
      </c>
      <c r="AT106">
        <f t="shared" si="198"/>
        <v>0</v>
      </c>
      <c r="AU106">
        <f t="shared" si="199"/>
        <v>10.137</v>
      </c>
      <c r="AV106">
        <f t="shared" si="200"/>
        <v>48.753999999999998</v>
      </c>
      <c r="AW106">
        <f t="shared" si="201"/>
        <v>4.1000000000000002E-2</v>
      </c>
      <c r="AX106">
        <f t="shared" si="202"/>
        <v>0.16500000000000001</v>
      </c>
      <c r="AY106">
        <f t="shared" si="203"/>
        <v>0.34100000000000003</v>
      </c>
      <c r="AZ106">
        <f t="shared" si="204"/>
        <v>0</v>
      </c>
      <c r="BA106">
        <f t="shared" si="205"/>
        <v>0</v>
      </c>
      <c r="BB106">
        <f t="shared" si="206"/>
        <v>99.556999999999988</v>
      </c>
      <c r="BD106">
        <f t="shared" si="207"/>
        <v>0.66772636484687087</v>
      </c>
      <c r="BE106">
        <f t="shared" si="208"/>
        <v>1.2520972629153833E-5</v>
      </c>
      <c r="BF106">
        <f t="shared" si="209"/>
        <v>0</v>
      </c>
      <c r="BG106">
        <f t="shared" si="210"/>
        <v>1.3158760444766102E-5</v>
      </c>
      <c r="BH106">
        <f t="shared" si="211"/>
        <v>0.14109737765157843</v>
      </c>
      <c r="BI106">
        <f t="shared" si="212"/>
        <v>0</v>
      </c>
      <c r="BJ106">
        <f t="shared" si="213"/>
        <v>1.2096446045593037</v>
      </c>
      <c r="BK106">
        <f t="shared" si="214"/>
        <v>7.3113232781833683E-4</v>
      </c>
      <c r="BL106">
        <f t="shared" si="215"/>
        <v>2.3259944683622462E-3</v>
      </c>
      <c r="BM106">
        <f t="shared" si="216"/>
        <v>4.5653664074716705E-3</v>
      </c>
      <c r="BN106">
        <f t="shared" si="217"/>
        <v>0</v>
      </c>
      <c r="BO106">
        <f t="shared" si="218"/>
        <v>0</v>
      </c>
      <c r="BP106">
        <f t="shared" si="219"/>
        <v>2.0261165199944795</v>
      </c>
      <c r="BQ106">
        <f t="shared" si="220"/>
        <v>2.2272855970264032</v>
      </c>
    </row>
    <row r="107" spans="1:69" x14ac:dyDescent="0.15">
      <c r="A107" t="s">
        <v>181</v>
      </c>
      <c r="B107">
        <v>521</v>
      </c>
      <c r="C107" s="27">
        <f t="shared" si="134"/>
        <v>4.4721359549955126</v>
      </c>
      <c r="D107" s="1">
        <v>40.116999999999997</v>
      </c>
      <c r="E107" s="1">
        <v>0</v>
      </c>
      <c r="F107" s="1">
        <v>2E-3</v>
      </c>
      <c r="G107" s="1">
        <v>4.0000000000000001E-3</v>
      </c>
      <c r="H107" s="1">
        <v>10.132</v>
      </c>
      <c r="I107" s="1">
        <v>48.713999999999999</v>
      </c>
      <c r="J107" s="1">
        <v>3.6999999999999998E-2</v>
      </c>
      <c r="K107" s="1">
        <v>0.17199999999999999</v>
      </c>
      <c r="L107" s="1">
        <v>0.34899999999999998</v>
      </c>
      <c r="M107" s="1">
        <v>0</v>
      </c>
      <c r="O107">
        <f t="shared" si="178"/>
        <v>99.527000000000001</v>
      </c>
      <c r="Q107" s="1">
        <v>78.635999999999996</v>
      </c>
      <c r="R107" s="1">
        <v>88.802999999999997</v>
      </c>
      <c r="S107" s="1">
        <v>11.102</v>
      </c>
      <c r="V107" s="39">
        <v>12</v>
      </c>
      <c r="W107" s="39">
        <v>4</v>
      </c>
      <c r="X107" s="15">
        <v>0</v>
      </c>
      <c r="Z107" s="14">
        <f t="shared" si="179"/>
        <v>1.4876782040943932</v>
      </c>
      <c r="AA107" s="14">
        <f t="shared" si="180"/>
        <v>0</v>
      </c>
      <c r="AB107" s="14">
        <f t="shared" si="181"/>
        <v>8.7405878118382066E-5</v>
      </c>
      <c r="AC107" s="14">
        <f t="shared" si="182"/>
        <v>1.1726960106520473E-4</v>
      </c>
      <c r="AD107" s="14">
        <f t="shared" si="183"/>
        <v>0</v>
      </c>
      <c r="AE107" s="14">
        <f t="shared" si="184"/>
        <v>0.3142064910411857</v>
      </c>
      <c r="AF107" s="14">
        <f t="shared" si="185"/>
        <v>2.6928477967749038</v>
      </c>
      <c r="AG107" s="14">
        <f t="shared" si="186"/>
        <v>1.4700236785191482E-3</v>
      </c>
      <c r="AH107" s="14">
        <f t="shared" si="187"/>
        <v>5.4021128955510081E-3</v>
      </c>
      <c r="AI107" s="14">
        <f t="shared" si="188"/>
        <v>1.0410154202277968E-2</v>
      </c>
      <c r="AJ107" s="14">
        <f t="shared" si="189"/>
        <v>0</v>
      </c>
      <c r="AK107" s="14">
        <f t="shared" si="190"/>
        <v>0</v>
      </c>
      <c r="AL107" s="14">
        <f t="shared" si="191"/>
        <v>4.5122194581660144</v>
      </c>
      <c r="AM107" s="14">
        <f t="shared" si="192"/>
        <v>0.89551020335273634</v>
      </c>
      <c r="AN107" s="11">
        <f t="shared" si="193"/>
        <v>0</v>
      </c>
      <c r="AP107">
        <f t="shared" si="194"/>
        <v>40.116999999999997</v>
      </c>
      <c r="AQ107">
        <f t="shared" si="195"/>
        <v>0</v>
      </c>
      <c r="AR107">
        <f t="shared" si="196"/>
        <v>2E-3</v>
      </c>
      <c r="AS107">
        <f t="shared" si="197"/>
        <v>4.0000000000000001E-3</v>
      </c>
      <c r="AT107">
        <f t="shared" si="198"/>
        <v>0</v>
      </c>
      <c r="AU107">
        <f t="shared" si="199"/>
        <v>10.132</v>
      </c>
      <c r="AV107">
        <f t="shared" si="200"/>
        <v>48.713999999999999</v>
      </c>
      <c r="AW107">
        <f t="shared" si="201"/>
        <v>3.6999999999999998E-2</v>
      </c>
      <c r="AX107">
        <f t="shared" si="202"/>
        <v>0.17199999999999999</v>
      </c>
      <c r="AY107">
        <f t="shared" si="203"/>
        <v>0.34899999999999998</v>
      </c>
      <c r="AZ107">
        <f t="shared" si="204"/>
        <v>0</v>
      </c>
      <c r="BA107">
        <f t="shared" si="205"/>
        <v>0</v>
      </c>
      <c r="BB107">
        <f t="shared" si="206"/>
        <v>99.527000000000001</v>
      </c>
      <c r="BD107">
        <f t="shared" si="207"/>
        <v>0.66772636484687087</v>
      </c>
      <c r="BE107">
        <f t="shared" si="208"/>
        <v>0</v>
      </c>
      <c r="BF107">
        <f t="shared" si="209"/>
        <v>3.9231071008238526E-5</v>
      </c>
      <c r="BG107">
        <f t="shared" si="210"/>
        <v>5.2635041779064407E-5</v>
      </c>
      <c r="BH107">
        <f t="shared" si="211"/>
        <v>0.14102778241746006</v>
      </c>
      <c r="BI107">
        <f t="shared" si="212"/>
        <v>0</v>
      </c>
      <c r="BJ107">
        <f t="shared" si="213"/>
        <v>1.2086521570845863</v>
      </c>
      <c r="BK107">
        <f t="shared" si="214"/>
        <v>6.5980234461654789E-4</v>
      </c>
      <c r="BL107">
        <f t="shared" si="215"/>
        <v>2.4246730215654929E-3</v>
      </c>
      <c r="BM107">
        <f t="shared" si="216"/>
        <v>4.6724717777349347E-3</v>
      </c>
      <c r="BN107">
        <f t="shared" si="217"/>
        <v>0</v>
      </c>
      <c r="BO107">
        <f t="shared" si="218"/>
        <v>0</v>
      </c>
      <c r="BP107">
        <f t="shared" si="219"/>
        <v>2.0252551176056217</v>
      </c>
      <c r="BQ107">
        <f t="shared" si="220"/>
        <v>2.2279758332375588</v>
      </c>
    </row>
    <row r="108" spans="1:69" x14ac:dyDescent="0.15">
      <c r="A108" t="s">
        <v>182</v>
      </c>
      <c r="B108">
        <v>522</v>
      </c>
      <c r="C108" s="27">
        <f t="shared" si="134"/>
        <v>5.3851648071417451</v>
      </c>
      <c r="D108" s="1">
        <v>39.896999999999998</v>
      </c>
      <c r="E108" s="1">
        <v>8.9999999999999993E-3</v>
      </c>
      <c r="F108" s="1">
        <v>0</v>
      </c>
      <c r="G108" s="1">
        <v>1E-3</v>
      </c>
      <c r="H108" s="1">
        <v>10.092000000000001</v>
      </c>
      <c r="I108" s="1">
        <v>48.825000000000003</v>
      </c>
      <c r="J108" s="1">
        <v>4.2000000000000003E-2</v>
      </c>
      <c r="K108" s="1">
        <v>0.16800000000000001</v>
      </c>
      <c r="L108" s="1">
        <v>0.35499999999999998</v>
      </c>
      <c r="M108" s="1">
        <v>0</v>
      </c>
      <c r="O108">
        <f t="shared" si="178"/>
        <v>99.38900000000001</v>
      </c>
      <c r="Q108" s="1">
        <v>78.641000000000005</v>
      </c>
      <c r="R108" s="1">
        <v>88.801000000000002</v>
      </c>
      <c r="S108" s="1">
        <v>11.102</v>
      </c>
      <c r="V108" s="39">
        <v>12</v>
      </c>
      <c r="W108" s="39">
        <v>4</v>
      </c>
      <c r="X108" s="15">
        <v>0</v>
      </c>
      <c r="Z108" s="14">
        <f t="shared" si="179"/>
        <v>1.4822199865691195</v>
      </c>
      <c r="AA108" s="14">
        <f t="shared" si="180"/>
        <v>2.5152602296494013E-4</v>
      </c>
      <c r="AB108" s="14">
        <f t="shared" si="181"/>
        <v>0</v>
      </c>
      <c r="AC108" s="14">
        <f t="shared" si="182"/>
        <v>2.9370905030474095E-5</v>
      </c>
      <c r="AD108" s="14">
        <f t="shared" si="183"/>
        <v>0</v>
      </c>
      <c r="AE108" s="14">
        <f t="shared" si="184"/>
        <v>0.31353720749492725</v>
      </c>
      <c r="AF108" s="14">
        <f t="shared" si="185"/>
        <v>2.7039094273674751</v>
      </c>
      <c r="AG108" s="14">
        <f t="shared" si="186"/>
        <v>1.6717208887576265E-3</v>
      </c>
      <c r="AH108" s="14">
        <f t="shared" si="187"/>
        <v>5.2861120349613567E-3</v>
      </c>
      <c r="AI108" s="14">
        <f t="shared" si="188"/>
        <v>1.0608450672163341E-2</v>
      </c>
      <c r="AJ108" s="14">
        <f t="shared" si="189"/>
        <v>0</v>
      </c>
      <c r="AK108" s="14">
        <f t="shared" si="190"/>
        <v>0</v>
      </c>
      <c r="AL108" s="14">
        <f t="shared" si="191"/>
        <v>4.5175138019554</v>
      </c>
      <c r="AM108" s="14">
        <f t="shared" si="192"/>
        <v>0.89609187984554872</v>
      </c>
      <c r="AN108" s="11">
        <f t="shared" si="193"/>
        <v>0</v>
      </c>
      <c r="AP108">
        <f t="shared" si="194"/>
        <v>39.896999999999998</v>
      </c>
      <c r="AQ108">
        <f t="shared" si="195"/>
        <v>8.9999999999999993E-3</v>
      </c>
      <c r="AR108">
        <f t="shared" si="196"/>
        <v>0</v>
      </c>
      <c r="AS108">
        <f t="shared" si="197"/>
        <v>1E-3</v>
      </c>
      <c r="AT108">
        <f t="shared" si="198"/>
        <v>0</v>
      </c>
      <c r="AU108">
        <f t="shared" si="199"/>
        <v>10.092000000000001</v>
      </c>
      <c r="AV108">
        <f t="shared" si="200"/>
        <v>48.825000000000003</v>
      </c>
      <c r="AW108">
        <f t="shared" si="201"/>
        <v>4.2000000000000003E-2</v>
      </c>
      <c r="AX108">
        <f t="shared" si="202"/>
        <v>0.16800000000000001</v>
      </c>
      <c r="AY108">
        <f t="shared" si="203"/>
        <v>0.35499999999999998</v>
      </c>
      <c r="AZ108">
        <f t="shared" si="204"/>
        <v>0</v>
      </c>
      <c r="BA108">
        <f t="shared" si="205"/>
        <v>0</v>
      </c>
      <c r="BB108">
        <f t="shared" si="206"/>
        <v>99.38900000000001</v>
      </c>
      <c r="BD108">
        <f t="shared" si="207"/>
        <v>0.66406458055925432</v>
      </c>
      <c r="BE108">
        <f t="shared" si="208"/>
        <v>1.1268875366238448E-4</v>
      </c>
      <c r="BF108">
        <f t="shared" si="209"/>
        <v>0</v>
      </c>
      <c r="BG108">
        <f t="shared" si="210"/>
        <v>1.3158760444766102E-5</v>
      </c>
      <c r="BH108">
        <f t="shared" si="211"/>
        <v>0.14047102054451313</v>
      </c>
      <c r="BI108">
        <f t="shared" si="212"/>
        <v>0</v>
      </c>
      <c r="BJ108">
        <f t="shared" si="213"/>
        <v>1.2114061988269271</v>
      </c>
      <c r="BK108">
        <f t="shared" si="214"/>
        <v>7.4896482361878414E-4</v>
      </c>
      <c r="BL108">
        <f t="shared" si="215"/>
        <v>2.3682852768779237E-3</v>
      </c>
      <c r="BM108">
        <f t="shared" si="216"/>
        <v>4.7528008054323837E-3</v>
      </c>
      <c r="BN108">
        <f t="shared" si="217"/>
        <v>0</v>
      </c>
      <c r="BO108">
        <f t="shared" si="218"/>
        <v>0</v>
      </c>
      <c r="BP108">
        <f t="shared" si="219"/>
        <v>2.0239376983507311</v>
      </c>
      <c r="BQ108">
        <f t="shared" si="220"/>
        <v>2.232041927790879</v>
      </c>
    </row>
    <row r="109" spans="1:69" s="27" customFormat="1" x14ac:dyDescent="0.15"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7">
        <f t="shared" si="178"/>
        <v>0</v>
      </c>
      <c r="Q109" s="28"/>
      <c r="R109" s="28"/>
      <c r="S109" s="28"/>
      <c r="U109" s="28"/>
      <c r="V109" s="29">
        <v>12</v>
      </c>
      <c r="W109" s="29">
        <v>4</v>
      </c>
      <c r="X109" s="15">
        <v>0</v>
      </c>
      <c r="Z109" s="30" t="str">
        <f t="shared" si="179"/>
        <v>NA</v>
      </c>
      <c r="AA109" s="30" t="str">
        <f t="shared" si="180"/>
        <v>NA</v>
      </c>
      <c r="AB109" s="30" t="str">
        <f t="shared" si="181"/>
        <v>NA</v>
      </c>
      <c r="AC109" s="30" t="str">
        <f t="shared" si="182"/>
        <v>NA</v>
      </c>
      <c r="AD109" s="30" t="str">
        <f t="shared" si="183"/>
        <v>NA</v>
      </c>
      <c r="AE109" s="30" t="str">
        <f t="shared" si="184"/>
        <v>NA</v>
      </c>
      <c r="AF109" s="30" t="str">
        <f t="shared" si="185"/>
        <v>NA</v>
      </c>
      <c r="AG109" s="30" t="str">
        <f t="shared" si="186"/>
        <v>NA</v>
      </c>
      <c r="AH109" s="30" t="str">
        <f t="shared" si="187"/>
        <v>NA</v>
      </c>
      <c r="AI109" s="30" t="str">
        <f t="shared" si="188"/>
        <v>NA</v>
      </c>
      <c r="AJ109" s="30" t="str">
        <f t="shared" si="189"/>
        <v>NA</v>
      </c>
      <c r="AK109" s="30" t="str">
        <f t="shared" si="190"/>
        <v>NA</v>
      </c>
      <c r="AL109" s="30">
        <f t="shared" si="191"/>
        <v>0</v>
      </c>
      <c r="AM109" s="30" t="str">
        <f t="shared" si="192"/>
        <v>NA</v>
      </c>
      <c r="AN109" s="31" t="str">
        <f t="shared" si="193"/>
        <v>NA</v>
      </c>
      <c r="AP109" s="27">
        <f t="shared" si="194"/>
        <v>0</v>
      </c>
      <c r="AQ109" s="27">
        <f t="shared" si="195"/>
        <v>0</v>
      </c>
      <c r="AR109" s="27">
        <f t="shared" si="196"/>
        <v>0</v>
      </c>
      <c r="AS109" s="27">
        <f t="shared" si="197"/>
        <v>0</v>
      </c>
      <c r="AT109" s="27">
        <f t="shared" si="198"/>
        <v>0</v>
      </c>
      <c r="AU109" s="27">
        <f t="shared" si="199"/>
        <v>0</v>
      </c>
      <c r="AV109" s="27">
        <f t="shared" si="200"/>
        <v>0</v>
      </c>
      <c r="AW109" s="27">
        <f t="shared" si="201"/>
        <v>0</v>
      </c>
      <c r="AX109" s="27">
        <f t="shared" si="202"/>
        <v>0</v>
      </c>
      <c r="AY109" s="27">
        <f t="shared" si="203"/>
        <v>0</v>
      </c>
      <c r="AZ109" s="27">
        <f t="shared" si="204"/>
        <v>0</v>
      </c>
      <c r="BA109" s="27">
        <f t="shared" si="205"/>
        <v>0</v>
      </c>
      <c r="BB109" s="27">
        <f t="shared" si="206"/>
        <v>0</v>
      </c>
      <c r="BD109" s="27">
        <f t="shared" si="207"/>
        <v>0</v>
      </c>
      <c r="BE109" s="27">
        <f t="shared" si="208"/>
        <v>0</v>
      </c>
      <c r="BF109" s="27">
        <f t="shared" si="209"/>
        <v>0</v>
      </c>
      <c r="BG109" s="27">
        <f t="shared" si="210"/>
        <v>0</v>
      </c>
      <c r="BH109" s="27">
        <f t="shared" si="211"/>
        <v>0</v>
      </c>
      <c r="BI109" s="27">
        <f t="shared" si="212"/>
        <v>0</v>
      </c>
      <c r="BJ109" s="27">
        <f t="shared" si="213"/>
        <v>0</v>
      </c>
      <c r="BK109" s="27">
        <f t="shared" si="214"/>
        <v>0</v>
      </c>
      <c r="BL109" s="27">
        <f t="shared" si="215"/>
        <v>0</v>
      </c>
      <c r="BM109" s="27">
        <f t="shared" si="216"/>
        <v>0</v>
      </c>
      <c r="BN109" s="27">
        <f t="shared" si="217"/>
        <v>0</v>
      </c>
      <c r="BO109" s="27">
        <f t="shared" si="218"/>
        <v>0</v>
      </c>
      <c r="BP109" s="27">
        <f t="shared" si="219"/>
        <v>0</v>
      </c>
      <c r="BQ109" s="27" t="str">
        <f t="shared" si="220"/>
        <v>NA</v>
      </c>
    </row>
    <row r="110" spans="1:69" s="27" customFormat="1" x14ac:dyDescent="0.15"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7">
        <f t="shared" si="178"/>
        <v>0</v>
      </c>
      <c r="Q110" s="28"/>
      <c r="R110" s="28"/>
      <c r="S110" s="28"/>
      <c r="U110" s="28"/>
      <c r="V110" s="29">
        <v>12</v>
      </c>
      <c r="W110" s="29">
        <v>4</v>
      </c>
      <c r="X110" s="15">
        <v>0</v>
      </c>
      <c r="Z110" s="30" t="str">
        <f t="shared" si="179"/>
        <v>NA</v>
      </c>
      <c r="AA110" s="30" t="str">
        <f t="shared" si="180"/>
        <v>NA</v>
      </c>
      <c r="AB110" s="30" t="str">
        <f t="shared" si="181"/>
        <v>NA</v>
      </c>
      <c r="AC110" s="30" t="str">
        <f t="shared" si="182"/>
        <v>NA</v>
      </c>
      <c r="AD110" s="30" t="str">
        <f t="shared" si="183"/>
        <v>NA</v>
      </c>
      <c r="AE110" s="30" t="str">
        <f t="shared" si="184"/>
        <v>NA</v>
      </c>
      <c r="AF110" s="30" t="str">
        <f t="shared" si="185"/>
        <v>NA</v>
      </c>
      <c r="AG110" s="30" t="str">
        <f t="shared" si="186"/>
        <v>NA</v>
      </c>
      <c r="AH110" s="30" t="str">
        <f t="shared" si="187"/>
        <v>NA</v>
      </c>
      <c r="AI110" s="30" t="str">
        <f t="shared" si="188"/>
        <v>NA</v>
      </c>
      <c r="AJ110" s="30" t="str">
        <f t="shared" si="189"/>
        <v>NA</v>
      </c>
      <c r="AK110" s="30" t="str">
        <f t="shared" si="190"/>
        <v>NA</v>
      </c>
      <c r="AL110" s="30">
        <f t="shared" si="191"/>
        <v>0</v>
      </c>
      <c r="AM110" s="30" t="str">
        <f t="shared" si="192"/>
        <v>NA</v>
      </c>
      <c r="AN110" s="31" t="str">
        <f t="shared" si="193"/>
        <v>NA</v>
      </c>
      <c r="AP110" s="27">
        <f t="shared" si="194"/>
        <v>0</v>
      </c>
      <c r="AQ110" s="27">
        <f t="shared" si="195"/>
        <v>0</v>
      </c>
      <c r="AR110" s="27">
        <f t="shared" si="196"/>
        <v>0</v>
      </c>
      <c r="AS110" s="27">
        <f t="shared" si="197"/>
        <v>0</v>
      </c>
      <c r="AT110" s="27">
        <f t="shared" si="198"/>
        <v>0</v>
      </c>
      <c r="AU110" s="27">
        <f t="shared" si="199"/>
        <v>0</v>
      </c>
      <c r="AV110" s="27">
        <f t="shared" si="200"/>
        <v>0</v>
      </c>
      <c r="AW110" s="27">
        <f t="shared" si="201"/>
        <v>0</v>
      </c>
      <c r="AX110" s="27">
        <f t="shared" si="202"/>
        <v>0</v>
      </c>
      <c r="AY110" s="27">
        <f t="shared" si="203"/>
        <v>0</v>
      </c>
      <c r="AZ110" s="27">
        <f t="shared" si="204"/>
        <v>0</v>
      </c>
      <c r="BA110" s="27">
        <f t="shared" si="205"/>
        <v>0</v>
      </c>
      <c r="BB110" s="27">
        <f t="shared" si="206"/>
        <v>0</v>
      </c>
      <c r="BD110" s="27">
        <f t="shared" si="207"/>
        <v>0</v>
      </c>
      <c r="BE110" s="27">
        <f t="shared" si="208"/>
        <v>0</v>
      </c>
      <c r="BF110" s="27">
        <f t="shared" si="209"/>
        <v>0</v>
      </c>
      <c r="BG110" s="27">
        <f t="shared" si="210"/>
        <v>0</v>
      </c>
      <c r="BH110" s="27">
        <f t="shared" si="211"/>
        <v>0</v>
      </c>
      <c r="BI110" s="27">
        <f t="shared" si="212"/>
        <v>0</v>
      </c>
      <c r="BJ110" s="27">
        <f t="shared" si="213"/>
        <v>0</v>
      </c>
      <c r="BK110" s="27">
        <f t="shared" si="214"/>
        <v>0</v>
      </c>
      <c r="BL110" s="27">
        <f t="shared" si="215"/>
        <v>0</v>
      </c>
      <c r="BM110" s="27">
        <f t="shared" si="216"/>
        <v>0</v>
      </c>
      <c r="BN110" s="27">
        <f t="shared" si="217"/>
        <v>0</v>
      </c>
      <c r="BO110" s="27">
        <f t="shared" si="218"/>
        <v>0</v>
      </c>
      <c r="BP110" s="27">
        <f t="shared" si="219"/>
        <v>0</v>
      </c>
      <c r="BQ110" s="27" t="str">
        <f t="shared" si="220"/>
        <v>NA</v>
      </c>
    </row>
    <row r="111" spans="1:69" x14ac:dyDescent="0.15">
      <c r="O111">
        <f t="shared" si="178"/>
        <v>0</v>
      </c>
      <c r="V111" s="39">
        <v>12</v>
      </c>
      <c r="W111" s="39">
        <v>4</v>
      </c>
      <c r="X111" s="15">
        <v>0</v>
      </c>
      <c r="Z111" s="14" t="str">
        <f t="shared" si="179"/>
        <v>NA</v>
      </c>
      <c r="AA111" s="14" t="str">
        <f t="shared" si="180"/>
        <v>NA</v>
      </c>
      <c r="AB111" s="14" t="str">
        <f t="shared" si="181"/>
        <v>NA</v>
      </c>
      <c r="AC111" s="14" t="str">
        <f t="shared" si="182"/>
        <v>NA</v>
      </c>
      <c r="AD111" s="14" t="str">
        <f t="shared" si="183"/>
        <v>NA</v>
      </c>
      <c r="AE111" s="14" t="str">
        <f t="shared" si="184"/>
        <v>NA</v>
      </c>
      <c r="AF111" s="14" t="str">
        <f t="shared" si="185"/>
        <v>NA</v>
      </c>
      <c r="AG111" s="14" t="str">
        <f t="shared" si="186"/>
        <v>NA</v>
      </c>
      <c r="AH111" s="14" t="str">
        <f t="shared" si="187"/>
        <v>NA</v>
      </c>
      <c r="AI111" s="14" t="str">
        <f t="shared" si="188"/>
        <v>NA</v>
      </c>
      <c r="AJ111" s="14" t="str">
        <f t="shared" si="189"/>
        <v>NA</v>
      </c>
      <c r="AK111" s="14" t="str">
        <f t="shared" si="190"/>
        <v>NA</v>
      </c>
      <c r="AL111" s="14">
        <f t="shared" si="191"/>
        <v>0</v>
      </c>
      <c r="AM111" s="14" t="str">
        <f t="shared" si="192"/>
        <v>NA</v>
      </c>
      <c r="AN111" s="11" t="str">
        <f t="shared" si="193"/>
        <v>NA</v>
      </c>
      <c r="AP111">
        <f t="shared" si="194"/>
        <v>0</v>
      </c>
      <c r="AQ111">
        <f t="shared" si="195"/>
        <v>0</v>
      </c>
      <c r="AR111">
        <f t="shared" si="196"/>
        <v>0</v>
      </c>
      <c r="AS111">
        <f t="shared" si="197"/>
        <v>0</v>
      </c>
      <c r="AT111">
        <f t="shared" si="198"/>
        <v>0</v>
      </c>
      <c r="AU111">
        <f t="shared" si="199"/>
        <v>0</v>
      </c>
      <c r="AV111">
        <f t="shared" si="200"/>
        <v>0</v>
      </c>
      <c r="AW111">
        <f t="shared" si="201"/>
        <v>0</v>
      </c>
      <c r="AX111">
        <f t="shared" si="202"/>
        <v>0</v>
      </c>
      <c r="AY111">
        <f t="shared" si="203"/>
        <v>0</v>
      </c>
      <c r="AZ111">
        <f t="shared" si="204"/>
        <v>0</v>
      </c>
      <c r="BA111">
        <f t="shared" si="205"/>
        <v>0</v>
      </c>
      <c r="BB111">
        <f t="shared" si="206"/>
        <v>0</v>
      </c>
      <c r="BD111">
        <f t="shared" si="207"/>
        <v>0</v>
      </c>
      <c r="BE111">
        <f t="shared" si="208"/>
        <v>0</v>
      </c>
      <c r="BF111">
        <f t="shared" si="209"/>
        <v>0</v>
      </c>
      <c r="BG111">
        <f t="shared" si="210"/>
        <v>0</v>
      </c>
      <c r="BH111">
        <f t="shared" si="211"/>
        <v>0</v>
      </c>
      <c r="BI111">
        <f t="shared" si="212"/>
        <v>0</v>
      </c>
      <c r="BJ111">
        <f t="shared" si="213"/>
        <v>0</v>
      </c>
      <c r="BK111">
        <f t="shared" si="214"/>
        <v>0</v>
      </c>
      <c r="BL111">
        <f t="shared" si="215"/>
        <v>0</v>
      </c>
      <c r="BM111">
        <f t="shared" si="216"/>
        <v>0</v>
      </c>
      <c r="BN111">
        <f t="shared" si="217"/>
        <v>0</v>
      </c>
      <c r="BO111">
        <f t="shared" si="218"/>
        <v>0</v>
      </c>
      <c r="BP111">
        <f t="shared" si="219"/>
        <v>0</v>
      </c>
      <c r="BQ111" t="str">
        <f t="shared" si="220"/>
        <v>NA</v>
      </c>
    </row>
    <row r="112" spans="1:69" x14ac:dyDescent="0.15">
      <c r="O112">
        <f t="shared" si="178"/>
        <v>0</v>
      </c>
      <c r="V112" s="39">
        <v>12</v>
      </c>
      <c r="W112" s="39">
        <v>4</v>
      </c>
      <c r="X112" s="15">
        <v>0</v>
      </c>
      <c r="Z112" s="14" t="str">
        <f t="shared" si="179"/>
        <v>NA</v>
      </c>
      <c r="AA112" s="14" t="str">
        <f t="shared" si="180"/>
        <v>NA</v>
      </c>
      <c r="AB112" s="14" t="str">
        <f t="shared" si="181"/>
        <v>NA</v>
      </c>
      <c r="AC112" s="14" t="str">
        <f t="shared" si="182"/>
        <v>NA</v>
      </c>
      <c r="AD112" s="14" t="str">
        <f t="shared" si="183"/>
        <v>NA</v>
      </c>
      <c r="AE112" s="14" t="str">
        <f t="shared" si="184"/>
        <v>NA</v>
      </c>
      <c r="AF112" s="14" t="str">
        <f t="shared" si="185"/>
        <v>NA</v>
      </c>
      <c r="AG112" s="14" t="str">
        <f t="shared" si="186"/>
        <v>NA</v>
      </c>
      <c r="AH112" s="14" t="str">
        <f t="shared" si="187"/>
        <v>NA</v>
      </c>
      <c r="AI112" s="14" t="str">
        <f t="shared" si="188"/>
        <v>NA</v>
      </c>
      <c r="AJ112" s="14" t="str">
        <f t="shared" si="189"/>
        <v>NA</v>
      </c>
      <c r="AK112" s="14" t="str">
        <f t="shared" si="190"/>
        <v>NA</v>
      </c>
      <c r="AL112" s="14">
        <f t="shared" si="191"/>
        <v>0</v>
      </c>
      <c r="AM112" s="14" t="str">
        <f t="shared" si="192"/>
        <v>NA</v>
      </c>
      <c r="AN112" s="11" t="str">
        <f t="shared" si="193"/>
        <v>NA</v>
      </c>
      <c r="AP112">
        <f t="shared" si="194"/>
        <v>0</v>
      </c>
      <c r="AQ112">
        <f t="shared" si="195"/>
        <v>0</v>
      </c>
      <c r="AR112">
        <f t="shared" si="196"/>
        <v>0</v>
      </c>
      <c r="AS112">
        <f t="shared" si="197"/>
        <v>0</v>
      </c>
      <c r="AT112">
        <f t="shared" si="198"/>
        <v>0</v>
      </c>
      <c r="AU112">
        <f t="shared" si="199"/>
        <v>0</v>
      </c>
      <c r="AV112">
        <f t="shared" si="200"/>
        <v>0</v>
      </c>
      <c r="AW112">
        <f t="shared" si="201"/>
        <v>0</v>
      </c>
      <c r="AX112">
        <f t="shared" si="202"/>
        <v>0</v>
      </c>
      <c r="AY112">
        <f t="shared" si="203"/>
        <v>0</v>
      </c>
      <c r="AZ112">
        <f t="shared" si="204"/>
        <v>0</v>
      </c>
      <c r="BA112">
        <f t="shared" si="205"/>
        <v>0</v>
      </c>
      <c r="BB112">
        <f t="shared" si="206"/>
        <v>0</v>
      </c>
      <c r="BD112">
        <f t="shared" si="207"/>
        <v>0</v>
      </c>
      <c r="BE112">
        <f t="shared" si="208"/>
        <v>0</v>
      </c>
      <c r="BF112">
        <f t="shared" si="209"/>
        <v>0</v>
      </c>
      <c r="BG112">
        <f t="shared" si="210"/>
        <v>0</v>
      </c>
      <c r="BH112">
        <f t="shared" si="211"/>
        <v>0</v>
      </c>
      <c r="BI112">
        <f t="shared" si="212"/>
        <v>0</v>
      </c>
      <c r="BJ112">
        <f t="shared" si="213"/>
        <v>0</v>
      </c>
      <c r="BK112">
        <f t="shared" si="214"/>
        <v>0</v>
      </c>
      <c r="BL112">
        <f t="shared" si="215"/>
        <v>0</v>
      </c>
      <c r="BM112">
        <f t="shared" si="216"/>
        <v>0</v>
      </c>
      <c r="BN112">
        <f t="shared" si="217"/>
        <v>0</v>
      </c>
      <c r="BO112">
        <f t="shared" si="218"/>
        <v>0</v>
      </c>
      <c r="BP112">
        <f t="shared" si="219"/>
        <v>0</v>
      </c>
      <c r="BQ112" t="str">
        <f t="shared" si="220"/>
        <v>NA</v>
      </c>
    </row>
    <row r="113" spans="15:69" x14ac:dyDescent="0.15">
      <c r="O113">
        <f t="shared" si="178"/>
        <v>0</v>
      </c>
      <c r="V113" s="39">
        <v>12</v>
      </c>
      <c r="W113" s="39">
        <v>4</v>
      </c>
      <c r="X113" s="15">
        <v>0</v>
      </c>
      <c r="Z113" s="14" t="str">
        <f t="shared" si="179"/>
        <v>NA</v>
      </c>
      <c r="AA113" s="14" t="str">
        <f t="shared" si="180"/>
        <v>NA</v>
      </c>
      <c r="AB113" s="14" t="str">
        <f t="shared" si="181"/>
        <v>NA</v>
      </c>
      <c r="AC113" s="14" t="str">
        <f t="shared" si="182"/>
        <v>NA</v>
      </c>
      <c r="AD113" s="14" t="str">
        <f t="shared" si="183"/>
        <v>NA</v>
      </c>
      <c r="AE113" s="14" t="str">
        <f t="shared" si="184"/>
        <v>NA</v>
      </c>
      <c r="AF113" s="14" t="str">
        <f t="shared" si="185"/>
        <v>NA</v>
      </c>
      <c r="AG113" s="14" t="str">
        <f t="shared" si="186"/>
        <v>NA</v>
      </c>
      <c r="AH113" s="14" t="str">
        <f t="shared" si="187"/>
        <v>NA</v>
      </c>
      <c r="AI113" s="14" t="str">
        <f t="shared" si="188"/>
        <v>NA</v>
      </c>
      <c r="AJ113" s="14" t="str">
        <f t="shared" si="189"/>
        <v>NA</v>
      </c>
      <c r="AK113" s="14" t="str">
        <f t="shared" si="190"/>
        <v>NA</v>
      </c>
      <c r="AL113" s="14">
        <f t="shared" si="191"/>
        <v>0</v>
      </c>
      <c r="AM113" s="14" t="str">
        <f t="shared" si="192"/>
        <v>NA</v>
      </c>
      <c r="AN113" s="11" t="str">
        <f t="shared" si="193"/>
        <v>NA</v>
      </c>
      <c r="AP113">
        <f t="shared" si="194"/>
        <v>0</v>
      </c>
      <c r="AQ113">
        <f t="shared" si="195"/>
        <v>0</v>
      </c>
      <c r="AR113">
        <f t="shared" si="196"/>
        <v>0</v>
      </c>
      <c r="AS113">
        <f t="shared" si="197"/>
        <v>0</v>
      </c>
      <c r="AT113">
        <f t="shared" si="198"/>
        <v>0</v>
      </c>
      <c r="AU113">
        <f t="shared" si="199"/>
        <v>0</v>
      </c>
      <c r="AV113">
        <f t="shared" si="200"/>
        <v>0</v>
      </c>
      <c r="AW113">
        <f t="shared" si="201"/>
        <v>0</v>
      </c>
      <c r="AX113">
        <f t="shared" si="202"/>
        <v>0</v>
      </c>
      <c r="AY113">
        <f t="shared" si="203"/>
        <v>0</v>
      </c>
      <c r="AZ113">
        <f t="shared" si="204"/>
        <v>0</v>
      </c>
      <c r="BA113">
        <f t="shared" si="205"/>
        <v>0</v>
      </c>
      <c r="BB113">
        <f t="shared" si="206"/>
        <v>0</v>
      </c>
      <c r="BD113">
        <f t="shared" si="207"/>
        <v>0</v>
      </c>
      <c r="BE113">
        <f t="shared" si="208"/>
        <v>0</v>
      </c>
      <c r="BF113">
        <f t="shared" si="209"/>
        <v>0</v>
      </c>
      <c r="BG113">
        <f t="shared" si="210"/>
        <v>0</v>
      </c>
      <c r="BH113">
        <f t="shared" si="211"/>
        <v>0</v>
      </c>
      <c r="BI113">
        <f t="shared" si="212"/>
        <v>0</v>
      </c>
      <c r="BJ113">
        <f t="shared" si="213"/>
        <v>0</v>
      </c>
      <c r="BK113">
        <f t="shared" si="214"/>
        <v>0</v>
      </c>
      <c r="BL113">
        <f t="shared" si="215"/>
        <v>0</v>
      </c>
      <c r="BM113">
        <f t="shared" si="216"/>
        <v>0</v>
      </c>
      <c r="BN113">
        <f t="shared" si="217"/>
        <v>0</v>
      </c>
      <c r="BO113">
        <f t="shared" si="218"/>
        <v>0</v>
      </c>
      <c r="BP113">
        <f t="shared" si="219"/>
        <v>0</v>
      </c>
      <c r="BQ113" t="str">
        <f t="shared" si="220"/>
        <v>NA</v>
      </c>
    </row>
    <row r="114" spans="15:69" x14ac:dyDescent="0.15">
      <c r="O114">
        <f t="shared" si="178"/>
        <v>0</v>
      </c>
      <c r="V114" s="39">
        <v>12</v>
      </c>
      <c r="W114" s="39">
        <v>4</v>
      </c>
      <c r="X114" s="15">
        <v>0</v>
      </c>
      <c r="Z114" s="14" t="str">
        <f t="shared" si="179"/>
        <v>NA</v>
      </c>
      <c r="AA114" s="14" t="str">
        <f t="shared" si="180"/>
        <v>NA</v>
      </c>
      <c r="AB114" s="14" t="str">
        <f t="shared" si="181"/>
        <v>NA</v>
      </c>
      <c r="AC114" s="14" t="str">
        <f t="shared" si="182"/>
        <v>NA</v>
      </c>
      <c r="AD114" s="14" t="str">
        <f t="shared" si="183"/>
        <v>NA</v>
      </c>
      <c r="AE114" s="14" t="str">
        <f t="shared" si="184"/>
        <v>NA</v>
      </c>
      <c r="AF114" s="14" t="str">
        <f t="shared" si="185"/>
        <v>NA</v>
      </c>
      <c r="AG114" s="14" t="str">
        <f t="shared" si="186"/>
        <v>NA</v>
      </c>
      <c r="AH114" s="14" t="str">
        <f t="shared" si="187"/>
        <v>NA</v>
      </c>
      <c r="AI114" s="14" t="str">
        <f t="shared" si="188"/>
        <v>NA</v>
      </c>
      <c r="AJ114" s="14" t="str">
        <f t="shared" si="189"/>
        <v>NA</v>
      </c>
      <c r="AK114" s="14" t="str">
        <f t="shared" si="190"/>
        <v>NA</v>
      </c>
      <c r="AL114" s="14">
        <f t="shared" si="191"/>
        <v>0</v>
      </c>
      <c r="AM114" s="14" t="str">
        <f t="shared" si="192"/>
        <v>NA</v>
      </c>
      <c r="AN114" s="11" t="str">
        <f t="shared" si="193"/>
        <v>NA</v>
      </c>
      <c r="AP114">
        <f t="shared" si="194"/>
        <v>0</v>
      </c>
      <c r="AQ114">
        <f t="shared" si="195"/>
        <v>0</v>
      </c>
      <c r="AR114">
        <f t="shared" si="196"/>
        <v>0</v>
      </c>
      <c r="AS114">
        <f t="shared" si="197"/>
        <v>0</v>
      </c>
      <c r="AT114">
        <f t="shared" si="198"/>
        <v>0</v>
      </c>
      <c r="AU114">
        <f t="shared" si="199"/>
        <v>0</v>
      </c>
      <c r="AV114">
        <f t="shared" si="200"/>
        <v>0</v>
      </c>
      <c r="AW114">
        <f t="shared" si="201"/>
        <v>0</v>
      </c>
      <c r="AX114">
        <f t="shared" si="202"/>
        <v>0</v>
      </c>
      <c r="AY114">
        <f t="shared" si="203"/>
        <v>0</v>
      </c>
      <c r="AZ114">
        <f t="shared" si="204"/>
        <v>0</v>
      </c>
      <c r="BA114">
        <f t="shared" si="205"/>
        <v>0</v>
      </c>
      <c r="BB114">
        <f t="shared" si="206"/>
        <v>0</v>
      </c>
      <c r="BD114">
        <f t="shared" si="207"/>
        <v>0</v>
      </c>
      <c r="BE114">
        <f t="shared" si="208"/>
        <v>0</v>
      </c>
      <c r="BF114">
        <f t="shared" si="209"/>
        <v>0</v>
      </c>
      <c r="BG114">
        <f t="shared" si="210"/>
        <v>0</v>
      </c>
      <c r="BH114">
        <f t="shared" si="211"/>
        <v>0</v>
      </c>
      <c r="BI114">
        <f t="shared" si="212"/>
        <v>0</v>
      </c>
      <c r="BJ114">
        <f t="shared" si="213"/>
        <v>0</v>
      </c>
      <c r="BK114">
        <f t="shared" si="214"/>
        <v>0</v>
      </c>
      <c r="BL114">
        <f t="shared" si="215"/>
        <v>0</v>
      </c>
      <c r="BM114">
        <f t="shared" si="216"/>
        <v>0</v>
      </c>
      <c r="BN114">
        <f t="shared" si="217"/>
        <v>0</v>
      </c>
      <c r="BO114">
        <f t="shared" si="218"/>
        <v>0</v>
      </c>
      <c r="BP114">
        <f t="shared" si="219"/>
        <v>0</v>
      </c>
      <c r="BQ114" t="str">
        <f t="shared" si="220"/>
        <v>NA</v>
      </c>
    </row>
    <row r="115" spans="15:69" x14ac:dyDescent="0.15">
      <c r="O115">
        <f t="shared" si="178"/>
        <v>0</v>
      </c>
      <c r="V115" s="39">
        <v>12</v>
      </c>
      <c r="W115" s="39">
        <v>4</v>
      </c>
      <c r="X115" s="15">
        <v>0</v>
      </c>
      <c r="Z115" s="14" t="str">
        <f t="shared" si="179"/>
        <v>NA</v>
      </c>
      <c r="AA115" s="14" t="str">
        <f t="shared" si="180"/>
        <v>NA</v>
      </c>
      <c r="AB115" s="14" t="str">
        <f t="shared" si="181"/>
        <v>NA</v>
      </c>
      <c r="AC115" s="14" t="str">
        <f t="shared" si="182"/>
        <v>NA</v>
      </c>
      <c r="AD115" s="14" t="str">
        <f t="shared" si="183"/>
        <v>NA</v>
      </c>
      <c r="AE115" s="14" t="str">
        <f t="shared" si="184"/>
        <v>NA</v>
      </c>
      <c r="AF115" s="14" t="str">
        <f t="shared" si="185"/>
        <v>NA</v>
      </c>
      <c r="AG115" s="14" t="str">
        <f t="shared" si="186"/>
        <v>NA</v>
      </c>
      <c r="AH115" s="14" t="str">
        <f t="shared" si="187"/>
        <v>NA</v>
      </c>
      <c r="AI115" s="14" t="str">
        <f t="shared" si="188"/>
        <v>NA</v>
      </c>
      <c r="AJ115" s="14" t="str">
        <f t="shared" si="189"/>
        <v>NA</v>
      </c>
      <c r="AK115" s="14" t="str">
        <f t="shared" si="190"/>
        <v>NA</v>
      </c>
      <c r="AL115" s="14">
        <f t="shared" si="191"/>
        <v>0</v>
      </c>
      <c r="AM115" s="14" t="str">
        <f t="shared" si="192"/>
        <v>NA</v>
      </c>
      <c r="AN115" s="11" t="str">
        <f t="shared" si="193"/>
        <v>NA</v>
      </c>
      <c r="AP115">
        <f t="shared" si="194"/>
        <v>0</v>
      </c>
      <c r="AQ115">
        <f t="shared" si="195"/>
        <v>0</v>
      </c>
      <c r="AR115">
        <f t="shared" si="196"/>
        <v>0</v>
      </c>
      <c r="AS115">
        <f t="shared" si="197"/>
        <v>0</v>
      </c>
      <c r="AT115">
        <f t="shared" si="198"/>
        <v>0</v>
      </c>
      <c r="AU115">
        <f t="shared" si="199"/>
        <v>0</v>
      </c>
      <c r="AV115">
        <f t="shared" si="200"/>
        <v>0</v>
      </c>
      <c r="AW115">
        <f t="shared" si="201"/>
        <v>0</v>
      </c>
      <c r="AX115">
        <f t="shared" si="202"/>
        <v>0</v>
      </c>
      <c r="AY115">
        <f t="shared" si="203"/>
        <v>0</v>
      </c>
      <c r="AZ115">
        <f t="shared" si="204"/>
        <v>0</v>
      </c>
      <c r="BA115">
        <f t="shared" si="205"/>
        <v>0</v>
      </c>
      <c r="BB115">
        <f t="shared" si="206"/>
        <v>0</v>
      </c>
      <c r="BD115">
        <f t="shared" si="207"/>
        <v>0</v>
      </c>
      <c r="BE115">
        <f t="shared" si="208"/>
        <v>0</v>
      </c>
      <c r="BF115">
        <f t="shared" si="209"/>
        <v>0</v>
      </c>
      <c r="BG115">
        <f t="shared" si="210"/>
        <v>0</v>
      </c>
      <c r="BH115">
        <f t="shared" si="211"/>
        <v>0</v>
      </c>
      <c r="BI115">
        <f t="shared" si="212"/>
        <v>0</v>
      </c>
      <c r="BJ115">
        <f t="shared" si="213"/>
        <v>0</v>
      </c>
      <c r="BK115">
        <f t="shared" si="214"/>
        <v>0</v>
      </c>
      <c r="BL115">
        <f t="shared" si="215"/>
        <v>0</v>
      </c>
      <c r="BM115">
        <f t="shared" si="216"/>
        <v>0</v>
      </c>
      <c r="BN115">
        <f t="shared" si="217"/>
        <v>0</v>
      </c>
      <c r="BO115">
        <f t="shared" si="218"/>
        <v>0</v>
      </c>
      <c r="BP115">
        <f t="shared" si="219"/>
        <v>0</v>
      </c>
      <c r="BQ115" t="str">
        <f t="shared" si="220"/>
        <v>NA</v>
      </c>
    </row>
    <row r="116" spans="15:69" x14ac:dyDescent="0.15">
      <c r="O116">
        <f t="shared" si="178"/>
        <v>0</v>
      </c>
      <c r="V116" s="39">
        <v>12</v>
      </c>
      <c r="W116" s="39">
        <v>4</v>
      </c>
      <c r="X116" s="15">
        <v>0</v>
      </c>
      <c r="Z116" s="14" t="str">
        <f t="shared" si="179"/>
        <v>NA</v>
      </c>
      <c r="AA116" s="14" t="str">
        <f t="shared" si="180"/>
        <v>NA</v>
      </c>
      <c r="AB116" s="14" t="str">
        <f t="shared" si="181"/>
        <v>NA</v>
      </c>
      <c r="AC116" s="14" t="str">
        <f t="shared" si="182"/>
        <v>NA</v>
      </c>
      <c r="AD116" s="14" t="str">
        <f t="shared" si="183"/>
        <v>NA</v>
      </c>
      <c r="AE116" s="14" t="str">
        <f t="shared" si="184"/>
        <v>NA</v>
      </c>
      <c r="AF116" s="14" t="str">
        <f t="shared" si="185"/>
        <v>NA</v>
      </c>
      <c r="AG116" s="14" t="str">
        <f t="shared" si="186"/>
        <v>NA</v>
      </c>
      <c r="AH116" s="14" t="str">
        <f t="shared" si="187"/>
        <v>NA</v>
      </c>
      <c r="AI116" s="14" t="str">
        <f t="shared" si="188"/>
        <v>NA</v>
      </c>
      <c r="AJ116" s="14" t="str">
        <f t="shared" si="189"/>
        <v>NA</v>
      </c>
      <c r="AK116" s="14" t="str">
        <f t="shared" si="190"/>
        <v>NA</v>
      </c>
      <c r="AL116" s="14">
        <f t="shared" si="191"/>
        <v>0</v>
      </c>
      <c r="AM116" s="14" t="str">
        <f t="shared" si="192"/>
        <v>NA</v>
      </c>
      <c r="AN116" s="11" t="str">
        <f t="shared" si="193"/>
        <v>NA</v>
      </c>
      <c r="AP116">
        <f t="shared" si="194"/>
        <v>0</v>
      </c>
      <c r="AQ116">
        <f t="shared" si="195"/>
        <v>0</v>
      </c>
      <c r="AR116">
        <f t="shared" si="196"/>
        <v>0</v>
      </c>
      <c r="AS116">
        <f t="shared" si="197"/>
        <v>0</v>
      </c>
      <c r="AT116">
        <f t="shared" si="198"/>
        <v>0</v>
      </c>
      <c r="AU116">
        <f t="shared" si="199"/>
        <v>0</v>
      </c>
      <c r="AV116">
        <f t="shared" si="200"/>
        <v>0</v>
      </c>
      <c r="AW116">
        <f t="shared" si="201"/>
        <v>0</v>
      </c>
      <c r="AX116">
        <f t="shared" si="202"/>
        <v>0</v>
      </c>
      <c r="AY116">
        <f t="shared" si="203"/>
        <v>0</v>
      </c>
      <c r="AZ116">
        <f t="shared" si="204"/>
        <v>0</v>
      </c>
      <c r="BA116">
        <f t="shared" si="205"/>
        <v>0</v>
      </c>
      <c r="BB116">
        <f t="shared" si="206"/>
        <v>0</v>
      </c>
      <c r="BD116">
        <f t="shared" si="207"/>
        <v>0</v>
      </c>
      <c r="BE116">
        <f t="shared" si="208"/>
        <v>0</v>
      </c>
      <c r="BF116">
        <f t="shared" si="209"/>
        <v>0</v>
      </c>
      <c r="BG116">
        <f t="shared" si="210"/>
        <v>0</v>
      </c>
      <c r="BH116">
        <f t="shared" si="211"/>
        <v>0</v>
      </c>
      <c r="BI116">
        <f t="shared" si="212"/>
        <v>0</v>
      </c>
      <c r="BJ116">
        <f t="shared" si="213"/>
        <v>0</v>
      </c>
      <c r="BK116">
        <f t="shared" si="214"/>
        <v>0</v>
      </c>
      <c r="BL116">
        <f t="shared" si="215"/>
        <v>0</v>
      </c>
      <c r="BM116">
        <f t="shared" si="216"/>
        <v>0</v>
      </c>
      <c r="BN116">
        <f t="shared" si="217"/>
        <v>0</v>
      </c>
      <c r="BO116">
        <f t="shared" si="218"/>
        <v>0</v>
      </c>
      <c r="BP116">
        <f t="shared" si="219"/>
        <v>0</v>
      </c>
      <c r="BQ116" t="str">
        <f t="shared" si="220"/>
        <v>NA</v>
      </c>
    </row>
    <row r="117" spans="15:69" x14ac:dyDescent="0.15">
      <c r="O117">
        <f t="shared" si="178"/>
        <v>0</v>
      </c>
      <c r="V117" s="39">
        <v>12</v>
      </c>
      <c r="W117" s="39">
        <v>4</v>
      </c>
      <c r="X117" s="15">
        <v>0</v>
      </c>
      <c r="Z117" s="14" t="str">
        <f t="shared" si="179"/>
        <v>NA</v>
      </c>
      <c r="AA117" s="14" t="str">
        <f t="shared" si="180"/>
        <v>NA</v>
      </c>
      <c r="AB117" s="14" t="str">
        <f t="shared" si="181"/>
        <v>NA</v>
      </c>
      <c r="AC117" s="14" t="str">
        <f t="shared" si="182"/>
        <v>NA</v>
      </c>
      <c r="AD117" s="14" t="str">
        <f t="shared" si="183"/>
        <v>NA</v>
      </c>
      <c r="AE117" s="14" t="str">
        <f t="shared" si="184"/>
        <v>NA</v>
      </c>
      <c r="AF117" s="14" t="str">
        <f t="shared" si="185"/>
        <v>NA</v>
      </c>
      <c r="AG117" s="14" t="str">
        <f t="shared" si="186"/>
        <v>NA</v>
      </c>
      <c r="AH117" s="14" t="str">
        <f t="shared" si="187"/>
        <v>NA</v>
      </c>
      <c r="AI117" s="14" t="str">
        <f t="shared" si="188"/>
        <v>NA</v>
      </c>
      <c r="AJ117" s="14" t="str">
        <f t="shared" si="189"/>
        <v>NA</v>
      </c>
      <c r="AK117" s="14" t="str">
        <f t="shared" si="190"/>
        <v>NA</v>
      </c>
      <c r="AL117" s="14">
        <f t="shared" si="191"/>
        <v>0</v>
      </c>
      <c r="AM117" s="14" t="str">
        <f t="shared" si="192"/>
        <v>NA</v>
      </c>
      <c r="AN117" s="11" t="str">
        <f t="shared" si="193"/>
        <v>NA</v>
      </c>
      <c r="AP117">
        <f t="shared" si="194"/>
        <v>0</v>
      </c>
      <c r="AQ117">
        <f t="shared" si="195"/>
        <v>0</v>
      </c>
      <c r="AR117">
        <f t="shared" si="196"/>
        <v>0</v>
      </c>
      <c r="AS117">
        <f t="shared" si="197"/>
        <v>0</v>
      </c>
      <c r="AT117">
        <f t="shared" si="198"/>
        <v>0</v>
      </c>
      <c r="AU117">
        <f t="shared" si="199"/>
        <v>0</v>
      </c>
      <c r="AV117">
        <f t="shared" si="200"/>
        <v>0</v>
      </c>
      <c r="AW117">
        <f t="shared" si="201"/>
        <v>0</v>
      </c>
      <c r="AX117">
        <f t="shared" si="202"/>
        <v>0</v>
      </c>
      <c r="AY117">
        <f t="shared" si="203"/>
        <v>0</v>
      </c>
      <c r="AZ117">
        <f t="shared" si="204"/>
        <v>0</v>
      </c>
      <c r="BA117">
        <f t="shared" si="205"/>
        <v>0</v>
      </c>
      <c r="BB117">
        <f t="shared" si="206"/>
        <v>0</v>
      </c>
      <c r="BD117">
        <f t="shared" si="207"/>
        <v>0</v>
      </c>
      <c r="BE117">
        <f t="shared" si="208"/>
        <v>0</v>
      </c>
      <c r="BF117">
        <f t="shared" si="209"/>
        <v>0</v>
      </c>
      <c r="BG117">
        <f t="shared" si="210"/>
        <v>0</v>
      </c>
      <c r="BH117">
        <f t="shared" si="211"/>
        <v>0</v>
      </c>
      <c r="BI117">
        <f t="shared" si="212"/>
        <v>0</v>
      </c>
      <c r="BJ117">
        <f t="shared" si="213"/>
        <v>0</v>
      </c>
      <c r="BK117">
        <f t="shared" si="214"/>
        <v>0</v>
      </c>
      <c r="BL117">
        <f t="shared" si="215"/>
        <v>0</v>
      </c>
      <c r="BM117">
        <f t="shared" si="216"/>
        <v>0</v>
      </c>
      <c r="BN117">
        <f t="shared" si="217"/>
        <v>0</v>
      </c>
      <c r="BO117">
        <f t="shared" si="218"/>
        <v>0</v>
      </c>
      <c r="BP117">
        <f t="shared" si="219"/>
        <v>0</v>
      </c>
      <c r="BQ117" t="str">
        <f t="shared" si="220"/>
        <v>NA</v>
      </c>
    </row>
    <row r="118" spans="15:69" x14ac:dyDescent="0.15">
      <c r="O118">
        <f t="shared" si="178"/>
        <v>0</v>
      </c>
      <c r="V118" s="39">
        <v>12</v>
      </c>
      <c r="W118" s="39">
        <v>4</v>
      </c>
      <c r="X118" s="15">
        <v>0</v>
      </c>
      <c r="Z118" s="14" t="str">
        <f t="shared" si="179"/>
        <v>NA</v>
      </c>
      <c r="AA118" s="14" t="str">
        <f t="shared" si="180"/>
        <v>NA</v>
      </c>
      <c r="AB118" s="14" t="str">
        <f t="shared" si="181"/>
        <v>NA</v>
      </c>
      <c r="AC118" s="14" t="str">
        <f t="shared" si="182"/>
        <v>NA</v>
      </c>
      <c r="AD118" s="14" t="str">
        <f t="shared" si="183"/>
        <v>NA</v>
      </c>
      <c r="AE118" s="14" t="str">
        <f t="shared" si="184"/>
        <v>NA</v>
      </c>
      <c r="AF118" s="14" t="str">
        <f t="shared" si="185"/>
        <v>NA</v>
      </c>
      <c r="AG118" s="14" t="str">
        <f t="shared" si="186"/>
        <v>NA</v>
      </c>
      <c r="AH118" s="14" t="str">
        <f t="shared" si="187"/>
        <v>NA</v>
      </c>
      <c r="AI118" s="14" t="str">
        <f t="shared" si="188"/>
        <v>NA</v>
      </c>
      <c r="AJ118" s="14" t="str">
        <f t="shared" si="189"/>
        <v>NA</v>
      </c>
      <c r="AK118" s="14" t="str">
        <f t="shared" si="190"/>
        <v>NA</v>
      </c>
      <c r="AL118" s="14">
        <f t="shared" si="191"/>
        <v>0</v>
      </c>
      <c r="AM118" s="14" t="str">
        <f t="shared" si="192"/>
        <v>NA</v>
      </c>
      <c r="AN118" s="11" t="str">
        <f t="shared" si="193"/>
        <v>NA</v>
      </c>
      <c r="AP118">
        <f t="shared" si="194"/>
        <v>0</v>
      </c>
      <c r="AQ118">
        <f t="shared" si="195"/>
        <v>0</v>
      </c>
      <c r="AR118">
        <f t="shared" si="196"/>
        <v>0</v>
      </c>
      <c r="AS118">
        <f t="shared" si="197"/>
        <v>0</v>
      </c>
      <c r="AT118">
        <f t="shared" si="198"/>
        <v>0</v>
      </c>
      <c r="AU118">
        <f t="shared" si="199"/>
        <v>0</v>
      </c>
      <c r="AV118">
        <f t="shared" si="200"/>
        <v>0</v>
      </c>
      <c r="AW118">
        <f t="shared" si="201"/>
        <v>0</v>
      </c>
      <c r="AX118">
        <f t="shared" si="202"/>
        <v>0</v>
      </c>
      <c r="AY118">
        <f t="shared" si="203"/>
        <v>0</v>
      </c>
      <c r="AZ118">
        <f t="shared" si="204"/>
        <v>0</v>
      </c>
      <c r="BA118">
        <f t="shared" si="205"/>
        <v>0</v>
      </c>
      <c r="BB118">
        <f t="shared" si="206"/>
        <v>0</v>
      </c>
      <c r="BD118">
        <f t="shared" si="207"/>
        <v>0</v>
      </c>
      <c r="BE118">
        <f t="shared" si="208"/>
        <v>0</v>
      </c>
      <c r="BF118">
        <f t="shared" si="209"/>
        <v>0</v>
      </c>
      <c r="BG118">
        <f t="shared" si="210"/>
        <v>0</v>
      </c>
      <c r="BH118">
        <f t="shared" si="211"/>
        <v>0</v>
      </c>
      <c r="BI118">
        <f t="shared" si="212"/>
        <v>0</v>
      </c>
      <c r="BJ118">
        <f t="shared" si="213"/>
        <v>0</v>
      </c>
      <c r="BK118">
        <f t="shared" si="214"/>
        <v>0</v>
      </c>
      <c r="BL118">
        <f t="shared" si="215"/>
        <v>0</v>
      </c>
      <c r="BM118">
        <f t="shared" si="216"/>
        <v>0</v>
      </c>
      <c r="BN118">
        <f t="shared" si="217"/>
        <v>0</v>
      </c>
      <c r="BO118">
        <f t="shared" si="218"/>
        <v>0</v>
      </c>
      <c r="BP118">
        <f t="shared" si="219"/>
        <v>0</v>
      </c>
      <c r="BQ118" t="str">
        <f t="shared" si="220"/>
        <v>NA</v>
      </c>
    </row>
    <row r="119" spans="15:69" x14ac:dyDescent="0.15">
      <c r="O119">
        <f t="shared" si="178"/>
        <v>0</v>
      </c>
      <c r="V119" s="39">
        <v>12</v>
      </c>
      <c r="W119" s="39">
        <v>4</v>
      </c>
      <c r="X119" s="15">
        <v>0</v>
      </c>
      <c r="Z119" s="14" t="str">
        <f t="shared" si="179"/>
        <v>NA</v>
      </c>
      <c r="AA119" s="14" t="str">
        <f t="shared" si="180"/>
        <v>NA</v>
      </c>
      <c r="AB119" s="14" t="str">
        <f t="shared" si="181"/>
        <v>NA</v>
      </c>
      <c r="AC119" s="14" t="str">
        <f t="shared" si="182"/>
        <v>NA</v>
      </c>
      <c r="AD119" s="14" t="str">
        <f t="shared" si="183"/>
        <v>NA</v>
      </c>
      <c r="AE119" s="14" t="str">
        <f t="shared" si="184"/>
        <v>NA</v>
      </c>
      <c r="AF119" s="14" t="str">
        <f t="shared" si="185"/>
        <v>NA</v>
      </c>
      <c r="AG119" s="14" t="str">
        <f t="shared" si="186"/>
        <v>NA</v>
      </c>
      <c r="AH119" s="14" t="str">
        <f t="shared" si="187"/>
        <v>NA</v>
      </c>
      <c r="AI119" s="14" t="str">
        <f t="shared" si="188"/>
        <v>NA</v>
      </c>
      <c r="AJ119" s="14" t="str">
        <f t="shared" si="189"/>
        <v>NA</v>
      </c>
      <c r="AK119" s="14" t="str">
        <f t="shared" si="190"/>
        <v>NA</v>
      </c>
      <c r="AL119" s="14">
        <f t="shared" si="191"/>
        <v>0</v>
      </c>
      <c r="AM119" s="14" t="str">
        <f t="shared" si="192"/>
        <v>NA</v>
      </c>
      <c r="AN119" s="11" t="str">
        <f t="shared" si="193"/>
        <v>NA</v>
      </c>
      <c r="AP119">
        <f t="shared" si="194"/>
        <v>0</v>
      </c>
      <c r="AQ119">
        <f t="shared" si="195"/>
        <v>0</v>
      </c>
      <c r="AR119">
        <f t="shared" si="196"/>
        <v>0</v>
      </c>
      <c r="AS119">
        <f t="shared" si="197"/>
        <v>0</v>
      </c>
      <c r="AT119">
        <f t="shared" si="198"/>
        <v>0</v>
      </c>
      <c r="AU119">
        <f t="shared" si="199"/>
        <v>0</v>
      </c>
      <c r="AV119">
        <f t="shared" si="200"/>
        <v>0</v>
      </c>
      <c r="AW119">
        <f t="shared" si="201"/>
        <v>0</v>
      </c>
      <c r="AX119">
        <f t="shared" si="202"/>
        <v>0</v>
      </c>
      <c r="AY119">
        <f t="shared" si="203"/>
        <v>0</v>
      </c>
      <c r="AZ119">
        <f t="shared" si="204"/>
        <v>0</v>
      </c>
      <c r="BA119">
        <f t="shared" si="205"/>
        <v>0</v>
      </c>
      <c r="BB119">
        <f t="shared" si="206"/>
        <v>0</v>
      </c>
      <c r="BD119">
        <f t="shared" si="207"/>
        <v>0</v>
      </c>
      <c r="BE119">
        <f t="shared" si="208"/>
        <v>0</v>
      </c>
      <c r="BF119">
        <f t="shared" si="209"/>
        <v>0</v>
      </c>
      <c r="BG119">
        <f t="shared" si="210"/>
        <v>0</v>
      </c>
      <c r="BH119">
        <f t="shared" si="211"/>
        <v>0</v>
      </c>
      <c r="BI119">
        <f t="shared" si="212"/>
        <v>0</v>
      </c>
      <c r="BJ119">
        <f t="shared" si="213"/>
        <v>0</v>
      </c>
      <c r="BK119">
        <f t="shared" si="214"/>
        <v>0</v>
      </c>
      <c r="BL119">
        <f t="shared" si="215"/>
        <v>0</v>
      </c>
      <c r="BM119">
        <f t="shared" si="216"/>
        <v>0</v>
      </c>
      <c r="BN119">
        <f t="shared" si="217"/>
        <v>0</v>
      </c>
      <c r="BO119">
        <f t="shared" si="218"/>
        <v>0</v>
      </c>
      <c r="BP119">
        <f t="shared" si="219"/>
        <v>0</v>
      </c>
      <c r="BQ119" t="str">
        <f t="shared" si="220"/>
        <v>NA</v>
      </c>
    </row>
    <row r="120" spans="15:69" x14ac:dyDescent="0.15">
      <c r="O120">
        <f t="shared" si="178"/>
        <v>0</v>
      </c>
      <c r="V120" s="39">
        <v>12</v>
      </c>
      <c r="W120" s="39">
        <v>4</v>
      </c>
      <c r="X120" s="15">
        <v>0</v>
      </c>
      <c r="Z120" s="14" t="str">
        <f t="shared" si="179"/>
        <v>NA</v>
      </c>
      <c r="AA120" s="14" t="str">
        <f t="shared" si="180"/>
        <v>NA</v>
      </c>
      <c r="AB120" s="14" t="str">
        <f t="shared" si="181"/>
        <v>NA</v>
      </c>
      <c r="AC120" s="14" t="str">
        <f t="shared" si="182"/>
        <v>NA</v>
      </c>
      <c r="AD120" s="14" t="str">
        <f t="shared" si="183"/>
        <v>NA</v>
      </c>
      <c r="AE120" s="14" t="str">
        <f t="shared" si="184"/>
        <v>NA</v>
      </c>
      <c r="AF120" s="14" t="str">
        <f t="shared" si="185"/>
        <v>NA</v>
      </c>
      <c r="AG120" s="14" t="str">
        <f t="shared" si="186"/>
        <v>NA</v>
      </c>
      <c r="AH120" s="14" t="str">
        <f t="shared" si="187"/>
        <v>NA</v>
      </c>
      <c r="AI120" s="14" t="str">
        <f t="shared" si="188"/>
        <v>NA</v>
      </c>
      <c r="AJ120" s="14" t="str">
        <f t="shared" si="189"/>
        <v>NA</v>
      </c>
      <c r="AK120" s="14" t="str">
        <f t="shared" si="190"/>
        <v>NA</v>
      </c>
      <c r="AL120" s="14">
        <f t="shared" si="191"/>
        <v>0</v>
      </c>
      <c r="AM120" s="14" t="str">
        <f t="shared" si="192"/>
        <v>NA</v>
      </c>
      <c r="AN120" s="11" t="str">
        <f t="shared" si="193"/>
        <v>NA</v>
      </c>
      <c r="AP120">
        <f t="shared" si="194"/>
        <v>0</v>
      </c>
      <c r="AQ120">
        <f t="shared" si="195"/>
        <v>0</v>
      </c>
      <c r="AR120">
        <f t="shared" si="196"/>
        <v>0</v>
      </c>
      <c r="AS120">
        <f t="shared" si="197"/>
        <v>0</v>
      </c>
      <c r="AT120">
        <f t="shared" si="198"/>
        <v>0</v>
      </c>
      <c r="AU120">
        <f t="shared" si="199"/>
        <v>0</v>
      </c>
      <c r="AV120">
        <f t="shared" si="200"/>
        <v>0</v>
      </c>
      <c r="AW120">
        <f t="shared" si="201"/>
        <v>0</v>
      </c>
      <c r="AX120">
        <f t="shared" si="202"/>
        <v>0</v>
      </c>
      <c r="AY120">
        <f t="shared" si="203"/>
        <v>0</v>
      </c>
      <c r="AZ120">
        <f t="shared" si="204"/>
        <v>0</v>
      </c>
      <c r="BA120">
        <f t="shared" si="205"/>
        <v>0</v>
      </c>
      <c r="BB120">
        <f t="shared" si="206"/>
        <v>0</v>
      </c>
      <c r="BD120">
        <f t="shared" si="207"/>
        <v>0</v>
      </c>
      <c r="BE120">
        <f t="shared" si="208"/>
        <v>0</v>
      </c>
      <c r="BF120">
        <f t="shared" si="209"/>
        <v>0</v>
      </c>
      <c r="BG120">
        <f t="shared" si="210"/>
        <v>0</v>
      </c>
      <c r="BH120">
        <f t="shared" si="211"/>
        <v>0</v>
      </c>
      <c r="BI120">
        <f t="shared" si="212"/>
        <v>0</v>
      </c>
      <c r="BJ120">
        <f t="shared" si="213"/>
        <v>0</v>
      </c>
      <c r="BK120">
        <f t="shared" si="214"/>
        <v>0</v>
      </c>
      <c r="BL120">
        <f t="shared" si="215"/>
        <v>0</v>
      </c>
      <c r="BM120">
        <f t="shared" si="216"/>
        <v>0</v>
      </c>
      <c r="BN120">
        <f t="shared" si="217"/>
        <v>0</v>
      </c>
      <c r="BO120">
        <f t="shared" si="218"/>
        <v>0</v>
      </c>
      <c r="BP120">
        <f t="shared" si="219"/>
        <v>0</v>
      </c>
      <c r="BQ120" t="str">
        <f t="shared" si="220"/>
        <v>NA</v>
      </c>
    </row>
    <row r="121" spans="15:69" x14ac:dyDescent="0.15">
      <c r="O121">
        <f t="shared" si="178"/>
        <v>0</v>
      </c>
      <c r="V121" s="39">
        <v>12</v>
      </c>
      <c r="W121" s="39">
        <v>4</v>
      </c>
      <c r="X121" s="15">
        <v>0</v>
      </c>
      <c r="Z121" s="14" t="str">
        <f t="shared" si="179"/>
        <v>NA</v>
      </c>
      <c r="AA121" s="14" t="str">
        <f t="shared" si="180"/>
        <v>NA</v>
      </c>
      <c r="AB121" s="14" t="str">
        <f t="shared" si="181"/>
        <v>NA</v>
      </c>
      <c r="AC121" s="14" t="str">
        <f t="shared" si="182"/>
        <v>NA</v>
      </c>
      <c r="AD121" s="14" t="str">
        <f t="shared" si="183"/>
        <v>NA</v>
      </c>
      <c r="AE121" s="14" t="str">
        <f t="shared" si="184"/>
        <v>NA</v>
      </c>
      <c r="AF121" s="14" t="str">
        <f t="shared" si="185"/>
        <v>NA</v>
      </c>
      <c r="AG121" s="14" t="str">
        <f t="shared" si="186"/>
        <v>NA</v>
      </c>
      <c r="AH121" s="14" t="str">
        <f t="shared" si="187"/>
        <v>NA</v>
      </c>
      <c r="AI121" s="14" t="str">
        <f t="shared" si="188"/>
        <v>NA</v>
      </c>
      <c r="AJ121" s="14" t="str">
        <f t="shared" si="189"/>
        <v>NA</v>
      </c>
      <c r="AK121" s="14" t="str">
        <f t="shared" si="190"/>
        <v>NA</v>
      </c>
      <c r="AL121" s="14">
        <f t="shared" si="191"/>
        <v>0</v>
      </c>
      <c r="AM121" s="14" t="str">
        <f t="shared" si="192"/>
        <v>NA</v>
      </c>
      <c r="AN121" s="11" t="str">
        <f t="shared" si="193"/>
        <v>NA</v>
      </c>
      <c r="AP121">
        <f t="shared" si="194"/>
        <v>0</v>
      </c>
      <c r="AQ121">
        <f t="shared" si="195"/>
        <v>0</v>
      </c>
      <c r="AR121">
        <f t="shared" si="196"/>
        <v>0</v>
      </c>
      <c r="AS121">
        <f t="shared" si="197"/>
        <v>0</v>
      </c>
      <c r="AT121">
        <f t="shared" si="198"/>
        <v>0</v>
      </c>
      <c r="AU121">
        <f t="shared" si="199"/>
        <v>0</v>
      </c>
      <c r="AV121">
        <f t="shared" si="200"/>
        <v>0</v>
      </c>
      <c r="AW121">
        <f t="shared" si="201"/>
        <v>0</v>
      </c>
      <c r="AX121">
        <f t="shared" si="202"/>
        <v>0</v>
      </c>
      <c r="AY121">
        <f t="shared" si="203"/>
        <v>0</v>
      </c>
      <c r="AZ121">
        <f t="shared" si="204"/>
        <v>0</v>
      </c>
      <c r="BA121">
        <f t="shared" si="205"/>
        <v>0</v>
      </c>
      <c r="BB121">
        <f t="shared" si="206"/>
        <v>0</v>
      </c>
      <c r="BD121">
        <f t="shared" si="207"/>
        <v>0</v>
      </c>
      <c r="BE121">
        <f t="shared" si="208"/>
        <v>0</v>
      </c>
      <c r="BF121">
        <f t="shared" si="209"/>
        <v>0</v>
      </c>
      <c r="BG121">
        <f t="shared" si="210"/>
        <v>0</v>
      </c>
      <c r="BH121">
        <f t="shared" si="211"/>
        <v>0</v>
      </c>
      <c r="BI121">
        <f t="shared" si="212"/>
        <v>0</v>
      </c>
      <c r="BJ121">
        <f t="shared" si="213"/>
        <v>0</v>
      </c>
      <c r="BK121">
        <f t="shared" si="214"/>
        <v>0</v>
      </c>
      <c r="BL121">
        <f t="shared" si="215"/>
        <v>0</v>
      </c>
      <c r="BM121">
        <f t="shared" si="216"/>
        <v>0</v>
      </c>
      <c r="BN121">
        <f t="shared" si="217"/>
        <v>0</v>
      </c>
      <c r="BO121">
        <f t="shared" si="218"/>
        <v>0</v>
      </c>
      <c r="BP121">
        <f t="shared" si="219"/>
        <v>0</v>
      </c>
      <c r="BQ121" t="str">
        <f t="shared" si="220"/>
        <v>NA</v>
      </c>
    </row>
    <row r="122" spans="15:69" x14ac:dyDescent="0.15">
      <c r="O122">
        <f t="shared" si="178"/>
        <v>0</v>
      </c>
      <c r="V122" s="39">
        <v>12</v>
      </c>
      <c r="W122" s="39">
        <v>4</v>
      </c>
      <c r="X122" s="15">
        <v>0</v>
      </c>
      <c r="Z122" s="14" t="str">
        <f t="shared" si="179"/>
        <v>NA</v>
      </c>
      <c r="AA122" s="14" t="str">
        <f t="shared" si="180"/>
        <v>NA</v>
      </c>
      <c r="AB122" s="14" t="str">
        <f t="shared" si="181"/>
        <v>NA</v>
      </c>
      <c r="AC122" s="14" t="str">
        <f t="shared" si="182"/>
        <v>NA</v>
      </c>
      <c r="AD122" s="14" t="str">
        <f t="shared" si="183"/>
        <v>NA</v>
      </c>
      <c r="AE122" s="14" t="str">
        <f t="shared" si="184"/>
        <v>NA</v>
      </c>
      <c r="AF122" s="14" t="str">
        <f t="shared" si="185"/>
        <v>NA</v>
      </c>
      <c r="AG122" s="14" t="str">
        <f t="shared" si="186"/>
        <v>NA</v>
      </c>
      <c r="AH122" s="14" t="str">
        <f t="shared" si="187"/>
        <v>NA</v>
      </c>
      <c r="AI122" s="14" t="str">
        <f t="shared" si="188"/>
        <v>NA</v>
      </c>
      <c r="AJ122" s="14" t="str">
        <f t="shared" si="189"/>
        <v>NA</v>
      </c>
      <c r="AK122" s="14" t="str">
        <f t="shared" si="190"/>
        <v>NA</v>
      </c>
      <c r="AL122" s="14">
        <f t="shared" si="191"/>
        <v>0</v>
      </c>
      <c r="AM122" s="14" t="str">
        <f t="shared" si="192"/>
        <v>NA</v>
      </c>
      <c r="AN122" s="11" t="str">
        <f t="shared" si="193"/>
        <v>NA</v>
      </c>
      <c r="AP122">
        <f t="shared" si="194"/>
        <v>0</v>
      </c>
      <c r="AQ122">
        <f t="shared" si="195"/>
        <v>0</v>
      </c>
      <c r="AR122">
        <f t="shared" si="196"/>
        <v>0</v>
      </c>
      <c r="AS122">
        <f t="shared" si="197"/>
        <v>0</v>
      </c>
      <c r="AT122">
        <f t="shared" si="198"/>
        <v>0</v>
      </c>
      <c r="AU122">
        <f t="shared" si="199"/>
        <v>0</v>
      </c>
      <c r="AV122">
        <f t="shared" si="200"/>
        <v>0</v>
      </c>
      <c r="AW122">
        <f t="shared" si="201"/>
        <v>0</v>
      </c>
      <c r="AX122">
        <f t="shared" si="202"/>
        <v>0</v>
      </c>
      <c r="AY122">
        <f t="shared" si="203"/>
        <v>0</v>
      </c>
      <c r="AZ122">
        <f t="shared" si="204"/>
        <v>0</v>
      </c>
      <c r="BA122">
        <f t="shared" si="205"/>
        <v>0</v>
      </c>
      <c r="BB122">
        <f t="shared" si="206"/>
        <v>0</v>
      </c>
      <c r="BD122">
        <f t="shared" si="207"/>
        <v>0</v>
      </c>
      <c r="BE122">
        <f t="shared" si="208"/>
        <v>0</v>
      </c>
      <c r="BF122">
        <f t="shared" si="209"/>
        <v>0</v>
      </c>
      <c r="BG122">
        <f t="shared" si="210"/>
        <v>0</v>
      </c>
      <c r="BH122">
        <f t="shared" si="211"/>
        <v>0</v>
      </c>
      <c r="BI122">
        <f t="shared" si="212"/>
        <v>0</v>
      </c>
      <c r="BJ122">
        <f t="shared" si="213"/>
        <v>0</v>
      </c>
      <c r="BK122">
        <f t="shared" si="214"/>
        <v>0</v>
      </c>
      <c r="BL122">
        <f t="shared" si="215"/>
        <v>0</v>
      </c>
      <c r="BM122">
        <f t="shared" si="216"/>
        <v>0</v>
      </c>
      <c r="BN122">
        <f t="shared" si="217"/>
        <v>0</v>
      </c>
      <c r="BO122">
        <f t="shared" si="218"/>
        <v>0</v>
      </c>
      <c r="BP122">
        <f t="shared" si="219"/>
        <v>0</v>
      </c>
      <c r="BQ122" t="str">
        <f t="shared" si="220"/>
        <v>NA</v>
      </c>
    </row>
    <row r="123" spans="15:69" x14ac:dyDescent="0.15">
      <c r="O123">
        <f t="shared" si="178"/>
        <v>0</v>
      </c>
      <c r="V123" s="39">
        <v>12</v>
      </c>
      <c r="W123" s="39">
        <v>4</v>
      </c>
      <c r="X123" s="15">
        <v>0</v>
      </c>
      <c r="Z123" s="14" t="str">
        <f t="shared" si="179"/>
        <v>NA</v>
      </c>
      <c r="AA123" s="14" t="str">
        <f t="shared" si="180"/>
        <v>NA</v>
      </c>
      <c r="AB123" s="14" t="str">
        <f t="shared" si="181"/>
        <v>NA</v>
      </c>
      <c r="AC123" s="14" t="str">
        <f t="shared" si="182"/>
        <v>NA</v>
      </c>
      <c r="AD123" s="14" t="str">
        <f t="shared" si="183"/>
        <v>NA</v>
      </c>
      <c r="AE123" s="14" t="str">
        <f t="shared" si="184"/>
        <v>NA</v>
      </c>
      <c r="AF123" s="14" t="str">
        <f t="shared" si="185"/>
        <v>NA</v>
      </c>
      <c r="AG123" s="14" t="str">
        <f t="shared" si="186"/>
        <v>NA</v>
      </c>
      <c r="AH123" s="14" t="str">
        <f t="shared" si="187"/>
        <v>NA</v>
      </c>
      <c r="AI123" s="14" t="str">
        <f t="shared" si="188"/>
        <v>NA</v>
      </c>
      <c r="AJ123" s="14" t="str">
        <f t="shared" si="189"/>
        <v>NA</v>
      </c>
      <c r="AK123" s="14" t="str">
        <f t="shared" si="190"/>
        <v>NA</v>
      </c>
      <c r="AL123" s="14">
        <f t="shared" si="191"/>
        <v>0</v>
      </c>
      <c r="AM123" s="14" t="str">
        <f t="shared" si="192"/>
        <v>NA</v>
      </c>
      <c r="AN123" s="11" t="str">
        <f t="shared" si="193"/>
        <v>NA</v>
      </c>
      <c r="AP123">
        <f t="shared" si="194"/>
        <v>0</v>
      </c>
      <c r="AQ123">
        <f t="shared" si="195"/>
        <v>0</v>
      </c>
      <c r="AR123">
        <f t="shared" si="196"/>
        <v>0</v>
      </c>
      <c r="AS123">
        <f t="shared" si="197"/>
        <v>0</v>
      </c>
      <c r="AT123">
        <f t="shared" si="198"/>
        <v>0</v>
      </c>
      <c r="AU123">
        <f t="shared" si="199"/>
        <v>0</v>
      </c>
      <c r="AV123">
        <f t="shared" si="200"/>
        <v>0</v>
      </c>
      <c r="AW123">
        <f t="shared" si="201"/>
        <v>0</v>
      </c>
      <c r="AX123">
        <f t="shared" si="202"/>
        <v>0</v>
      </c>
      <c r="AY123">
        <f t="shared" si="203"/>
        <v>0</v>
      </c>
      <c r="AZ123">
        <f t="shared" si="204"/>
        <v>0</v>
      </c>
      <c r="BA123">
        <f t="shared" si="205"/>
        <v>0</v>
      </c>
      <c r="BB123">
        <f t="shared" si="206"/>
        <v>0</v>
      </c>
      <c r="BD123">
        <f t="shared" si="207"/>
        <v>0</v>
      </c>
      <c r="BE123">
        <f t="shared" si="208"/>
        <v>0</v>
      </c>
      <c r="BF123">
        <f t="shared" si="209"/>
        <v>0</v>
      </c>
      <c r="BG123">
        <f t="shared" si="210"/>
        <v>0</v>
      </c>
      <c r="BH123">
        <f t="shared" si="211"/>
        <v>0</v>
      </c>
      <c r="BI123">
        <f t="shared" si="212"/>
        <v>0</v>
      </c>
      <c r="BJ123">
        <f t="shared" si="213"/>
        <v>0</v>
      </c>
      <c r="BK123">
        <f t="shared" si="214"/>
        <v>0</v>
      </c>
      <c r="BL123">
        <f t="shared" si="215"/>
        <v>0</v>
      </c>
      <c r="BM123">
        <f t="shared" si="216"/>
        <v>0</v>
      </c>
      <c r="BN123">
        <f t="shared" si="217"/>
        <v>0</v>
      </c>
      <c r="BO123">
        <f t="shared" si="218"/>
        <v>0</v>
      </c>
      <c r="BP123">
        <f t="shared" si="219"/>
        <v>0</v>
      </c>
      <c r="BQ123" t="str">
        <f t="shared" si="220"/>
        <v>NA</v>
      </c>
    </row>
    <row r="124" spans="15:69" x14ac:dyDescent="0.15">
      <c r="O124">
        <f t="shared" si="178"/>
        <v>0</v>
      </c>
      <c r="V124" s="39">
        <v>12</v>
      </c>
      <c r="W124" s="39">
        <v>4</v>
      </c>
      <c r="X124" s="15">
        <v>0</v>
      </c>
      <c r="Z124" s="14" t="str">
        <f t="shared" si="179"/>
        <v>NA</v>
      </c>
      <c r="AA124" s="14" t="str">
        <f t="shared" si="180"/>
        <v>NA</v>
      </c>
      <c r="AB124" s="14" t="str">
        <f t="shared" si="181"/>
        <v>NA</v>
      </c>
      <c r="AC124" s="14" t="str">
        <f t="shared" si="182"/>
        <v>NA</v>
      </c>
      <c r="AD124" s="14" t="str">
        <f t="shared" si="183"/>
        <v>NA</v>
      </c>
      <c r="AE124" s="14" t="str">
        <f t="shared" si="184"/>
        <v>NA</v>
      </c>
      <c r="AF124" s="14" t="str">
        <f t="shared" si="185"/>
        <v>NA</v>
      </c>
      <c r="AG124" s="14" t="str">
        <f t="shared" si="186"/>
        <v>NA</v>
      </c>
      <c r="AH124" s="14" t="str">
        <f t="shared" si="187"/>
        <v>NA</v>
      </c>
      <c r="AI124" s="14" t="str">
        <f t="shared" si="188"/>
        <v>NA</v>
      </c>
      <c r="AJ124" s="14" t="str">
        <f t="shared" si="189"/>
        <v>NA</v>
      </c>
      <c r="AK124" s="14" t="str">
        <f t="shared" si="190"/>
        <v>NA</v>
      </c>
      <c r="AL124" s="14">
        <f t="shared" si="191"/>
        <v>0</v>
      </c>
      <c r="AM124" s="14" t="str">
        <f t="shared" si="192"/>
        <v>NA</v>
      </c>
      <c r="AN124" s="11" t="str">
        <f t="shared" si="193"/>
        <v>NA</v>
      </c>
      <c r="AP124">
        <f t="shared" si="194"/>
        <v>0</v>
      </c>
      <c r="AQ124">
        <f t="shared" si="195"/>
        <v>0</v>
      </c>
      <c r="AR124">
        <f t="shared" si="196"/>
        <v>0</v>
      </c>
      <c r="AS124">
        <f t="shared" si="197"/>
        <v>0</v>
      </c>
      <c r="AT124">
        <f t="shared" si="198"/>
        <v>0</v>
      </c>
      <c r="AU124">
        <f t="shared" si="199"/>
        <v>0</v>
      </c>
      <c r="AV124">
        <f t="shared" si="200"/>
        <v>0</v>
      </c>
      <c r="AW124">
        <f t="shared" si="201"/>
        <v>0</v>
      </c>
      <c r="AX124">
        <f t="shared" si="202"/>
        <v>0</v>
      </c>
      <c r="AY124">
        <f t="shared" si="203"/>
        <v>0</v>
      </c>
      <c r="AZ124">
        <f t="shared" si="204"/>
        <v>0</v>
      </c>
      <c r="BA124">
        <f t="shared" si="205"/>
        <v>0</v>
      </c>
      <c r="BB124">
        <f t="shared" si="206"/>
        <v>0</v>
      </c>
      <c r="BD124">
        <f t="shared" si="207"/>
        <v>0</v>
      </c>
      <c r="BE124">
        <f t="shared" si="208"/>
        <v>0</v>
      </c>
      <c r="BF124">
        <f t="shared" si="209"/>
        <v>0</v>
      </c>
      <c r="BG124">
        <f t="shared" si="210"/>
        <v>0</v>
      </c>
      <c r="BH124">
        <f t="shared" si="211"/>
        <v>0</v>
      </c>
      <c r="BI124">
        <f t="shared" si="212"/>
        <v>0</v>
      </c>
      <c r="BJ124">
        <f t="shared" si="213"/>
        <v>0</v>
      </c>
      <c r="BK124">
        <f t="shared" si="214"/>
        <v>0</v>
      </c>
      <c r="BL124">
        <f t="shared" si="215"/>
        <v>0</v>
      </c>
      <c r="BM124">
        <f t="shared" si="216"/>
        <v>0</v>
      </c>
      <c r="BN124">
        <f t="shared" si="217"/>
        <v>0</v>
      </c>
      <c r="BO124">
        <f t="shared" si="218"/>
        <v>0</v>
      </c>
      <c r="BP124">
        <f t="shared" si="219"/>
        <v>0</v>
      </c>
      <c r="BQ124" t="str">
        <f t="shared" si="220"/>
        <v>NA</v>
      </c>
    </row>
    <row r="125" spans="15:69" x14ac:dyDescent="0.15">
      <c r="O125">
        <f t="shared" si="178"/>
        <v>0</v>
      </c>
      <c r="V125" s="39">
        <v>12</v>
      </c>
      <c r="W125" s="39">
        <v>4</v>
      </c>
      <c r="X125" s="15">
        <v>0</v>
      </c>
      <c r="Z125" s="14" t="str">
        <f t="shared" si="179"/>
        <v>NA</v>
      </c>
      <c r="AA125" s="14" t="str">
        <f t="shared" si="180"/>
        <v>NA</v>
      </c>
      <c r="AB125" s="14" t="str">
        <f t="shared" si="181"/>
        <v>NA</v>
      </c>
      <c r="AC125" s="14" t="str">
        <f t="shared" si="182"/>
        <v>NA</v>
      </c>
      <c r="AD125" s="14" t="str">
        <f t="shared" si="183"/>
        <v>NA</v>
      </c>
      <c r="AE125" s="14" t="str">
        <f t="shared" si="184"/>
        <v>NA</v>
      </c>
      <c r="AF125" s="14" t="str">
        <f t="shared" si="185"/>
        <v>NA</v>
      </c>
      <c r="AG125" s="14" t="str">
        <f t="shared" si="186"/>
        <v>NA</v>
      </c>
      <c r="AH125" s="14" t="str">
        <f t="shared" si="187"/>
        <v>NA</v>
      </c>
      <c r="AI125" s="14" t="str">
        <f t="shared" si="188"/>
        <v>NA</v>
      </c>
      <c r="AJ125" s="14" t="str">
        <f t="shared" si="189"/>
        <v>NA</v>
      </c>
      <c r="AK125" s="14" t="str">
        <f t="shared" si="190"/>
        <v>NA</v>
      </c>
      <c r="AL125" s="14">
        <f t="shared" si="191"/>
        <v>0</v>
      </c>
      <c r="AM125" s="14" t="str">
        <f t="shared" si="192"/>
        <v>NA</v>
      </c>
      <c r="AN125" s="11" t="str">
        <f t="shared" si="193"/>
        <v>NA</v>
      </c>
      <c r="AP125">
        <f t="shared" si="194"/>
        <v>0</v>
      </c>
      <c r="AQ125">
        <f t="shared" si="195"/>
        <v>0</v>
      </c>
      <c r="AR125">
        <f t="shared" si="196"/>
        <v>0</v>
      </c>
      <c r="AS125">
        <f t="shared" si="197"/>
        <v>0</v>
      </c>
      <c r="AT125">
        <f t="shared" si="198"/>
        <v>0</v>
      </c>
      <c r="AU125">
        <f t="shared" si="199"/>
        <v>0</v>
      </c>
      <c r="AV125">
        <f t="shared" si="200"/>
        <v>0</v>
      </c>
      <c r="AW125">
        <f t="shared" si="201"/>
        <v>0</v>
      </c>
      <c r="AX125">
        <f t="shared" si="202"/>
        <v>0</v>
      </c>
      <c r="AY125">
        <f t="shared" si="203"/>
        <v>0</v>
      </c>
      <c r="AZ125">
        <f t="shared" si="204"/>
        <v>0</v>
      </c>
      <c r="BA125">
        <f t="shared" si="205"/>
        <v>0</v>
      </c>
      <c r="BB125">
        <f t="shared" si="206"/>
        <v>0</v>
      </c>
      <c r="BD125">
        <f t="shared" si="207"/>
        <v>0</v>
      </c>
      <c r="BE125">
        <f t="shared" si="208"/>
        <v>0</v>
      </c>
      <c r="BF125">
        <f t="shared" si="209"/>
        <v>0</v>
      </c>
      <c r="BG125">
        <f t="shared" si="210"/>
        <v>0</v>
      </c>
      <c r="BH125">
        <f t="shared" si="211"/>
        <v>0</v>
      </c>
      <c r="BI125">
        <f t="shared" si="212"/>
        <v>0</v>
      </c>
      <c r="BJ125">
        <f t="shared" si="213"/>
        <v>0</v>
      </c>
      <c r="BK125">
        <f t="shared" si="214"/>
        <v>0</v>
      </c>
      <c r="BL125">
        <f t="shared" si="215"/>
        <v>0</v>
      </c>
      <c r="BM125">
        <f t="shared" si="216"/>
        <v>0</v>
      </c>
      <c r="BN125">
        <f t="shared" si="217"/>
        <v>0</v>
      </c>
      <c r="BO125">
        <f t="shared" si="218"/>
        <v>0</v>
      </c>
      <c r="BP125">
        <f t="shared" si="219"/>
        <v>0</v>
      </c>
      <c r="BQ125" t="str">
        <f t="shared" si="220"/>
        <v>NA</v>
      </c>
    </row>
    <row r="126" spans="15:69" x14ac:dyDescent="0.15">
      <c r="O126">
        <f t="shared" si="178"/>
        <v>0</v>
      </c>
      <c r="V126" s="39">
        <v>12</v>
      </c>
      <c r="W126" s="39">
        <v>4</v>
      </c>
      <c r="X126" s="15">
        <v>0</v>
      </c>
      <c r="Z126" s="14" t="str">
        <f t="shared" si="179"/>
        <v>NA</v>
      </c>
      <c r="AA126" s="14" t="str">
        <f t="shared" si="180"/>
        <v>NA</v>
      </c>
      <c r="AB126" s="14" t="str">
        <f t="shared" si="181"/>
        <v>NA</v>
      </c>
      <c r="AC126" s="14" t="str">
        <f t="shared" si="182"/>
        <v>NA</v>
      </c>
      <c r="AD126" s="14" t="str">
        <f t="shared" si="183"/>
        <v>NA</v>
      </c>
      <c r="AE126" s="14" t="str">
        <f t="shared" si="184"/>
        <v>NA</v>
      </c>
      <c r="AF126" s="14" t="str">
        <f t="shared" si="185"/>
        <v>NA</v>
      </c>
      <c r="AG126" s="14" t="str">
        <f t="shared" si="186"/>
        <v>NA</v>
      </c>
      <c r="AH126" s="14" t="str">
        <f t="shared" si="187"/>
        <v>NA</v>
      </c>
      <c r="AI126" s="14" t="str">
        <f t="shared" si="188"/>
        <v>NA</v>
      </c>
      <c r="AJ126" s="14" t="str">
        <f t="shared" si="189"/>
        <v>NA</v>
      </c>
      <c r="AK126" s="14" t="str">
        <f t="shared" si="190"/>
        <v>NA</v>
      </c>
      <c r="AL126" s="14">
        <f t="shared" si="191"/>
        <v>0</v>
      </c>
      <c r="AM126" s="14" t="str">
        <f t="shared" si="192"/>
        <v>NA</v>
      </c>
      <c r="AN126" s="11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15:69" x14ac:dyDescent="0.15">
      <c r="O127">
        <f t="shared" si="178"/>
        <v>0</v>
      </c>
      <c r="V127" s="39">
        <v>12</v>
      </c>
      <c r="W127" s="39">
        <v>4</v>
      </c>
      <c r="X127" s="15">
        <v>0</v>
      </c>
      <c r="Z127" s="14" t="str">
        <f t="shared" si="179"/>
        <v>NA</v>
      </c>
      <c r="AA127" s="14" t="str">
        <f t="shared" si="180"/>
        <v>NA</v>
      </c>
      <c r="AB127" s="14" t="str">
        <f t="shared" si="181"/>
        <v>NA</v>
      </c>
      <c r="AC127" s="14" t="str">
        <f t="shared" si="182"/>
        <v>NA</v>
      </c>
      <c r="AD127" s="14" t="str">
        <f t="shared" si="183"/>
        <v>NA</v>
      </c>
      <c r="AE127" s="14" t="str">
        <f t="shared" si="184"/>
        <v>NA</v>
      </c>
      <c r="AF127" s="14" t="str">
        <f t="shared" si="185"/>
        <v>NA</v>
      </c>
      <c r="AG127" s="14" t="str">
        <f t="shared" si="186"/>
        <v>NA</v>
      </c>
      <c r="AH127" s="14" t="str">
        <f t="shared" si="187"/>
        <v>NA</v>
      </c>
      <c r="AI127" s="14" t="str">
        <f t="shared" si="188"/>
        <v>NA</v>
      </c>
      <c r="AJ127" s="14" t="str">
        <f t="shared" si="189"/>
        <v>NA</v>
      </c>
      <c r="AK127" s="14" t="str">
        <f t="shared" si="190"/>
        <v>NA</v>
      </c>
      <c r="AL127" s="14">
        <f t="shared" si="191"/>
        <v>0</v>
      </c>
      <c r="AM127" s="14" t="str">
        <f t="shared" si="192"/>
        <v>NA</v>
      </c>
      <c r="AN127" s="11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15:69" x14ac:dyDescent="0.15">
      <c r="O128">
        <f t="shared" si="178"/>
        <v>0</v>
      </c>
      <c r="V128" s="39">
        <v>12</v>
      </c>
      <c r="W128" s="39">
        <v>4</v>
      </c>
      <c r="X128" s="15">
        <v>0</v>
      </c>
      <c r="Z128" s="14" t="str">
        <f t="shared" si="179"/>
        <v>NA</v>
      </c>
      <c r="AA128" s="14" t="str">
        <f t="shared" si="180"/>
        <v>NA</v>
      </c>
      <c r="AB128" s="14" t="str">
        <f t="shared" si="181"/>
        <v>NA</v>
      </c>
      <c r="AC128" s="14" t="str">
        <f t="shared" si="182"/>
        <v>NA</v>
      </c>
      <c r="AD128" s="14" t="str">
        <f t="shared" si="183"/>
        <v>NA</v>
      </c>
      <c r="AE128" s="14" t="str">
        <f t="shared" si="184"/>
        <v>NA</v>
      </c>
      <c r="AF128" s="14" t="str">
        <f t="shared" si="185"/>
        <v>NA</v>
      </c>
      <c r="AG128" s="14" t="str">
        <f t="shared" si="186"/>
        <v>NA</v>
      </c>
      <c r="AH128" s="14" t="str">
        <f t="shared" si="187"/>
        <v>NA</v>
      </c>
      <c r="AI128" s="14" t="str">
        <f t="shared" si="188"/>
        <v>NA</v>
      </c>
      <c r="AJ128" s="14" t="str">
        <f t="shared" si="189"/>
        <v>NA</v>
      </c>
      <c r="AK128" s="14" t="str">
        <f t="shared" si="190"/>
        <v>NA</v>
      </c>
      <c r="AL128" s="14">
        <f t="shared" si="191"/>
        <v>0</v>
      </c>
      <c r="AM128" s="14" t="str">
        <f t="shared" si="192"/>
        <v>NA</v>
      </c>
      <c r="AN128" s="11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15:69" x14ac:dyDescent="0.15">
      <c r="O129">
        <f t="shared" si="178"/>
        <v>0</v>
      </c>
      <c r="V129" s="39">
        <v>12</v>
      </c>
      <c r="W129" s="39">
        <v>4</v>
      </c>
      <c r="X129" s="15">
        <v>0</v>
      </c>
      <c r="Z129" s="14" t="str">
        <f t="shared" si="179"/>
        <v>NA</v>
      </c>
      <c r="AA129" s="14" t="str">
        <f t="shared" si="180"/>
        <v>NA</v>
      </c>
      <c r="AB129" s="14" t="str">
        <f t="shared" si="181"/>
        <v>NA</v>
      </c>
      <c r="AC129" s="14" t="str">
        <f t="shared" si="182"/>
        <v>NA</v>
      </c>
      <c r="AD129" s="14" t="str">
        <f t="shared" si="183"/>
        <v>NA</v>
      </c>
      <c r="AE129" s="14" t="str">
        <f t="shared" si="184"/>
        <v>NA</v>
      </c>
      <c r="AF129" s="14" t="str">
        <f t="shared" si="185"/>
        <v>NA</v>
      </c>
      <c r="AG129" s="14" t="str">
        <f t="shared" si="186"/>
        <v>NA</v>
      </c>
      <c r="AH129" s="14" t="str">
        <f t="shared" si="187"/>
        <v>NA</v>
      </c>
      <c r="AI129" s="14" t="str">
        <f t="shared" si="188"/>
        <v>NA</v>
      </c>
      <c r="AJ129" s="14" t="str">
        <f t="shared" si="189"/>
        <v>NA</v>
      </c>
      <c r="AK129" s="14" t="str">
        <f t="shared" si="190"/>
        <v>NA</v>
      </c>
      <c r="AL129" s="14">
        <f t="shared" si="191"/>
        <v>0</v>
      </c>
      <c r="AM129" s="14" t="str">
        <f t="shared" si="192"/>
        <v>NA</v>
      </c>
      <c r="AN129" s="11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15:69" x14ac:dyDescent="0.15">
      <c r="O130">
        <f t="shared" si="178"/>
        <v>0</v>
      </c>
      <c r="V130" s="39">
        <v>12</v>
      </c>
      <c r="W130" s="39">
        <v>4</v>
      </c>
      <c r="X130" s="15">
        <v>0</v>
      </c>
      <c r="Z130" s="14" t="str">
        <f t="shared" si="179"/>
        <v>NA</v>
      </c>
      <c r="AA130" s="14" t="str">
        <f t="shared" si="180"/>
        <v>NA</v>
      </c>
      <c r="AB130" s="14" t="str">
        <f t="shared" si="181"/>
        <v>NA</v>
      </c>
      <c r="AC130" s="14" t="str">
        <f t="shared" si="182"/>
        <v>NA</v>
      </c>
      <c r="AD130" s="14" t="str">
        <f t="shared" si="183"/>
        <v>NA</v>
      </c>
      <c r="AE130" s="14" t="str">
        <f t="shared" si="184"/>
        <v>NA</v>
      </c>
      <c r="AF130" s="14" t="str">
        <f t="shared" si="185"/>
        <v>NA</v>
      </c>
      <c r="AG130" s="14" t="str">
        <f t="shared" si="186"/>
        <v>NA</v>
      </c>
      <c r="AH130" s="14" t="str">
        <f t="shared" si="187"/>
        <v>NA</v>
      </c>
      <c r="AI130" s="14" t="str">
        <f t="shared" si="188"/>
        <v>NA</v>
      </c>
      <c r="AJ130" s="14" t="str">
        <f t="shared" si="189"/>
        <v>NA</v>
      </c>
      <c r="AK130" s="14" t="str">
        <f t="shared" si="190"/>
        <v>NA</v>
      </c>
      <c r="AL130" s="14">
        <f t="shared" si="191"/>
        <v>0</v>
      </c>
      <c r="AM130" s="14" t="str">
        <f t="shared" si="192"/>
        <v>NA</v>
      </c>
      <c r="AN130" s="11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15:69" x14ac:dyDescent="0.15">
      <c r="O131">
        <f t="shared" si="178"/>
        <v>0</v>
      </c>
      <c r="V131" s="39">
        <v>12</v>
      </c>
      <c r="W131" s="39">
        <v>4</v>
      </c>
      <c r="X131" s="15">
        <v>0</v>
      </c>
      <c r="Z131" s="14" t="str">
        <f t="shared" si="179"/>
        <v>NA</v>
      </c>
      <c r="AA131" s="14" t="str">
        <f t="shared" si="180"/>
        <v>NA</v>
      </c>
      <c r="AB131" s="14" t="str">
        <f t="shared" si="181"/>
        <v>NA</v>
      </c>
      <c r="AC131" s="14" t="str">
        <f t="shared" si="182"/>
        <v>NA</v>
      </c>
      <c r="AD131" s="14" t="str">
        <f t="shared" si="183"/>
        <v>NA</v>
      </c>
      <c r="AE131" s="14" t="str">
        <f t="shared" si="184"/>
        <v>NA</v>
      </c>
      <c r="AF131" s="14" t="str">
        <f t="shared" si="185"/>
        <v>NA</v>
      </c>
      <c r="AG131" s="14" t="str">
        <f t="shared" si="186"/>
        <v>NA</v>
      </c>
      <c r="AH131" s="14" t="str">
        <f t="shared" si="187"/>
        <v>NA</v>
      </c>
      <c r="AI131" s="14" t="str">
        <f t="shared" si="188"/>
        <v>NA</v>
      </c>
      <c r="AJ131" s="14" t="str">
        <f t="shared" si="189"/>
        <v>NA</v>
      </c>
      <c r="AK131" s="14" t="str">
        <f t="shared" si="190"/>
        <v>NA</v>
      </c>
      <c r="AL131" s="14">
        <f t="shared" si="191"/>
        <v>0</v>
      </c>
      <c r="AM131" s="14" t="str">
        <f t="shared" si="192"/>
        <v>NA</v>
      </c>
      <c r="AN131" s="11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15:69" x14ac:dyDescent="0.15">
      <c r="O132">
        <f t="shared" si="178"/>
        <v>0</v>
      </c>
      <c r="V132" s="39">
        <v>12</v>
      </c>
      <c r="W132" s="39">
        <v>4</v>
      </c>
      <c r="X132" s="15">
        <v>0</v>
      </c>
      <c r="Z132" s="14" t="str">
        <f t="shared" si="179"/>
        <v>NA</v>
      </c>
      <c r="AA132" s="14" t="str">
        <f t="shared" si="180"/>
        <v>NA</v>
      </c>
      <c r="AB132" s="14" t="str">
        <f t="shared" si="181"/>
        <v>NA</v>
      </c>
      <c r="AC132" s="14" t="str">
        <f t="shared" si="182"/>
        <v>NA</v>
      </c>
      <c r="AD132" s="14" t="str">
        <f t="shared" si="183"/>
        <v>NA</v>
      </c>
      <c r="AE132" s="14" t="str">
        <f t="shared" si="184"/>
        <v>NA</v>
      </c>
      <c r="AF132" s="14" t="str">
        <f t="shared" si="185"/>
        <v>NA</v>
      </c>
      <c r="AG132" s="14" t="str">
        <f t="shared" si="186"/>
        <v>NA</v>
      </c>
      <c r="AH132" s="14" t="str">
        <f t="shared" si="187"/>
        <v>NA</v>
      </c>
      <c r="AI132" s="14" t="str">
        <f t="shared" si="188"/>
        <v>NA</v>
      </c>
      <c r="AJ132" s="14" t="str">
        <f t="shared" si="189"/>
        <v>NA</v>
      </c>
      <c r="AK132" s="14" t="str">
        <f t="shared" si="190"/>
        <v>NA</v>
      </c>
      <c r="AL132" s="14">
        <f t="shared" si="191"/>
        <v>0</v>
      </c>
      <c r="AM132" s="14" t="str">
        <f t="shared" si="192"/>
        <v>NA</v>
      </c>
      <c r="AN132" s="11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15:69" x14ac:dyDescent="0.15">
      <c r="O133">
        <f t="shared" si="178"/>
        <v>0</v>
      </c>
      <c r="V133" s="39">
        <v>12</v>
      </c>
      <c r="W133" s="39">
        <v>4</v>
      </c>
      <c r="X133" s="15">
        <v>0</v>
      </c>
      <c r="Z133" s="14" t="str">
        <f t="shared" si="179"/>
        <v>NA</v>
      </c>
      <c r="AA133" s="14" t="str">
        <f t="shared" si="180"/>
        <v>NA</v>
      </c>
      <c r="AB133" s="14" t="str">
        <f t="shared" si="181"/>
        <v>NA</v>
      </c>
      <c r="AC133" s="14" t="str">
        <f t="shared" si="182"/>
        <v>NA</v>
      </c>
      <c r="AD133" s="14" t="str">
        <f t="shared" si="183"/>
        <v>NA</v>
      </c>
      <c r="AE133" s="14" t="str">
        <f t="shared" si="184"/>
        <v>NA</v>
      </c>
      <c r="AF133" s="14" t="str">
        <f t="shared" si="185"/>
        <v>NA</v>
      </c>
      <c r="AG133" s="14" t="str">
        <f t="shared" si="186"/>
        <v>NA</v>
      </c>
      <c r="AH133" s="14" t="str">
        <f t="shared" si="187"/>
        <v>NA</v>
      </c>
      <c r="AI133" s="14" t="str">
        <f t="shared" si="188"/>
        <v>NA</v>
      </c>
      <c r="AJ133" s="14" t="str">
        <f t="shared" si="189"/>
        <v>NA</v>
      </c>
      <c r="AK133" s="14" t="str">
        <f t="shared" si="190"/>
        <v>NA</v>
      </c>
      <c r="AL133" s="14">
        <f t="shared" si="191"/>
        <v>0</v>
      </c>
      <c r="AM133" s="14" t="str">
        <f t="shared" si="192"/>
        <v>NA</v>
      </c>
      <c r="AN133" s="11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15:69" x14ac:dyDescent="0.15">
      <c r="O134">
        <f t="shared" si="178"/>
        <v>0</v>
      </c>
      <c r="V134" s="39">
        <v>12</v>
      </c>
      <c r="W134" s="39">
        <v>4</v>
      </c>
      <c r="X134" s="15">
        <v>0</v>
      </c>
      <c r="Z134" s="14" t="str">
        <f t="shared" si="179"/>
        <v>NA</v>
      </c>
      <c r="AA134" s="14" t="str">
        <f t="shared" si="180"/>
        <v>NA</v>
      </c>
      <c r="AB134" s="14" t="str">
        <f t="shared" si="181"/>
        <v>NA</v>
      </c>
      <c r="AC134" s="14" t="str">
        <f t="shared" si="182"/>
        <v>NA</v>
      </c>
      <c r="AD134" s="14" t="str">
        <f t="shared" si="183"/>
        <v>NA</v>
      </c>
      <c r="AE134" s="14" t="str">
        <f t="shared" si="184"/>
        <v>NA</v>
      </c>
      <c r="AF134" s="14" t="str">
        <f t="shared" si="185"/>
        <v>NA</v>
      </c>
      <c r="AG134" s="14" t="str">
        <f t="shared" si="186"/>
        <v>NA</v>
      </c>
      <c r="AH134" s="14" t="str">
        <f t="shared" si="187"/>
        <v>NA</v>
      </c>
      <c r="AI134" s="14" t="str">
        <f t="shared" si="188"/>
        <v>NA</v>
      </c>
      <c r="AJ134" s="14" t="str">
        <f t="shared" si="189"/>
        <v>NA</v>
      </c>
      <c r="AK134" s="14" t="str">
        <f t="shared" si="190"/>
        <v>NA</v>
      </c>
      <c r="AL134" s="14">
        <f t="shared" si="191"/>
        <v>0</v>
      </c>
      <c r="AM134" s="14" t="str">
        <f t="shared" si="192"/>
        <v>NA</v>
      </c>
      <c r="AN134" s="11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15:69" x14ac:dyDescent="0.15">
      <c r="O135">
        <f t="shared" si="178"/>
        <v>0</v>
      </c>
      <c r="V135" s="39">
        <v>12</v>
      </c>
      <c r="W135" s="39">
        <v>4</v>
      </c>
      <c r="X135" s="15">
        <v>0</v>
      </c>
      <c r="Z135" s="14" t="str">
        <f t="shared" si="179"/>
        <v>NA</v>
      </c>
      <c r="AA135" s="14" t="str">
        <f t="shared" si="180"/>
        <v>NA</v>
      </c>
      <c r="AB135" s="14" t="str">
        <f t="shared" si="181"/>
        <v>NA</v>
      </c>
      <c r="AC135" s="14" t="str">
        <f t="shared" si="182"/>
        <v>NA</v>
      </c>
      <c r="AD135" s="14" t="str">
        <f t="shared" si="183"/>
        <v>NA</v>
      </c>
      <c r="AE135" s="14" t="str">
        <f t="shared" si="184"/>
        <v>NA</v>
      </c>
      <c r="AF135" s="14" t="str">
        <f t="shared" si="185"/>
        <v>NA</v>
      </c>
      <c r="AG135" s="14" t="str">
        <f t="shared" si="186"/>
        <v>NA</v>
      </c>
      <c r="AH135" s="14" t="str">
        <f t="shared" si="187"/>
        <v>NA</v>
      </c>
      <c r="AI135" s="14" t="str">
        <f t="shared" si="188"/>
        <v>NA</v>
      </c>
      <c r="AJ135" s="14" t="str">
        <f t="shared" si="189"/>
        <v>NA</v>
      </c>
      <c r="AK135" s="14" t="str">
        <f t="shared" si="190"/>
        <v>NA</v>
      </c>
      <c r="AL135" s="14">
        <f t="shared" si="191"/>
        <v>0</v>
      </c>
      <c r="AM135" s="14" t="str">
        <f t="shared" si="192"/>
        <v>NA</v>
      </c>
      <c r="AN135" s="11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15:69" x14ac:dyDescent="0.15">
      <c r="O136">
        <f t="shared" ref="O136:O143" si="221">SUM(D136:N136)</f>
        <v>0</v>
      </c>
      <c r="V136" s="39">
        <v>12</v>
      </c>
      <c r="W136" s="39">
        <v>4</v>
      </c>
      <c r="X136" s="15">
        <v>0</v>
      </c>
      <c r="Z136" s="14" t="str">
        <f t="shared" ref="Z136:Z143" si="222">IFERROR(BD136*$BQ136,"NA")</f>
        <v>NA</v>
      </c>
      <c r="AA136" s="14" t="str">
        <f t="shared" ref="AA136:AA143" si="223">IFERROR(BE136*$BQ136,"NA")</f>
        <v>NA</v>
      </c>
      <c r="AB136" s="14" t="str">
        <f t="shared" ref="AB136:AB143" si="224">IFERROR(BF136*$BQ136,"NA")</f>
        <v>NA</v>
      </c>
      <c r="AC136" s="14" t="str">
        <f t="shared" ref="AC136:AC143" si="225">IFERROR(BG136*$BQ136,"NA")</f>
        <v>NA</v>
      </c>
      <c r="AD136" s="14" t="str">
        <f t="shared" ref="AD136:AD143" si="226">IFERROR(IF(OR($X136="spinel", $X136="Spinel", $X136="SPINEL"),((BH136+BI136)*BQ136-AE136),BI136*$BQ136),"NA")</f>
        <v>NA</v>
      </c>
      <c r="AE136" s="14" t="str">
        <f t="shared" ref="AE136:AE143" si="227">IFERROR(IF(OR($X136="spinel", $X136="Spinel", $X136="SPINEL"),(1-AF136-AG136-AH136-AI136),BH136*$BQ136),"NA")</f>
        <v>NA</v>
      </c>
      <c r="AF136" s="14" t="str">
        <f t="shared" ref="AF136:AF143" si="228">IFERROR(BJ136*$BQ136,"NA")</f>
        <v>NA</v>
      </c>
      <c r="AG136" s="14" t="str">
        <f t="shared" ref="AG136:AG143" si="229">IFERROR(BK136*$BQ136,"NA")</f>
        <v>NA</v>
      </c>
      <c r="AH136" s="14" t="str">
        <f t="shared" ref="AH136:AH143" si="230">IFERROR(BL136*$BQ136,"NA")</f>
        <v>NA</v>
      </c>
      <c r="AI136" s="14" t="str">
        <f t="shared" ref="AI136:AI143" si="231">IFERROR(BM136*$BQ136,"NA")</f>
        <v>NA</v>
      </c>
      <c r="AJ136" s="14" t="str">
        <f t="shared" ref="AJ136:AJ143" si="232">IFERROR(BN136*$BQ136,"NA")</f>
        <v>NA</v>
      </c>
      <c r="AK136" s="14" t="str">
        <f t="shared" ref="AK136:AK143" si="233">IFERROR(BO136*$BQ136,"NA")</f>
        <v>NA</v>
      </c>
      <c r="AL136" s="14">
        <f t="shared" ref="AL136:AL143" si="234">IFERROR(SUM(Z136:AK136),"NA")</f>
        <v>0</v>
      </c>
      <c r="AM136" s="14" t="str">
        <f t="shared" ref="AM136:AM143" si="235">IFERROR(AF136/(AF136+AE136),"NA")</f>
        <v>NA</v>
      </c>
      <c r="AN136" s="11" t="str">
        <f t="shared" ref="AN136:AN143" si="236">IFERROR(AD136/(AD136+AE136),"NA")</f>
        <v>NA</v>
      </c>
      <c r="AP136">
        <f t="shared" ref="AP136:AP143" si="237">D136</f>
        <v>0</v>
      </c>
      <c r="AQ136">
        <f t="shared" ref="AQ136:AQ143" si="238">E136</f>
        <v>0</v>
      </c>
      <c r="AR136">
        <f t="shared" ref="AR136:AR143" si="239">F136</f>
        <v>0</v>
      </c>
      <c r="AS136">
        <f t="shared" ref="AS136:AS143" si="240">G136</f>
        <v>0</v>
      </c>
      <c r="AT136">
        <f t="shared" ref="AT136:AT143" si="241">BI136*AT$1/2</f>
        <v>0</v>
      </c>
      <c r="AU136">
        <f t="shared" ref="AU136:AU143" si="242">BH136*AU$1</f>
        <v>0</v>
      </c>
      <c r="AV136">
        <f t="shared" ref="AV136:AV143" si="243">I136</f>
        <v>0</v>
      </c>
      <c r="AW136">
        <f t="shared" ref="AW136:AW143" si="244">J136</f>
        <v>0</v>
      </c>
      <c r="AX136">
        <f t="shared" ref="AX136:AX143" si="245">K136</f>
        <v>0</v>
      </c>
      <c r="AY136">
        <f t="shared" ref="AY136:AY143" si="246">L136</f>
        <v>0</v>
      </c>
      <c r="AZ136">
        <f t="shared" ref="AZ136:AZ143" si="247">M136</f>
        <v>0</v>
      </c>
      <c r="BA136">
        <f t="shared" ref="BA136:BA143" si="248">N136</f>
        <v>0</v>
      </c>
      <c r="BB136">
        <f t="shared" ref="BB136:BB143" si="249">SUM(AP136:BA136)</f>
        <v>0</v>
      </c>
      <c r="BD136">
        <f t="shared" ref="BD136:BD143" si="250">D136/AP$1</f>
        <v>0</v>
      </c>
      <c r="BE136">
        <f t="shared" ref="BE136:BE143" si="251">E136/AQ$1</f>
        <v>0</v>
      </c>
      <c r="BF136">
        <f t="shared" ref="BF136:BF143" si="252">F136/AR$1*2</f>
        <v>0</v>
      </c>
      <c r="BG136">
        <f t="shared" ref="BG136:BG143" si="253">G136/AS$1*2</f>
        <v>0</v>
      </c>
      <c r="BH136">
        <f t="shared" ref="BH136:BH143" si="254">IF(OR($X136="spinel", $X136="Spinel", $X136="SPINEL"),H136/AU$1,H136/AU$1*(1-$X136))</f>
        <v>0</v>
      </c>
      <c r="BI136">
        <f t="shared" ref="BI136:BI143" si="255">IF(OR($X136="spinel", $X136="Spinel", $X136="SPINEL"),0,H136/AU$1*$X136)</f>
        <v>0</v>
      </c>
      <c r="BJ136">
        <f t="shared" ref="BJ136:BJ143" si="256">I136/AV$1</f>
        <v>0</v>
      </c>
      <c r="BK136">
        <f t="shared" ref="BK136:BK143" si="257">J136/AW$1</f>
        <v>0</v>
      </c>
      <c r="BL136">
        <f t="shared" ref="BL136:BL143" si="258">K136/AX$1</f>
        <v>0</v>
      </c>
      <c r="BM136">
        <f t="shared" ref="BM136:BM143" si="259">L136/AY$1</f>
        <v>0</v>
      </c>
      <c r="BN136">
        <f t="shared" ref="BN136:BN143" si="260">M136/AZ$1*2</f>
        <v>0</v>
      </c>
      <c r="BO136">
        <f t="shared" ref="BO136:BO143" si="261">N136/BA$1*2</f>
        <v>0</v>
      </c>
      <c r="BP136">
        <f t="shared" ref="BP136:BP143" si="262">SUM(BD136:BO136)</f>
        <v>0</v>
      </c>
      <c r="BQ136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15:69" x14ac:dyDescent="0.15">
      <c r="O137">
        <f t="shared" si="221"/>
        <v>0</v>
      </c>
      <c r="V137" s="39">
        <v>12</v>
      </c>
      <c r="W137" s="39">
        <v>4</v>
      </c>
      <c r="X137" s="15">
        <v>0</v>
      </c>
      <c r="Z137" s="14" t="str">
        <f t="shared" si="222"/>
        <v>NA</v>
      </c>
      <c r="AA137" s="14" t="str">
        <f t="shared" si="223"/>
        <v>NA</v>
      </c>
      <c r="AB137" s="14" t="str">
        <f t="shared" si="224"/>
        <v>NA</v>
      </c>
      <c r="AC137" s="14" t="str">
        <f t="shared" si="225"/>
        <v>NA</v>
      </c>
      <c r="AD137" s="14" t="str">
        <f t="shared" si="226"/>
        <v>NA</v>
      </c>
      <c r="AE137" s="14" t="str">
        <f t="shared" si="227"/>
        <v>NA</v>
      </c>
      <c r="AF137" s="14" t="str">
        <f t="shared" si="228"/>
        <v>NA</v>
      </c>
      <c r="AG137" s="14" t="str">
        <f t="shared" si="229"/>
        <v>NA</v>
      </c>
      <c r="AH137" s="14" t="str">
        <f t="shared" si="230"/>
        <v>NA</v>
      </c>
      <c r="AI137" s="14" t="str">
        <f t="shared" si="231"/>
        <v>NA</v>
      </c>
      <c r="AJ137" s="14" t="str">
        <f t="shared" si="232"/>
        <v>NA</v>
      </c>
      <c r="AK137" s="14" t="str">
        <f t="shared" si="233"/>
        <v>NA</v>
      </c>
      <c r="AL137" s="14">
        <f t="shared" si="234"/>
        <v>0</v>
      </c>
      <c r="AM137" s="14" t="str">
        <f t="shared" si="235"/>
        <v>NA</v>
      </c>
      <c r="AN137" s="11" t="str">
        <f t="shared" si="236"/>
        <v>NA</v>
      </c>
      <c r="AP137">
        <f t="shared" si="237"/>
        <v>0</v>
      </c>
      <c r="AQ137">
        <f t="shared" si="238"/>
        <v>0</v>
      </c>
      <c r="AR137">
        <f t="shared" si="239"/>
        <v>0</v>
      </c>
      <c r="AS137">
        <f t="shared" si="240"/>
        <v>0</v>
      </c>
      <c r="AT137">
        <f t="shared" si="241"/>
        <v>0</v>
      </c>
      <c r="AU137">
        <f t="shared" si="242"/>
        <v>0</v>
      </c>
      <c r="AV137">
        <f t="shared" si="243"/>
        <v>0</v>
      </c>
      <c r="AW137">
        <f t="shared" si="244"/>
        <v>0</v>
      </c>
      <c r="AX137">
        <f t="shared" si="245"/>
        <v>0</v>
      </c>
      <c r="AY137">
        <f t="shared" si="246"/>
        <v>0</v>
      </c>
      <c r="AZ137">
        <f t="shared" si="247"/>
        <v>0</v>
      </c>
      <c r="BA137">
        <f t="shared" si="248"/>
        <v>0</v>
      </c>
      <c r="BB137">
        <f t="shared" si="249"/>
        <v>0</v>
      </c>
      <c r="BD137">
        <f t="shared" si="250"/>
        <v>0</v>
      </c>
      <c r="BE137">
        <f t="shared" si="251"/>
        <v>0</v>
      </c>
      <c r="BF137">
        <f t="shared" si="252"/>
        <v>0</v>
      </c>
      <c r="BG137">
        <f t="shared" si="253"/>
        <v>0</v>
      </c>
      <c r="BH137">
        <f t="shared" si="254"/>
        <v>0</v>
      </c>
      <c r="BI137">
        <f t="shared" si="255"/>
        <v>0</v>
      </c>
      <c r="BJ137">
        <f t="shared" si="256"/>
        <v>0</v>
      </c>
      <c r="BK137">
        <f t="shared" si="257"/>
        <v>0</v>
      </c>
      <c r="BL137">
        <f t="shared" si="258"/>
        <v>0</v>
      </c>
      <c r="BM137">
        <f t="shared" si="259"/>
        <v>0</v>
      </c>
      <c r="BN137">
        <f t="shared" si="260"/>
        <v>0</v>
      </c>
      <c r="BO137">
        <f t="shared" si="261"/>
        <v>0</v>
      </c>
      <c r="BP137">
        <f t="shared" si="262"/>
        <v>0</v>
      </c>
      <c r="BQ137" t="str">
        <f t="shared" si="263"/>
        <v>NA</v>
      </c>
    </row>
    <row r="138" spans="15:69" x14ac:dyDescent="0.15">
      <c r="O138">
        <f t="shared" si="221"/>
        <v>0</v>
      </c>
      <c r="V138" s="39">
        <v>12</v>
      </c>
      <c r="W138" s="39">
        <v>4</v>
      </c>
      <c r="X138" s="15">
        <v>0</v>
      </c>
      <c r="Z138" s="14" t="str">
        <f t="shared" si="222"/>
        <v>NA</v>
      </c>
      <c r="AA138" s="14" t="str">
        <f t="shared" si="223"/>
        <v>NA</v>
      </c>
      <c r="AB138" s="14" t="str">
        <f t="shared" si="224"/>
        <v>NA</v>
      </c>
      <c r="AC138" s="14" t="str">
        <f t="shared" si="225"/>
        <v>NA</v>
      </c>
      <c r="AD138" s="14" t="str">
        <f t="shared" si="226"/>
        <v>NA</v>
      </c>
      <c r="AE138" s="14" t="str">
        <f t="shared" si="227"/>
        <v>NA</v>
      </c>
      <c r="AF138" s="14" t="str">
        <f t="shared" si="228"/>
        <v>NA</v>
      </c>
      <c r="AG138" s="14" t="str">
        <f t="shared" si="229"/>
        <v>NA</v>
      </c>
      <c r="AH138" s="14" t="str">
        <f t="shared" si="230"/>
        <v>NA</v>
      </c>
      <c r="AI138" s="14" t="str">
        <f t="shared" si="231"/>
        <v>NA</v>
      </c>
      <c r="AJ138" s="14" t="str">
        <f t="shared" si="232"/>
        <v>NA</v>
      </c>
      <c r="AK138" s="14" t="str">
        <f t="shared" si="233"/>
        <v>NA</v>
      </c>
      <c r="AL138" s="14">
        <f t="shared" si="234"/>
        <v>0</v>
      </c>
      <c r="AM138" s="14" t="str">
        <f t="shared" si="235"/>
        <v>NA</v>
      </c>
      <c r="AN138" s="11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15:69" x14ac:dyDescent="0.15">
      <c r="O139">
        <f t="shared" si="221"/>
        <v>0</v>
      </c>
      <c r="V139" s="39">
        <v>12</v>
      </c>
      <c r="W139" s="39">
        <v>4</v>
      </c>
      <c r="X139" s="15">
        <v>0</v>
      </c>
      <c r="Z139" s="14" t="str">
        <f t="shared" si="222"/>
        <v>NA</v>
      </c>
      <c r="AA139" s="14" t="str">
        <f t="shared" si="223"/>
        <v>NA</v>
      </c>
      <c r="AB139" s="14" t="str">
        <f t="shared" si="224"/>
        <v>NA</v>
      </c>
      <c r="AC139" s="14" t="str">
        <f t="shared" si="225"/>
        <v>NA</v>
      </c>
      <c r="AD139" s="14" t="str">
        <f t="shared" si="226"/>
        <v>NA</v>
      </c>
      <c r="AE139" s="14" t="str">
        <f t="shared" si="227"/>
        <v>NA</v>
      </c>
      <c r="AF139" s="14" t="str">
        <f t="shared" si="228"/>
        <v>NA</v>
      </c>
      <c r="AG139" s="14" t="str">
        <f t="shared" si="229"/>
        <v>NA</v>
      </c>
      <c r="AH139" s="14" t="str">
        <f t="shared" si="230"/>
        <v>NA</v>
      </c>
      <c r="AI139" s="14" t="str">
        <f t="shared" si="231"/>
        <v>NA</v>
      </c>
      <c r="AJ139" s="14" t="str">
        <f t="shared" si="232"/>
        <v>NA</v>
      </c>
      <c r="AK139" s="14" t="str">
        <f t="shared" si="233"/>
        <v>NA</v>
      </c>
      <c r="AL139" s="14">
        <f t="shared" si="234"/>
        <v>0</v>
      </c>
      <c r="AM139" s="14" t="str">
        <f t="shared" si="235"/>
        <v>NA</v>
      </c>
      <c r="AN139" s="11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15:69" x14ac:dyDescent="0.15">
      <c r="O140">
        <f t="shared" si="221"/>
        <v>0</v>
      </c>
      <c r="V140" s="39">
        <v>12</v>
      </c>
      <c r="W140" s="39">
        <v>4</v>
      </c>
      <c r="X140" s="15">
        <v>0</v>
      </c>
      <c r="Z140" s="14" t="str">
        <f t="shared" si="222"/>
        <v>NA</v>
      </c>
      <c r="AA140" s="14" t="str">
        <f t="shared" si="223"/>
        <v>NA</v>
      </c>
      <c r="AB140" s="14" t="str">
        <f t="shared" si="224"/>
        <v>NA</v>
      </c>
      <c r="AC140" s="14" t="str">
        <f t="shared" si="225"/>
        <v>NA</v>
      </c>
      <c r="AD140" s="14" t="str">
        <f t="shared" si="226"/>
        <v>NA</v>
      </c>
      <c r="AE140" s="14" t="str">
        <f t="shared" si="227"/>
        <v>NA</v>
      </c>
      <c r="AF140" s="14" t="str">
        <f t="shared" si="228"/>
        <v>NA</v>
      </c>
      <c r="AG140" s="14" t="str">
        <f t="shared" si="229"/>
        <v>NA</v>
      </c>
      <c r="AH140" s="14" t="str">
        <f t="shared" si="230"/>
        <v>NA</v>
      </c>
      <c r="AI140" s="14" t="str">
        <f t="shared" si="231"/>
        <v>NA</v>
      </c>
      <c r="AJ140" s="14" t="str">
        <f t="shared" si="232"/>
        <v>NA</v>
      </c>
      <c r="AK140" s="14" t="str">
        <f t="shared" si="233"/>
        <v>NA</v>
      </c>
      <c r="AL140" s="14">
        <f t="shared" si="234"/>
        <v>0</v>
      </c>
      <c r="AM140" s="14" t="str">
        <f t="shared" si="235"/>
        <v>NA</v>
      </c>
      <c r="AN140" s="11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15:69" x14ac:dyDescent="0.15">
      <c r="O141">
        <f t="shared" si="221"/>
        <v>0</v>
      </c>
      <c r="V141" s="39">
        <v>12</v>
      </c>
      <c r="W141" s="39">
        <v>4</v>
      </c>
      <c r="X141" s="15">
        <v>0</v>
      </c>
      <c r="Z141" s="14" t="str">
        <f t="shared" si="222"/>
        <v>NA</v>
      </c>
      <c r="AA141" s="14" t="str">
        <f t="shared" si="223"/>
        <v>NA</v>
      </c>
      <c r="AB141" s="14" t="str">
        <f t="shared" si="224"/>
        <v>NA</v>
      </c>
      <c r="AC141" s="14" t="str">
        <f t="shared" si="225"/>
        <v>NA</v>
      </c>
      <c r="AD141" s="14" t="str">
        <f t="shared" si="226"/>
        <v>NA</v>
      </c>
      <c r="AE141" s="14" t="str">
        <f t="shared" si="227"/>
        <v>NA</v>
      </c>
      <c r="AF141" s="14" t="str">
        <f t="shared" si="228"/>
        <v>NA</v>
      </c>
      <c r="AG141" s="14" t="str">
        <f t="shared" si="229"/>
        <v>NA</v>
      </c>
      <c r="AH141" s="14" t="str">
        <f t="shared" si="230"/>
        <v>NA</v>
      </c>
      <c r="AI141" s="14" t="str">
        <f t="shared" si="231"/>
        <v>NA</v>
      </c>
      <c r="AJ141" s="14" t="str">
        <f t="shared" si="232"/>
        <v>NA</v>
      </c>
      <c r="AK141" s="14" t="str">
        <f t="shared" si="233"/>
        <v>NA</v>
      </c>
      <c r="AL141" s="14">
        <f t="shared" si="234"/>
        <v>0</v>
      </c>
      <c r="AM141" s="14" t="str">
        <f t="shared" si="235"/>
        <v>NA</v>
      </c>
      <c r="AN141" s="11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15:69" x14ac:dyDescent="0.15">
      <c r="O142">
        <f t="shared" si="221"/>
        <v>0</v>
      </c>
      <c r="V142" s="39">
        <v>12</v>
      </c>
      <c r="W142" s="39">
        <v>4</v>
      </c>
      <c r="X142" s="15">
        <v>0</v>
      </c>
      <c r="Z142" s="14" t="str">
        <f t="shared" si="222"/>
        <v>NA</v>
      </c>
      <c r="AA142" s="14" t="str">
        <f t="shared" si="223"/>
        <v>NA</v>
      </c>
      <c r="AB142" s="14" t="str">
        <f t="shared" si="224"/>
        <v>NA</v>
      </c>
      <c r="AC142" s="14" t="str">
        <f t="shared" si="225"/>
        <v>NA</v>
      </c>
      <c r="AD142" s="14" t="str">
        <f t="shared" si="226"/>
        <v>NA</v>
      </c>
      <c r="AE142" s="14" t="str">
        <f t="shared" si="227"/>
        <v>NA</v>
      </c>
      <c r="AF142" s="14" t="str">
        <f t="shared" si="228"/>
        <v>NA</v>
      </c>
      <c r="AG142" s="14" t="str">
        <f t="shared" si="229"/>
        <v>NA</v>
      </c>
      <c r="AH142" s="14" t="str">
        <f t="shared" si="230"/>
        <v>NA</v>
      </c>
      <c r="AI142" s="14" t="str">
        <f t="shared" si="231"/>
        <v>NA</v>
      </c>
      <c r="AJ142" s="14" t="str">
        <f t="shared" si="232"/>
        <v>NA</v>
      </c>
      <c r="AK142" s="14" t="str">
        <f t="shared" si="233"/>
        <v>NA</v>
      </c>
      <c r="AL142" s="14">
        <f t="shared" si="234"/>
        <v>0</v>
      </c>
      <c r="AM142" s="14" t="str">
        <f t="shared" si="235"/>
        <v>NA</v>
      </c>
      <c r="AN142" s="11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15:69" x14ac:dyDescent="0.15">
      <c r="O143">
        <f t="shared" si="221"/>
        <v>0</v>
      </c>
      <c r="V143" s="39">
        <v>12</v>
      </c>
      <c r="W143" s="39">
        <v>4</v>
      </c>
      <c r="X143" s="15">
        <v>0</v>
      </c>
      <c r="Z143" s="14" t="str">
        <f t="shared" si="222"/>
        <v>NA</v>
      </c>
      <c r="AA143" s="14" t="str">
        <f t="shared" si="223"/>
        <v>NA</v>
      </c>
      <c r="AB143" s="14" t="str">
        <f t="shared" si="224"/>
        <v>NA</v>
      </c>
      <c r="AC143" s="14" t="str">
        <f t="shared" si="225"/>
        <v>NA</v>
      </c>
      <c r="AD143" s="14" t="str">
        <f t="shared" si="226"/>
        <v>NA</v>
      </c>
      <c r="AE143" s="14" t="str">
        <f t="shared" si="227"/>
        <v>NA</v>
      </c>
      <c r="AF143" s="14" t="str">
        <f t="shared" si="228"/>
        <v>NA</v>
      </c>
      <c r="AG143" s="14" t="str">
        <f t="shared" si="229"/>
        <v>NA</v>
      </c>
      <c r="AH143" s="14" t="str">
        <f t="shared" si="230"/>
        <v>NA</v>
      </c>
      <c r="AI143" s="14" t="str">
        <f t="shared" si="231"/>
        <v>NA</v>
      </c>
      <c r="AJ143" s="14" t="str">
        <f t="shared" si="232"/>
        <v>NA</v>
      </c>
      <c r="AK143" s="14" t="str">
        <f t="shared" si="233"/>
        <v>NA</v>
      </c>
      <c r="AL143" s="14">
        <f t="shared" si="234"/>
        <v>0</v>
      </c>
      <c r="AM143" s="14" t="str">
        <f t="shared" si="235"/>
        <v>NA</v>
      </c>
      <c r="AN143" s="11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03"/>
  <sheetViews>
    <sheetView tabSelected="1" topLeftCell="C1" workbookViewId="0">
      <selection activeCell="Q27" sqref="Q27"/>
    </sheetView>
  </sheetViews>
  <sheetFormatPr defaultRowHeight="13.5" x14ac:dyDescent="0.15"/>
  <cols>
    <col min="2" max="2" width="27.375" customWidth="1"/>
  </cols>
  <sheetData>
    <row r="1" spans="2:24" x14ac:dyDescent="0.15">
      <c r="B1" t="s">
        <v>68</v>
      </c>
      <c r="C1">
        <v>1.2885279999999999</v>
      </c>
    </row>
    <row r="2" spans="2:24" x14ac:dyDescent="0.15">
      <c r="B2" t="s">
        <v>69</v>
      </c>
      <c r="C2">
        <v>1049.586</v>
      </c>
      <c r="E2" t="s">
        <v>76</v>
      </c>
      <c r="F2" t="s">
        <v>75</v>
      </c>
    </row>
    <row r="3" spans="2:24" x14ac:dyDescent="0.15">
      <c r="E3" t="s">
        <v>67</v>
      </c>
      <c r="M3" s="42" t="s">
        <v>77</v>
      </c>
      <c r="N3" s="42"/>
      <c r="O3" s="42" t="s">
        <v>183</v>
      </c>
      <c r="P3" s="42"/>
      <c r="Q3" s="42" t="s">
        <v>183</v>
      </c>
      <c r="R3" s="42"/>
      <c r="S3" s="42" t="s">
        <v>183</v>
      </c>
      <c r="T3" s="42"/>
      <c r="U3" s="42" t="s">
        <v>183</v>
      </c>
      <c r="V3" s="42"/>
      <c r="W3" s="42" t="s">
        <v>183</v>
      </c>
      <c r="X3" s="42"/>
    </row>
    <row r="4" spans="2:24" x14ac:dyDescent="0.15">
      <c r="D4" t="s">
        <v>66</v>
      </c>
      <c r="E4">
        <v>0</v>
      </c>
      <c r="G4" t="s">
        <v>62</v>
      </c>
      <c r="H4" t="s">
        <v>63</v>
      </c>
      <c r="I4" t="s">
        <v>64</v>
      </c>
      <c r="J4" t="s">
        <v>65</v>
      </c>
      <c r="M4" t="s">
        <v>70</v>
      </c>
      <c r="O4" t="s">
        <v>71</v>
      </c>
      <c r="Q4" t="s">
        <v>72</v>
      </c>
      <c r="S4" t="s">
        <v>73</v>
      </c>
      <c r="U4" t="s">
        <v>74</v>
      </c>
      <c r="W4" t="s">
        <v>184</v>
      </c>
    </row>
    <row r="5" spans="2:24" x14ac:dyDescent="0.15">
      <c r="B5" t="s">
        <v>86</v>
      </c>
      <c r="C5">
        <v>426</v>
      </c>
      <c r="D5">
        <v>5.8309518948536461</v>
      </c>
      <c r="E5" s="36">
        <f>E4</f>
        <v>0</v>
      </c>
      <c r="F5" s="36">
        <f t="shared" ref="F5:F68" si="0">E$90-E5</f>
        <v>429.86642911994682</v>
      </c>
      <c r="G5">
        <v>1.9042549317185226E-3</v>
      </c>
      <c r="H5">
        <v>0.13771911793215935</v>
      </c>
      <c r="I5">
        <v>9.2660756951928984E-3</v>
      </c>
      <c r="J5">
        <v>2.2216593928134274E-2</v>
      </c>
      <c r="M5">
        <v>45.600893208437412</v>
      </c>
      <c r="N5">
        <v>1.2184982433726208E-3</v>
      </c>
      <c r="O5">
        <v>0</v>
      </c>
      <c r="P5">
        <v>0.13771911793215935</v>
      </c>
      <c r="Q5">
        <v>0</v>
      </c>
      <c r="R5">
        <v>0.12442653937718164</v>
      </c>
      <c r="S5">
        <v>0</v>
      </c>
      <c r="T5">
        <v>9.2660756951928984E-3</v>
      </c>
      <c r="U5">
        <v>0</v>
      </c>
      <c r="V5">
        <v>2.2216593928134274E-2</v>
      </c>
      <c r="W5">
        <v>0</v>
      </c>
      <c r="X5">
        <v>1.9334506049389761E-2</v>
      </c>
    </row>
    <row r="6" spans="2:24" x14ac:dyDescent="0.15">
      <c r="B6" t="s">
        <v>87</v>
      </c>
      <c r="C6">
        <v>427</v>
      </c>
      <c r="D6">
        <v>5.0990195135864749</v>
      </c>
      <c r="E6" s="36">
        <f>E5+D6</f>
        <v>5.0990195135864749</v>
      </c>
      <c r="F6" s="36">
        <f t="shared" si="0"/>
        <v>424.76740960636033</v>
      </c>
      <c r="G6">
        <v>1.4072452462975812E-3</v>
      </c>
      <c r="H6">
        <v>0.13497116061044037</v>
      </c>
      <c r="I6">
        <v>9.174824211551167E-3</v>
      </c>
      <c r="J6">
        <v>2.0450394656671703E-2</v>
      </c>
      <c r="M6">
        <v>50.986058015565966</v>
      </c>
      <c r="N6">
        <v>1.296346206463392E-3</v>
      </c>
      <c r="O6">
        <v>5.0990195135864749</v>
      </c>
      <c r="P6">
        <v>0.13497116061044037</v>
      </c>
      <c r="Q6">
        <v>5.3851648071470208</v>
      </c>
      <c r="R6">
        <v>0.1166175423544959</v>
      </c>
      <c r="S6">
        <v>5.0990195135864749</v>
      </c>
      <c r="T6">
        <v>9.174824211551167E-3</v>
      </c>
      <c r="U6">
        <v>5.0990195135864749</v>
      </c>
      <c r="V6">
        <v>2.0450394656671703E-2</v>
      </c>
      <c r="W6">
        <v>5.3851648071470208</v>
      </c>
      <c r="X6">
        <v>1.8098657067052024E-2</v>
      </c>
    </row>
    <row r="7" spans="2:24" x14ac:dyDescent="0.15">
      <c r="B7" t="s">
        <v>88</v>
      </c>
      <c r="C7">
        <v>428</v>
      </c>
      <c r="D7">
        <v>4.4721359550082234</v>
      </c>
      <c r="E7" s="36">
        <f t="shared" ref="E7:E70" si="1">E6+D7</f>
        <v>9.5711554685946982</v>
      </c>
      <c r="F7" s="36">
        <f t="shared" si="0"/>
        <v>420.29527365135209</v>
      </c>
      <c r="G7">
        <v>1.4852306846300288E-3</v>
      </c>
      <c r="H7">
        <v>0.13454524787778818</v>
      </c>
      <c r="I7">
        <v>9.0640849195335049E-3</v>
      </c>
      <c r="J7">
        <v>1.9742618523936162E-2</v>
      </c>
      <c r="K7" s="36"/>
      <c r="M7">
        <v>55.109163641189525</v>
      </c>
      <c r="N7">
        <v>1.3228467524669927E-3</v>
      </c>
      <c r="O7">
        <v>9.5711554685946982</v>
      </c>
      <c r="P7">
        <v>0.13454524787778818</v>
      </c>
      <c r="Q7">
        <v>10.484184320733505</v>
      </c>
      <c r="R7">
        <v>0.11396905450996171</v>
      </c>
      <c r="S7">
        <v>9.5711554685946982</v>
      </c>
      <c r="T7">
        <v>9.0640849195335049E-3</v>
      </c>
      <c r="U7">
        <v>9.5711554685946982</v>
      </c>
      <c r="V7">
        <v>1.9742618523936162E-2</v>
      </c>
      <c r="W7">
        <v>10.484184320733505</v>
      </c>
      <c r="X7">
        <v>1.7218637611984736E-2</v>
      </c>
    </row>
    <row r="8" spans="2:24" x14ac:dyDescent="0.15">
      <c r="B8" t="s">
        <v>89</v>
      </c>
      <c r="C8">
        <v>429</v>
      </c>
      <c r="D8">
        <v>5.3851648071285512</v>
      </c>
      <c r="E8" s="36">
        <f t="shared" si="1"/>
        <v>14.95632027572325</v>
      </c>
      <c r="F8" s="36">
        <f t="shared" si="0"/>
        <v>414.91010884422354</v>
      </c>
      <c r="G8">
        <v>1.4780702094483059E-3</v>
      </c>
      <c r="H8">
        <v>0.13308410980549221</v>
      </c>
      <c r="I8">
        <v>8.8841262740928881E-3</v>
      </c>
      <c r="J8">
        <v>1.8834948997302911E-2</v>
      </c>
      <c r="K8" s="36"/>
      <c r="M8">
        <v>60.494328448318079</v>
      </c>
      <c r="N8">
        <v>1.4032551020281428E-3</v>
      </c>
      <c r="O8">
        <v>14.95632027572325</v>
      </c>
      <c r="P8">
        <v>0.13308410980549221</v>
      </c>
      <c r="Q8">
        <v>14.956320275741746</v>
      </c>
      <c r="R8">
        <v>0.11091079732455748</v>
      </c>
      <c r="S8">
        <v>14.95632027572325</v>
      </c>
      <c r="T8">
        <v>8.8841262740928881E-3</v>
      </c>
      <c r="U8">
        <v>14.95632027572325</v>
      </c>
      <c r="V8">
        <v>1.8834948997302911E-2</v>
      </c>
      <c r="W8">
        <v>14.956320275741746</v>
      </c>
      <c r="X8">
        <v>1.6854344872980556E-2</v>
      </c>
    </row>
    <row r="9" spans="2:24" x14ac:dyDescent="0.15">
      <c r="B9" t="s">
        <v>90</v>
      </c>
      <c r="C9">
        <v>430</v>
      </c>
      <c r="D9">
        <v>5.3851648071285512</v>
      </c>
      <c r="E9" s="36">
        <f t="shared" si="1"/>
        <v>20.341485082851801</v>
      </c>
      <c r="F9" s="36">
        <f t="shared" si="0"/>
        <v>409.524944037095</v>
      </c>
      <c r="G9">
        <v>1.6108584420199373E-3</v>
      </c>
      <c r="H9">
        <v>0.14950259085581571</v>
      </c>
      <c r="I9">
        <v>8.8468285874151401E-3</v>
      </c>
      <c r="J9">
        <v>1.8057581106280231E-2</v>
      </c>
      <c r="K9" s="36"/>
      <c r="M9">
        <v>65.879493255451905</v>
      </c>
      <c r="N9">
        <v>1.4913027032825324E-3</v>
      </c>
      <c r="O9">
        <v>24.813621037860024</v>
      </c>
      <c r="P9">
        <v>0.13163970680651069</v>
      </c>
      <c r="Q9">
        <v>20.341485082870292</v>
      </c>
      <c r="R9">
        <v>0.110441016489811</v>
      </c>
      <c r="S9">
        <v>20.341485082851801</v>
      </c>
      <c r="T9">
        <v>8.8468285874151401E-3</v>
      </c>
      <c r="U9">
        <v>20.341485082851801</v>
      </c>
      <c r="V9">
        <v>1.8057581106280231E-2</v>
      </c>
      <c r="W9">
        <v>20.341485082870292</v>
      </c>
      <c r="X9">
        <v>1.6653305225772144E-2</v>
      </c>
    </row>
    <row r="10" spans="2:24" x14ac:dyDescent="0.15">
      <c r="B10" t="s">
        <v>91</v>
      </c>
      <c r="C10">
        <v>431</v>
      </c>
      <c r="D10">
        <v>4.4721359550082234</v>
      </c>
      <c r="E10" s="36">
        <f t="shared" si="1"/>
        <v>24.813621037860024</v>
      </c>
      <c r="F10" s="36">
        <f t="shared" si="0"/>
        <v>405.05280808208681</v>
      </c>
      <c r="G10">
        <v>1.5102673437325891E-3</v>
      </c>
      <c r="H10">
        <v>0.13163970680651069</v>
      </c>
      <c r="I10">
        <v>8.4559271384539829E-3</v>
      </c>
      <c r="J10">
        <v>1.780086636530032E-2</v>
      </c>
      <c r="K10" s="36"/>
      <c r="M10">
        <v>70.351629210453765</v>
      </c>
      <c r="N10">
        <v>1.4767119426774655E-3</v>
      </c>
      <c r="O10">
        <v>29.912640551446501</v>
      </c>
      <c r="P10">
        <v>0.13131064820935459</v>
      </c>
      <c r="Q10">
        <v>25.726649889998839</v>
      </c>
      <c r="R10">
        <v>0.10911210146596335</v>
      </c>
      <c r="S10">
        <v>24.813621037860024</v>
      </c>
      <c r="T10">
        <v>8.4559271384539829E-3</v>
      </c>
      <c r="U10">
        <v>24.813621037860024</v>
      </c>
      <c r="V10">
        <v>1.780086636530032E-2</v>
      </c>
      <c r="W10">
        <v>25.726649889998839</v>
      </c>
      <c r="X10">
        <v>1.6161633797061242E-2</v>
      </c>
    </row>
    <row r="11" spans="2:24" x14ac:dyDescent="0.15">
      <c r="B11" t="s">
        <v>92</v>
      </c>
      <c r="C11">
        <v>432</v>
      </c>
      <c r="D11">
        <v>5.0990195135864749</v>
      </c>
      <c r="E11" s="36">
        <f t="shared" si="1"/>
        <v>29.912640551446501</v>
      </c>
      <c r="F11" s="36">
        <f t="shared" si="0"/>
        <v>399.95378856850033</v>
      </c>
      <c r="G11">
        <v>1.510236142320571E-3</v>
      </c>
      <c r="H11">
        <v>0.13131064820935459</v>
      </c>
      <c r="I11">
        <v>8.3462928644319357E-3</v>
      </c>
      <c r="J11">
        <v>1.7689245491486379E-2</v>
      </c>
      <c r="K11" s="36"/>
      <c r="M11">
        <v>75.736794017582312</v>
      </c>
      <c r="N11">
        <v>1.6637477242329999E-3</v>
      </c>
      <c r="O11">
        <v>35.743592446300148</v>
      </c>
      <c r="P11">
        <v>0.12954371352848684</v>
      </c>
      <c r="Q11">
        <v>30.19878584500708</v>
      </c>
      <c r="R11">
        <v>0.1081315558495386</v>
      </c>
      <c r="S11">
        <v>29.912640551446501</v>
      </c>
      <c r="T11">
        <v>8.3462928644319357E-3</v>
      </c>
      <c r="U11">
        <v>29.912640551446501</v>
      </c>
      <c r="V11">
        <v>1.7689245491486379E-2</v>
      </c>
      <c r="W11">
        <v>30.19878584500708</v>
      </c>
      <c r="X11">
        <v>1.6143079192618287E-2</v>
      </c>
    </row>
    <row r="12" spans="2:24" x14ac:dyDescent="0.15">
      <c r="B12" t="s">
        <v>93</v>
      </c>
      <c r="C12">
        <v>433</v>
      </c>
      <c r="D12">
        <v>5.8309518948536461</v>
      </c>
      <c r="E12" s="36">
        <f t="shared" si="1"/>
        <v>35.743592446300148</v>
      </c>
      <c r="F12" s="36">
        <f t="shared" si="0"/>
        <v>394.12283667364665</v>
      </c>
      <c r="G12">
        <v>1.4644697360100879E-3</v>
      </c>
      <c r="H12">
        <v>0.12954371352848684</v>
      </c>
      <c r="I12">
        <v>8.5198310462662775E-3</v>
      </c>
      <c r="J12">
        <v>1.7765801995341217E-2</v>
      </c>
      <c r="M12">
        <v>81.121958824729333</v>
      </c>
      <c r="N12">
        <v>1.6585587180901324E-3</v>
      </c>
      <c r="O12">
        <v>40.215728401295664</v>
      </c>
      <c r="P12">
        <v>0.1306980649773033</v>
      </c>
      <c r="Q12">
        <v>35.583950652135627</v>
      </c>
      <c r="R12">
        <v>0.10746950424112747</v>
      </c>
      <c r="S12">
        <v>35.743592446300148</v>
      </c>
      <c r="T12">
        <v>8.5198310462662775E-3</v>
      </c>
      <c r="U12">
        <v>35.743592446300148</v>
      </c>
      <c r="V12">
        <v>1.7765801995341217E-2</v>
      </c>
      <c r="W12">
        <v>35.583950652135627</v>
      </c>
      <c r="X12">
        <v>1.5814311567068366E-2</v>
      </c>
    </row>
    <row r="13" spans="2:24" x14ac:dyDescent="0.15">
      <c r="B13" t="s">
        <v>94</v>
      </c>
      <c r="C13">
        <v>434</v>
      </c>
      <c r="D13">
        <v>4.4721359549955126</v>
      </c>
      <c r="E13" s="36">
        <f t="shared" si="1"/>
        <v>40.215728401295664</v>
      </c>
      <c r="F13" s="36">
        <f t="shared" si="0"/>
        <v>389.65070071865114</v>
      </c>
      <c r="G13">
        <v>1.5017910526493202E-3</v>
      </c>
      <c r="H13">
        <v>0.1306980649773033</v>
      </c>
      <c r="I13">
        <v>8.2451974825702799E-3</v>
      </c>
      <c r="J13">
        <v>1.7037173997512877E-2</v>
      </c>
      <c r="M13">
        <v>85.594094779718489</v>
      </c>
      <c r="N13">
        <v>1.7402438605127449E-3</v>
      </c>
      <c r="O13">
        <v>45.600893208437412</v>
      </c>
      <c r="P13">
        <v>0.13094357244541349</v>
      </c>
      <c r="Q13">
        <v>40.969115459264174</v>
      </c>
      <c r="R13">
        <v>0.10733919259243006</v>
      </c>
      <c r="S13">
        <v>40.215728401295664</v>
      </c>
      <c r="T13">
        <v>8.2451974825702799E-3</v>
      </c>
      <c r="U13">
        <v>40.215728401295664</v>
      </c>
      <c r="V13">
        <v>1.7037173997512877E-2</v>
      </c>
      <c r="W13">
        <v>40.969115459264174</v>
      </c>
      <c r="X13">
        <v>1.5789150723749448E-2</v>
      </c>
    </row>
    <row r="14" spans="2:24" x14ac:dyDescent="0.15">
      <c r="B14" t="s">
        <v>95</v>
      </c>
      <c r="C14">
        <v>435</v>
      </c>
      <c r="D14">
        <v>5.3851648071417451</v>
      </c>
      <c r="E14" s="36">
        <f t="shared" si="1"/>
        <v>45.600893208437412</v>
      </c>
      <c r="F14" s="36">
        <f t="shared" si="0"/>
        <v>384.2655359115094</v>
      </c>
      <c r="G14">
        <v>1.2184982433726208E-3</v>
      </c>
      <c r="H14">
        <v>0.13094357244541349</v>
      </c>
      <c r="I14">
        <v>8.2283149571625545E-3</v>
      </c>
      <c r="J14">
        <v>1.7243205113133275E-2</v>
      </c>
      <c r="M14">
        <v>90.693114293321685</v>
      </c>
      <c r="N14">
        <v>1.8775150241769889E-3</v>
      </c>
      <c r="O14">
        <v>50.986058015565966</v>
      </c>
      <c r="P14">
        <v>0.13094357244541349</v>
      </c>
      <c r="Q14">
        <v>45.441251414272415</v>
      </c>
      <c r="R14">
        <v>0.10717468555811707</v>
      </c>
      <c r="S14">
        <v>45.600893208437412</v>
      </c>
      <c r="T14">
        <v>8.2283149571625545E-3</v>
      </c>
      <c r="U14">
        <v>45.600893208437412</v>
      </c>
      <c r="V14">
        <v>1.7243205113133275E-2</v>
      </c>
      <c r="W14">
        <v>45.441251414272415</v>
      </c>
      <c r="X14">
        <v>1.6041630296128255E-2</v>
      </c>
    </row>
    <row r="15" spans="2:24" x14ac:dyDescent="0.15">
      <c r="B15" t="s">
        <v>96</v>
      </c>
      <c r="C15">
        <v>436</v>
      </c>
      <c r="D15">
        <v>5.3851648071285512</v>
      </c>
      <c r="E15" s="36">
        <f t="shared" si="1"/>
        <v>50.986058015565966</v>
      </c>
      <c r="F15" s="36">
        <f t="shared" si="0"/>
        <v>378.88037110438086</v>
      </c>
      <c r="G15">
        <v>1.296346206463392E-3</v>
      </c>
      <c r="H15">
        <v>0.13233178768009823</v>
      </c>
      <c r="I15">
        <v>8.228768684748311E-3</v>
      </c>
      <c r="J15">
        <v>1.7170305166899127E-2</v>
      </c>
      <c r="M15">
        <v>96.078279100450231</v>
      </c>
      <c r="N15">
        <v>1.5574678376769665E-3</v>
      </c>
      <c r="Q15">
        <v>49.564357039892514</v>
      </c>
      <c r="R15">
        <v>0.10756801601848683</v>
      </c>
      <c r="S15">
        <v>50.986058015565966</v>
      </c>
      <c r="T15">
        <v>8.228768684748311E-3</v>
      </c>
      <c r="U15">
        <v>50.986058015565966</v>
      </c>
      <c r="V15">
        <v>1.7170305166899127E-2</v>
      </c>
      <c r="W15">
        <v>49.564357039892514</v>
      </c>
      <c r="X15">
        <v>1.5788074294867446E-2</v>
      </c>
    </row>
    <row r="16" spans="2:24" x14ac:dyDescent="0.15">
      <c r="B16" t="s">
        <v>97</v>
      </c>
      <c r="C16">
        <v>437</v>
      </c>
      <c r="D16">
        <v>4.1231056256235608</v>
      </c>
      <c r="E16" s="36">
        <f t="shared" si="1"/>
        <v>55.109163641189525</v>
      </c>
      <c r="F16" s="36">
        <f t="shared" si="0"/>
        <v>374.75726547875729</v>
      </c>
      <c r="G16">
        <v>1.3228467524669927E-3</v>
      </c>
      <c r="H16">
        <v>0.13336443788035279</v>
      </c>
      <c r="I16">
        <v>8.1505602512616585E-3</v>
      </c>
      <c r="J16">
        <v>1.7140812496024713E-2</v>
      </c>
      <c r="M16">
        <v>100.55041505545209</v>
      </c>
      <c r="N16">
        <v>1.7923803756919926E-3</v>
      </c>
      <c r="S16">
        <v>55.109163641189525</v>
      </c>
      <c r="T16">
        <v>8.1505602512616585E-3</v>
      </c>
      <c r="U16">
        <v>55.109163641189525</v>
      </c>
      <c r="V16">
        <v>1.7140812496024713E-2</v>
      </c>
      <c r="W16">
        <v>55.888912360232496</v>
      </c>
      <c r="X16">
        <v>1.5702127048163091E-2</v>
      </c>
    </row>
    <row r="17" spans="2:24" x14ac:dyDescent="0.15">
      <c r="B17" t="s">
        <v>98</v>
      </c>
      <c r="C17">
        <v>438</v>
      </c>
      <c r="D17">
        <v>5.3851648071285512</v>
      </c>
      <c r="E17" s="36">
        <f t="shared" si="1"/>
        <v>60.494328448318079</v>
      </c>
      <c r="F17" s="36">
        <f t="shared" si="0"/>
        <v>369.37210067162874</v>
      </c>
      <c r="G17">
        <v>1.4032551020281428E-3</v>
      </c>
      <c r="H17">
        <v>0.1321051273086363</v>
      </c>
      <c r="I17">
        <v>8.1383441039290429E-3</v>
      </c>
      <c r="J17">
        <v>1.7246574589571281E-2</v>
      </c>
      <c r="M17">
        <v>105.93557986258593</v>
      </c>
      <c r="N17">
        <v>1.7989003621239823E-3</v>
      </c>
      <c r="S17">
        <v>60.494328448318079</v>
      </c>
      <c r="T17">
        <v>8.1383441039290429E-3</v>
      </c>
      <c r="U17">
        <v>60.494328448318079</v>
      </c>
      <c r="V17">
        <v>1.7246574589571281E-2</v>
      </c>
      <c r="W17">
        <v>60.361048315221637</v>
      </c>
      <c r="X17">
        <v>1.5712250769618838E-2</v>
      </c>
    </row>
    <row r="18" spans="2:24" x14ac:dyDescent="0.15">
      <c r="B18" t="s">
        <v>99</v>
      </c>
      <c r="C18">
        <v>439</v>
      </c>
      <c r="D18">
        <v>5.3851648071338278</v>
      </c>
      <c r="E18" s="36">
        <f t="shared" si="1"/>
        <v>65.879493255451905</v>
      </c>
      <c r="F18" s="36">
        <f t="shared" si="0"/>
        <v>363.98693586449491</v>
      </c>
      <c r="G18">
        <v>1.4913027032825324E-3</v>
      </c>
      <c r="H18">
        <v>0.13522321443436836</v>
      </c>
      <c r="I18">
        <v>8.1876138981942792E-3</v>
      </c>
      <c r="J18">
        <v>1.6991427091892667E-2</v>
      </c>
      <c r="M18">
        <v>111.76653175742739</v>
      </c>
      <c r="N18">
        <v>1.867143849286941E-3</v>
      </c>
      <c r="U18">
        <v>65.879493255451905</v>
      </c>
      <c r="V18">
        <v>1.6991427091892667E-2</v>
      </c>
      <c r="W18">
        <v>65.361048315225617</v>
      </c>
      <c r="X18">
        <v>1.5883680627806096E-2</v>
      </c>
    </row>
    <row r="19" spans="2:24" x14ac:dyDescent="0.15">
      <c r="B19" t="s">
        <v>100</v>
      </c>
      <c r="C19">
        <v>440</v>
      </c>
      <c r="D19">
        <v>4.4721359550018667</v>
      </c>
      <c r="E19" s="36">
        <f t="shared" si="1"/>
        <v>70.351629210453765</v>
      </c>
      <c r="F19" s="36">
        <f t="shared" si="0"/>
        <v>359.51479990949304</v>
      </c>
      <c r="G19">
        <v>1.4767119426774655E-3</v>
      </c>
      <c r="H19">
        <v>0.13649284983952195</v>
      </c>
      <c r="I19">
        <v>8.3858784366641313E-3</v>
      </c>
      <c r="J19">
        <v>1.704656862999062E-2</v>
      </c>
      <c r="M19">
        <v>115.8896373830475</v>
      </c>
      <c r="N19">
        <v>1.7640121390248963E-3</v>
      </c>
      <c r="U19">
        <v>70.351629210453765</v>
      </c>
      <c r="V19">
        <v>1.704656862999062E-2</v>
      </c>
    </row>
    <row r="20" spans="2:24" x14ac:dyDescent="0.15">
      <c r="B20" t="s">
        <v>101</v>
      </c>
      <c r="C20">
        <v>441</v>
      </c>
      <c r="D20">
        <v>5.3851648071285512</v>
      </c>
      <c r="E20" s="36">
        <f t="shared" si="1"/>
        <v>75.736794017582312</v>
      </c>
      <c r="F20" s="36">
        <f t="shared" si="0"/>
        <v>354.12963510236449</v>
      </c>
      <c r="G20">
        <v>1.6637477242329999E-3</v>
      </c>
      <c r="H20">
        <v>0.13895642287328933</v>
      </c>
      <c r="I20">
        <v>8.3053511386547204E-3</v>
      </c>
      <c r="J20">
        <v>1.721608973177325E-2</v>
      </c>
      <c r="M20">
        <v>121.27480219018133</v>
      </c>
      <c r="N20">
        <v>1.9433985445091847E-3</v>
      </c>
      <c r="U20">
        <v>75.736794017582312</v>
      </c>
      <c r="V20">
        <v>1.721608973177325E-2</v>
      </c>
    </row>
    <row r="21" spans="2:24" x14ac:dyDescent="0.15">
      <c r="B21" t="s">
        <v>102</v>
      </c>
      <c r="C21">
        <v>442</v>
      </c>
      <c r="D21">
        <v>5.3851648071470235</v>
      </c>
      <c r="E21" s="36">
        <f t="shared" si="1"/>
        <v>81.121958824729333</v>
      </c>
      <c r="F21" s="36">
        <f t="shared" si="0"/>
        <v>348.74447029521747</v>
      </c>
      <c r="G21">
        <v>1.6585587180901324E-3</v>
      </c>
      <c r="H21">
        <v>0.13803585105940874</v>
      </c>
      <c r="I21">
        <v>8.1705077582604011E-3</v>
      </c>
      <c r="J21">
        <v>1.7273120184937943E-2</v>
      </c>
      <c r="M21">
        <v>126.65996699732308</v>
      </c>
      <c r="N21">
        <v>1.8685739097594875E-3</v>
      </c>
      <c r="U21">
        <v>81.121958824729333</v>
      </c>
      <c r="V21">
        <v>1.7273120184937943E-2</v>
      </c>
    </row>
    <row r="22" spans="2:24" x14ac:dyDescent="0.15">
      <c r="B22" t="s">
        <v>103</v>
      </c>
      <c r="C22">
        <v>443</v>
      </c>
      <c r="D22">
        <v>4.4721359549891568</v>
      </c>
      <c r="E22" s="36">
        <f t="shared" si="1"/>
        <v>85.594094779718489</v>
      </c>
      <c r="F22" s="36">
        <f t="shared" si="0"/>
        <v>344.27233434022833</v>
      </c>
      <c r="G22">
        <v>1.7402438605127449E-3</v>
      </c>
      <c r="H22">
        <v>0.13944775109145444</v>
      </c>
      <c r="I22">
        <v>8.4893142669272385E-3</v>
      </c>
      <c r="J22">
        <v>1.7608255224941596E-2</v>
      </c>
      <c r="M22">
        <v>131.13210295231224</v>
      </c>
      <c r="N22">
        <v>1.9985689615101389E-3</v>
      </c>
    </row>
    <row r="23" spans="2:24" x14ac:dyDescent="0.15">
      <c r="B23" t="s">
        <v>104</v>
      </c>
      <c r="C23">
        <v>444</v>
      </c>
      <c r="D23">
        <v>5.0990195136031975</v>
      </c>
      <c r="E23" s="36">
        <f t="shared" si="1"/>
        <v>90.693114293321685</v>
      </c>
      <c r="F23" s="36">
        <f t="shared" si="0"/>
        <v>339.17331482662513</v>
      </c>
      <c r="G23">
        <v>1.8775150241769889E-3</v>
      </c>
      <c r="H23">
        <v>0.14134782366352305</v>
      </c>
      <c r="I23">
        <v>8.6873456458998501E-3</v>
      </c>
      <c r="J23">
        <v>1.7640813086376231E-2</v>
      </c>
      <c r="M23">
        <v>136.51726775944078</v>
      </c>
      <c r="N23">
        <v>1.9705531618333799E-3</v>
      </c>
    </row>
    <row r="24" spans="2:24" x14ac:dyDescent="0.15">
      <c r="B24" t="s">
        <v>105</v>
      </c>
      <c r="C24">
        <v>445</v>
      </c>
      <c r="D24">
        <v>5.3851648071285512</v>
      </c>
      <c r="E24" s="36">
        <f t="shared" si="1"/>
        <v>96.078279100450231</v>
      </c>
      <c r="F24" s="36">
        <f t="shared" si="0"/>
        <v>333.78815001949658</v>
      </c>
      <c r="G24">
        <v>1.5574678376769665E-3</v>
      </c>
      <c r="H24">
        <v>0.14172051498588387</v>
      </c>
      <c r="I24">
        <v>8.5659275973654619E-3</v>
      </c>
      <c r="J24">
        <v>1.7375597945053636E-2</v>
      </c>
      <c r="M24">
        <v>141.61628727304398</v>
      </c>
      <c r="N24">
        <v>1.8429200947975338E-3</v>
      </c>
    </row>
    <row r="25" spans="2:24" x14ac:dyDescent="0.15">
      <c r="B25" t="s">
        <v>106</v>
      </c>
      <c r="C25">
        <v>446</v>
      </c>
      <c r="D25">
        <v>4.4721359550018667</v>
      </c>
      <c r="E25" s="36">
        <f t="shared" si="1"/>
        <v>100.55041505545209</v>
      </c>
      <c r="F25" s="36">
        <f t="shared" si="0"/>
        <v>329.31601406449471</v>
      </c>
      <c r="G25">
        <v>1.7923803756919926E-3</v>
      </c>
      <c r="H25">
        <v>0.14214833524939113</v>
      </c>
      <c r="I25">
        <v>8.5721083558501134E-3</v>
      </c>
      <c r="J25">
        <v>1.7684103596007542E-2</v>
      </c>
      <c r="M25">
        <v>146.61628727303659</v>
      </c>
      <c r="N25">
        <v>1.9206183360517878E-3</v>
      </c>
    </row>
    <row r="26" spans="2:24" x14ac:dyDescent="0.15">
      <c r="B26" t="s">
        <v>107</v>
      </c>
      <c r="C26">
        <v>447</v>
      </c>
      <c r="D26">
        <v>5.3851648071338278</v>
      </c>
      <c r="E26" s="36">
        <f t="shared" si="1"/>
        <v>105.93557986258593</v>
      </c>
      <c r="F26" s="36">
        <f t="shared" si="0"/>
        <v>323.93084925736088</v>
      </c>
      <c r="G26">
        <v>1.7989003621239823E-3</v>
      </c>
      <c r="H26">
        <v>0.14258372943580785</v>
      </c>
      <c r="I26">
        <v>8.6032903699647858E-3</v>
      </c>
      <c r="J26">
        <v>1.7637039694221316E-2</v>
      </c>
      <c r="M26">
        <v>152.00145208017832</v>
      </c>
      <c r="N26">
        <v>1.9982990756948001E-3</v>
      </c>
    </row>
    <row r="27" spans="2:24" x14ac:dyDescent="0.15">
      <c r="B27" t="s">
        <v>108</v>
      </c>
      <c r="C27">
        <v>448</v>
      </c>
      <c r="D27">
        <v>5.8309518948414594</v>
      </c>
      <c r="E27" s="36">
        <f t="shared" si="1"/>
        <v>111.76653175742739</v>
      </c>
      <c r="F27" s="36">
        <f t="shared" si="0"/>
        <v>318.09989736251941</v>
      </c>
      <c r="G27">
        <v>1.867143849286941E-3</v>
      </c>
      <c r="H27">
        <v>0.14308586596315145</v>
      </c>
      <c r="I27">
        <v>8.5303437797110589E-3</v>
      </c>
      <c r="J27">
        <v>1.7580300688959417E-2</v>
      </c>
      <c r="M27">
        <v>157.38661688731216</v>
      </c>
      <c r="N27">
        <v>2.1003391134121049E-3</v>
      </c>
    </row>
    <row r="28" spans="2:24" x14ac:dyDescent="0.15">
      <c r="B28" t="s">
        <v>109</v>
      </c>
      <c r="C28">
        <v>449</v>
      </c>
      <c r="D28">
        <v>4.1231056256201146</v>
      </c>
      <c r="E28" s="36">
        <f t="shared" si="1"/>
        <v>115.8896373830475</v>
      </c>
      <c r="F28" s="36">
        <f t="shared" si="0"/>
        <v>313.97679173689932</v>
      </c>
      <c r="G28">
        <v>1.7640121390248963E-3</v>
      </c>
      <c r="H28">
        <v>0.14358147047836387</v>
      </c>
      <c r="I28">
        <v>8.6150272162902556E-3</v>
      </c>
      <c r="J28">
        <v>1.7807943093139929E-2</v>
      </c>
      <c r="M28">
        <v>161.50972251293229</v>
      </c>
      <c r="N28">
        <v>2.0470307354037787E-3</v>
      </c>
    </row>
    <row r="29" spans="2:24" x14ac:dyDescent="0.15">
      <c r="B29" t="s">
        <v>110</v>
      </c>
      <c r="C29">
        <v>450</v>
      </c>
      <c r="D29">
        <v>5.3851648071338278</v>
      </c>
      <c r="E29" s="36">
        <f t="shared" si="1"/>
        <v>121.27480219018133</v>
      </c>
      <c r="F29" s="36">
        <f t="shared" si="0"/>
        <v>308.59162692976548</v>
      </c>
      <c r="G29">
        <v>1.9433985445091847E-3</v>
      </c>
      <c r="H29">
        <v>0.14337829358602891</v>
      </c>
      <c r="I29">
        <v>8.7686633324399622E-3</v>
      </c>
      <c r="J29">
        <v>1.7381833323553499E-2</v>
      </c>
      <c r="M29">
        <v>166.89488732006612</v>
      </c>
      <c r="N29">
        <v>2.2572597639503008E-3</v>
      </c>
    </row>
    <row r="30" spans="2:24" x14ac:dyDescent="0.15">
      <c r="B30" t="s">
        <v>111</v>
      </c>
      <c r="C30">
        <v>451</v>
      </c>
      <c r="D30">
        <v>5.3851648071417451</v>
      </c>
      <c r="E30" s="36">
        <f t="shared" si="1"/>
        <v>126.65996699732308</v>
      </c>
      <c r="F30" s="36">
        <f t="shared" si="0"/>
        <v>303.20646212262375</v>
      </c>
      <c r="G30">
        <v>1.8685739097594875E-3</v>
      </c>
      <c r="H30">
        <v>0.14396794768316831</v>
      </c>
      <c r="I30">
        <v>8.618700343057107E-3</v>
      </c>
      <c r="J30">
        <v>1.7704650659676462E-2</v>
      </c>
      <c r="M30">
        <v>172.28005212719466</v>
      </c>
      <c r="N30">
        <v>1.8933350669000102E-3</v>
      </c>
    </row>
    <row r="31" spans="2:24" x14ac:dyDescent="0.15">
      <c r="B31" t="s">
        <v>112</v>
      </c>
      <c r="C31">
        <v>452</v>
      </c>
      <c r="D31">
        <v>4.4721359549891568</v>
      </c>
      <c r="E31" s="36">
        <f t="shared" si="1"/>
        <v>131.13210295231224</v>
      </c>
      <c r="F31" s="36">
        <f t="shared" si="0"/>
        <v>298.73432616763455</v>
      </c>
      <c r="G31">
        <v>1.9985689615101389E-3</v>
      </c>
      <c r="H31">
        <v>0.14333413742513995</v>
      </c>
      <c r="I31">
        <v>8.756092888248794E-3</v>
      </c>
      <c r="J31">
        <v>1.759581674004124E-2</v>
      </c>
      <c r="M31">
        <v>176.75218808219654</v>
      </c>
      <c r="N31">
        <v>1.9204431327911739E-3</v>
      </c>
    </row>
    <row r="32" spans="2:24" x14ac:dyDescent="0.15">
      <c r="B32" t="s">
        <v>113</v>
      </c>
      <c r="C32">
        <v>453</v>
      </c>
      <c r="D32">
        <v>5.3851648071285512</v>
      </c>
      <c r="E32" s="36">
        <f t="shared" si="1"/>
        <v>136.51726775944078</v>
      </c>
      <c r="F32" s="36">
        <f t="shared" si="0"/>
        <v>293.34916136050606</v>
      </c>
      <c r="G32">
        <v>1.9705531618333799E-3</v>
      </c>
      <c r="H32">
        <v>0.14310318815773346</v>
      </c>
      <c r="I32">
        <v>8.746947309930031E-3</v>
      </c>
      <c r="J32">
        <v>1.7909784753597984E-2</v>
      </c>
      <c r="M32">
        <v>182.13735288933037</v>
      </c>
      <c r="N32">
        <v>1.9723557413267984E-3</v>
      </c>
    </row>
    <row r="33" spans="2:14" x14ac:dyDescent="0.15">
      <c r="B33" t="s">
        <v>114</v>
      </c>
      <c r="C33">
        <v>454</v>
      </c>
      <c r="D33">
        <v>5.0990195136031975</v>
      </c>
      <c r="E33" s="36">
        <f t="shared" si="1"/>
        <v>141.61628727304398</v>
      </c>
      <c r="F33" s="36">
        <f t="shared" si="0"/>
        <v>288.25014184690281</v>
      </c>
      <c r="G33">
        <v>1.8429200947975338E-3</v>
      </c>
      <c r="H33">
        <v>0.14423526206480619</v>
      </c>
      <c r="I33">
        <v>8.6746545965440194E-3</v>
      </c>
      <c r="J33">
        <v>1.7781455097504076E-2</v>
      </c>
      <c r="M33">
        <v>187.52251769647211</v>
      </c>
      <c r="N33">
        <v>2.3363764336601913E-3</v>
      </c>
    </row>
    <row r="34" spans="2:14" x14ac:dyDescent="0.15">
      <c r="B34" t="s">
        <v>115</v>
      </c>
      <c r="C34">
        <v>455</v>
      </c>
      <c r="D34">
        <v>4.9999999999926104</v>
      </c>
      <c r="E34" s="36">
        <f t="shared" si="1"/>
        <v>146.61628727303659</v>
      </c>
      <c r="F34" s="36">
        <f t="shared" si="0"/>
        <v>283.2501418469102</v>
      </c>
      <c r="G34">
        <v>1.9206183360517878E-3</v>
      </c>
      <c r="H34">
        <v>0.14621473340936431</v>
      </c>
      <c r="I34">
        <v>8.7829849219685664E-3</v>
      </c>
      <c r="J34">
        <v>1.7779866330754075E-2</v>
      </c>
      <c r="M34">
        <v>191.99465365146128</v>
      </c>
      <c r="N34">
        <v>2.1031135872253887E-3</v>
      </c>
    </row>
    <row r="35" spans="2:14" x14ac:dyDescent="0.15">
      <c r="B35" t="s">
        <v>116</v>
      </c>
      <c r="C35">
        <v>456</v>
      </c>
      <c r="D35">
        <v>5.3851648071417451</v>
      </c>
      <c r="E35" s="36">
        <f t="shared" si="1"/>
        <v>152.00145208017832</v>
      </c>
      <c r="F35" s="36">
        <f t="shared" si="0"/>
        <v>277.86497703976852</v>
      </c>
      <c r="G35">
        <v>1.9982990756948001E-3</v>
      </c>
      <c r="H35">
        <v>0.14672994240466142</v>
      </c>
      <c r="I35">
        <v>8.8912797915272502E-3</v>
      </c>
      <c r="J35">
        <v>1.7852167676982531E-2</v>
      </c>
      <c r="M35">
        <v>197.3798184586083</v>
      </c>
      <c r="N35">
        <v>1.9728058795990345E-3</v>
      </c>
    </row>
    <row r="36" spans="2:14" x14ac:dyDescent="0.15">
      <c r="B36" t="s">
        <v>117</v>
      </c>
      <c r="C36">
        <v>457</v>
      </c>
      <c r="D36">
        <v>5.3851648071338278</v>
      </c>
      <c r="E36" s="36">
        <f t="shared" si="1"/>
        <v>157.38661688731216</v>
      </c>
      <c r="F36" s="36">
        <f t="shared" si="0"/>
        <v>272.47981223263469</v>
      </c>
      <c r="G36">
        <v>2.1003391134121049E-3</v>
      </c>
      <c r="H36">
        <v>0.14721589136420934</v>
      </c>
      <c r="I36">
        <v>8.8293010662159974E-3</v>
      </c>
      <c r="J36">
        <v>1.7800225479914007E-2</v>
      </c>
      <c r="M36">
        <v>202.47883797219478</v>
      </c>
      <c r="N36">
        <v>2.1303880049634099E-3</v>
      </c>
    </row>
    <row r="37" spans="2:14" x14ac:dyDescent="0.15">
      <c r="B37" t="s">
        <v>118</v>
      </c>
      <c r="C37">
        <v>458</v>
      </c>
      <c r="D37">
        <v>4.1231056256201146</v>
      </c>
      <c r="E37" s="36">
        <f t="shared" si="1"/>
        <v>161.50972251293229</v>
      </c>
      <c r="F37" s="36">
        <f t="shared" si="0"/>
        <v>268.35670660701453</v>
      </c>
      <c r="G37">
        <v>2.0470307354037787E-3</v>
      </c>
      <c r="H37">
        <v>0.14812666268939015</v>
      </c>
      <c r="I37">
        <v>9.1226075831286352E-3</v>
      </c>
      <c r="J37">
        <v>1.8082872345952745E-2</v>
      </c>
      <c r="M37">
        <v>206.95097392720299</v>
      </c>
      <c r="N37">
        <v>2.2058899100410572E-3</v>
      </c>
    </row>
    <row r="38" spans="2:14" x14ac:dyDescent="0.15">
      <c r="B38" t="s">
        <v>119</v>
      </c>
      <c r="C38">
        <v>459</v>
      </c>
      <c r="D38">
        <v>5.3851648071338278</v>
      </c>
      <c r="E38" s="36">
        <f t="shared" si="1"/>
        <v>166.89488732006612</v>
      </c>
      <c r="F38" s="36">
        <f t="shared" si="0"/>
        <v>262.9715417998807</v>
      </c>
      <c r="G38">
        <v>2.2572597639503008E-3</v>
      </c>
      <c r="H38">
        <v>0.14852273340371713</v>
      </c>
      <c r="I38">
        <v>8.9708810899111497E-3</v>
      </c>
      <c r="J38">
        <v>1.7884702219437533E-2</v>
      </c>
      <c r="M38">
        <v>212.33613873433154</v>
      </c>
      <c r="N38">
        <v>2.3395553870686598E-3</v>
      </c>
    </row>
    <row r="39" spans="2:14" x14ac:dyDescent="0.15">
      <c r="B39" t="s">
        <v>120</v>
      </c>
      <c r="C39">
        <v>460</v>
      </c>
      <c r="D39">
        <v>5.3851648071285512</v>
      </c>
      <c r="E39" s="36">
        <f t="shared" si="1"/>
        <v>172.28005212719466</v>
      </c>
      <c r="F39" s="36">
        <f t="shared" si="0"/>
        <v>257.58637699275215</v>
      </c>
      <c r="G39">
        <v>1.8933350669000102E-3</v>
      </c>
      <c r="H39">
        <v>0.15009409698283932</v>
      </c>
      <c r="I39">
        <v>8.885853178100183E-3</v>
      </c>
      <c r="J39">
        <v>1.8062902673886185E-2</v>
      </c>
      <c r="M39">
        <v>218.167090629173</v>
      </c>
      <c r="N39">
        <v>1.9740035774984364E-3</v>
      </c>
    </row>
    <row r="40" spans="2:14" x14ac:dyDescent="0.15">
      <c r="B40" t="s">
        <v>121</v>
      </c>
      <c r="C40">
        <v>461</v>
      </c>
      <c r="D40">
        <v>4.4721359550018667</v>
      </c>
      <c r="E40" s="36">
        <f t="shared" si="1"/>
        <v>176.75218808219654</v>
      </c>
      <c r="F40" s="36">
        <f t="shared" si="0"/>
        <v>253.11424103775028</v>
      </c>
      <c r="G40">
        <v>1.9204431327911739E-3</v>
      </c>
      <c r="H40">
        <v>0.14945392918555919</v>
      </c>
      <c r="I40">
        <v>8.8640053051387557E-3</v>
      </c>
      <c r="J40">
        <v>1.8332659516440537E-2</v>
      </c>
      <c r="M40">
        <v>222.29019625479657</v>
      </c>
      <c r="N40">
        <v>2.1842171066460418E-3</v>
      </c>
    </row>
    <row r="41" spans="2:14" x14ac:dyDescent="0.15">
      <c r="B41" t="s">
        <v>122</v>
      </c>
      <c r="C41">
        <v>462</v>
      </c>
      <c r="D41">
        <v>5.3851648071338278</v>
      </c>
      <c r="E41" s="36">
        <f t="shared" si="1"/>
        <v>182.13735288933037</v>
      </c>
      <c r="F41" s="36">
        <f t="shared" si="0"/>
        <v>247.72907623061644</v>
      </c>
      <c r="G41">
        <v>1.9723557413267984E-3</v>
      </c>
      <c r="H41">
        <v>0.14851948384434882</v>
      </c>
      <c r="I41">
        <v>8.9731405176429902E-3</v>
      </c>
      <c r="J41">
        <v>1.8258818412395003E-2</v>
      </c>
      <c r="M41">
        <v>227.67536106192512</v>
      </c>
      <c r="N41">
        <v>2.1004768836064649E-3</v>
      </c>
    </row>
    <row r="42" spans="2:14" x14ac:dyDescent="0.15">
      <c r="B42" t="s">
        <v>123</v>
      </c>
      <c r="C42">
        <v>463</v>
      </c>
      <c r="D42">
        <v>5.3851648071417451</v>
      </c>
      <c r="E42" s="36">
        <f t="shared" si="1"/>
        <v>187.52251769647211</v>
      </c>
      <c r="F42" s="36">
        <f t="shared" si="0"/>
        <v>242.34391142347471</v>
      </c>
      <c r="G42">
        <v>2.3363764336601913E-3</v>
      </c>
      <c r="H42">
        <v>0.14831947295111819</v>
      </c>
      <c r="I42">
        <v>8.784824580670798E-3</v>
      </c>
      <c r="J42">
        <v>1.8301200151556181E-2</v>
      </c>
      <c r="M42">
        <v>233.06052586906685</v>
      </c>
      <c r="N42">
        <v>2.0500595737892682E-3</v>
      </c>
    </row>
    <row r="43" spans="2:14" x14ac:dyDescent="0.15">
      <c r="B43" t="s">
        <v>124</v>
      </c>
      <c r="C43">
        <v>464</v>
      </c>
      <c r="D43">
        <v>4.4721359549891568</v>
      </c>
      <c r="E43" s="36">
        <f t="shared" si="1"/>
        <v>191.99465365146128</v>
      </c>
      <c r="F43" s="36">
        <f t="shared" si="0"/>
        <v>237.87177546848554</v>
      </c>
      <c r="G43">
        <v>2.1031135872253887E-3</v>
      </c>
      <c r="H43">
        <v>0.14769509139118028</v>
      </c>
      <c r="I43">
        <v>8.7863904077289702E-3</v>
      </c>
      <c r="J43">
        <v>1.830446219898026E-2</v>
      </c>
      <c r="M43">
        <v>237.53266182406236</v>
      </c>
      <c r="N43">
        <v>2.3351324918046657E-3</v>
      </c>
    </row>
    <row r="44" spans="2:14" x14ac:dyDescent="0.15">
      <c r="B44" t="s">
        <v>125</v>
      </c>
      <c r="C44">
        <v>465</v>
      </c>
      <c r="D44">
        <v>5.3851648071470235</v>
      </c>
      <c r="E44" s="36">
        <f t="shared" si="1"/>
        <v>197.3798184586083</v>
      </c>
      <c r="F44" s="36">
        <f t="shared" si="0"/>
        <v>232.48661066133852</v>
      </c>
      <c r="G44">
        <v>1.9728058795990345E-3</v>
      </c>
      <c r="H44">
        <v>0.14867537790193433</v>
      </c>
      <c r="I44">
        <v>8.8387873612076808E-3</v>
      </c>
      <c r="J44">
        <v>1.8262985507002234E-2</v>
      </c>
      <c r="M44">
        <v>242.91782663120409</v>
      </c>
      <c r="N44">
        <v>1.8424335234768763E-3</v>
      </c>
    </row>
    <row r="45" spans="2:14" x14ac:dyDescent="0.15">
      <c r="B45" t="s">
        <v>126</v>
      </c>
      <c r="C45">
        <v>466</v>
      </c>
      <c r="D45">
        <v>5.0990195135864749</v>
      </c>
      <c r="E45" s="36">
        <f t="shared" si="1"/>
        <v>202.47883797219478</v>
      </c>
      <c r="F45" s="36">
        <f t="shared" si="0"/>
        <v>227.38759114775203</v>
      </c>
      <c r="G45">
        <v>2.1303880049634099E-3</v>
      </c>
      <c r="H45">
        <v>0.14859999383892594</v>
      </c>
      <c r="I45">
        <v>8.764493084078841E-3</v>
      </c>
      <c r="J45">
        <v>1.8352726664414745E-2</v>
      </c>
      <c r="M45">
        <v>248.30299143833264</v>
      </c>
      <c r="N45">
        <v>2.1440674011731138E-3</v>
      </c>
    </row>
    <row r="46" spans="2:14" x14ac:dyDescent="0.15">
      <c r="B46" t="s">
        <v>127</v>
      </c>
      <c r="C46">
        <v>467</v>
      </c>
      <c r="D46">
        <v>4.4721359550082234</v>
      </c>
      <c r="E46" s="36">
        <f t="shared" si="1"/>
        <v>206.95097392720299</v>
      </c>
      <c r="F46" s="36">
        <f t="shared" si="0"/>
        <v>222.91545519274382</v>
      </c>
      <c r="G46">
        <v>2.2058899100410572E-3</v>
      </c>
      <c r="H46">
        <v>0.1494929255470385</v>
      </c>
      <c r="I46">
        <v>8.5911712643528104E-3</v>
      </c>
      <c r="J46">
        <v>1.8221574121142687E-2</v>
      </c>
      <c r="M46">
        <v>252.42609706395621</v>
      </c>
      <c r="N46">
        <v>2.0206698731453305E-3</v>
      </c>
    </row>
    <row r="47" spans="2:14" x14ac:dyDescent="0.15">
      <c r="B47" t="s">
        <v>128</v>
      </c>
      <c r="C47">
        <v>468</v>
      </c>
      <c r="D47">
        <v>5.3851648071285512</v>
      </c>
      <c r="E47" s="36">
        <f t="shared" si="1"/>
        <v>212.33613873433154</v>
      </c>
      <c r="F47" s="36">
        <f t="shared" si="0"/>
        <v>217.53029038561527</v>
      </c>
      <c r="G47">
        <v>2.3395553870686598E-3</v>
      </c>
      <c r="H47">
        <v>0.14843983301327651</v>
      </c>
      <c r="I47">
        <v>8.7967775124163771E-3</v>
      </c>
      <c r="J47">
        <v>1.8066944398929828E-2</v>
      </c>
    </row>
    <row r="48" spans="2:14" x14ac:dyDescent="0.15">
      <c r="B48" t="s">
        <v>129</v>
      </c>
      <c r="C48">
        <v>469</v>
      </c>
      <c r="D48">
        <v>5.8309518948414594</v>
      </c>
      <c r="E48" s="36">
        <f t="shared" si="1"/>
        <v>218.167090629173</v>
      </c>
      <c r="F48" s="36">
        <f t="shared" si="0"/>
        <v>211.69933849077381</v>
      </c>
      <c r="G48">
        <v>1.9740035774984364E-3</v>
      </c>
      <c r="H48">
        <v>0.1490504750279148</v>
      </c>
      <c r="I48">
        <v>8.6257792638149457E-3</v>
      </c>
      <c r="J48">
        <v>1.8274073034469963E-2</v>
      </c>
    </row>
    <row r="49" spans="2:10" x14ac:dyDescent="0.15">
      <c r="B49" t="s">
        <v>130</v>
      </c>
      <c r="C49">
        <v>470</v>
      </c>
      <c r="D49">
        <v>4.1231056256235608</v>
      </c>
      <c r="E49" s="36">
        <f t="shared" si="1"/>
        <v>222.29019625479657</v>
      </c>
      <c r="F49" s="36">
        <f t="shared" si="0"/>
        <v>207.57623286515025</v>
      </c>
      <c r="G49">
        <v>2.1842171066460418E-3</v>
      </c>
      <c r="H49">
        <v>0.14770881721852597</v>
      </c>
      <c r="I49">
        <v>8.5807071580475715E-3</v>
      </c>
      <c r="J49">
        <v>1.8331406214255275E-2</v>
      </c>
    </row>
    <row r="50" spans="2:10" x14ac:dyDescent="0.15">
      <c r="B50" t="s">
        <v>131</v>
      </c>
      <c r="C50">
        <v>471</v>
      </c>
      <c r="D50">
        <v>5.3851648071285512</v>
      </c>
      <c r="E50" s="36">
        <f t="shared" si="1"/>
        <v>227.67536106192512</v>
      </c>
      <c r="F50" s="36">
        <f t="shared" si="0"/>
        <v>202.1910680580217</v>
      </c>
      <c r="G50">
        <v>2.1004768836064649E-3</v>
      </c>
      <c r="H50">
        <v>0.14714429757961356</v>
      </c>
      <c r="I50">
        <v>8.339331316720943E-3</v>
      </c>
      <c r="J50">
        <v>1.7986054826434884E-2</v>
      </c>
    </row>
    <row r="51" spans="2:10" x14ac:dyDescent="0.15">
      <c r="B51" t="s">
        <v>132</v>
      </c>
      <c r="C51">
        <v>472</v>
      </c>
      <c r="D51">
        <v>5.3851648071417451</v>
      </c>
      <c r="E51" s="36">
        <f t="shared" si="1"/>
        <v>233.06052586906685</v>
      </c>
      <c r="F51" s="36">
        <f t="shared" si="0"/>
        <v>196.80590325087996</v>
      </c>
      <c r="G51">
        <v>2.0500595737892682E-3</v>
      </c>
      <c r="H51">
        <v>0.14728883499736287</v>
      </c>
      <c r="I51">
        <v>8.4270347395204014E-3</v>
      </c>
      <c r="J51">
        <v>1.8146586645601575E-2</v>
      </c>
    </row>
    <row r="52" spans="2:10" x14ac:dyDescent="0.15">
      <c r="B52" t="s">
        <v>133</v>
      </c>
      <c r="C52">
        <v>473</v>
      </c>
      <c r="D52">
        <v>4.4721359549955126</v>
      </c>
      <c r="E52" s="36">
        <f t="shared" si="1"/>
        <v>237.53266182406236</v>
      </c>
      <c r="F52" s="36">
        <f t="shared" si="0"/>
        <v>192.33376729588446</v>
      </c>
      <c r="G52">
        <v>2.3351324918046657E-3</v>
      </c>
      <c r="H52">
        <v>0.14547649147864025</v>
      </c>
      <c r="I52">
        <v>8.3165991819774358E-3</v>
      </c>
      <c r="J52">
        <v>1.7921931794543225E-2</v>
      </c>
    </row>
    <row r="53" spans="2:10" x14ac:dyDescent="0.15">
      <c r="B53" t="s">
        <v>134</v>
      </c>
      <c r="C53">
        <v>474</v>
      </c>
      <c r="D53">
        <v>5.3851648071417451</v>
      </c>
      <c r="E53" s="36">
        <f t="shared" si="1"/>
        <v>242.91782663120409</v>
      </c>
      <c r="F53" s="36">
        <f t="shared" si="0"/>
        <v>186.94860248874272</v>
      </c>
      <c r="G53">
        <v>1.8424335234768763E-3</v>
      </c>
      <c r="H53">
        <v>0.14631115130314271</v>
      </c>
      <c r="I53">
        <v>8.0996609948288389E-3</v>
      </c>
      <c r="J53">
        <v>1.8146339621773287E-2</v>
      </c>
    </row>
    <row r="54" spans="2:10" x14ac:dyDescent="0.15">
      <c r="B54" t="s">
        <v>135</v>
      </c>
      <c r="C54">
        <v>475</v>
      </c>
      <c r="D54">
        <v>5.3851648071285512</v>
      </c>
      <c r="E54" s="36">
        <f t="shared" si="1"/>
        <v>248.30299143833264</v>
      </c>
      <c r="F54" s="36">
        <f t="shared" si="0"/>
        <v>181.56343768161418</v>
      </c>
      <c r="G54">
        <v>2.1440674011731138E-3</v>
      </c>
      <c r="H54">
        <v>0.14931119711637877</v>
      </c>
      <c r="I54">
        <v>8.426653478094917E-3</v>
      </c>
      <c r="J54">
        <v>2.070593454607712E-2</v>
      </c>
    </row>
    <row r="55" spans="2:10" x14ac:dyDescent="0.15">
      <c r="B55" t="s">
        <v>136</v>
      </c>
      <c r="C55">
        <v>476</v>
      </c>
      <c r="D55">
        <v>4.1231056256235608</v>
      </c>
      <c r="E55" s="36">
        <f t="shared" si="1"/>
        <v>252.42609706395621</v>
      </c>
      <c r="F55" s="36">
        <f t="shared" si="0"/>
        <v>177.44033205599061</v>
      </c>
      <c r="G55">
        <v>2.0206698731453305E-3</v>
      </c>
      <c r="H55">
        <v>0.13803727616962874</v>
      </c>
      <c r="I55">
        <v>7.9634920104262579E-3</v>
      </c>
      <c r="J55">
        <v>1.8895412793235179E-2</v>
      </c>
    </row>
    <row r="56" spans="2:10" x14ac:dyDescent="0.15">
      <c r="B56" t="s">
        <v>137</v>
      </c>
      <c r="C56">
        <v>477</v>
      </c>
      <c r="D56">
        <v>5.8309518948414594</v>
      </c>
      <c r="E56" s="36">
        <f t="shared" si="1"/>
        <v>258.25704895879767</v>
      </c>
      <c r="F56" s="36">
        <f t="shared" si="0"/>
        <v>171.60938016114915</v>
      </c>
      <c r="G56">
        <v>1.7605193611475096E-3</v>
      </c>
      <c r="H56">
        <v>0.144189488294799</v>
      </c>
      <c r="I56">
        <v>7.727288861973036E-3</v>
      </c>
      <c r="J56">
        <v>1.7698937451460305E-2</v>
      </c>
    </row>
    <row r="57" spans="2:10" x14ac:dyDescent="0.15">
      <c r="B57" t="s">
        <v>138</v>
      </c>
      <c r="C57">
        <v>478</v>
      </c>
      <c r="D57">
        <v>4.4721359550018667</v>
      </c>
      <c r="E57" s="36">
        <f t="shared" si="1"/>
        <v>262.72918491379954</v>
      </c>
      <c r="F57" s="36">
        <f t="shared" si="0"/>
        <v>167.13724420614727</v>
      </c>
      <c r="G57">
        <v>1.9138903437935894E-3</v>
      </c>
      <c r="H57">
        <v>0.14043520501952375</v>
      </c>
      <c r="I57">
        <v>7.6106241938529509E-3</v>
      </c>
      <c r="J57">
        <v>1.779125262905288E-2</v>
      </c>
    </row>
    <row r="58" spans="2:10" x14ac:dyDescent="0.15">
      <c r="B58" t="s">
        <v>139</v>
      </c>
      <c r="C58">
        <v>479</v>
      </c>
      <c r="D58">
        <v>5.3851648071338278</v>
      </c>
      <c r="E58" s="36">
        <f t="shared" si="1"/>
        <v>268.11434972093338</v>
      </c>
      <c r="F58" s="36">
        <f t="shared" si="0"/>
        <v>161.75207939901344</v>
      </c>
      <c r="G58">
        <v>1.8589107280247187E-3</v>
      </c>
      <c r="H58">
        <v>0.13982586658566745</v>
      </c>
      <c r="I58">
        <v>7.3259966546033719E-3</v>
      </c>
      <c r="J58">
        <v>1.787048629893415E-2</v>
      </c>
    </row>
    <row r="59" spans="2:10" x14ac:dyDescent="0.15">
      <c r="B59" t="s">
        <v>140</v>
      </c>
      <c r="C59">
        <v>480</v>
      </c>
      <c r="D59">
        <v>5.0990195135864749</v>
      </c>
      <c r="E59" s="36">
        <f t="shared" si="1"/>
        <v>273.21336923451986</v>
      </c>
      <c r="F59" s="36">
        <f t="shared" si="0"/>
        <v>156.65305988542696</v>
      </c>
      <c r="G59">
        <v>3.6338625885928171E-3</v>
      </c>
      <c r="H59">
        <v>0.21397929489227385</v>
      </c>
      <c r="I59">
        <v>5.6678255771425625E-3</v>
      </c>
      <c r="J59">
        <v>2.1851620639055325E-2</v>
      </c>
    </row>
    <row r="60" spans="2:10" x14ac:dyDescent="0.15">
      <c r="B60" t="s">
        <v>141</v>
      </c>
      <c r="C60">
        <v>481</v>
      </c>
      <c r="D60">
        <v>4.4721359550082234</v>
      </c>
      <c r="E60" s="36">
        <f t="shared" si="1"/>
        <v>277.6855051895281</v>
      </c>
      <c r="F60" s="36">
        <f t="shared" si="0"/>
        <v>152.18092393041871</v>
      </c>
      <c r="G60">
        <v>1.6275911069934589E-3</v>
      </c>
      <c r="H60">
        <v>0.148576884009924</v>
      </c>
      <c r="I60">
        <v>6.9777402183399421E-3</v>
      </c>
      <c r="J60">
        <v>1.7440429047709104E-2</v>
      </c>
    </row>
    <row r="61" spans="2:10" x14ac:dyDescent="0.15">
      <c r="B61" t="s">
        <v>142</v>
      </c>
      <c r="C61">
        <v>482</v>
      </c>
      <c r="D61">
        <v>5.3851648071285512</v>
      </c>
      <c r="E61" s="36">
        <f t="shared" si="1"/>
        <v>283.07066999665665</v>
      </c>
      <c r="F61" s="36">
        <f t="shared" si="0"/>
        <v>146.79575912329017</v>
      </c>
      <c r="G61">
        <v>1.5029031880244123E-3</v>
      </c>
      <c r="H61">
        <v>0.13944143909061457</v>
      </c>
      <c r="I61">
        <v>7.0258622803695096E-3</v>
      </c>
      <c r="J61">
        <v>1.7381929475108134E-2</v>
      </c>
    </row>
    <row r="62" spans="2:10" x14ac:dyDescent="0.15">
      <c r="B62" t="s">
        <v>143</v>
      </c>
      <c r="C62">
        <v>483</v>
      </c>
      <c r="D62">
        <v>5.3851648071285512</v>
      </c>
      <c r="E62" s="36">
        <f t="shared" si="1"/>
        <v>288.45583480378519</v>
      </c>
      <c r="F62" s="36">
        <f t="shared" si="0"/>
        <v>141.41059431616162</v>
      </c>
      <c r="G62">
        <v>1.867828628076751E-3</v>
      </c>
      <c r="H62">
        <v>0.13736729111899137</v>
      </c>
      <c r="I62">
        <v>6.9521898934404198E-3</v>
      </c>
      <c r="J62">
        <v>1.6034976391046216E-2</v>
      </c>
    </row>
    <row r="63" spans="2:10" x14ac:dyDescent="0.15">
      <c r="B63" t="s">
        <v>144</v>
      </c>
      <c r="C63">
        <v>484</v>
      </c>
      <c r="D63">
        <v>4.4721359550082234</v>
      </c>
      <c r="E63" s="36">
        <f t="shared" si="1"/>
        <v>292.92797075879344</v>
      </c>
      <c r="F63" s="36">
        <f t="shared" si="0"/>
        <v>136.93845836115338</v>
      </c>
      <c r="G63">
        <v>1.690466080722462E-3</v>
      </c>
      <c r="H63">
        <v>0.13518595979173978</v>
      </c>
      <c r="I63">
        <v>6.7783142560470218E-3</v>
      </c>
      <c r="J63">
        <v>1.5852980946739686E-2</v>
      </c>
    </row>
    <row r="64" spans="2:10" x14ac:dyDescent="0.15">
      <c r="B64" t="s">
        <v>145</v>
      </c>
      <c r="C64">
        <v>485</v>
      </c>
      <c r="D64">
        <v>5.3851648071285512</v>
      </c>
      <c r="E64" s="36">
        <f t="shared" si="1"/>
        <v>298.31313556592198</v>
      </c>
      <c r="F64" s="36">
        <f t="shared" si="0"/>
        <v>131.55329355402483</v>
      </c>
      <c r="G64">
        <v>1.4044729291867717E-3</v>
      </c>
      <c r="H64">
        <v>0.13531644861101391</v>
      </c>
      <c r="I64">
        <v>6.6147265197535488E-3</v>
      </c>
      <c r="J64">
        <v>1.5668738931174424E-2</v>
      </c>
    </row>
    <row r="65" spans="2:10" x14ac:dyDescent="0.15">
      <c r="B65" t="s">
        <v>146</v>
      </c>
      <c r="C65">
        <v>486</v>
      </c>
      <c r="D65">
        <v>5.3851648071417451</v>
      </c>
      <c r="E65" s="36">
        <f t="shared" si="1"/>
        <v>303.69830037306372</v>
      </c>
      <c r="F65" s="36">
        <f t="shared" si="0"/>
        <v>126.1681287468831</v>
      </c>
      <c r="G65">
        <v>1.8403808926190106E-3</v>
      </c>
      <c r="H65">
        <v>0.13290994396883482</v>
      </c>
      <c r="I65">
        <v>6.5378887026070797E-3</v>
      </c>
      <c r="J65">
        <v>1.5874201426695423E-2</v>
      </c>
    </row>
    <row r="66" spans="2:10" x14ac:dyDescent="0.15">
      <c r="B66" t="s">
        <v>147</v>
      </c>
      <c r="C66">
        <v>487</v>
      </c>
      <c r="D66">
        <v>4.4721359549955126</v>
      </c>
      <c r="E66" s="36">
        <f t="shared" si="1"/>
        <v>308.17043632805922</v>
      </c>
      <c r="F66" s="36">
        <f t="shared" si="0"/>
        <v>121.69599279188759</v>
      </c>
      <c r="G66">
        <v>1.3702556992385665E-3</v>
      </c>
      <c r="H66">
        <v>0.13224249541815872</v>
      </c>
      <c r="I66">
        <v>6.412312288517347E-3</v>
      </c>
      <c r="J66">
        <v>1.5722720233305034E-2</v>
      </c>
    </row>
    <row r="67" spans="2:10" x14ac:dyDescent="0.15">
      <c r="B67" t="s">
        <v>148</v>
      </c>
      <c r="C67">
        <v>488</v>
      </c>
      <c r="D67">
        <v>5.0990195136004104</v>
      </c>
      <c r="E67" s="36">
        <f t="shared" si="1"/>
        <v>313.26945584165964</v>
      </c>
      <c r="F67" s="36">
        <f t="shared" si="0"/>
        <v>116.59697327828718</v>
      </c>
      <c r="G67">
        <v>1.8255196018067733E-3</v>
      </c>
      <c r="H67">
        <v>0.13135044260635759</v>
      </c>
      <c r="I67">
        <v>6.1666300257587322E-3</v>
      </c>
      <c r="J67">
        <v>1.6305234346853759E-2</v>
      </c>
    </row>
    <row r="68" spans="2:10" x14ac:dyDescent="0.15">
      <c r="B68" t="s">
        <v>149</v>
      </c>
      <c r="C68">
        <v>489</v>
      </c>
      <c r="D68">
        <v>5.3851648071338278</v>
      </c>
      <c r="E68" s="36">
        <f t="shared" si="1"/>
        <v>318.65462064879347</v>
      </c>
      <c r="F68" s="36">
        <f t="shared" si="0"/>
        <v>111.21180847115335</v>
      </c>
      <c r="G68">
        <v>1.3474363851452497E-3</v>
      </c>
      <c r="H68">
        <v>0.1297399721074213</v>
      </c>
      <c r="I68">
        <v>5.7732146141280111E-3</v>
      </c>
      <c r="J68">
        <v>1.6164158548710766E-2</v>
      </c>
    </row>
    <row r="69" spans="2:10" x14ac:dyDescent="0.15">
      <c r="B69" t="s">
        <v>150</v>
      </c>
      <c r="C69">
        <v>490</v>
      </c>
      <c r="D69">
        <v>4.4721359550018667</v>
      </c>
      <c r="E69" s="36">
        <f t="shared" si="1"/>
        <v>323.12675660379534</v>
      </c>
      <c r="F69" s="36">
        <f t="shared" ref="F69:F89" si="2">E$90-E69</f>
        <v>106.73967251615147</v>
      </c>
      <c r="G69">
        <v>1.5156206888114886E-3</v>
      </c>
      <c r="H69">
        <v>0.12924067451105781</v>
      </c>
      <c r="I69">
        <v>5.7121917916524928E-3</v>
      </c>
      <c r="J69">
        <v>1.6412516853948261E-2</v>
      </c>
    </row>
    <row r="70" spans="2:10" x14ac:dyDescent="0.15">
      <c r="B70" t="s">
        <v>151</v>
      </c>
      <c r="C70">
        <v>491</v>
      </c>
      <c r="D70">
        <v>4.9999999999926104</v>
      </c>
      <c r="E70" s="36">
        <f t="shared" si="1"/>
        <v>328.12675660378795</v>
      </c>
      <c r="F70" s="36">
        <f t="shared" si="2"/>
        <v>101.73967251615886</v>
      </c>
      <c r="G70">
        <v>1.2694439484069171E-3</v>
      </c>
      <c r="H70">
        <v>0.12922680629496899</v>
      </c>
      <c r="I70">
        <v>5.7992785270992416E-3</v>
      </c>
      <c r="J70">
        <v>1.6197800066257526E-2</v>
      </c>
    </row>
    <row r="71" spans="2:10" x14ac:dyDescent="0.15">
      <c r="B71" t="s">
        <v>152</v>
      </c>
      <c r="C71">
        <v>492</v>
      </c>
      <c r="D71">
        <v>6.0827625302992292</v>
      </c>
      <c r="E71" s="36">
        <f t="shared" ref="E71:E90" si="3">E70+D71</f>
        <v>334.2095191340872</v>
      </c>
      <c r="F71" s="36">
        <f t="shared" si="2"/>
        <v>95.656909985859613</v>
      </c>
      <c r="G71">
        <v>1.5311941186562108E-3</v>
      </c>
      <c r="H71">
        <v>0.12864023304473299</v>
      </c>
      <c r="I71">
        <v>5.4821537647102084E-3</v>
      </c>
      <c r="J71">
        <v>1.685454944843855E-2</v>
      </c>
    </row>
    <row r="72" spans="2:10" x14ac:dyDescent="0.15">
      <c r="B72" t="s">
        <v>153</v>
      </c>
      <c r="C72">
        <v>493</v>
      </c>
      <c r="D72">
        <v>4.4721359550018667</v>
      </c>
      <c r="E72" s="36">
        <f t="shared" si="3"/>
        <v>338.68165508908908</v>
      </c>
      <c r="F72" s="36">
        <f t="shared" si="2"/>
        <v>91.184774030857739</v>
      </c>
      <c r="G72">
        <v>1.4299420988629038E-3</v>
      </c>
      <c r="H72">
        <v>0.12744518402385899</v>
      </c>
      <c r="I72">
        <v>5.2187446141903765E-3</v>
      </c>
      <c r="J72">
        <v>1.7625310633279101E-2</v>
      </c>
    </row>
    <row r="73" spans="2:10" x14ac:dyDescent="0.15">
      <c r="B73" t="s">
        <v>154</v>
      </c>
      <c r="C73">
        <v>494</v>
      </c>
      <c r="D73">
        <v>4.4721359550018667</v>
      </c>
      <c r="E73" s="36">
        <f t="shared" si="3"/>
        <v>343.15379104409095</v>
      </c>
      <c r="F73" s="36">
        <f t="shared" si="2"/>
        <v>86.712638075855864</v>
      </c>
      <c r="G73">
        <v>1.4532837377266327E-3</v>
      </c>
      <c r="H73">
        <v>0.12501715445714756</v>
      </c>
      <c r="I73">
        <v>5.2092196311034492E-3</v>
      </c>
      <c r="J73">
        <v>1.6816973805006321E-2</v>
      </c>
    </row>
    <row r="74" spans="2:10" x14ac:dyDescent="0.15">
      <c r="B74" t="s">
        <v>155</v>
      </c>
      <c r="C74">
        <v>495</v>
      </c>
      <c r="D74">
        <v>6.3245553203399947</v>
      </c>
      <c r="E74" s="36">
        <f t="shared" si="3"/>
        <v>349.47834636443093</v>
      </c>
      <c r="F74" s="36">
        <f t="shared" si="2"/>
        <v>80.388082755515882</v>
      </c>
      <c r="G74">
        <v>1.5031869237025766E-3</v>
      </c>
      <c r="H74">
        <v>0.1233487826752649</v>
      </c>
      <c r="I74">
        <v>4.9026897941827829E-3</v>
      </c>
      <c r="J74">
        <v>1.7754323800397188E-2</v>
      </c>
    </row>
    <row r="75" spans="2:10" x14ac:dyDescent="0.15">
      <c r="B75" t="s">
        <v>156</v>
      </c>
      <c r="C75">
        <v>496</v>
      </c>
      <c r="D75">
        <v>4.4721359549891568</v>
      </c>
      <c r="E75" s="36">
        <f t="shared" si="3"/>
        <v>353.95048231942008</v>
      </c>
      <c r="F75" s="36">
        <f t="shared" si="2"/>
        <v>75.91594680052674</v>
      </c>
      <c r="G75">
        <v>1.4394203091703732E-3</v>
      </c>
      <c r="H75">
        <v>0.11390232401799841</v>
      </c>
      <c r="I75">
        <v>5.2141281049499525E-3</v>
      </c>
      <c r="J75">
        <v>1.8232243568634517E-2</v>
      </c>
    </row>
    <row r="76" spans="2:10" x14ac:dyDescent="0.15">
      <c r="B76" t="s">
        <v>157</v>
      </c>
      <c r="C76">
        <v>497</v>
      </c>
      <c r="D76">
        <v>4.4721359550018667</v>
      </c>
      <c r="E76" s="36">
        <f t="shared" si="3"/>
        <v>358.42261827442195</v>
      </c>
      <c r="F76" s="36">
        <f t="shared" si="2"/>
        <v>71.443810845524865</v>
      </c>
      <c r="G76">
        <v>1.2649391758889838E-3</v>
      </c>
      <c r="H76">
        <v>0.11570537216909926</v>
      </c>
      <c r="I76">
        <v>4.2594167067337351E-3</v>
      </c>
      <c r="J76">
        <v>1.6213852460954789E-2</v>
      </c>
    </row>
    <row r="77" spans="2:10" x14ac:dyDescent="0.15">
      <c r="B77" t="s">
        <v>158</v>
      </c>
      <c r="C77">
        <v>498</v>
      </c>
      <c r="D77">
        <v>6.0827625302992292</v>
      </c>
      <c r="E77" s="36">
        <f t="shared" si="3"/>
        <v>364.5053808047212</v>
      </c>
      <c r="F77" s="36">
        <f t="shared" si="2"/>
        <v>65.361048315225617</v>
      </c>
      <c r="G77">
        <v>1.4231887472443065E-3</v>
      </c>
      <c r="H77">
        <v>0.11168208613104069</v>
      </c>
      <c r="I77">
        <v>4.2966879431090271E-3</v>
      </c>
      <c r="J77">
        <v>1.5883680627806096E-2</v>
      </c>
    </row>
    <row r="78" spans="2:10" x14ac:dyDescent="0.15">
      <c r="B78" t="s">
        <v>159</v>
      </c>
      <c r="C78">
        <v>499</v>
      </c>
      <c r="D78">
        <v>5.0000000000039799</v>
      </c>
      <c r="E78" s="36">
        <f t="shared" si="3"/>
        <v>369.50538080472518</v>
      </c>
      <c r="F78" s="36">
        <f t="shared" si="2"/>
        <v>60.361048315221637</v>
      </c>
      <c r="G78">
        <v>1.4434727699638866E-3</v>
      </c>
      <c r="H78">
        <v>0.10927239542169975</v>
      </c>
      <c r="I78">
        <v>4.0904814774318562E-3</v>
      </c>
      <c r="J78">
        <v>1.5712250769618838E-2</v>
      </c>
    </row>
    <row r="79" spans="2:10" x14ac:dyDescent="0.15">
      <c r="B79" t="s">
        <v>160</v>
      </c>
      <c r="C79">
        <v>500</v>
      </c>
      <c r="D79">
        <v>4.4721359549891568</v>
      </c>
      <c r="E79" s="36">
        <f t="shared" si="3"/>
        <v>373.97751675971432</v>
      </c>
      <c r="F79" s="36">
        <f t="shared" si="2"/>
        <v>55.888912360232496</v>
      </c>
      <c r="G79">
        <v>1.2163895531041803E-3</v>
      </c>
      <c r="H79">
        <v>0.10780906105866001</v>
      </c>
      <c r="I79">
        <v>3.9982419624718067E-3</v>
      </c>
      <c r="J79">
        <v>1.5702127048163091E-2</v>
      </c>
    </row>
    <row r="80" spans="2:10" x14ac:dyDescent="0.15">
      <c r="B80" t="s">
        <v>161</v>
      </c>
      <c r="C80">
        <v>501</v>
      </c>
      <c r="D80">
        <v>6.3245553203399947</v>
      </c>
      <c r="E80" s="36">
        <f t="shared" si="3"/>
        <v>380.3020720800543</v>
      </c>
      <c r="F80" s="36">
        <f t="shared" si="2"/>
        <v>49.564357039892514</v>
      </c>
      <c r="G80">
        <v>1.3209351724481082E-3</v>
      </c>
      <c r="H80">
        <v>0.10756801601848683</v>
      </c>
      <c r="I80">
        <v>4.0013411220198615E-3</v>
      </c>
      <c r="J80">
        <v>1.5788074294867446E-2</v>
      </c>
    </row>
    <row r="81" spans="2:10" x14ac:dyDescent="0.15">
      <c r="B81" t="s">
        <v>162</v>
      </c>
      <c r="C81">
        <v>502</v>
      </c>
      <c r="D81">
        <v>4.1231056256201146</v>
      </c>
      <c r="E81" s="36">
        <f t="shared" si="3"/>
        <v>384.4251777056744</v>
      </c>
      <c r="F81" s="36">
        <f t="shared" si="2"/>
        <v>45.441251414272415</v>
      </c>
      <c r="G81">
        <v>1.1419244869314083E-3</v>
      </c>
      <c r="H81">
        <v>0.10717468555811707</v>
      </c>
      <c r="I81">
        <v>3.8457472355628067E-3</v>
      </c>
      <c r="J81">
        <v>1.6041630296128255E-2</v>
      </c>
    </row>
    <row r="82" spans="2:10" x14ac:dyDescent="0.15">
      <c r="B82" t="s">
        <v>163</v>
      </c>
      <c r="C82">
        <v>503</v>
      </c>
      <c r="D82">
        <v>4.4721359550082234</v>
      </c>
      <c r="E82" s="36">
        <f t="shared" si="3"/>
        <v>388.89731366068264</v>
      </c>
      <c r="F82" s="36">
        <f t="shared" si="2"/>
        <v>40.969115459264174</v>
      </c>
      <c r="G82">
        <v>1.1943033842991286E-3</v>
      </c>
      <c r="H82">
        <v>0.10733919259243006</v>
      </c>
      <c r="I82">
        <v>3.8199860896628757E-3</v>
      </c>
      <c r="J82">
        <v>1.5789150723749448E-2</v>
      </c>
    </row>
    <row r="83" spans="2:10" x14ac:dyDescent="0.15">
      <c r="B83" t="s">
        <v>164</v>
      </c>
      <c r="C83">
        <v>504</v>
      </c>
      <c r="D83">
        <v>5.3851648071285512</v>
      </c>
      <c r="E83" s="36">
        <f t="shared" si="3"/>
        <v>394.28247846781119</v>
      </c>
      <c r="F83" s="36">
        <f t="shared" si="2"/>
        <v>35.583950652135627</v>
      </c>
      <c r="G83">
        <v>1.4562514760931438E-3</v>
      </c>
      <c r="H83">
        <v>0.10746950424112747</v>
      </c>
      <c r="I83">
        <v>3.7440861507295449E-3</v>
      </c>
      <c r="J83">
        <v>1.5814311567068366E-2</v>
      </c>
    </row>
    <row r="84" spans="2:10" x14ac:dyDescent="0.15">
      <c r="B84" t="s">
        <v>165</v>
      </c>
      <c r="C84">
        <v>505</v>
      </c>
      <c r="D84">
        <v>5.3851648071285512</v>
      </c>
      <c r="E84" s="36">
        <f t="shared" si="3"/>
        <v>399.66764327493973</v>
      </c>
      <c r="F84" s="36">
        <f t="shared" si="2"/>
        <v>30.19878584500708</v>
      </c>
      <c r="G84">
        <v>1.4298435257895077E-3</v>
      </c>
      <c r="H84">
        <v>0.1081315558495386</v>
      </c>
      <c r="I84">
        <v>3.8523155249040012E-3</v>
      </c>
      <c r="J84">
        <v>1.6143079192618287E-2</v>
      </c>
    </row>
    <row r="85" spans="2:10" x14ac:dyDescent="0.15">
      <c r="B85" t="s">
        <v>166</v>
      </c>
      <c r="C85">
        <v>506</v>
      </c>
      <c r="D85">
        <v>4.4721359550082234</v>
      </c>
      <c r="E85" s="36">
        <f t="shared" si="3"/>
        <v>404.13977922994798</v>
      </c>
      <c r="F85" s="36">
        <f t="shared" si="2"/>
        <v>25.726649889998839</v>
      </c>
      <c r="G85">
        <v>1.6136762159088365E-3</v>
      </c>
      <c r="H85">
        <v>0.10911210146596335</v>
      </c>
      <c r="I85">
        <v>3.7199793691285758E-3</v>
      </c>
      <c r="J85">
        <v>1.6161633797061242E-2</v>
      </c>
    </row>
    <row r="86" spans="2:10" x14ac:dyDescent="0.15">
      <c r="B86" t="s">
        <v>167</v>
      </c>
      <c r="C86">
        <v>507</v>
      </c>
      <c r="D86">
        <v>5.3851648071285512</v>
      </c>
      <c r="E86" s="36">
        <f t="shared" si="3"/>
        <v>409.52494403707652</v>
      </c>
      <c r="F86" s="36">
        <f t="shared" si="2"/>
        <v>20.341485082870292</v>
      </c>
      <c r="G86">
        <v>1.432328805976188E-3</v>
      </c>
      <c r="H86">
        <v>0.110441016489811</v>
      </c>
      <c r="I86">
        <v>3.6947981688849672E-3</v>
      </c>
      <c r="J86">
        <v>1.6653305225772144E-2</v>
      </c>
    </row>
    <row r="87" spans="2:10" x14ac:dyDescent="0.15">
      <c r="B87" t="s">
        <v>168</v>
      </c>
      <c r="C87">
        <v>508</v>
      </c>
      <c r="D87">
        <v>5.3851648071285512</v>
      </c>
      <c r="E87" s="36">
        <f t="shared" si="3"/>
        <v>414.91010884420507</v>
      </c>
      <c r="F87" s="36">
        <f t="shared" si="2"/>
        <v>14.956320275741746</v>
      </c>
      <c r="G87">
        <v>1.1729904407918393E-3</v>
      </c>
      <c r="H87">
        <v>0.11091079732455748</v>
      </c>
      <c r="I87">
        <v>3.8351902204675293E-3</v>
      </c>
      <c r="J87">
        <v>1.6854344872980556E-2</v>
      </c>
    </row>
    <row r="88" spans="2:10" x14ac:dyDescent="0.15">
      <c r="B88" t="s">
        <v>169</v>
      </c>
      <c r="C88">
        <v>509</v>
      </c>
      <c r="D88">
        <v>4.4721359550082234</v>
      </c>
      <c r="E88" s="36">
        <f t="shared" si="3"/>
        <v>419.38224479921331</v>
      </c>
      <c r="F88" s="36">
        <f t="shared" si="2"/>
        <v>10.484184320733505</v>
      </c>
      <c r="G88">
        <v>1.3578352352166193E-3</v>
      </c>
      <c r="H88">
        <v>0.11396905450996171</v>
      </c>
      <c r="I88">
        <v>3.8419232149416388E-3</v>
      </c>
      <c r="J88">
        <v>1.7218637611984736E-2</v>
      </c>
    </row>
    <row r="89" spans="2:10" x14ac:dyDescent="0.15">
      <c r="B89" t="s">
        <v>170</v>
      </c>
      <c r="C89">
        <v>510</v>
      </c>
      <c r="D89">
        <v>5.0990195135864749</v>
      </c>
      <c r="E89" s="36">
        <f t="shared" si="3"/>
        <v>424.48126431279979</v>
      </c>
      <c r="F89" s="36">
        <f t="shared" si="2"/>
        <v>5.3851648071470208</v>
      </c>
      <c r="G89">
        <v>1.3886935484470216E-3</v>
      </c>
      <c r="H89">
        <v>0.1166175423544959</v>
      </c>
      <c r="I89">
        <v>3.8275622533998654E-3</v>
      </c>
      <c r="J89">
        <v>1.8098657067052024E-2</v>
      </c>
    </row>
    <row r="90" spans="2:10" x14ac:dyDescent="0.15">
      <c r="B90" t="s">
        <v>171</v>
      </c>
      <c r="C90">
        <v>511</v>
      </c>
      <c r="D90">
        <v>5.3851648071470235</v>
      </c>
      <c r="E90" s="36">
        <f t="shared" si="3"/>
        <v>429.86642911994682</v>
      </c>
      <c r="F90" s="36">
        <f>E$90-E90</f>
        <v>0</v>
      </c>
      <c r="G90">
        <v>1.5025420803982791E-3</v>
      </c>
      <c r="H90">
        <v>0.12442653937718164</v>
      </c>
      <c r="I90">
        <v>3.9892494575946959E-3</v>
      </c>
      <c r="J90">
        <v>1.9334506049389761E-2</v>
      </c>
    </row>
    <row r="91" spans="2:10" x14ac:dyDescent="0.15">
      <c r="E91" s="36"/>
      <c r="F91" s="36"/>
    </row>
    <row r="92" spans="2:10" x14ac:dyDescent="0.15">
      <c r="E92" s="36"/>
      <c r="F92" s="36"/>
    </row>
    <row r="93" spans="2:10" x14ac:dyDescent="0.15">
      <c r="E93" s="36"/>
      <c r="F93" s="36"/>
    </row>
    <row r="94" spans="2:10" x14ac:dyDescent="0.15">
      <c r="E94" s="36"/>
      <c r="F94" s="36"/>
    </row>
    <row r="95" spans="2:10" x14ac:dyDescent="0.15">
      <c r="E95" s="36"/>
      <c r="F95" s="36"/>
    </row>
    <row r="96" spans="2:10" x14ac:dyDescent="0.15">
      <c r="E96" s="36"/>
      <c r="F96" s="36"/>
    </row>
    <row r="97" spans="5:6" x14ac:dyDescent="0.15">
      <c r="E97" s="36"/>
      <c r="F97" s="36"/>
    </row>
    <row r="98" spans="5:6" x14ac:dyDescent="0.15">
      <c r="E98" s="36"/>
      <c r="F98" s="36"/>
    </row>
    <row r="99" spans="5:6" x14ac:dyDescent="0.15">
      <c r="E99" s="36"/>
      <c r="F99" s="36"/>
    </row>
    <row r="100" spans="5:6" x14ac:dyDescent="0.15">
      <c r="E100" s="36"/>
      <c r="F100" s="36"/>
    </row>
    <row r="101" spans="5:6" x14ac:dyDescent="0.15">
      <c r="E101" s="36"/>
      <c r="F101" s="36"/>
    </row>
    <row r="102" spans="5:6" x14ac:dyDescent="0.15">
      <c r="E102" s="36"/>
      <c r="F102" s="36"/>
    </row>
    <row r="103" spans="5:6" x14ac:dyDescent="0.15">
      <c r="E103" s="36"/>
      <c r="F103" s="36"/>
    </row>
  </sheetData>
  <sortState ref="W5:X88">
    <sortCondition ref="W5"/>
  </sortState>
  <mergeCells count="6">
    <mergeCell ref="W3:X3"/>
    <mergeCell ref="U3:V3"/>
    <mergeCell ref="O3:P3"/>
    <mergeCell ref="S3:T3"/>
    <mergeCell ref="Q3:R3"/>
    <mergeCell ref="M3:N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2019-03-23T07:28:49Z</dcterms:modified>
</cp:coreProperties>
</file>