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1"/>
  </bookViews>
  <sheets>
    <sheet name="Data" sheetId="1" r:id="rId1"/>
    <sheet name="Lin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80" i="1" l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74" i="1" l="1"/>
  <c r="C75" i="1"/>
  <c r="C76" i="1"/>
  <c r="C77" i="1"/>
  <c r="C78" i="1"/>
  <c r="C79" i="1"/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5" i="1"/>
  <c r="E5" i="2" l="1"/>
  <c r="E6" i="2" s="1"/>
  <c r="O132" i="1" l="1"/>
  <c r="AP132" i="1"/>
  <c r="AQ132" i="1"/>
  <c r="AR132" i="1"/>
  <c r="AS132" i="1"/>
  <c r="AV132" i="1"/>
  <c r="AW132" i="1"/>
  <c r="AX132" i="1"/>
  <c r="AY132" i="1"/>
  <c r="AZ132" i="1"/>
  <c r="BA132" i="1"/>
  <c r="BD132" i="1"/>
  <c r="BE132" i="1"/>
  <c r="BF132" i="1"/>
  <c r="BG132" i="1"/>
  <c r="BH132" i="1"/>
  <c r="AU132" i="1" s="1"/>
  <c r="BI132" i="1"/>
  <c r="AT132" i="1" s="1"/>
  <c r="BJ132" i="1"/>
  <c r="BK132" i="1"/>
  <c r="BL132" i="1"/>
  <c r="BM132" i="1"/>
  <c r="BN132" i="1"/>
  <c r="BO132" i="1"/>
  <c r="O133" i="1"/>
  <c r="AP133" i="1"/>
  <c r="AQ133" i="1"/>
  <c r="AR133" i="1"/>
  <c r="AS133" i="1"/>
  <c r="AV133" i="1"/>
  <c r="AW133" i="1"/>
  <c r="AX133" i="1"/>
  <c r="AY133" i="1"/>
  <c r="AZ133" i="1"/>
  <c r="BA133" i="1"/>
  <c r="BD133" i="1"/>
  <c r="BE133" i="1"/>
  <c r="BF133" i="1"/>
  <c r="BG133" i="1"/>
  <c r="BH133" i="1"/>
  <c r="AU133" i="1" s="1"/>
  <c r="BI133" i="1"/>
  <c r="AT133" i="1" s="1"/>
  <c r="BJ133" i="1"/>
  <c r="BK133" i="1"/>
  <c r="BL133" i="1"/>
  <c r="BM133" i="1"/>
  <c r="BN133" i="1"/>
  <c r="BO133" i="1"/>
  <c r="O134" i="1"/>
  <c r="AP134" i="1"/>
  <c r="AQ134" i="1"/>
  <c r="AR134" i="1"/>
  <c r="AS134" i="1"/>
  <c r="AV134" i="1"/>
  <c r="AW134" i="1"/>
  <c r="AX134" i="1"/>
  <c r="AY134" i="1"/>
  <c r="AZ134" i="1"/>
  <c r="BA134" i="1"/>
  <c r="BD134" i="1"/>
  <c r="BE134" i="1"/>
  <c r="BF134" i="1"/>
  <c r="BG134" i="1"/>
  <c r="BH134" i="1"/>
  <c r="AU134" i="1" s="1"/>
  <c r="BI134" i="1"/>
  <c r="AT134" i="1" s="1"/>
  <c r="BJ134" i="1"/>
  <c r="BK134" i="1"/>
  <c r="BL134" i="1"/>
  <c r="BM134" i="1"/>
  <c r="BN134" i="1"/>
  <c r="BO134" i="1"/>
  <c r="O135" i="1"/>
  <c r="AP135" i="1"/>
  <c r="AQ135" i="1"/>
  <c r="AR135" i="1"/>
  <c r="AS135" i="1"/>
  <c r="AV135" i="1"/>
  <c r="AW135" i="1"/>
  <c r="AX135" i="1"/>
  <c r="AY135" i="1"/>
  <c r="AZ135" i="1"/>
  <c r="BA135" i="1"/>
  <c r="BD135" i="1"/>
  <c r="BE135" i="1"/>
  <c r="BF135" i="1"/>
  <c r="BG135" i="1"/>
  <c r="BH135" i="1"/>
  <c r="AU135" i="1" s="1"/>
  <c r="BI135" i="1"/>
  <c r="AT135" i="1" s="1"/>
  <c r="BJ135" i="1"/>
  <c r="BK135" i="1"/>
  <c r="BL135" i="1"/>
  <c r="BM135" i="1"/>
  <c r="BN135" i="1"/>
  <c r="BO135" i="1"/>
  <c r="O136" i="1"/>
  <c r="AP136" i="1"/>
  <c r="AQ136" i="1"/>
  <c r="AR136" i="1"/>
  <c r="AS136" i="1"/>
  <c r="AV136" i="1"/>
  <c r="AW136" i="1"/>
  <c r="AX136" i="1"/>
  <c r="AY136" i="1"/>
  <c r="AZ136" i="1"/>
  <c r="BA136" i="1"/>
  <c r="BD136" i="1"/>
  <c r="BE136" i="1"/>
  <c r="BF136" i="1"/>
  <c r="BG136" i="1"/>
  <c r="BH136" i="1"/>
  <c r="AU136" i="1" s="1"/>
  <c r="BI136" i="1"/>
  <c r="AT136" i="1" s="1"/>
  <c r="BJ136" i="1"/>
  <c r="BK136" i="1"/>
  <c r="BL136" i="1"/>
  <c r="BM136" i="1"/>
  <c r="BN136" i="1"/>
  <c r="BO136" i="1"/>
  <c r="O137" i="1"/>
  <c r="AP137" i="1"/>
  <c r="AQ137" i="1"/>
  <c r="AR137" i="1"/>
  <c r="AS137" i="1"/>
  <c r="AV137" i="1"/>
  <c r="AW137" i="1"/>
  <c r="AX137" i="1"/>
  <c r="AY137" i="1"/>
  <c r="AZ137" i="1"/>
  <c r="BA137" i="1"/>
  <c r="BD137" i="1"/>
  <c r="BE137" i="1"/>
  <c r="BF137" i="1"/>
  <c r="BG137" i="1"/>
  <c r="BH137" i="1"/>
  <c r="AU137" i="1" s="1"/>
  <c r="BI137" i="1"/>
  <c r="AT137" i="1" s="1"/>
  <c r="BJ137" i="1"/>
  <c r="BK137" i="1"/>
  <c r="BL137" i="1"/>
  <c r="BM137" i="1"/>
  <c r="BN137" i="1"/>
  <c r="BO137" i="1"/>
  <c r="O138" i="1"/>
  <c r="AP138" i="1"/>
  <c r="AQ138" i="1"/>
  <c r="AR138" i="1"/>
  <c r="AS138" i="1"/>
  <c r="AV138" i="1"/>
  <c r="AW138" i="1"/>
  <c r="AX138" i="1"/>
  <c r="AY138" i="1"/>
  <c r="AZ138" i="1"/>
  <c r="BA138" i="1"/>
  <c r="BD138" i="1"/>
  <c r="BE138" i="1"/>
  <c r="BF138" i="1"/>
  <c r="BG138" i="1"/>
  <c r="BH138" i="1"/>
  <c r="AU138" i="1" s="1"/>
  <c r="BI138" i="1"/>
  <c r="AT138" i="1" s="1"/>
  <c r="BJ138" i="1"/>
  <c r="BK138" i="1"/>
  <c r="BL138" i="1"/>
  <c r="BM138" i="1"/>
  <c r="BN138" i="1"/>
  <c r="BO138" i="1"/>
  <c r="O139" i="1"/>
  <c r="AP139" i="1"/>
  <c r="AQ139" i="1"/>
  <c r="AR139" i="1"/>
  <c r="AS139" i="1"/>
  <c r="AV139" i="1"/>
  <c r="AW139" i="1"/>
  <c r="AX139" i="1"/>
  <c r="AY139" i="1"/>
  <c r="AZ139" i="1"/>
  <c r="BA139" i="1"/>
  <c r="BD139" i="1"/>
  <c r="BE139" i="1"/>
  <c r="BF139" i="1"/>
  <c r="BG139" i="1"/>
  <c r="BH139" i="1"/>
  <c r="AU139" i="1" s="1"/>
  <c r="BI139" i="1"/>
  <c r="AT139" i="1" s="1"/>
  <c r="BJ139" i="1"/>
  <c r="BK139" i="1"/>
  <c r="BL139" i="1"/>
  <c r="BM139" i="1"/>
  <c r="BN139" i="1"/>
  <c r="BO139" i="1"/>
  <c r="O140" i="1"/>
  <c r="AP140" i="1"/>
  <c r="AQ140" i="1"/>
  <c r="AR140" i="1"/>
  <c r="AS140" i="1"/>
  <c r="AU140" i="1"/>
  <c r="AV140" i="1"/>
  <c r="AW140" i="1"/>
  <c r="AX140" i="1"/>
  <c r="AY140" i="1"/>
  <c r="AZ140" i="1"/>
  <c r="BA140" i="1"/>
  <c r="BD140" i="1"/>
  <c r="BE140" i="1"/>
  <c r="BF140" i="1"/>
  <c r="BG140" i="1"/>
  <c r="BH140" i="1"/>
  <c r="BI140" i="1"/>
  <c r="AT140" i="1" s="1"/>
  <c r="BJ140" i="1"/>
  <c r="BK140" i="1"/>
  <c r="BL140" i="1"/>
  <c r="BM140" i="1"/>
  <c r="BN140" i="1"/>
  <c r="BO140" i="1"/>
  <c r="O141" i="1"/>
  <c r="AP141" i="1"/>
  <c r="AQ141" i="1"/>
  <c r="AR141" i="1"/>
  <c r="AS141" i="1"/>
  <c r="AT141" i="1"/>
  <c r="AV141" i="1"/>
  <c r="AW141" i="1"/>
  <c r="AX141" i="1"/>
  <c r="AY141" i="1"/>
  <c r="AZ141" i="1"/>
  <c r="BA141" i="1"/>
  <c r="BD141" i="1"/>
  <c r="BE141" i="1"/>
  <c r="BF141" i="1"/>
  <c r="BG141" i="1"/>
  <c r="BQ141" i="1" s="1"/>
  <c r="BH141" i="1"/>
  <c r="AU141" i="1" s="1"/>
  <c r="BI141" i="1"/>
  <c r="BJ141" i="1"/>
  <c r="BK141" i="1"/>
  <c r="BL141" i="1"/>
  <c r="BM141" i="1"/>
  <c r="BN141" i="1"/>
  <c r="BO141" i="1"/>
  <c r="O142" i="1"/>
  <c r="AP142" i="1"/>
  <c r="AQ142" i="1"/>
  <c r="AR142" i="1"/>
  <c r="AS142" i="1"/>
  <c r="AV142" i="1"/>
  <c r="AW142" i="1"/>
  <c r="AX142" i="1"/>
  <c r="AY142" i="1"/>
  <c r="AZ142" i="1"/>
  <c r="BA142" i="1"/>
  <c r="BD142" i="1"/>
  <c r="BE142" i="1"/>
  <c r="BF142" i="1"/>
  <c r="BG142" i="1"/>
  <c r="BH142" i="1"/>
  <c r="BI142" i="1"/>
  <c r="AT142" i="1" s="1"/>
  <c r="BJ142" i="1"/>
  <c r="BK142" i="1"/>
  <c r="BL142" i="1"/>
  <c r="BM142" i="1"/>
  <c r="BN142" i="1"/>
  <c r="BO142" i="1"/>
  <c r="O143" i="1"/>
  <c r="AP143" i="1"/>
  <c r="AQ143" i="1"/>
  <c r="AR143" i="1"/>
  <c r="AS143" i="1"/>
  <c r="AV143" i="1"/>
  <c r="AW143" i="1"/>
  <c r="AX143" i="1"/>
  <c r="AY143" i="1"/>
  <c r="AZ143" i="1"/>
  <c r="BA143" i="1"/>
  <c r="BD143" i="1"/>
  <c r="BE143" i="1"/>
  <c r="BF143" i="1"/>
  <c r="BG143" i="1"/>
  <c r="BH143" i="1"/>
  <c r="AU143" i="1" s="1"/>
  <c r="BI143" i="1"/>
  <c r="AT143" i="1" s="1"/>
  <c r="BJ143" i="1"/>
  <c r="BK143" i="1"/>
  <c r="BL143" i="1"/>
  <c r="BM143" i="1"/>
  <c r="BN143" i="1"/>
  <c r="BO143" i="1"/>
  <c r="O100" i="1"/>
  <c r="AP100" i="1"/>
  <c r="AQ100" i="1"/>
  <c r="AR100" i="1"/>
  <c r="AS100" i="1"/>
  <c r="AV100" i="1"/>
  <c r="AW100" i="1"/>
  <c r="AX100" i="1"/>
  <c r="AY100" i="1"/>
  <c r="AZ100" i="1"/>
  <c r="BA100" i="1"/>
  <c r="BD100" i="1"/>
  <c r="BE100" i="1"/>
  <c r="BF100" i="1"/>
  <c r="BG100" i="1"/>
  <c r="BH100" i="1"/>
  <c r="AU100" i="1" s="1"/>
  <c r="BI100" i="1"/>
  <c r="AT100" i="1" s="1"/>
  <c r="BJ100" i="1"/>
  <c r="BK100" i="1"/>
  <c r="BL100" i="1"/>
  <c r="BM100" i="1"/>
  <c r="BN100" i="1"/>
  <c r="BO100" i="1"/>
  <c r="O101" i="1"/>
  <c r="AP101" i="1"/>
  <c r="AQ101" i="1"/>
  <c r="AR101" i="1"/>
  <c r="AS101" i="1"/>
  <c r="AV101" i="1"/>
  <c r="AW101" i="1"/>
  <c r="AX101" i="1"/>
  <c r="AY101" i="1"/>
  <c r="AZ101" i="1"/>
  <c r="BA101" i="1"/>
  <c r="BD101" i="1"/>
  <c r="BE101" i="1"/>
  <c r="BF101" i="1"/>
  <c r="BG101" i="1"/>
  <c r="BH101" i="1"/>
  <c r="BI101" i="1"/>
  <c r="BJ101" i="1"/>
  <c r="BK101" i="1"/>
  <c r="BL101" i="1"/>
  <c r="BM101" i="1"/>
  <c r="BN101" i="1"/>
  <c r="BO101" i="1"/>
  <c r="O102" i="1"/>
  <c r="AP102" i="1"/>
  <c r="AQ102" i="1"/>
  <c r="AR102" i="1"/>
  <c r="AS102" i="1"/>
  <c r="AV102" i="1"/>
  <c r="AW102" i="1"/>
  <c r="AX102" i="1"/>
  <c r="AY102" i="1"/>
  <c r="AZ102" i="1"/>
  <c r="BA102" i="1"/>
  <c r="BD102" i="1"/>
  <c r="BE102" i="1"/>
  <c r="BF102" i="1"/>
  <c r="BG102" i="1"/>
  <c r="BH102" i="1"/>
  <c r="AU102" i="1" s="1"/>
  <c r="BI102" i="1"/>
  <c r="AT102" i="1" s="1"/>
  <c r="BJ102" i="1"/>
  <c r="BK102" i="1"/>
  <c r="BL102" i="1"/>
  <c r="BM102" i="1"/>
  <c r="BN102" i="1"/>
  <c r="BO102" i="1"/>
  <c r="O103" i="1"/>
  <c r="AP103" i="1"/>
  <c r="AQ103" i="1"/>
  <c r="AR103" i="1"/>
  <c r="AS103" i="1"/>
  <c r="AV103" i="1"/>
  <c r="AW103" i="1"/>
  <c r="AX103" i="1"/>
  <c r="AY103" i="1"/>
  <c r="AZ103" i="1"/>
  <c r="BA103" i="1"/>
  <c r="BD103" i="1"/>
  <c r="BE103" i="1"/>
  <c r="BF103" i="1"/>
  <c r="BG103" i="1"/>
  <c r="BH103" i="1"/>
  <c r="AU103" i="1" s="1"/>
  <c r="BI103" i="1"/>
  <c r="AT103" i="1" s="1"/>
  <c r="BJ103" i="1"/>
  <c r="BK103" i="1"/>
  <c r="BL103" i="1"/>
  <c r="BM103" i="1"/>
  <c r="BN103" i="1"/>
  <c r="BO103" i="1"/>
  <c r="O104" i="1"/>
  <c r="AP104" i="1"/>
  <c r="AQ104" i="1"/>
  <c r="AR104" i="1"/>
  <c r="AS104" i="1"/>
  <c r="AV104" i="1"/>
  <c r="AW104" i="1"/>
  <c r="AX104" i="1"/>
  <c r="AY104" i="1"/>
  <c r="AZ104" i="1"/>
  <c r="BA104" i="1"/>
  <c r="BD104" i="1"/>
  <c r="BE104" i="1"/>
  <c r="BF104" i="1"/>
  <c r="BG104" i="1"/>
  <c r="BH104" i="1"/>
  <c r="BI104" i="1"/>
  <c r="AT104" i="1" s="1"/>
  <c r="BJ104" i="1"/>
  <c r="BK104" i="1"/>
  <c r="BL104" i="1"/>
  <c r="BM104" i="1"/>
  <c r="BN104" i="1"/>
  <c r="BO104" i="1"/>
  <c r="O105" i="1"/>
  <c r="AP105" i="1"/>
  <c r="AQ105" i="1"/>
  <c r="AR105" i="1"/>
  <c r="AS105" i="1"/>
  <c r="AV105" i="1"/>
  <c r="AW105" i="1"/>
  <c r="AX105" i="1"/>
  <c r="AY105" i="1"/>
  <c r="AZ105" i="1"/>
  <c r="BA105" i="1"/>
  <c r="BD105" i="1"/>
  <c r="BE105" i="1"/>
  <c r="BF105" i="1"/>
  <c r="BG105" i="1"/>
  <c r="BH105" i="1"/>
  <c r="AU105" i="1" s="1"/>
  <c r="BI105" i="1"/>
  <c r="AT105" i="1" s="1"/>
  <c r="BJ105" i="1"/>
  <c r="BK105" i="1"/>
  <c r="BL105" i="1"/>
  <c r="BM105" i="1"/>
  <c r="BN105" i="1"/>
  <c r="BO105" i="1"/>
  <c r="O106" i="1"/>
  <c r="AP106" i="1"/>
  <c r="AQ106" i="1"/>
  <c r="AR106" i="1"/>
  <c r="AS106" i="1"/>
  <c r="AV106" i="1"/>
  <c r="AW106" i="1"/>
  <c r="AX106" i="1"/>
  <c r="AY106" i="1"/>
  <c r="AZ106" i="1"/>
  <c r="BA106" i="1"/>
  <c r="BD106" i="1"/>
  <c r="BE106" i="1"/>
  <c r="BF106" i="1"/>
  <c r="BG106" i="1"/>
  <c r="BH106" i="1"/>
  <c r="BI106" i="1"/>
  <c r="AT106" i="1" s="1"/>
  <c r="BJ106" i="1"/>
  <c r="BK106" i="1"/>
  <c r="BL106" i="1"/>
  <c r="BM106" i="1"/>
  <c r="BN106" i="1"/>
  <c r="BO106" i="1"/>
  <c r="O107" i="1"/>
  <c r="AP107" i="1"/>
  <c r="AQ107" i="1"/>
  <c r="AR107" i="1"/>
  <c r="AS107" i="1"/>
  <c r="AV107" i="1"/>
  <c r="AW107" i="1"/>
  <c r="AX107" i="1"/>
  <c r="AY107" i="1"/>
  <c r="AZ107" i="1"/>
  <c r="BA107" i="1"/>
  <c r="BD107" i="1"/>
  <c r="BE107" i="1"/>
  <c r="BF107" i="1"/>
  <c r="BG107" i="1"/>
  <c r="BH107" i="1"/>
  <c r="AU107" i="1" s="1"/>
  <c r="BI107" i="1"/>
  <c r="BJ107" i="1"/>
  <c r="BK107" i="1"/>
  <c r="BL107" i="1"/>
  <c r="BM107" i="1"/>
  <c r="BN107" i="1"/>
  <c r="BO107" i="1"/>
  <c r="O108" i="1"/>
  <c r="AP108" i="1"/>
  <c r="AQ108" i="1"/>
  <c r="AR108" i="1"/>
  <c r="AS108" i="1"/>
  <c r="AV108" i="1"/>
  <c r="AW108" i="1"/>
  <c r="AX108" i="1"/>
  <c r="AY108" i="1"/>
  <c r="AZ108" i="1"/>
  <c r="BA108" i="1"/>
  <c r="BD108" i="1"/>
  <c r="BE108" i="1"/>
  <c r="BF108" i="1"/>
  <c r="BG108" i="1"/>
  <c r="BH108" i="1"/>
  <c r="AU108" i="1" s="1"/>
  <c r="BI108" i="1"/>
  <c r="AT108" i="1" s="1"/>
  <c r="BJ108" i="1"/>
  <c r="BK108" i="1"/>
  <c r="BL108" i="1"/>
  <c r="BM108" i="1"/>
  <c r="BN108" i="1"/>
  <c r="BO108" i="1"/>
  <c r="O109" i="1"/>
  <c r="AP109" i="1"/>
  <c r="AQ109" i="1"/>
  <c r="AR109" i="1"/>
  <c r="AS109" i="1"/>
  <c r="AV109" i="1"/>
  <c r="AW109" i="1"/>
  <c r="AX109" i="1"/>
  <c r="AY109" i="1"/>
  <c r="AZ109" i="1"/>
  <c r="BA109" i="1"/>
  <c r="BD109" i="1"/>
  <c r="BE109" i="1"/>
  <c r="BF109" i="1"/>
  <c r="BG109" i="1"/>
  <c r="BH109" i="1"/>
  <c r="BI109" i="1"/>
  <c r="AT109" i="1" s="1"/>
  <c r="BJ109" i="1"/>
  <c r="BK109" i="1"/>
  <c r="BL109" i="1"/>
  <c r="BM109" i="1"/>
  <c r="BN109" i="1"/>
  <c r="BO109" i="1"/>
  <c r="O110" i="1"/>
  <c r="AP110" i="1"/>
  <c r="AQ110" i="1"/>
  <c r="AR110" i="1"/>
  <c r="AS110" i="1"/>
  <c r="AV110" i="1"/>
  <c r="AW110" i="1"/>
  <c r="AX110" i="1"/>
  <c r="AY110" i="1"/>
  <c r="AZ110" i="1"/>
  <c r="BA110" i="1"/>
  <c r="BD110" i="1"/>
  <c r="BE110" i="1"/>
  <c r="BF110" i="1"/>
  <c r="BG110" i="1"/>
  <c r="BH110" i="1"/>
  <c r="AU110" i="1" s="1"/>
  <c r="BI110" i="1"/>
  <c r="AT110" i="1" s="1"/>
  <c r="BJ110" i="1"/>
  <c r="BK110" i="1"/>
  <c r="BL110" i="1"/>
  <c r="BM110" i="1"/>
  <c r="BN110" i="1"/>
  <c r="BO110" i="1"/>
  <c r="O111" i="1"/>
  <c r="AP111" i="1"/>
  <c r="AQ111" i="1"/>
  <c r="AR111" i="1"/>
  <c r="AS111" i="1"/>
  <c r="AV111" i="1"/>
  <c r="AW111" i="1"/>
  <c r="AX111" i="1"/>
  <c r="AY111" i="1"/>
  <c r="AZ111" i="1"/>
  <c r="BA111" i="1"/>
  <c r="BD111" i="1"/>
  <c r="BE111" i="1"/>
  <c r="BF111" i="1"/>
  <c r="BG111" i="1"/>
  <c r="BH111" i="1"/>
  <c r="AU111" i="1" s="1"/>
  <c r="BI111" i="1"/>
  <c r="BJ111" i="1"/>
  <c r="BK111" i="1"/>
  <c r="BL111" i="1"/>
  <c r="BM111" i="1"/>
  <c r="BN111" i="1"/>
  <c r="BO111" i="1"/>
  <c r="O112" i="1"/>
  <c r="AP112" i="1"/>
  <c r="AQ112" i="1"/>
  <c r="AR112" i="1"/>
  <c r="AS112" i="1"/>
  <c r="AV112" i="1"/>
  <c r="AW112" i="1"/>
  <c r="AX112" i="1"/>
  <c r="AY112" i="1"/>
  <c r="AZ112" i="1"/>
  <c r="BA112" i="1"/>
  <c r="BD112" i="1"/>
  <c r="BE112" i="1"/>
  <c r="BF112" i="1"/>
  <c r="BG112" i="1"/>
  <c r="BH112" i="1"/>
  <c r="BI112" i="1"/>
  <c r="AT112" i="1" s="1"/>
  <c r="BJ112" i="1"/>
  <c r="BK112" i="1"/>
  <c r="BL112" i="1"/>
  <c r="BM112" i="1"/>
  <c r="BN112" i="1"/>
  <c r="BO112" i="1"/>
  <c r="O113" i="1"/>
  <c r="AP113" i="1"/>
  <c r="AQ113" i="1"/>
  <c r="AR113" i="1"/>
  <c r="AS113" i="1"/>
  <c r="AV113" i="1"/>
  <c r="AW113" i="1"/>
  <c r="AX113" i="1"/>
  <c r="AY113" i="1"/>
  <c r="AZ113" i="1"/>
  <c r="BA113" i="1"/>
  <c r="BD113" i="1"/>
  <c r="BE113" i="1"/>
  <c r="BF113" i="1"/>
  <c r="BG113" i="1"/>
  <c r="BH113" i="1"/>
  <c r="AU113" i="1" s="1"/>
  <c r="BI113" i="1"/>
  <c r="AT113" i="1" s="1"/>
  <c r="BJ113" i="1"/>
  <c r="BK113" i="1"/>
  <c r="BL113" i="1"/>
  <c r="BM113" i="1"/>
  <c r="BN113" i="1"/>
  <c r="BO113" i="1"/>
  <c r="O114" i="1"/>
  <c r="AP114" i="1"/>
  <c r="AQ114" i="1"/>
  <c r="AR114" i="1"/>
  <c r="AS114" i="1"/>
  <c r="AV114" i="1"/>
  <c r="AW114" i="1"/>
  <c r="AX114" i="1"/>
  <c r="AY114" i="1"/>
  <c r="AZ114" i="1"/>
  <c r="BA114" i="1"/>
  <c r="BD114" i="1"/>
  <c r="BE114" i="1"/>
  <c r="BF114" i="1"/>
  <c r="BG114" i="1"/>
  <c r="BH114" i="1"/>
  <c r="BI114" i="1"/>
  <c r="AT114" i="1" s="1"/>
  <c r="BJ114" i="1"/>
  <c r="BK114" i="1"/>
  <c r="BL114" i="1"/>
  <c r="BM114" i="1"/>
  <c r="BN114" i="1"/>
  <c r="BO114" i="1"/>
  <c r="O115" i="1"/>
  <c r="AP115" i="1"/>
  <c r="AQ115" i="1"/>
  <c r="AR115" i="1"/>
  <c r="AS115" i="1"/>
  <c r="AV115" i="1"/>
  <c r="AW115" i="1"/>
  <c r="AX115" i="1"/>
  <c r="AY115" i="1"/>
  <c r="AZ115" i="1"/>
  <c r="BA115" i="1"/>
  <c r="BD115" i="1"/>
  <c r="BE115" i="1"/>
  <c r="BF115" i="1"/>
  <c r="BG115" i="1"/>
  <c r="BH115" i="1"/>
  <c r="AU115" i="1" s="1"/>
  <c r="BI115" i="1"/>
  <c r="BJ115" i="1"/>
  <c r="BK115" i="1"/>
  <c r="BL115" i="1"/>
  <c r="BM115" i="1"/>
  <c r="BN115" i="1"/>
  <c r="BO115" i="1"/>
  <c r="O116" i="1"/>
  <c r="AP116" i="1"/>
  <c r="AQ116" i="1"/>
  <c r="AR116" i="1"/>
  <c r="AS116" i="1"/>
  <c r="AV116" i="1"/>
  <c r="AW116" i="1"/>
  <c r="AX116" i="1"/>
  <c r="AY116" i="1"/>
  <c r="AZ116" i="1"/>
  <c r="BA116" i="1"/>
  <c r="BD116" i="1"/>
  <c r="BE116" i="1"/>
  <c r="BF116" i="1"/>
  <c r="BG116" i="1"/>
  <c r="BH116" i="1"/>
  <c r="AU116" i="1" s="1"/>
  <c r="BI116" i="1"/>
  <c r="AT116" i="1" s="1"/>
  <c r="BJ116" i="1"/>
  <c r="BK116" i="1"/>
  <c r="BL116" i="1"/>
  <c r="BM116" i="1"/>
  <c r="BN116" i="1"/>
  <c r="BO116" i="1"/>
  <c r="O117" i="1"/>
  <c r="AP117" i="1"/>
  <c r="AQ117" i="1"/>
  <c r="AR117" i="1"/>
  <c r="AS117" i="1"/>
  <c r="AV117" i="1"/>
  <c r="AW117" i="1"/>
  <c r="AX117" i="1"/>
  <c r="AY117" i="1"/>
  <c r="AZ117" i="1"/>
  <c r="BA117" i="1"/>
  <c r="BD117" i="1"/>
  <c r="BE117" i="1"/>
  <c r="BF117" i="1"/>
  <c r="BG117" i="1"/>
  <c r="BH117" i="1"/>
  <c r="BI117" i="1"/>
  <c r="AT117" i="1" s="1"/>
  <c r="BJ117" i="1"/>
  <c r="BK117" i="1"/>
  <c r="BL117" i="1"/>
  <c r="BM117" i="1"/>
  <c r="BN117" i="1"/>
  <c r="BO117" i="1"/>
  <c r="O118" i="1"/>
  <c r="AP118" i="1"/>
  <c r="AQ118" i="1"/>
  <c r="AR118" i="1"/>
  <c r="AS118" i="1"/>
  <c r="AV118" i="1"/>
  <c r="AW118" i="1"/>
  <c r="AX118" i="1"/>
  <c r="AY118" i="1"/>
  <c r="AZ118" i="1"/>
  <c r="BA118" i="1"/>
  <c r="BD118" i="1"/>
  <c r="BE118" i="1"/>
  <c r="BF118" i="1"/>
  <c r="BG118" i="1"/>
  <c r="BH118" i="1"/>
  <c r="AU118" i="1" s="1"/>
  <c r="BI118" i="1"/>
  <c r="AT118" i="1" s="1"/>
  <c r="BJ118" i="1"/>
  <c r="BK118" i="1"/>
  <c r="BL118" i="1"/>
  <c r="BM118" i="1"/>
  <c r="BN118" i="1"/>
  <c r="BO118" i="1"/>
  <c r="O119" i="1"/>
  <c r="AP119" i="1"/>
  <c r="AQ119" i="1"/>
  <c r="AR119" i="1"/>
  <c r="AS119" i="1"/>
  <c r="AV119" i="1"/>
  <c r="AW119" i="1"/>
  <c r="AX119" i="1"/>
  <c r="AY119" i="1"/>
  <c r="AZ119" i="1"/>
  <c r="BA119" i="1"/>
  <c r="BD119" i="1"/>
  <c r="BE119" i="1"/>
  <c r="BF119" i="1"/>
  <c r="BG119" i="1"/>
  <c r="BH119" i="1"/>
  <c r="AU119" i="1" s="1"/>
  <c r="BI119" i="1"/>
  <c r="AT119" i="1" s="1"/>
  <c r="BJ119" i="1"/>
  <c r="BK119" i="1"/>
  <c r="BL119" i="1"/>
  <c r="BM119" i="1"/>
  <c r="BN119" i="1"/>
  <c r="BO119" i="1"/>
  <c r="O120" i="1"/>
  <c r="AP120" i="1"/>
  <c r="AQ120" i="1"/>
  <c r="AR120" i="1"/>
  <c r="AS120" i="1"/>
  <c r="AV120" i="1"/>
  <c r="AW120" i="1"/>
  <c r="AX120" i="1"/>
  <c r="AY120" i="1"/>
  <c r="AZ120" i="1"/>
  <c r="BA120" i="1"/>
  <c r="BD120" i="1"/>
  <c r="BE120" i="1"/>
  <c r="BF120" i="1"/>
  <c r="BG120" i="1"/>
  <c r="BH120" i="1"/>
  <c r="BI120" i="1"/>
  <c r="AT120" i="1" s="1"/>
  <c r="BJ120" i="1"/>
  <c r="BK120" i="1"/>
  <c r="BL120" i="1"/>
  <c r="BM120" i="1"/>
  <c r="BN120" i="1"/>
  <c r="BO120" i="1"/>
  <c r="O121" i="1"/>
  <c r="AP121" i="1"/>
  <c r="AQ121" i="1"/>
  <c r="AR121" i="1"/>
  <c r="AS121" i="1"/>
  <c r="AV121" i="1"/>
  <c r="AW121" i="1"/>
  <c r="AX121" i="1"/>
  <c r="AY121" i="1"/>
  <c r="AZ121" i="1"/>
  <c r="BA121" i="1"/>
  <c r="BD121" i="1"/>
  <c r="BE121" i="1"/>
  <c r="BF121" i="1"/>
  <c r="BG121" i="1"/>
  <c r="BH121" i="1"/>
  <c r="AU121" i="1" s="1"/>
  <c r="BI121" i="1"/>
  <c r="AT121" i="1" s="1"/>
  <c r="BJ121" i="1"/>
  <c r="BK121" i="1"/>
  <c r="BL121" i="1"/>
  <c r="BM121" i="1"/>
  <c r="BN121" i="1"/>
  <c r="BO121" i="1"/>
  <c r="O122" i="1"/>
  <c r="AP122" i="1"/>
  <c r="AQ122" i="1"/>
  <c r="AR122" i="1"/>
  <c r="AS122" i="1"/>
  <c r="AV122" i="1"/>
  <c r="AW122" i="1"/>
  <c r="AX122" i="1"/>
  <c r="AY122" i="1"/>
  <c r="AZ122" i="1"/>
  <c r="BA122" i="1"/>
  <c r="BD122" i="1"/>
  <c r="BE122" i="1"/>
  <c r="BF122" i="1"/>
  <c r="BG122" i="1"/>
  <c r="BH122" i="1"/>
  <c r="AU122" i="1" s="1"/>
  <c r="BI122" i="1"/>
  <c r="AT122" i="1" s="1"/>
  <c r="BJ122" i="1"/>
  <c r="BK122" i="1"/>
  <c r="BL122" i="1"/>
  <c r="BM122" i="1"/>
  <c r="BN122" i="1"/>
  <c r="BO122" i="1"/>
  <c r="O123" i="1"/>
  <c r="AP123" i="1"/>
  <c r="AQ123" i="1"/>
  <c r="AR123" i="1"/>
  <c r="AS123" i="1"/>
  <c r="AV123" i="1"/>
  <c r="AW123" i="1"/>
  <c r="AX123" i="1"/>
  <c r="AY123" i="1"/>
  <c r="AZ123" i="1"/>
  <c r="BA123" i="1"/>
  <c r="BD123" i="1"/>
  <c r="BE123" i="1"/>
  <c r="BF123" i="1"/>
  <c r="BG123" i="1"/>
  <c r="BH123" i="1"/>
  <c r="AU123" i="1" s="1"/>
  <c r="BI123" i="1"/>
  <c r="BJ123" i="1"/>
  <c r="BK123" i="1"/>
  <c r="BL123" i="1"/>
  <c r="BM123" i="1"/>
  <c r="BN123" i="1"/>
  <c r="BO123" i="1"/>
  <c r="O124" i="1"/>
  <c r="AP124" i="1"/>
  <c r="AQ124" i="1"/>
  <c r="AR124" i="1"/>
  <c r="AS124" i="1"/>
  <c r="AV124" i="1"/>
  <c r="AW124" i="1"/>
  <c r="AX124" i="1"/>
  <c r="AY124" i="1"/>
  <c r="AZ124" i="1"/>
  <c r="BA124" i="1"/>
  <c r="BD124" i="1"/>
  <c r="BE124" i="1"/>
  <c r="BF124" i="1"/>
  <c r="BG124" i="1"/>
  <c r="BH124" i="1"/>
  <c r="AU124" i="1" s="1"/>
  <c r="BI124" i="1"/>
  <c r="AT124" i="1" s="1"/>
  <c r="BJ124" i="1"/>
  <c r="BK124" i="1"/>
  <c r="BL124" i="1"/>
  <c r="BM124" i="1"/>
  <c r="BN124" i="1"/>
  <c r="BO124" i="1"/>
  <c r="O125" i="1"/>
  <c r="AP125" i="1"/>
  <c r="AQ125" i="1"/>
  <c r="AR125" i="1"/>
  <c r="AS125" i="1"/>
  <c r="AV125" i="1"/>
  <c r="AW125" i="1"/>
  <c r="AX125" i="1"/>
  <c r="AY125" i="1"/>
  <c r="AZ125" i="1"/>
  <c r="BA125" i="1"/>
  <c r="BD125" i="1"/>
  <c r="BE125" i="1"/>
  <c r="BF125" i="1"/>
  <c r="BG125" i="1"/>
  <c r="BH125" i="1"/>
  <c r="BI125" i="1"/>
  <c r="BJ125" i="1"/>
  <c r="BK125" i="1"/>
  <c r="BL125" i="1"/>
  <c r="BM125" i="1"/>
  <c r="BN125" i="1"/>
  <c r="BO125" i="1"/>
  <c r="O126" i="1"/>
  <c r="AP126" i="1"/>
  <c r="AQ126" i="1"/>
  <c r="AR126" i="1"/>
  <c r="AS126" i="1"/>
  <c r="AV126" i="1"/>
  <c r="AW126" i="1"/>
  <c r="AX126" i="1"/>
  <c r="AY126" i="1"/>
  <c r="AZ126" i="1"/>
  <c r="BA126" i="1"/>
  <c r="BD126" i="1"/>
  <c r="BE126" i="1"/>
  <c r="BF126" i="1"/>
  <c r="BG126" i="1"/>
  <c r="BH126" i="1"/>
  <c r="BI126" i="1"/>
  <c r="AT126" i="1" s="1"/>
  <c r="BJ126" i="1"/>
  <c r="BK126" i="1"/>
  <c r="BL126" i="1"/>
  <c r="BM126" i="1"/>
  <c r="BN126" i="1"/>
  <c r="BO126" i="1"/>
  <c r="O127" i="1"/>
  <c r="AP127" i="1"/>
  <c r="AQ127" i="1"/>
  <c r="AR127" i="1"/>
  <c r="AS127" i="1"/>
  <c r="AV127" i="1"/>
  <c r="AW127" i="1"/>
  <c r="AX127" i="1"/>
  <c r="AY127" i="1"/>
  <c r="AZ127" i="1"/>
  <c r="BA127" i="1"/>
  <c r="BD127" i="1"/>
  <c r="BE127" i="1"/>
  <c r="BF127" i="1"/>
  <c r="BG127" i="1"/>
  <c r="BH127" i="1"/>
  <c r="AU127" i="1" s="1"/>
  <c r="BI127" i="1"/>
  <c r="AT127" i="1" s="1"/>
  <c r="BJ127" i="1"/>
  <c r="BK127" i="1"/>
  <c r="BL127" i="1"/>
  <c r="BM127" i="1"/>
  <c r="BN127" i="1"/>
  <c r="BO127" i="1"/>
  <c r="O128" i="1"/>
  <c r="AP128" i="1"/>
  <c r="AQ128" i="1"/>
  <c r="AR128" i="1"/>
  <c r="AS128" i="1"/>
  <c r="AV128" i="1"/>
  <c r="AW128" i="1"/>
  <c r="AX128" i="1"/>
  <c r="AY128" i="1"/>
  <c r="AZ128" i="1"/>
  <c r="BA128" i="1"/>
  <c r="BD128" i="1"/>
  <c r="BE128" i="1"/>
  <c r="BF128" i="1"/>
  <c r="BG128" i="1"/>
  <c r="BH128" i="1"/>
  <c r="BI128" i="1"/>
  <c r="AT128" i="1" s="1"/>
  <c r="BJ128" i="1"/>
  <c r="BK128" i="1"/>
  <c r="BL128" i="1"/>
  <c r="BM128" i="1"/>
  <c r="BN128" i="1"/>
  <c r="BO128" i="1"/>
  <c r="O129" i="1"/>
  <c r="AP129" i="1"/>
  <c r="AQ129" i="1"/>
  <c r="AR129" i="1"/>
  <c r="AS129" i="1"/>
  <c r="AV129" i="1"/>
  <c r="AW129" i="1"/>
  <c r="AX129" i="1"/>
  <c r="AY129" i="1"/>
  <c r="AZ129" i="1"/>
  <c r="BA129" i="1"/>
  <c r="BD129" i="1"/>
  <c r="BE129" i="1"/>
  <c r="BF129" i="1"/>
  <c r="BG129" i="1"/>
  <c r="BH129" i="1"/>
  <c r="AU129" i="1" s="1"/>
  <c r="BI129" i="1"/>
  <c r="AT129" i="1" s="1"/>
  <c r="BJ129" i="1"/>
  <c r="BK129" i="1"/>
  <c r="BL129" i="1"/>
  <c r="BM129" i="1"/>
  <c r="BN129" i="1"/>
  <c r="BO129" i="1"/>
  <c r="O130" i="1"/>
  <c r="AP130" i="1"/>
  <c r="AQ130" i="1"/>
  <c r="AR130" i="1"/>
  <c r="AS130" i="1"/>
  <c r="AU130" i="1"/>
  <c r="AV130" i="1"/>
  <c r="AW130" i="1"/>
  <c r="AX130" i="1"/>
  <c r="AY130" i="1"/>
  <c r="AZ130" i="1"/>
  <c r="BA130" i="1"/>
  <c r="BD130" i="1"/>
  <c r="BE130" i="1"/>
  <c r="BF130" i="1"/>
  <c r="BG130" i="1"/>
  <c r="BH130" i="1"/>
  <c r="BI130" i="1"/>
  <c r="AT130" i="1" s="1"/>
  <c r="BJ130" i="1"/>
  <c r="BK130" i="1"/>
  <c r="BL130" i="1"/>
  <c r="BM130" i="1"/>
  <c r="BN130" i="1"/>
  <c r="BO130" i="1"/>
  <c r="O131" i="1"/>
  <c r="AP131" i="1"/>
  <c r="AQ131" i="1"/>
  <c r="AR131" i="1"/>
  <c r="AS131" i="1"/>
  <c r="AV131" i="1"/>
  <c r="AW131" i="1"/>
  <c r="AX131" i="1"/>
  <c r="AY131" i="1"/>
  <c r="AZ131" i="1"/>
  <c r="BA131" i="1"/>
  <c r="BD131" i="1"/>
  <c r="BE131" i="1"/>
  <c r="BF131" i="1"/>
  <c r="BG131" i="1"/>
  <c r="BH131" i="1"/>
  <c r="AU131" i="1" s="1"/>
  <c r="BI131" i="1"/>
  <c r="AT131" i="1" s="1"/>
  <c r="BJ131" i="1"/>
  <c r="BK131" i="1"/>
  <c r="BL131" i="1"/>
  <c r="BM131" i="1"/>
  <c r="BN131" i="1"/>
  <c r="BO131" i="1"/>
  <c r="AA143" i="1" l="1"/>
  <c r="AA142" i="1"/>
  <c r="BQ143" i="1"/>
  <c r="AI143" i="1" s="1"/>
  <c r="BQ142" i="1"/>
  <c r="AI142" i="1" s="1"/>
  <c r="AG141" i="1"/>
  <c r="BQ133" i="1"/>
  <c r="BB143" i="1"/>
  <c r="AF141" i="1"/>
  <c r="BB140" i="1"/>
  <c r="BQ139" i="1"/>
  <c r="AF139" i="1" s="1"/>
  <c r="AJ142" i="1"/>
  <c r="AD141" i="1"/>
  <c r="BB141" i="1"/>
  <c r="BB139" i="1"/>
  <c r="BB116" i="1"/>
  <c r="BB129" i="1"/>
  <c r="BB100" i="1"/>
  <c r="BB127" i="1"/>
  <c r="BP126" i="1"/>
  <c r="BQ119" i="1"/>
  <c r="AA119" i="1" s="1"/>
  <c r="BQ125" i="1"/>
  <c r="BP134" i="1"/>
  <c r="BQ117" i="1"/>
  <c r="AG117" i="1" s="1"/>
  <c r="BB118" i="1"/>
  <c r="BP136" i="1"/>
  <c r="AJ134" i="1"/>
  <c r="AI133" i="1"/>
  <c r="BP138" i="1"/>
  <c r="BB138" i="1"/>
  <c r="BB135" i="1"/>
  <c r="AG133" i="1"/>
  <c r="AF133" i="1"/>
  <c r="BB132" i="1"/>
  <c r="BP125" i="1"/>
  <c r="BQ134" i="1"/>
  <c r="AC134" i="1" s="1"/>
  <c r="BB136" i="1"/>
  <c r="BB134" i="1"/>
  <c r="AD133" i="1"/>
  <c r="BB119" i="1"/>
  <c r="AI119" i="1"/>
  <c r="BB137" i="1"/>
  <c r="BB133" i="1"/>
  <c r="BP101" i="1"/>
  <c r="BP114" i="1"/>
  <c r="BB105" i="1"/>
  <c r="BQ103" i="1"/>
  <c r="AI103" i="1" s="1"/>
  <c r="BB113" i="1"/>
  <c r="BP109" i="1"/>
  <c r="BP104" i="1"/>
  <c r="BB103" i="1"/>
  <c r="BQ101" i="1"/>
  <c r="AG101" i="1" s="1"/>
  <c r="BQ104" i="1"/>
  <c r="AF104" i="1" s="1"/>
  <c r="AE142" i="1"/>
  <c r="Z141" i="1"/>
  <c r="AK141" i="1"/>
  <c r="AH141" i="1"/>
  <c r="AC141" i="1"/>
  <c r="AA141" i="1"/>
  <c r="AI141" i="1"/>
  <c r="AB141" i="1"/>
  <c r="AJ141" i="1"/>
  <c r="AD142" i="1"/>
  <c r="Z142" i="1"/>
  <c r="AH142" i="1"/>
  <c r="AF142" i="1"/>
  <c r="AG142" i="1"/>
  <c r="AH134" i="1"/>
  <c r="AK142" i="1"/>
  <c r="AC142" i="1"/>
  <c r="AH133" i="1"/>
  <c r="Z133" i="1"/>
  <c r="AA133" i="1"/>
  <c r="AB133" i="1"/>
  <c r="AJ133" i="1"/>
  <c r="AC133" i="1"/>
  <c r="AK133" i="1"/>
  <c r="BP139" i="1"/>
  <c r="BQ136" i="1"/>
  <c r="AC136" i="1" s="1"/>
  <c r="BQ138" i="1"/>
  <c r="AE138" i="1" s="1"/>
  <c r="AU142" i="1"/>
  <c r="BB142" i="1" s="1"/>
  <c r="BQ135" i="1"/>
  <c r="AH135" i="1" s="1"/>
  <c r="BP143" i="1"/>
  <c r="BQ140" i="1"/>
  <c r="AJ140" i="1" s="1"/>
  <c r="BP135" i="1"/>
  <c r="BQ132" i="1"/>
  <c r="AI132" i="1" s="1"/>
  <c r="BP142" i="1"/>
  <c r="BP141" i="1"/>
  <c r="BP133" i="1"/>
  <c r="AE141" i="1"/>
  <c r="AN141" i="1" s="1"/>
  <c r="BP140" i="1"/>
  <c r="BQ137" i="1"/>
  <c r="Z137" i="1" s="1"/>
  <c r="AE133" i="1"/>
  <c r="BP132" i="1"/>
  <c r="BP137" i="1"/>
  <c r="BP131" i="1"/>
  <c r="BQ131" i="1"/>
  <c r="AI131" i="1" s="1"/>
  <c r="AF125" i="1"/>
  <c r="AH125" i="1"/>
  <c r="AI125" i="1"/>
  <c r="AG125" i="1"/>
  <c r="Z125" i="1"/>
  <c r="BP116" i="1"/>
  <c r="BQ116" i="1"/>
  <c r="Z116" i="1" s="1"/>
  <c r="AU114" i="1"/>
  <c r="BB114" i="1" s="1"/>
  <c r="BB108" i="1"/>
  <c r="BQ129" i="1"/>
  <c r="AI129" i="1" s="1"/>
  <c r="BP129" i="1"/>
  <c r="AK125" i="1"/>
  <c r="AC125" i="1"/>
  <c r="BP128" i="1"/>
  <c r="BB121" i="1"/>
  <c r="BQ130" i="1"/>
  <c r="AB130" i="1" s="1"/>
  <c r="BQ106" i="1"/>
  <c r="AK106" i="1" s="1"/>
  <c r="AU101" i="1"/>
  <c r="AU120" i="1"/>
  <c r="BB120" i="1" s="1"/>
  <c r="AU126" i="1"/>
  <c r="BB126" i="1" s="1"/>
  <c r="BB124" i="1"/>
  <c r="AT107" i="1"/>
  <c r="BB107" i="1" s="1"/>
  <c r="BQ107" i="1"/>
  <c r="AD107" i="1" s="1"/>
  <c r="BP120" i="1"/>
  <c r="BP127" i="1"/>
  <c r="BQ127" i="1"/>
  <c r="AD127" i="1" s="1"/>
  <c r="AA131" i="1"/>
  <c r="BB131" i="1"/>
  <c r="AD125" i="1"/>
  <c r="AT125" i="1"/>
  <c r="AA125" i="1"/>
  <c r="BQ123" i="1"/>
  <c r="AA123" i="1" s="1"/>
  <c r="Z119" i="1"/>
  <c r="AE119" i="1"/>
  <c r="AC119" i="1"/>
  <c r="BQ110" i="1"/>
  <c r="AI110" i="1" s="1"/>
  <c r="BP110" i="1"/>
  <c r="BP106" i="1"/>
  <c r="BP102" i="1"/>
  <c r="BQ128" i="1"/>
  <c r="AI128" i="1" s="1"/>
  <c r="BP130" i="1"/>
  <c r="AU128" i="1"/>
  <c r="BB128" i="1" s="1"/>
  <c r="BP124" i="1"/>
  <c r="BQ124" i="1"/>
  <c r="AJ124" i="1" s="1"/>
  <c r="BP122" i="1"/>
  <c r="BQ118" i="1"/>
  <c r="AH118" i="1" s="1"/>
  <c r="AT115" i="1"/>
  <c r="BB115" i="1" s="1"/>
  <c r="BQ112" i="1"/>
  <c r="AC112" i="1" s="1"/>
  <c r="AT111" i="1"/>
  <c r="BB111" i="1" s="1"/>
  <c r="AB110" i="1"/>
  <c r="AU109" i="1"/>
  <c r="BB109" i="1" s="1"/>
  <c r="BP105" i="1"/>
  <c r="BQ105" i="1"/>
  <c r="BQ115" i="1"/>
  <c r="AA115" i="1" s="1"/>
  <c r="BQ114" i="1"/>
  <c r="AC114" i="1" s="1"/>
  <c r="BP103" i="1"/>
  <c r="AT101" i="1"/>
  <c r="BP100" i="1"/>
  <c r="BQ100" i="1"/>
  <c r="AH100" i="1" s="1"/>
  <c r="BP121" i="1"/>
  <c r="BQ121" i="1"/>
  <c r="AG121" i="1" s="1"/>
  <c r="AU112" i="1"/>
  <c r="BB112" i="1" s="1"/>
  <c r="BP108" i="1"/>
  <c r="BQ108" i="1"/>
  <c r="AF108" i="1" s="1"/>
  <c r="BQ102" i="1"/>
  <c r="AE102" i="1" s="1"/>
  <c r="BP119" i="1"/>
  <c r="AD103" i="1"/>
  <c r="BP118" i="1"/>
  <c r="BQ111" i="1"/>
  <c r="AD111" i="1" s="1"/>
  <c r="BB110" i="1"/>
  <c r="BQ126" i="1"/>
  <c r="Z126" i="1" s="1"/>
  <c r="AJ125" i="1"/>
  <c r="AB125" i="1"/>
  <c r="AT123" i="1"/>
  <c r="BB123" i="1" s="1"/>
  <c r="BQ120" i="1"/>
  <c r="AI120" i="1" s="1"/>
  <c r="BP117" i="1"/>
  <c r="AU117" i="1"/>
  <c r="BB117" i="1" s="1"/>
  <c r="AE116" i="1"/>
  <c r="BP113" i="1"/>
  <c r="BQ113" i="1"/>
  <c r="AH113" i="1" s="1"/>
  <c r="AU104" i="1"/>
  <c r="BB104" i="1" s="1"/>
  <c r="BB102" i="1"/>
  <c r="AU125" i="1"/>
  <c r="AE125" i="1"/>
  <c r="BP112" i="1"/>
  <c r="BB130" i="1"/>
  <c r="BQ122" i="1"/>
  <c r="Z122" i="1" s="1"/>
  <c r="BB122" i="1"/>
  <c r="AG119" i="1"/>
  <c r="AA118" i="1"/>
  <c r="BP111" i="1"/>
  <c r="BQ109" i="1"/>
  <c r="AD109" i="1" s="1"/>
  <c r="AU106" i="1"/>
  <c r="BB106" i="1" s="1"/>
  <c r="BP123" i="1"/>
  <c r="BP115" i="1"/>
  <c r="BP107" i="1"/>
  <c r="O72" i="1"/>
  <c r="AP72" i="1"/>
  <c r="AQ72" i="1"/>
  <c r="AR72" i="1"/>
  <c r="AS72" i="1"/>
  <c r="AV72" i="1"/>
  <c r="AW72" i="1"/>
  <c r="AX72" i="1"/>
  <c r="AY72" i="1"/>
  <c r="AZ72" i="1"/>
  <c r="BA72" i="1"/>
  <c r="BD72" i="1"/>
  <c r="BE72" i="1"/>
  <c r="BF72" i="1"/>
  <c r="BG72" i="1"/>
  <c r="BH72" i="1"/>
  <c r="AU72" i="1" s="1"/>
  <c r="BI72" i="1"/>
  <c r="AT72" i="1" s="1"/>
  <c r="BJ72" i="1"/>
  <c r="BK72" i="1"/>
  <c r="BL72" i="1"/>
  <c r="BM72" i="1"/>
  <c r="BN72" i="1"/>
  <c r="BO72" i="1"/>
  <c r="O73" i="1"/>
  <c r="AP73" i="1"/>
  <c r="AQ73" i="1"/>
  <c r="AR73" i="1"/>
  <c r="AS73" i="1"/>
  <c r="AV73" i="1"/>
  <c r="AW73" i="1"/>
  <c r="AX73" i="1"/>
  <c r="AY73" i="1"/>
  <c r="AZ73" i="1"/>
  <c r="BA73" i="1"/>
  <c r="BD73" i="1"/>
  <c r="BE73" i="1"/>
  <c r="BF73" i="1"/>
  <c r="BG73" i="1"/>
  <c r="BH73" i="1"/>
  <c r="AU73" i="1" s="1"/>
  <c r="BI73" i="1"/>
  <c r="AT73" i="1" s="1"/>
  <c r="BJ73" i="1"/>
  <c r="BK73" i="1"/>
  <c r="BL73" i="1"/>
  <c r="BM73" i="1"/>
  <c r="BN73" i="1"/>
  <c r="BO73" i="1"/>
  <c r="O74" i="1"/>
  <c r="AP74" i="1"/>
  <c r="AQ74" i="1"/>
  <c r="AR74" i="1"/>
  <c r="AS74" i="1"/>
  <c r="AV74" i="1"/>
  <c r="AW74" i="1"/>
  <c r="AX74" i="1"/>
  <c r="AY74" i="1"/>
  <c r="AZ74" i="1"/>
  <c r="BA74" i="1"/>
  <c r="BD74" i="1"/>
  <c r="BE74" i="1"/>
  <c r="BF74" i="1"/>
  <c r="BG74" i="1"/>
  <c r="BH74" i="1"/>
  <c r="BI74" i="1"/>
  <c r="AT74" i="1" s="1"/>
  <c r="BJ74" i="1"/>
  <c r="BK74" i="1"/>
  <c r="BL74" i="1"/>
  <c r="BM74" i="1"/>
  <c r="BN74" i="1"/>
  <c r="BO74" i="1"/>
  <c r="O75" i="1"/>
  <c r="AP75" i="1"/>
  <c r="AQ75" i="1"/>
  <c r="AR75" i="1"/>
  <c r="AS75" i="1"/>
  <c r="AV75" i="1"/>
  <c r="AW75" i="1"/>
  <c r="AX75" i="1"/>
  <c r="AY75" i="1"/>
  <c r="AZ75" i="1"/>
  <c r="BA75" i="1"/>
  <c r="BD75" i="1"/>
  <c r="BE75" i="1"/>
  <c r="BF75" i="1"/>
  <c r="BG75" i="1"/>
  <c r="BH75" i="1"/>
  <c r="AU75" i="1" s="1"/>
  <c r="BI75" i="1"/>
  <c r="AT75" i="1" s="1"/>
  <c r="BJ75" i="1"/>
  <c r="BK75" i="1"/>
  <c r="BL75" i="1"/>
  <c r="BM75" i="1"/>
  <c r="BN75" i="1"/>
  <c r="BO75" i="1"/>
  <c r="O76" i="1"/>
  <c r="AP76" i="1"/>
  <c r="AQ76" i="1"/>
  <c r="AR76" i="1"/>
  <c r="AS76" i="1"/>
  <c r="AV76" i="1"/>
  <c r="AW76" i="1"/>
  <c r="AX76" i="1"/>
  <c r="AY76" i="1"/>
  <c r="AZ76" i="1"/>
  <c r="BA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O77" i="1"/>
  <c r="AP77" i="1"/>
  <c r="AQ77" i="1"/>
  <c r="AR77" i="1"/>
  <c r="AS77" i="1"/>
  <c r="AV77" i="1"/>
  <c r="AW77" i="1"/>
  <c r="AX77" i="1"/>
  <c r="AY77" i="1"/>
  <c r="AZ77" i="1"/>
  <c r="BA77" i="1"/>
  <c r="BD77" i="1"/>
  <c r="BE77" i="1"/>
  <c r="BF77" i="1"/>
  <c r="BG77" i="1"/>
  <c r="BH77" i="1"/>
  <c r="AU77" i="1" s="1"/>
  <c r="BI77" i="1"/>
  <c r="AT77" i="1" s="1"/>
  <c r="BJ77" i="1"/>
  <c r="BK77" i="1"/>
  <c r="BL77" i="1"/>
  <c r="BM77" i="1"/>
  <c r="BN77" i="1"/>
  <c r="BO77" i="1"/>
  <c r="O78" i="1"/>
  <c r="AP78" i="1"/>
  <c r="AQ78" i="1"/>
  <c r="AR78" i="1"/>
  <c r="AS78" i="1"/>
  <c r="AV78" i="1"/>
  <c r="AW78" i="1"/>
  <c r="AX78" i="1"/>
  <c r="AY78" i="1"/>
  <c r="AZ78" i="1"/>
  <c r="BA78" i="1"/>
  <c r="BD78" i="1"/>
  <c r="BE78" i="1"/>
  <c r="BF78" i="1"/>
  <c r="BG78" i="1"/>
  <c r="BH78" i="1"/>
  <c r="AU78" i="1" s="1"/>
  <c r="BI78" i="1"/>
  <c r="AT78" i="1" s="1"/>
  <c r="BJ78" i="1"/>
  <c r="BK78" i="1"/>
  <c r="BL78" i="1"/>
  <c r="BM78" i="1"/>
  <c r="BN78" i="1"/>
  <c r="BO78" i="1"/>
  <c r="O79" i="1"/>
  <c r="AP79" i="1"/>
  <c r="AQ79" i="1"/>
  <c r="AR79" i="1"/>
  <c r="AS79" i="1"/>
  <c r="AV79" i="1"/>
  <c r="AW79" i="1"/>
  <c r="AX79" i="1"/>
  <c r="AY79" i="1"/>
  <c r="AZ79" i="1"/>
  <c r="BA79" i="1"/>
  <c r="BD79" i="1"/>
  <c r="BE79" i="1"/>
  <c r="BF79" i="1"/>
  <c r="BG79" i="1"/>
  <c r="BH79" i="1"/>
  <c r="AU79" i="1" s="1"/>
  <c r="BI79" i="1"/>
  <c r="BJ79" i="1"/>
  <c r="BK79" i="1"/>
  <c r="BL79" i="1"/>
  <c r="BM79" i="1"/>
  <c r="BN79" i="1"/>
  <c r="BO79" i="1"/>
  <c r="O80" i="1"/>
  <c r="AP80" i="1"/>
  <c r="AQ80" i="1"/>
  <c r="AR80" i="1"/>
  <c r="AS80" i="1"/>
  <c r="AV80" i="1"/>
  <c r="AW80" i="1"/>
  <c r="AX80" i="1"/>
  <c r="AY80" i="1"/>
  <c r="AZ80" i="1"/>
  <c r="BA80" i="1"/>
  <c r="BD80" i="1"/>
  <c r="BE80" i="1"/>
  <c r="BF80" i="1"/>
  <c r="BG80" i="1"/>
  <c r="BH80" i="1"/>
  <c r="AU80" i="1" s="1"/>
  <c r="BI80" i="1"/>
  <c r="AT80" i="1" s="1"/>
  <c r="BJ80" i="1"/>
  <c r="BK80" i="1"/>
  <c r="BL80" i="1"/>
  <c r="BM80" i="1"/>
  <c r="BN80" i="1"/>
  <c r="BO80" i="1"/>
  <c r="O81" i="1"/>
  <c r="AP81" i="1"/>
  <c r="AQ81" i="1"/>
  <c r="AR81" i="1"/>
  <c r="AS81" i="1"/>
  <c r="AV81" i="1"/>
  <c r="AW81" i="1"/>
  <c r="AX81" i="1"/>
  <c r="AY81" i="1"/>
  <c r="AZ81" i="1"/>
  <c r="BA81" i="1"/>
  <c r="BD81" i="1"/>
  <c r="BE81" i="1"/>
  <c r="BF81" i="1"/>
  <c r="BG81" i="1"/>
  <c r="BH81" i="1"/>
  <c r="AU81" i="1" s="1"/>
  <c r="BI81" i="1"/>
  <c r="BJ81" i="1"/>
  <c r="BK81" i="1"/>
  <c r="BL81" i="1"/>
  <c r="BM81" i="1"/>
  <c r="BN81" i="1"/>
  <c r="BO81" i="1"/>
  <c r="O82" i="1"/>
  <c r="AP82" i="1"/>
  <c r="AQ82" i="1"/>
  <c r="AR82" i="1"/>
  <c r="AS82" i="1"/>
  <c r="AV82" i="1"/>
  <c r="AW82" i="1"/>
  <c r="AX82" i="1"/>
  <c r="AY82" i="1"/>
  <c r="AZ82" i="1"/>
  <c r="BA82" i="1"/>
  <c r="BD82" i="1"/>
  <c r="BE82" i="1"/>
  <c r="BF82" i="1"/>
  <c r="BG82" i="1"/>
  <c r="BH82" i="1"/>
  <c r="BI82" i="1"/>
  <c r="AT82" i="1" s="1"/>
  <c r="BJ82" i="1"/>
  <c r="BK82" i="1"/>
  <c r="BL82" i="1"/>
  <c r="BM82" i="1"/>
  <c r="BN82" i="1"/>
  <c r="BO82" i="1"/>
  <c r="O83" i="1"/>
  <c r="AP83" i="1"/>
  <c r="AQ83" i="1"/>
  <c r="AR83" i="1"/>
  <c r="AS83" i="1"/>
  <c r="AV83" i="1"/>
  <c r="AW83" i="1"/>
  <c r="AX83" i="1"/>
  <c r="AY83" i="1"/>
  <c r="AZ83" i="1"/>
  <c r="BA83" i="1"/>
  <c r="BD83" i="1"/>
  <c r="BE83" i="1"/>
  <c r="BF83" i="1"/>
  <c r="BG83" i="1"/>
  <c r="BH83" i="1"/>
  <c r="AU83" i="1" s="1"/>
  <c r="BI83" i="1"/>
  <c r="BJ83" i="1"/>
  <c r="BK83" i="1"/>
  <c r="BL83" i="1"/>
  <c r="BM83" i="1"/>
  <c r="BN83" i="1"/>
  <c r="BO83" i="1"/>
  <c r="O84" i="1"/>
  <c r="AP84" i="1"/>
  <c r="AQ84" i="1"/>
  <c r="AR84" i="1"/>
  <c r="AS84" i="1"/>
  <c r="AV84" i="1"/>
  <c r="AW84" i="1"/>
  <c r="AX84" i="1"/>
  <c r="AY84" i="1"/>
  <c r="AZ84" i="1"/>
  <c r="BA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O85" i="1"/>
  <c r="AP85" i="1"/>
  <c r="AQ85" i="1"/>
  <c r="AR85" i="1"/>
  <c r="AS85" i="1"/>
  <c r="AV85" i="1"/>
  <c r="AW85" i="1"/>
  <c r="AX85" i="1"/>
  <c r="AY85" i="1"/>
  <c r="AZ85" i="1"/>
  <c r="BA85" i="1"/>
  <c r="BD85" i="1"/>
  <c r="BE85" i="1"/>
  <c r="BF85" i="1"/>
  <c r="BG85" i="1"/>
  <c r="BH85" i="1"/>
  <c r="AU85" i="1" s="1"/>
  <c r="BI85" i="1"/>
  <c r="AT85" i="1" s="1"/>
  <c r="BJ85" i="1"/>
  <c r="BK85" i="1"/>
  <c r="BL85" i="1"/>
  <c r="BM85" i="1"/>
  <c r="BN85" i="1"/>
  <c r="BO85" i="1"/>
  <c r="O86" i="1"/>
  <c r="AP86" i="1"/>
  <c r="AQ86" i="1"/>
  <c r="AR86" i="1"/>
  <c r="AS86" i="1"/>
  <c r="AV86" i="1"/>
  <c r="AW86" i="1"/>
  <c r="AX86" i="1"/>
  <c r="AY86" i="1"/>
  <c r="AZ86" i="1"/>
  <c r="BA86" i="1"/>
  <c r="BD86" i="1"/>
  <c r="BE86" i="1"/>
  <c r="BF86" i="1"/>
  <c r="BG86" i="1"/>
  <c r="BH86" i="1"/>
  <c r="BI86" i="1"/>
  <c r="AT86" i="1" s="1"/>
  <c r="BJ86" i="1"/>
  <c r="BK86" i="1"/>
  <c r="BL86" i="1"/>
  <c r="BM86" i="1"/>
  <c r="BN86" i="1"/>
  <c r="BO86" i="1"/>
  <c r="O87" i="1"/>
  <c r="AP87" i="1"/>
  <c r="AQ87" i="1"/>
  <c r="AR87" i="1"/>
  <c r="AS87" i="1"/>
  <c r="AV87" i="1"/>
  <c r="AW87" i="1"/>
  <c r="AX87" i="1"/>
  <c r="AY87" i="1"/>
  <c r="AZ87" i="1"/>
  <c r="BA87" i="1"/>
  <c r="BD87" i="1"/>
  <c r="BE87" i="1"/>
  <c r="BF87" i="1"/>
  <c r="BG87" i="1"/>
  <c r="BH87" i="1"/>
  <c r="AU87" i="1" s="1"/>
  <c r="BI87" i="1"/>
  <c r="BJ87" i="1"/>
  <c r="BK87" i="1"/>
  <c r="BL87" i="1"/>
  <c r="BM87" i="1"/>
  <c r="BN87" i="1"/>
  <c r="BO87" i="1"/>
  <c r="O88" i="1"/>
  <c r="AP88" i="1"/>
  <c r="AQ88" i="1"/>
  <c r="AR88" i="1"/>
  <c r="AS88" i="1"/>
  <c r="AV88" i="1"/>
  <c r="AW88" i="1"/>
  <c r="AX88" i="1"/>
  <c r="AY88" i="1"/>
  <c r="AZ88" i="1"/>
  <c r="BA88" i="1"/>
  <c r="BD88" i="1"/>
  <c r="BE88" i="1"/>
  <c r="BF88" i="1"/>
  <c r="BG88" i="1"/>
  <c r="BH88" i="1"/>
  <c r="AU88" i="1" s="1"/>
  <c r="BI88" i="1"/>
  <c r="AT88" i="1" s="1"/>
  <c r="BJ88" i="1"/>
  <c r="BK88" i="1"/>
  <c r="BL88" i="1"/>
  <c r="BM88" i="1"/>
  <c r="BN88" i="1"/>
  <c r="BO88" i="1"/>
  <c r="O89" i="1"/>
  <c r="AP89" i="1"/>
  <c r="AQ89" i="1"/>
  <c r="AR89" i="1"/>
  <c r="AS89" i="1"/>
  <c r="AV89" i="1"/>
  <c r="AW89" i="1"/>
  <c r="AX89" i="1"/>
  <c r="AY89" i="1"/>
  <c r="AZ89" i="1"/>
  <c r="BA89" i="1"/>
  <c r="BD89" i="1"/>
  <c r="BE89" i="1"/>
  <c r="BF89" i="1"/>
  <c r="BG89" i="1"/>
  <c r="BH89" i="1"/>
  <c r="AU89" i="1" s="1"/>
  <c r="BI89" i="1"/>
  <c r="AT89" i="1" s="1"/>
  <c r="BJ89" i="1"/>
  <c r="BK89" i="1"/>
  <c r="BL89" i="1"/>
  <c r="BM89" i="1"/>
  <c r="BN89" i="1"/>
  <c r="BO89" i="1"/>
  <c r="O90" i="1"/>
  <c r="AP90" i="1"/>
  <c r="AQ90" i="1"/>
  <c r="AR90" i="1"/>
  <c r="AS90" i="1"/>
  <c r="AV90" i="1"/>
  <c r="AW90" i="1"/>
  <c r="AX90" i="1"/>
  <c r="AY90" i="1"/>
  <c r="AZ90" i="1"/>
  <c r="BA90" i="1"/>
  <c r="BD90" i="1"/>
  <c r="BE90" i="1"/>
  <c r="BF90" i="1"/>
  <c r="BG90" i="1"/>
  <c r="BH90" i="1"/>
  <c r="AU90" i="1" s="1"/>
  <c r="BI90" i="1"/>
  <c r="AT90" i="1" s="1"/>
  <c r="BJ90" i="1"/>
  <c r="BK90" i="1"/>
  <c r="BL90" i="1"/>
  <c r="BM90" i="1"/>
  <c r="BN90" i="1"/>
  <c r="BO90" i="1"/>
  <c r="O91" i="1"/>
  <c r="AP91" i="1"/>
  <c r="AQ91" i="1"/>
  <c r="AR91" i="1"/>
  <c r="AS91" i="1"/>
  <c r="AV91" i="1"/>
  <c r="AW91" i="1"/>
  <c r="AX91" i="1"/>
  <c r="AY91" i="1"/>
  <c r="AZ91" i="1"/>
  <c r="BA91" i="1"/>
  <c r="BD91" i="1"/>
  <c r="BE91" i="1"/>
  <c r="BF91" i="1"/>
  <c r="BG91" i="1"/>
  <c r="BH91" i="1"/>
  <c r="AU91" i="1" s="1"/>
  <c r="BI91" i="1"/>
  <c r="AT91" i="1" s="1"/>
  <c r="BJ91" i="1"/>
  <c r="BK91" i="1"/>
  <c r="BL91" i="1"/>
  <c r="BM91" i="1"/>
  <c r="BN91" i="1"/>
  <c r="BO91" i="1"/>
  <c r="O92" i="1"/>
  <c r="AP92" i="1"/>
  <c r="AQ92" i="1"/>
  <c r="AR92" i="1"/>
  <c r="AS92" i="1"/>
  <c r="AV92" i="1"/>
  <c r="AW92" i="1"/>
  <c r="AX92" i="1"/>
  <c r="AY92" i="1"/>
  <c r="AZ92" i="1"/>
  <c r="BA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O93" i="1"/>
  <c r="AP93" i="1"/>
  <c r="AQ93" i="1"/>
  <c r="AR93" i="1"/>
  <c r="AS93" i="1"/>
  <c r="AV93" i="1"/>
  <c r="AW93" i="1"/>
  <c r="AX93" i="1"/>
  <c r="AY93" i="1"/>
  <c r="AZ93" i="1"/>
  <c r="BA93" i="1"/>
  <c r="BD93" i="1"/>
  <c r="BE93" i="1"/>
  <c r="BF93" i="1"/>
  <c r="BG93" i="1"/>
  <c r="BH93" i="1"/>
  <c r="AU93" i="1" s="1"/>
  <c r="BI93" i="1"/>
  <c r="AT93" i="1" s="1"/>
  <c r="BJ93" i="1"/>
  <c r="BK93" i="1"/>
  <c r="BL93" i="1"/>
  <c r="BM93" i="1"/>
  <c r="BN93" i="1"/>
  <c r="BO93" i="1"/>
  <c r="O94" i="1"/>
  <c r="AP94" i="1"/>
  <c r="AQ94" i="1"/>
  <c r="AR94" i="1"/>
  <c r="AS94" i="1"/>
  <c r="AV94" i="1"/>
  <c r="AW94" i="1"/>
  <c r="AX94" i="1"/>
  <c r="AY94" i="1"/>
  <c r="AZ94" i="1"/>
  <c r="BA94" i="1"/>
  <c r="BD94" i="1"/>
  <c r="BE94" i="1"/>
  <c r="BF94" i="1"/>
  <c r="BG94" i="1"/>
  <c r="BH94" i="1"/>
  <c r="AU94" i="1" s="1"/>
  <c r="BI94" i="1"/>
  <c r="AT94" i="1" s="1"/>
  <c r="BJ94" i="1"/>
  <c r="BK94" i="1"/>
  <c r="BL94" i="1"/>
  <c r="BM94" i="1"/>
  <c r="BN94" i="1"/>
  <c r="BO94" i="1"/>
  <c r="O95" i="1"/>
  <c r="AP95" i="1"/>
  <c r="AQ95" i="1"/>
  <c r="AR95" i="1"/>
  <c r="AS95" i="1"/>
  <c r="AV95" i="1"/>
  <c r="AW95" i="1"/>
  <c r="AX95" i="1"/>
  <c r="AY95" i="1"/>
  <c r="AZ95" i="1"/>
  <c r="BA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O96" i="1"/>
  <c r="AP96" i="1"/>
  <c r="AQ96" i="1"/>
  <c r="AR96" i="1"/>
  <c r="AS96" i="1"/>
  <c r="AV96" i="1"/>
  <c r="AW96" i="1"/>
  <c r="AX96" i="1"/>
  <c r="AY96" i="1"/>
  <c r="AZ96" i="1"/>
  <c r="BA96" i="1"/>
  <c r="BD96" i="1"/>
  <c r="BE96" i="1"/>
  <c r="BF96" i="1"/>
  <c r="BG96" i="1"/>
  <c r="BH96" i="1"/>
  <c r="AU96" i="1" s="1"/>
  <c r="BI96" i="1"/>
  <c r="AT96" i="1" s="1"/>
  <c r="BJ96" i="1"/>
  <c r="BK96" i="1"/>
  <c r="BL96" i="1"/>
  <c r="BM96" i="1"/>
  <c r="BN96" i="1"/>
  <c r="BO96" i="1"/>
  <c r="O97" i="1"/>
  <c r="AP97" i="1"/>
  <c r="AQ97" i="1"/>
  <c r="AR97" i="1"/>
  <c r="AS97" i="1"/>
  <c r="AV97" i="1"/>
  <c r="AW97" i="1"/>
  <c r="AX97" i="1"/>
  <c r="AY97" i="1"/>
  <c r="AZ97" i="1"/>
  <c r="BA97" i="1"/>
  <c r="BD97" i="1"/>
  <c r="BE97" i="1"/>
  <c r="BF97" i="1"/>
  <c r="BG97" i="1"/>
  <c r="BH97" i="1"/>
  <c r="AU97" i="1" s="1"/>
  <c r="BI97" i="1"/>
  <c r="AT97" i="1" s="1"/>
  <c r="BJ97" i="1"/>
  <c r="BK97" i="1"/>
  <c r="BL97" i="1"/>
  <c r="BM97" i="1"/>
  <c r="BN97" i="1"/>
  <c r="BO97" i="1"/>
  <c r="O98" i="1"/>
  <c r="AP98" i="1"/>
  <c r="AQ98" i="1"/>
  <c r="AR98" i="1"/>
  <c r="AS98" i="1"/>
  <c r="AV98" i="1"/>
  <c r="AW98" i="1"/>
  <c r="AX98" i="1"/>
  <c r="AY98" i="1"/>
  <c r="AZ98" i="1"/>
  <c r="BA98" i="1"/>
  <c r="BD98" i="1"/>
  <c r="BE98" i="1"/>
  <c r="BF98" i="1"/>
  <c r="BG98" i="1"/>
  <c r="BH98" i="1"/>
  <c r="BI98" i="1"/>
  <c r="AT98" i="1" s="1"/>
  <c r="BJ98" i="1"/>
  <c r="BK98" i="1"/>
  <c r="BL98" i="1"/>
  <c r="BM98" i="1"/>
  <c r="BN98" i="1"/>
  <c r="BO98" i="1"/>
  <c r="O99" i="1"/>
  <c r="AP99" i="1"/>
  <c r="AQ99" i="1"/>
  <c r="AR99" i="1"/>
  <c r="AS99" i="1"/>
  <c r="AV99" i="1"/>
  <c r="AW99" i="1"/>
  <c r="AX99" i="1"/>
  <c r="AY99" i="1"/>
  <c r="AZ99" i="1"/>
  <c r="BA99" i="1"/>
  <c r="BD99" i="1"/>
  <c r="BE99" i="1"/>
  <c r="BF99" i="1"/>
  <c r="BG99" i="1"/>
  <c r="BH99" i="1"/>
  <c r="AU99" i="1" s="1"/>
  <c r="BI99" i="1"/>
  <c r="BJ99" i="1"/>
  <c r="BK99" i="1"/>
  <c r="BL99" i="1"/>
  <c r="BM99" i="1"/>
  <c r="BN99" i="1"/>
  <c r="BO99" i="1"/>
  <c r="O65" i="1"/>
  <c r="AP65" i="1"/>
  <c r="AQ65" i="1"/>
  <c r="AR65" i="1"/>
  <c r="AS65" i="1"/>
  <c r="AV65" i="1"/>
  <c r="AW65" i="1"/>
  <c r="AX65" i="1"/>
  <c r="AY65" i="1"/>
  <c r="AZ65" i="1"/>
  <c r="BA65" i="1"/>
  <c r="BD65" i="1"/>
  <c r="BE65" i="1"/>
  <c r="BF65" i="1"/>
  <c r="BG65" i="1"/>
  <c r="BH65" i="1"/>
  <c r="AU65" i="1" s="1"/>
  <c r="BI65" i="1"/>
  <c r="AT65" i="1" s="1"/>
  <c r="BJ65" i="1"/>
  <c r="BK65" i="1"/>
  <c r="BL65" i="1"/>
  <c r="BM65" i="1"/>
  <c r="BN65" i="1"/>
  <c r="BO65" i="1"/>
  <c r="O66" i="1"/>
  <c r="AP66" i="1"/>
  <c r="AQ66" i="1"/>
  <c r="AR66" i="1"/>
  <c r="AS66" i="1"/>
  <c r="AV66" i="1"/>
  <c r="AW66" i="1"/>
  <c r="AX66" i="1"/>
  <c r="AY66" i="1"/>
  <c r="AZ66" i="1"/>
  <c r="BA66" i="1"/>
  <c r="BD66" i="1"/>
  <c r="BE66" i="1"/>
  <c r="BF66" i="1"/>
  <c r="BG66" i="1"/>
  <c r="BH66" i="1"/>
  <c r="AU66" i="1" s="1"/>
  <c r="BI66" i="1"/>
  <c r="AT66" i="1" s="1"/>
  <c r="BJ66" i="1"/>
  <c r="BK66" i="1"/>
  <c r="BL66" i="1"/>
  <c r="BM66" i="1"/>
  <c r="BN66" i="1"/>
  <c r="BO66" i="1"/>
  <c r="O67" i="1"/>
  <c r="AP67" i="1"/>
  <c r="AQ67" i="1"/>
  <c r="AR67" i="1"/>
  <c r="AS67" i="1"/>
  <c r="AV67" i="1"/>
  <c r="AW67" i="1"/>
  <c r="AX67" i="1"/>
  <c r="AY67" i="1"/>
  <c r="AZ67" i="1"/>
  <c r="BA67" i="1"/>
  <c r="BD67" i="1"/>
  <c r="BE67" i="1"/>
  <c r="BF67" i="1"/>
  <c r="BG67" i="1"/>
  <c r="BH67" i="1"/>
  <c r="AU67" i="1" s="1"/>
  <c r="BI67" i="1"/>
  <c r="AT67" i="1" s="1"/>
  <c r="BJ67" i="1"/>
  <c r="BK67" i="1"/>
  <c r="BL67" i="1"/>
  <c r="BM67" i="1"/>
  <c r="BN67" i="1"/>
  <c r="BO67" i="1"/>
  <c r="O68" i="1"/>
  <c r="AP68" i="1"/>
  <c r="AQ68" i="1"/>
  <c r="AR68" i="1"/>
  <c r="AS68" i="1"/>
  <c r="AV68" i="1"/>
  <c r="AW68" i="1"/>
  <c r="AX68" i="1"/>
  <c r="AY68" i="1"/>
  <c r="AZ68" i="1"/>
  <c r="BA68" i="1"/>
  <c r="BD68" i="1"/>
  <c r="BE68" i="1"/>
  <c r="BF68" i="1"/>
  <c r="BG68" i="1"/>
  <c r="BH68" i="1"/>
  <c r="AU68" i="1" s="1"/>
  <c r="BI68" i="1"/>
  <c r="AT68" i="1" s="1"/>
  <c r="BJ68" i="1"/>
  <c r="BK68" i="1"/>
  <c r="BL68" i="1"/>
  <c r="BM68" i="1"/>
  <c r="BN68" i="1"/>
  <c r="BO68" i="1"/>
  <c r="O69" i="1"/>
  <c r="AP69" i="1"/>
  <c r="AQ69" i="1"/>
  <c r="AR69" i="1"/>
  <c r="AS69" i="1"/>
  <c r="AV69" i="1"/>
  <c r="AW69" i="1"/>
  <c r="AX69" i="1"/>
  <c r="AY69" i="1"/>
  <c r="AZ69" i="1"/>
  <c r="BA69" i="1"/>
  <c r="BD69" i="1"/>
  <c r="BE69" i="1"/>
  <c r="BF69" i="1"/>
  <c r="BG69" i="1"/>
  <c r="BH69" i="1"/>
  <c r="AU69" i="1" s="1"/>
  <c r="BI69" i="1"/>
  <c r="AT69" i="1" s="1"/>
  <c r="BJ69" i="1"/>
  <c r="BK69" i="1"/>
  <c r="BL69" i="1"/>
  <c r="BM69" i="1"/>
  <c r="BN69" i="1"/>
  <c r="BO69" i="1"/>
  <c r="O70" i="1"/>
  <c r="AP70" i="1"/>
  <c r="AQ70" i="1"/>
  <c r="AR70" i="1"/>
  <c r="AS70" i="1"/>
  <c r="AV70" i="1"/>
  <c r="AW70" i="1"/>
  <c r="AX70" i="1"/>
  <c r="AY70" i="1"/>
  <c r="AZ70" i="1"/>
  <c r="BA70" i="1"/>
  <c r="BD70" i="1"/>
  <c r="BE70" i="1"/>
  <c r="BF70" i="1"/>
  <c r="BG70" i="1"/>
  <c r="BH70" i="1"/>
  <c r="AU70" i="1" s="1"/>
  <c r="BI70" i="1"/>
  <c r="AT70" i="1" s="1"/>
  <c r="BJ70" i="1"/>
  <c r="BK70" i="1"/>
  <c r="BL70" i="1"/>
  <c r="BM70" i="1"/>
  <c r="BN70" i="1"/>
  <c r="BO70" i="1"/>
  <c r="O71" i="1"/>
  <c r="AP71" i="1"/>
  <c r="AQ71" i="1"/>
  <c r="AR71" i="1"/>
  <c r="AS71" i="1"/>
  <c r="AV71" i="1"/>
  <c r="AW71" i="1"/>
  <c r="AX71" i="1"/>
  <c r="AY71" i="1"/>
  <c r="AZ71" i="1"/>
  <c r="BA71" i="1"/>
  <c r="BD71" i="1"/>
  <c r="BE71" i="1"/>
  <c r="BF71" i="1"/>
  <c r="BG71" i="1"/>
  <c r="BH71" i="1"/>
  <c r="AU71" i="1" s="1"/>
  <c r="BI71" i="1"/>
  <c r="AT71" i="1" s="1"/>
  <c r="BJ71" i="1"/>
  <c r="BK71" i="1"/>
  <c r="BL71" i="1"/>
  <c r="BM71" i="1"/>
  <c r="BN71" i="1"/>
  <c r="BO71" i="1"/>
  <c r="AD143" i="1" l="1"/>
  <c r="AN143" i="1" s="1"/>
  <c r="AG110" i="1"/>
  <c r="AE124" i="1"/>
  <c r="AB119" i="1"/>
  <c r="AL119" i="1" s="1"/>
  <c r="AH139" i="1"/>
  <c r="AG134" i="1"/>
  <c r="AK143" i="1"/>
  <c r="AG140" i="1"/>
  <c r="AB142" i="1"/>
  <c r="AL142" i="1" s="1"/>
  <c r="AG139" i="1"/>
  <c r="Z143" i="1"/>
  <c r="AF143" i="1"/>
  <c r="AJ110" i="1"/>
  <c r="Z139" i="1"/>
  <c r="Z134" i="1"/>
  <c r="AG143" i="1"/>
  <c r="AC139" i="1"/>
  <c r="AG116" i="1"/>
  <c r="AD119" i="1"/>
  <c r="AK119" i="1"/>
  <c r="AF116" i="1"/>
  <c r="Z138" i="1"/>
  <c r="AG138" i="1"/>
  <c r="AC143" i="1"/>
  <c r="AH140" i="1"/>
  <c r="AB139" i="1"/>
  <c r="AL139" i="1" s="1"/>
  <c r="AF129" i="1"/>
  <c r="AG124" i="1"/>
  <c r="AJ119" i="1"/>
  <c r="AE139" i="1"/>
  <c r="AM139" i="1" s="1"/>
  <c r="AA139" i="1"/>
  <c r="AJ143" i="1"/>
  <c r="AJ139" i="1"/>
  <c r="AI139" i="1"/>
  <c r="AM142" i="1"/>
  <c r="AE143" i="1"/>
  <c r="AE106" i="1"/>
  <c r="AF119" i="1"/>
  <c r="AH119" i="1"/>
  <c r="AD139" i="1"/>
  <c r="AB143" i="1"/>
  <c r="AL143" i="1" s="1"/>
  <c r="AB134" i="1"/>
  <c r="AK139" i="1"/>
  <c r="AH143" i="1"/>
  <c r="AJ117" i="1"/>
  <c r="AH117" i="1"/>
  <c r="Z117" i="1"/>
  <c r="AK117" i="1"/>
  <c r="AD117" i="1"/>
  <c r="AJ123" i="1"/>
  <c r="AI123" i="1"/>
  <c r="AH129" i="1"/>
  <c r="AC117" i="1"/>
  <c r="BB125" i="1"/>
  <c r="AG131" i="1"/>
  <c r="AE117" i="1"/>
  <c r="AM119" i="1"/>
  <c r="AA117" i="1"/>
  <c r="AF117" i="1"/>
  <c r="AH116" i="1"/>
  <c r="AF127" i="1"/>
  <c r="AC123" i="1"/>
  <c r="AB118" i="1"/>
  <c r="AB117" i="1"/>
  <c r="AI117" i="1"/>
  <c r="AB116" i="1"/>
  <c r="AF121" i="1"/>
  <c r="AJ107" i="1"/>
  <c r="BB101" i="1"/>
  <c r="AB123" i="1"/>
  <c r="Z113" i="1"/>
  <c r="AC107" i="1"/>
  <c r="AC128" i="1"/>
  <c r="AN133" i="1"/>
  <c r="Z130" i="1"/>
  <c r="AD123" i="1"/>
  <c r="AG118" i="1"/>
  <c r="AD130" i="1"/>
  <c r="AK123" i="1"/>
  <c r="AM117" i="1"/>
  <c r="AD136" i="1"/>
  <c r="AN136" i="1" s="1"/>
  <c r="AF134" i="1"/>
  <c r="AM134" i="1" s="1"/>
  <c r="AF136" i="1"/>
  <c r="AA134" i="1"/>
  <c r="AK134" i="1"/>
  <c r="AA130" i="1"/>
  <c r="AI118" i="1"/>
  <c r="Z107" i="1"/>
  <c r="AN119" i="1"/>
  <c r="AC130" i="1"/>
  <c r="AE136" i="1"/>
  <c r="AD134" i="1"/>
  <c r="AI134" i="1"/>
  <c r="AB107" i="1"/>
  <c r="AE130" i="1"/>
  <c r="AE118" i="1"/>
  <c r="AK107" i="1"/>
  <c r="AK115" i="1"/>
  <c r="AE134" i="1"/>
  <c r="AE100" i="1"/>
  <c r="AG100" i="1"/>
  <c r="AB103" i="1"/>
  <c r="AB115" i="1"/>
  <c r="AH101" i="1"/>
  <c r="BP95" i="1"/>
  <c r="BB78" i="1"/>
  <c r="AJ115" i="1"/>
  <c r="AH115" i="1"/>
  <c r="Z110" i="1"/>
  <c r="AF101" i="1"/>
  <c r="AG104" i="1"/>
  <c r="Z100" i="1"/>
  <c r="AE103" i="1"/>
  <c r="AN103" i="1" s="1"/>
  <c r="AK104" i="1"/>
  <c r="AE104" i="1"/>
  <c r="AM104" i="1" s="1"/>
  <c r="AA102" i="1"/>
  <c r="BB91" i="1"/>
  <c r="AH107" i="1"/>
  <c r="AA104" i="1"/>
  <c r="AE101" i="1"/>
  <c r="AJ104" i="1"/>
  <c r="AF100" i="1"/>
  <c r="AI104" i="1"/>
  <c r="AA110" i="1"/>
  <c r="AH104" i="1"/>
  <c r="AJ103" i="1"/>
  <c r="AG102" i="1"/>
  <c r="AC104" i="1"/>
  <c r="AJ101" i="1"/>
  <c r="Z104" i="1"/>
  <c r="AD104" i="1"/>
  <c r="AA103" i="1"/>
  <c r="AK101" i="1"/>
  <c r="Z115" i="1"/>
  <c r="Z101" i="1"/>
  <c r="BB85" i="1"/>
  <c r="BQ91" i="1"/>
  <c r="AI91" i="1" s="1"/>
  <c r="BP87" i="1"/>
  <c r="BQ87" i="1"/>
  <c r="AG87" i="1" s="1"/>
  <c r="AE112" i="1"/>
  <c r="AG111" i="1"/>
  <c r="BB97" i="1"/>
  <c r="Z102" i="1"/>
  <c r="AA112" i="1"/>
  <c r="AC101" i="1"/>
  <c r="AC106" i="1"/>
  <c r="AG103" i="1"/>
  <c r="AD106" i="1"/>
  <c r="AN106" i="1" s="1"/>
  <c r="AB108" i="1"/>
  <c r="AH106" i="1"/>
  <c r="AC103" i="1"/>
  <c r="AK112" i="1"/>
  <c r="AI112" i="1"/>
  <c r="AJ108" i="1"/>
  <c r="BB93" i="1"/>
  <c r="BP82" i="1"/>
  <c r="AB101" i="1"/>
  <c r="AD101" i="1"/>
  <c r="AA101" i="1"/>
  <c r="AH103" i="1"/>
  <c r="BB66" i="1"/>
  <c r="BB94" i="1"/>
  <c r="BQ84" i="1"/>
  <c r="AI84" i="1" s="1"/>
  <c r="AH108" i="1"/>
  <c r="AI102" i="1"/>
  <c r="AF111" i="1"/>
  <c r="Z103" i="1"/>
  <c r="AI101" i="1"/>
  <c r="AF103" i="1"/>
  <c r="AM103" i="1" s="1"/>
  <c r="AB104" i="1"/>
  <c r="AK103" i="1"/>
  <c r="AC140" i="1"/>
  <c r="AK140" i="1"/>
  <c r="AF140" i="1"/>
  <c r="AD140" i="1"/>
  <c r="AE140" i="1"/>
  <c r="AI138" i="1"/>
  <c r="AA138" i="1"/>
  <c r="AB138" i="1"/>
  <c r="AJ138" i="1"/>
  <c r="AC138" i="1"/>
  <c r="AK138" i="1"/>
  <c r="AD138" i="1"/>
  <c r="AN138" i="1" s="1"/>
  <c r="AK137" i="1"/>
  <c r="AG132" i="1"/>
  <c r="AM141" i="1"/>
  <c r="AA137" i="1"/>
  <c r="AF135" i="1"/>
  <c r="AB132" i="1"/>
  <c r="AA132" i="1"/>
  <c r="AD137" i="1"/>
  <c r="AG137" i="1"/>
  <c r="AF137" i="1"/>
  <c r="AM136" i="1"/>
  <c r="Z132" i="1"/>
  <c r="AJ132" i="1"/>
  <c r="AF138" i="1"/>
  <c r="AM138" i="1" s="1"/>
  <c r="AH137" i="1"/>
  <c r="AN139" i="1"/>
  <c r="AC137" i="1"/>
  <c r="AI135" i="1"/>
  <c r="AG136" i="1"/>
  <c r="Z136" i="1"/>
  <c r="AH136" i="1"/>
  <c r="AA136" i="1"/>
  <c r="AI136" i="1"/>
  <c r="AB136" i="1"/>
  <c r="AJ136" i="1"/>
  <c r="AB140" i="1"/>
  <c r="AE137" i="1"/>
  <c r="AH138" i="1"/>
  <c r="AK136" i="1"/>
  <c r="AL133" i="1"/>
  <c r="AJ135" i="1"/>
  <c r="AB135" i="1"/>
  <c r="AC135" i="1"/>
  <c r="AK135" i="1"/>
  <c r="AD135" i="1"/>
  <c r="AE135" i="1"/>
  <c r="AL141" i="1"/>
  <c r="AM143" i="1"/>
  <c r="AB137" i="1"/>
  <c r="AJ137" i="1"/>
  <c r="AK132" i="1"/>
  <c r="AC132" i="1"/>
  <c r="AE132" i="1"/>
  <c r="AF132" i="1"/>
  <c r="AD132" i="1"/>
  <c r="AH132" i="1"/>
  <c r="AI137" i="1"/>
  <c r="AA140" i="1"/>
  <c r="AM133" i="1"/>
  <c r="AG135" i="1"/>
  <c r="AN142" i="1"/>
  <c r="AA135" i="1"/>
  <c r="Z135" i="1"/>
  <c r="Z140" i="1"/>
  <c r="AI140" i="1"/>
  <c r="AB113" i="1"/>
  <c r="AJ113" i="1"/>
  <c r="AD113" i="1"/>
  <c r="AE113" i="1"/>
  <c r="AC113" i="1"/>
  <c r="AG114" i="1"/>
  <c r="AB114" i="1"/>
  <c r="AI114" i="1"/>
  <c r="AD114" i="1"/>
  <c r="AJ114" i="1"/>
  <c r="AH114" i="1"/>
  <c r="AA114" i="1"/>
  <c r="AG113" i="1"/>
  <c r="AM116" i="1"/>
  <c r="AB129" i="1"/>
  <c r="AJ129" i="1"/>
  <c r="AC129" i="1"/>
  <c r="AD129" i="1"/>
  <c r="AE129" i="1"/>
  <c r="AM129" i="1" s="1"/>
  <c r="AK129" i="1"/>
  <c r="AE114" i="1"/>
  <c r="AF120" i="1"/>
  <c r="AJ126" i="1"/>
  <c r="AE109" i="1"/>
  <c r="AN109" i="1" s="1"/>
  <c r="AE128" i="1"/>
  <c r="AA128" i="1"/>
  <c r="AE120" i="1"/>
  <c r="AJ118" i="1"/>
  <c r="Z111" i="1"/>
  <c r="AH111" i="1"/>
  <c r="AJ111" i="1"/>
  <c r="AK111" i="1"/>
  <c r="AB111" i="1"/>
  <c r="AA111" i="1"/>
  <c r="AE111" i="1"/>
  <c r="AN111" i="1" s="1"/>
  <c r="AI111" i="1"/>
  <c r="AC111" i="1"/>
  <c r="AG108" i="1"/>
  <c r="Z108" i="1"/>
  <c r="AA100" i="1"/>
  <c r="AI100" i="1"/>
  <c r="AB100" i="1"/>
  <c r="AD100" i="1"/>
  <c r="AC100" i="1"/>
  <c r="AJ100" i="1"/>
  <c r="AK100" i="1"/>
  <c r="AE115" i="1"/>
  <c r="AF115" i="1"/>
  <c r="AG115" i="1"/>
  <c r="AI115" i="1"/>
  <c r="AK130" i="1"/>
  <c r="AD115" i="1"/>
  <c r="AC115" i="1"/>
  <c r="AE123" i="1"/>
  <c r="AG123" i="1"/>
  <c r="AF123" i="1"/>
  <c r="AB120" i="1"/>
  <c r="AA121" i="1"/>
  <c r="Z129" i="1"/>
  <c r="AA116" i="1"/>
  <c r="AI116" i="1"/>
  <c r="AJ116" i="1"/>
  <c r="AC116" i="1"/>
  <c r="AD116" i="1"/>
  <c r="AN116" i="1" s="1"/>
  <c r="AK116" i="1"/>
  <c r="AB105" i="1"/>
  <c r="AJ105" i="1"/>
  <c r="AC105" i="1"/>
  <c r="AD105" i="1"/>
  <c r="AK105" i="1"/>
  <c r="AE105" i="1"/>
  <c r="Z127" i="1"/>
  <c r="AH127" i="1"/>
  <c r="AB127" i="1"/>
  <c r="AC127" i="1"/>
  <c r="AE127" i="1"/>
  <c r="AN127" i="1" s="1"/>
  <c r="AJ127" i="1"/>
  <c r="AK127" i="1"/>
  <c r="AC120" i="1"/>
  <c r="AI121" i="1"/>
  <c r="AF109" i="1"/>
  <c r="Z109" i="1"/>
  <c r="AA109" i="1"/>
  <c r="AC109" i="1"/>
  <c r="AG109" i="1"/>
  <c r="AH109" i="1"/>
  <c r="AI109" i="1"/>
  <c r="AC126" i="1"/>
  <c r="AK126" i="1"/>
  <c r="AF126" i="1"/>
  <c r="AH126" i="1"/>
  <c r="AD126" i="1"/>
  <c r="AA127" i="1"/>
  <c r="AF107" i="1"/>
  <c r="AG107" i="1"/>
  <c r="AI107" i="1"/>
  <c r="AE107" i="1"/>
  <c r="AN107" i="1" s="1"/>
  <c r="AN104" i="1"/>
  <c r="AK120" i="1"/>
  <c r="AK113" i="1"/>
  <c r="AM125" i="1"/>
  <c r="AD128" i="1"/>
  <c r="AN128" i="1" s="1"/>
  <c r="Z128" i="1"/>
  <c r="AF128" i="1"/>
  <c r="AM128" i="1" s="1"/>
  <c r="AH128" i="1"/>
  <c r="AG128" i="1"/>
  <c r="AF105" i="1"/>
  <c r="AJ131" i="1"/>
  <c r="AK131" i="1"/>
  <c r="AB131" i="1"/>
  <c r="AE131" i="1"/>
  <c r="AF131" i="1"/>
  <c r="AM131" i="1" s="1"/>
  <c r="AD131" i="1"/>
  <c r="AC131" i="1"/>
  <c r="AA124" i="1"/>
  <c r="AI124" i="1"/>
  <c r="AC124" i="1"/>
  <c r="AB124" i="1"/>
  <c r="AK124" i="1"/>
  <c r="AD124" i="1"/>
  <c r="AN124" i="1" s="1"/>
  <c r="AF124" i="1"/>
  <c r="AM124" i="1" s="1"/>
  <c r="AA105" i="1"/>
  <c r="AA113" i="1"/>
  <c r="AB121" i="1"/>
  <c r="AJ121" i="1"/>
  <c r="AD121" i="1"/>
  <c r="AE121" i="1"/>
  <c r="AM121" i="1" s="1"/>
  <c r="AK121" i="1"/>
  <c r="AC121" i="1"/>
  <c r="AK128" i="1"/>
  <c r="Z105" i="1"/>
  <c r="AI105" i="1"/>
  <c r="AH121" i="1"/>
  <c r="AG127" i="1"/>
  <c r="AI113" i="1"/>
  <c r="AC102" i="1"/>
  <c r="AK102" i="1"/>
  <c r="AD102" i="1"/>
  <c r="AN102" i="1" s="1"/>
  <c r="AF102" i="1"/>
  <c r="AM102" i="1" s="1"/>
  <c r="AH102" i="1"/>
  <c r="AA129" i="1"/>
  <c r="AH105" i="1"/>
  <c r="AD112" i="1"/>
  <c r="AG112" i="1"/>
  <c r="AH112" i="1"/>
  <c r="AJ112" i="1"/>
  <c r="Z112" i="1"/>
  <c r="AC118" i="1"/>
  <c r="AK118" i="1"/>
  <c r="AF118" i="1"/>
  <c r="Z118" i="1"/>
  <c r="AD118" i="1"/>
  <c r="Z124" i="1"/>
  <c r="AN125" i="1"/>
  <c r="AB112" i="1"/>
  <c r="AE126" i="1"/>
  <c r="AB102" i="1"/>
  <c r="AG106" i="1"/>
  <c r="Z106" i="1"/>
  <c r="AI106" i="1"/>
  <c r="AJ106" i="1"/>
  <c r="AB106" i="1"/>
  <c r="AA106" i="1"/>
  <c r="AG130" i="1"/>
  <c r="AJ130" i="1"/>
  <c r="AB128" i="1"/>
  <c r="Z123" i="1"/>
  <c r="AG122" i="1"/>
  <c r="AB122" i="1"/>
  <c r="AA122" i="1"/>
  <c r="AD122" i="1"/>
  <c r="AJ122" i="1"/>
  <c r="AH122" i="1"/>
  <c r="AI122" i="1"/>
  <c r="AG126" i="1"/>
  <c r="AF122" i="1"/>
  <c r="AA126" i="1"/>
  <c r="Z121" i="1"/>
  <c r="AC122" i="1"/>
  <c r="AF113" i="1"/>
  <c r="AH124" i="1"/>
  <c r="AF130" i="1"/>
  <c r="AM130" i="1" s="1"/>
  <c r="Z114" i="1"/>
  <c r="AB109" i="1"/>
  <c r="AI127" i="1"/>
  <c r="AJ102" i="1"/>
  <c r="AF106" i="1"/>
  <c r="AM106" i="1" s="1"/>
  <c r="AH130" i="1"/>
  <c r="AJ128" i="1"/>
  <c r="AF112" i="1"/>
  <c r="AH123" i="1"/>
  <c r="Z131" i="1"/>
  <c r="AG129" i="1"/>
  <c r="AD120" i="1"/>
  <c r="AN120" i="1" s="1"/>
  <c r="AG120" i="1"/>
  <c r="AH120" i="1"/>
  <c r="Z120" i="1"/>
  <c r="AJ120" i="1"/>
  <c r="AA120" i="1"/>
  <c r="AN123" i="1"/>
  <c r="AK114" i="1"/>
  <c r="AC110" i="1"/>
  <c r="AK110" i="1"/>
  <c r="AD110" i="1"/>
  <c r="AE110" i="1"/>
  <c r="AF110" i="1"/>
  <c r="AM110" i="1" s="1"/>
  <c r="AI126" i="1"/>
  <c r="AA108" i="1"/>
  <c r="AI108" i="1"/>
  <c r="AD108" i="1"/>
  <c r="AK108" i="1"/>
  <c r="AC108" i="1"/>
  <c r="AB126" i="1"/>
  <c r="AK122" i="1"/>
  <c r="AE108" i="1"/>
  <c r="AM108" i="1" s="1"/>
  <c r="AF114" i="1"/>
  <c r="AM114" i="1" s="1"/>
  <c r="AE122" i="1"/>
  <c r="AH110" i="1"/>
  <c r="AJ109" i="1"/>
  <c r="AG105" i="1"/>
  <c r="AK109" i="1"/>
  <c r="AI130" i="1"/>
  <c r="AA107" i="1"/>
  <c r="AL125" i="1"/>
  <c r="AH131" i="1"/>
  <c r="AB84" i="1"/>
  <c r="AF84" i="1"/>
  <c r="BQ79" i="1"/>
  <c r="AG79" i="1" s="1"/>
  <c r="BP76" i="1"/>
  <c r="BB77" i="1"/>
  <c r="BQ74" i="1"/>
  <c r="AD74" i="1" s="1"/>
  <c r="BP70" i="1"/>
  <c r="BQ67" i="1"/>
  <c r="AA67" i="1" s="1"/>
  <c r="BP84" i="1"/>
  <c r="BB73" i="1"/>
  <c r="BP78" i="1"/>
  <c r="BB71" i="1"/>
  <c r="BB67" i="1"/>
  <c r="BB68" i="1"/>
  <c r="BQ66" i="1"/>
  <c r="AD66" i="1" s="1"/>
  <c r="AT99" i="1"/>
  <c r="BB99" i="1" s="1"/>
  <c r="BQ99" i="1"/>
  <c r="Z99" i="1" s="1"/>
  <c r="AC91" i="1"/>
  <c r="BB89" i="1"/>
  <c r="AT81" i="1"/>
  <c r="BB81" i="1" s="1"/>
  <c r="BQ81" i="1"/>
  <c r="AG81" i="1" s="1"/>
  <c r="AU82" i="1"/>
  <c r="BB82" i="1" s="1"/>
  <c r="BQ98" i="1"/>
  <c r="AE98" i="1" s="1"/>
  <c r="BP98" i="1"/>
  <c r="AU95" i="1"/>
  <c r="BQ89" i="1"/>
  <c r="AC89" i="1" s="1"/>
  <c r="BP83" i="1"/>
  <c r="BB80" i="1"/>
  <c r="BP75" i="1"/>
  <c r="BP96" i="1"/>
  <c r="BQ96" i="1"/>
  <c r="AB96" i="1" s="1"/>
  <c r="BQ92" i="1"/>
  <c r="AD92" i="1" s="1"/>
  <c r="AT92" i="1"/>
  <c r="BQ90" i="1"/>
  <c r="AC90" i="1" s="1"/>
  <c r="AG84" i="1"/>
  <c r="AT83" i="1"/>
  <c r="BB83" i="1" s="1"/>
  <c r="BB75" i="1"/>
  <c r="BQ94" i="1"/>
  <c r="AG94" i="1" s="1"/>
  <c r="BP92" i="1"/>
  <c r="AU92" i="1"/>
  <c r="AK87" i="1"/>
  <c r="AC87" i="1"/>
  <c r="Z84" i="1"/>
  <c r="AT79" i="1"/>
  <c r="BB79" i="1" s="1"/>
  <c r="BQ73" i="1"/>
  <c r="Z73" i="1" s="1"/>
  <c r="BQ82" i="1"/>
  <c r="AB82" i="1" s="1"/>
  <c r="BP79" i="1"/>
  <c r="BP99" i="1"/>
  <c r="BQ97" i="1"/>
  <c r="AK97" i="1" s="1"/>
  <c r="BB96" i="1"/>
  <c r="BQ86" i="1"/>
  <c r="AH86" i="1" s="1"/>
  <c r="AU86" i="1"/>
  <c r="BB86" i="1" s="1"/>
  <c r="AU84" i="1"/>
  <c r="BQ83" i="1"/>
  <c r="AJ83" i="1" s="1"/>
  <c r="BQ75" i="1"/>
  <c r="AG75" i="1" s="1"/>
  <c r="BB72" i="1"/>
  <c r="AT87" i="1"/>
  <c r="BB87" i="1" s="1"/>
  <c r="BP86" i="1"/>
  <c r="BP93" i="1"/>
  <c r="BQ93" i="1"/>
  <c r="AA93" i="1" s="1"/>
  <c r="BP88" i="1"/>
  <c r="BQ88" i="1"/>
  <c r="AA88" i="1" s="1"/>
  <c r="AT84" i="1"/>
  <c r="AD84" i="1"/>
  <c r="BP74" i="1"/>
  <c r="BP90" i="1"/>
  <c r="BB90" i="1"/>
  <c r="BP85" i="1"/>
  <c r="BQ85" i="1"/>
  <c r="AK85" i="1" s="1"/>
  <c r="BP80" i="1"/>
  <c r="BQ80" i="1"/>
  <c r="AJ80" i="1" s="1"/>
  <c r="BQ76" i="1"/>
  <c r="AE76" i="1" s="1"/>
  <c r="AT76" i="1"/>
  <c r="BP77" i="1"/>
  <c r="BQ77" i="1"/>
  <c r="AB77" i="1" s="1"/>
  <c r="AB87" i="1"/>
  <c r="AJ87" i="1"/>
  <c r="AC84" i="1"/>
  <c r="AK84" i="1"/>
  <c r="AU98" i="1"/>
  <c r="BB98" i="1" s="1"/>
  <c r="BQ95" i="1"/>
  <c r="AD95" i="1" s="1"/>
  <c r="AT95" i="1"/>
  <c r="BB95" i="1" s="1"/>
  <c r="BP94" i="1"/>
  <c r="BP91" i="1"/>
  <c r="BB88" i="1"/>
  <c r="BQ78" i="1"/>
  <c r="AG78" i="1" s="1"/>
  <c r="AU76" i="1"/>
  <c r="AU74" i="1"/>
  <c r="BB74" i="1" s="1"/>
  <c r="BP97" i="1"/>
  <c r="BP89" i="1"/>
  <c r="BP81" i="1"/>
  <c r="BP73" i="1"/>
  <c r="BQ72" i="1"/>
  <c r="AC72" i="1" s="1"/>
  <c r="BP72" i="1"/>
  <c r="BB69" i="1"/>
  <c r="BB70" i="1"/>
  <c r="BB65" i="1"/>
  <c r="BP69" i="1"/>
  <c r="BQ71" i="1"/>
  <c r="Z71" i="1" s="1"/>
  <c r="BP66" i="1"/>
  <c r="BQ69" i="1"/>
  <c r="AD69" i="1" s="1"/>
  <c r="BP71" i="1"/>
  <c r="BQ68" i="1"/>
  <c r="AH68" i="1" s="1"/>
  <c r="BP68" i="1"/>
  <c r="BQ65" i="1"/>
  <c r="Z65" i="1" s="1"/>
  <c r="BP67" i="1"/>
  <c r="BQ70" i="1"/>
  <c r="AD70" i="1" s="1"/>
  <c r="BP65" i="1"/>
  <c r="AA86" i="1" l="1"/>
  <c r="AA91" i="1"/>
  <c r="AC79" i="1"/>
  <c r="AM101" i="1"/>
  <c r="AN130" i="1"/>
  <c r="AN100" i="1"/>
  <c r="AL117" i="1"/>
  <c r="AE90" i="1"/>
  <c r="AL107" i="1"/>
  <c r="AI66" i="1"/>
  <c r="AA66" i="1"/>
  <c r="AK66" i="1"/>
  <c r="AN131" i="1"/>
  <c r="AM127" i="1"/>
  <c r="AN117" i="1"/>
  <c r="AH81" i="1"/>
  <c r="AM112" i="1"/>
  <c r="AM100" i="1"/>
  <c r="AN112" i="1"/>
  <c r="AA65" i="1"/>
  <c r="AJ85" i="1"/>
  <c r="Z97" i="1"/>
  <c r="AN121" i="1"/>
  <c r="AM120" i="1"/>
  <c r="AN132" i="1"/>
  <c r="AH97" i="1"/>
  <c r="AJ99" i="1"/>
  <c r="AN105" i="1"/>
  <c r="AM132" i="1"/>
  <c r="BB92" i="1"/>
  <c r="AC96" i="1"/>
  <c r="AB91" i="1"/>
  <c r="AL126" i="1"/>
  <c r="AL122" i="1"/>
  <c r="AL138" i="1"/>
  <c r="AN137" i="1"/>
  <c r="AI71" i="1"/>
  <c r="AC74" i="1"/>
  <c r="AF91" i="1"/>
  <c r="AN101" i="1"/>
  <c r="AF96" i="1"/>
  <c r="AL120" i="1"/>
  <c r="AN118" i="1"/>
  <c r="AL134" i="1"/>
  <c r="AJ65" i="1"/>
  <c r="AL124" i="1"/>
  <c r="Z91" i="1"/>
  <c r="AD77" i="1"/>
  <c r="AK98" i="1"/>
  <c r="AC85" i="1"/>
  <c r="AL123" i="1"/>
  <c r="AL118" i="1"/>
  <c r="AM123" i="1"/>
  <c r="AN134" i="1"/>
  <c r="AN126" i="1"/>
  <c r="AL113" i="1"/>
  <c r="AK96" i="1"/>
  <c r="AH96" i="1"/>
  <c r="AA70" i="1"/>
  <c r="AH91" i="1"/>
  <c r="AM118" i="1"/>
  <c r="AL137" i="1"/>
  <c r="AH65" i="1"/>
  <c r="AD99" i="1"/>
  <c r="AL104" i="1"/>
  <c r="AL103" i="1"/>
  <c r="AE86" i="1"/>
  <c r="Z98" i="1"/>
  <c r="AL101" i="1"/>
  <c r="AF74" i="1"/>
  <c r="Z80" i="1"/>
  <c r="AA74" i="1"/>
  <c r="AH80" i="1"/>
  <c r="AA71" i="1"/>
  <c r="AH99" i="1"/>
  <c r="AI96" i="1"/>
  <c r="AJ84" i="1"/>
  <c r="AC98" i="1"/>
  <c r="AK72" i="1"/>
  <c r="AF80" i="1"/>
  <c r="AM115" i="1"/>
  <c r="AL100" i="1"/>
  <c r="AM107" i="1"/>
  <c r="AK79" i="1"/>
  <c r="AJ77" i="1"/>
  <c r="AE66" i="1"/>
  <c r="AG71" i="1"/>
  <c r="AB74" i="1"/>
  <c r="AA85" i="1"/>
  <c r="AF95" i="1"/>
  <c r="AE87" i="1"/>
  <c r="AA72" i="1"/>
  <c r="AD79" i="1"/>
  <c r="AF79" i="1"/>
  <c r="AD91" i="1"/>
  <c r="AH98" i="1"/>
  <c r="AE91" i="1"/>
  <c r="Z79" i="1"/>
  <c r="AL115" i="1"/>
  <c r="AA87" i="1"/>
  <c r="AE79" i="1"/>
  <c r="AJ98" i="1"/>
  <c r="AB98" i="1"/>
  <c r="Z72" i="1"/>
  <c r="AI79" i="1"/>
  <c r="AL110" i="1"/>
  <c r="AF69" i="1"/>
  <c r="AG66" i="1"/>
  <c r="AH84" i="1"/>
  <c r="AA96" i="1"/>
  <c r="AI85" i="1"/>
  <c r="AH72" i="1"/>
  <c r="AE84" i="1"/>
  <c r="AM84" i="1" s="1"/>
  <c r="AJ91" i="1"/>
  <c r="AC80" i="1"/>
  <c r="AJ93" i="1"/>
  <c r="AA84" i="1"/>
  <c r="Z96" i="1"/>
  <c r="AE95" i="1"/>
  <c r="AN95" i="1" s="1"/>
  <c r="AA99" i="1"/>
  <c r="AG85" i="1"/>
  <c r="AK91" i="1"/>
  <c r="AH79" i="1"/>
  <c r="AH66" i="1"/>
  <c r="AH74" i="1"/>
  <c r="AM113" i="1"/>
  <c r="AM109" i="1"/>
  <c r="AF87" i="1"/>
  <c r="AB79" i="1"/>
  <c r="AJ66" i="1"/>
  <c r="AI67" i="1"/>
  <c r="AF86" i="1"/>
  <c r="AI72" i="1"/>
  <c r="AG86" i="1"/>
  <c r="AI86" i="1"/>
  <c r="AJ72" i="1"/>
  <c r="AA79" i="1"/>
  <c r="AL102" i="1"/>
  <c r="AB66" i="1"/>
  <c r="AF71" i="1"/>
  <c r="AH71" i="1"/>
  <c r="AG74" i="1"/>
  <c r="Z87" i="1"/>
  <c r="AE74" i="1"/>
  <c r="AN74" i="1" s="1"/>
  <c r="AI74" i="1"/>
  <c r="BB84" i="1"/>
  <c r="AD87" i="1"/>
  <c r="AN87" i="1" s="1"/>
  <c r="AB85" i="1"/>
  <c r="AD97" i="1"/>
  <c r="AH87" i="1"/>
  <c r="AF97" i="1"/>
  <c r="AI87" i="1"/>
  <c r="Z74" i="1"/>
  <c r="AJ96" i="1"/>
  <c r="AG91" i="1"/>
  <c r="AJ79" i="1"/>
  <c r="AM137" i="1"/>
  <c r="AN140" i="1"/>
  <c r="AN135" i="1"/>
  <c r="AL136" i="1"/>
  <c r="AM140" i="1"/>
  <c r="AL135" i="1"/>
  <c r="AL132" i="1"/>
  <c r="AM135" i="1"/>
  <c r="AL140" i="1"/>
  <c r="AL108" i="1"/>
  <c r="AM126" i="1"/>
  <c r="AL109" i="1"/>
  <c r="AN129" i="1"/>
  <c r="AN113" i="1"/>
  <c r="AM122" i="1"/>
  <c r="AN114" i="1"/>
  <c r="AL131" i="1"/>
  <c r="AL121" i="1"/>
  <c r="AL129" i="1"/>
  <c r="AN110" i="1"/>
  <c r="AL114" i="1"/>
  <c r="AN122" i="1"/>
  <c r="AL112" i="1"/>
  <c r="AL128" i="1"/>
  <c r="AM111" i="1"/>
  <c r="AN115" i="1"/>
  <c r="AL111" i="1"/>
  <c r="AL106" i="1"/>
  <c r="AN108" i="1"/>
  <c r="AL105" i="1"/>
  <c r="AL127" i="1"/>
  <c r="AL130" i="1"/>
  <c r="AM105" i="1"/>
  <c r="AL116" i="1"/>
  <c r="AE67" i="1"/>
  <c r="Z67" i="1"/>
  <c r="AB75" i="1"/>
  <c r="AB83" i="1"/>
  <c r="AA78" i="1"/>
  <c r="Z83" i="1"/>
  <c r="AB67" i="1"/>
  <c r="AC66" i="1"/>
  <c r="AF67" i="1"/>
  <c r="AM67" i="1" s="1"/>
  <c r="AA77" i="1"/>
  <c r="AI78" i="1"/>
  <c r="AI77" i="1"/>
  <c r="AA80" i="1"/>
  <c r="AK81" i="1"/>
  <c r="AC67" i="1"/>
  <c r="Z66" i="1"/>
  <c r="AH67" i="1"/>
  <c r="AF81" i="1"/>
  <c r="AN66" i="1"/>
  <c r="AD67" i="1"/>
  <c r="BB76" i="1"/>
  <c r="AI80" i="1"/>
  <c r="AK67" i="1"/>
  <c r="AE69" i="1"/>
  <c r="AN69" i="1" s="1"/>
  <c r="AF66" i="1"/>
  <c r="AG67" i="1"/>
  <c r="AN84" i="1"/>
  <c r="Z81" i="1"/>
  <c r="AJ67" i="1"/>
  <c r="AJ74" i="1"/>
  <c r="AK74" i="1"/>
  <c r="AD81" i="1"/>
  <c r="AC76" i="1"/>
  <c r="AK76" i="1"/>
  <c r="Z76" i="1"/>
  <c r="AH76" i="1"/>
  <c r="AI76" i="1"/>
  <c r="AA76" i="1"/>
  <c r="AF76" i="1"/>
  <c r="AM76" i="1" s="1"/>
  <c r="AF83" i="1"/>
  <c r="AC83" i="1"/>
  <c r="AE83" i="1"/>
  <c r="AK83" i="1"/>
  <c r="AF78" i="1"/>
  <c r="AD93" i="1"/>
  <c r="AG97" i="1"/>
  <c r="AJ92" i="1"/>
  <c r="AE94" i="1"/>
  <c r="AA82" i="1"/>
  <c r="AI82" i="1"/>
  <c r="AG82" i="1"/>
  <c r="AD82" i="1"/>
  <c r="AF82" i="1"/>
  <c r="AE92" i="1"/>
  <c r="AN92" i="1" s="1"/>
  <c r="AF75" i="1"/>
  <c r="AC75" i="1"/>
  <c r="AK75" i="1"/>
  <c r="AE75" i="1"/>
  <c r="AD75" i="1"/>
  <c r="AF89" i="1"/>
  <c r="AJ82" i="1"/>
  <c r="AA90" i="1"/>
  <c r="AI90" i="1"/>
  <c r="AH90" i="1"/>
  <c r="AD90" i="1"/>
  <c r="AF90" i="1"/>
  <c r="AM90" i="1" s="1"/>
  <c r="AG90" i="1"/>
  <c r="AA83" i="1"/>
  <c r="AB90" i="1"/>
  <c r="AD83" i="1"/>
  <c r="AG88" i="1"/>
  <c r="AD88" i="1"/>
  <c r="AE88" i="1"/>
  <c r="AF88" i="1"/>
  <c r="AJ78" i="1"/>
  <c r="AK78" i="1"/>
  <c r="Z78" i="1"/>
  <c r="AH78" i="1"/>
  <c r="AB78" i="1"/>
  <c r="AC78" i="1"/>
  <c r="AD78" i="1"/>
  <c r="AD89" i="1"/>
  <c r="Z93" i="1"/>
  <c r="AH93" i="1"/>
  <c r="AE93" i="1"/>
  <c r="AF93" i="1"/>
  <c r="AK93" i="1"/>
  <c r="AG93" i="1"/>
  <c r="AC93" i="1"/>
  <c r="AC88" i="1"/>
  <c r="AC82" i="1"/>
  <c r="AI83" i="1"/>
  <c r="AC97" i="1"/>
  <c r="AE81" i="1"/>
  <c r="AN81" i="1" s="1"/>
  <c r="AJ81" i="1"/>
  <c r="AI81" i="1"/>
  <c r="AB81" i="1"/>
  <c r="AA81" i="1"/>
  <c r="AJ90" i="1"/>
  <c r="AA75" i="1"/>
  <c r="AB94" i="1"/>
  <c r="AC94" i="1"/>
  <c r="AH94" i="1"/>
  <c r="AD94" i="1"/>
  <c r="AJ94" i="1"/>
  <c r="AK94" i="1"/>
  <c r="Z94" i="1"/>
  <c r="AD76" i="1"/>
  <c r="AN76" i="1" s="1"/>
  <c r="Z90" i="1"/>
  <c r="AH88" i="1"/>
  <c r="AE73" i="1"/>
  <c r="AA73" i="1"/>
  <c r="AI73" i="1"/>
  <c r="AC73" i="1"/>
  <c r="AK73" i="1"/>
  <c r="AG73" i="1"/>
  <c r="AB73" i="1"/>
  <c r="AJ73" i="1"/>
  <c r="AG72" i="1"/>
  <c r="AD72" i="1"/>
  <c r="AB72" i="1"/>
  <c r="AF72" i="1"/>
  <c r="AE72" i="1"/>
  <c r="AJ75" i="1"/>
  <c r="Z82" i="1"/>
  <c r="AK90" i="1"/>
  <c r="AB95" i="1"/>
  <c r="AJ95" i="1"/>
  <c r="AH95" i="1"/>
  <c r="Z95" i="1"/>
  <c r="AA95" i="1"/>
  <c r="AG95" i="1"/>
  <c r="AI95" i="1"/>
  <c r="AK95" i="1"/>
  <c r="Z77" i="1"/>
  <c r="AH77" i="1"/>
  <c r="AK77" i="1"/>
  <c r="AC77" i="1"/>
  <c r="AE77" i="1"/>
  <c r="AN77" i="1" s="1"/>
  <c r="AF77" i="1"/>
  <c r="AG77" i="1"/>
  <c r="Z85" i="1"/>
  <c r="AH85" i="1"/>
  <c r="AE85" i="1"/>
  <c r="AF85" i="1"/>
  <c r="AI93" i="1"/>
  <c r="AE78" i="1"/>
  <c r="AB93" i="1"/>
  <c r="AG83" i="1"/>
  <c r="AD73" i="1"/>
  <c r="AK82" i="1"/>
  <c r="AI75" i="1"/>
  <c r="AC92" i="1"/>
  <c r="AK92" i="1"/>
  <c r="AI92" i="1"/>
  <c r="AH92" i="1"/>
  <c r="Z92" i="1"/>
  <c r="AA92" i="1"/>
  <c r="AE82" i="1"/>
  <c r="AJ76" i="1"/>
  <c r="AH82" i="1"/>
  <c r="AE89" i="1"/>
  <c r="AA89" i="1"/>
  <c r="AB89" i="1"/>
  <c r="AI89" i="1"/>
  <c r="AJ89" i="1"/>
  <c r="AG92" i="1"/>
  <c r="AB88" i="1"/>
  <c r="AG76" i="1"/>
  <c r="AK88" i="1"/>
  <c r="Z89" i="1"/>
  <c r="AI94" i="1"/>
  <c r="Z75" i="1"/>
  <c r="AH83" i="1"/>
  <c r="AK89" i="1"/>
  <c r="AF99" i="1"/>
  <c r="AE99" i="1"/>
  <c r="AK99" i="1"/>
  <c r="AC99" i="1"/>
  <c r="AG89" i="1"/>
  <c r="AF94" i="1"/>
  <c r="AI88" i="1"/>
  <c r="AB76" i="1"/>
  <c r="AA94" i="1"/>
  <c r="AF73" i="1"/>
  <c r="AH73" i="1"/>
  <c r="AG80" i="1"/>
  <c r="AE80" i="1"/>
  <c r="AM80" i="1" s="1"/>
  <c r="AD80" i="1"/>
  <c r="AB80" i="1"/>
  <c r="AG99" i="1"/>
  <c r="Z88" i="1"/>
  <c r="AD86" i="1"/>
  <c r="AK86" i="1"/>
  <c r="AJ86" i="1"/>
  <c r="AB86" i="1"/>
  <c r="Z86" i="1"/>
  <c r="AC86" i="1"/>
  <c r="AE97" i="1"/>
  <c r="AM97" i="1" s="1"/>
  <c r="AA97" i="1"/>
  <c r="AB97" i="1"/>
  <c r="AI97" i="1"/>
  <c r="AJ97" i="1"/>
  <c r="AC95" i="1"/>
  <c r="AK80" i="1"/>
  <c r="AH89" i="1"/>
  <c r="AB99" i="1"/>
  <c r="AD85" i="1"/>
  <c r="AN85" i="1" s="1"/>
  <c r="AG96" i="1"/>
  <c r="AD96" i="1"/>
  <c r="AE96" i="1"/>
  <c r="AM96" i="1" s="1"/>
  <c r="AH75" i="1"/>
  <c r="AC81" i="1"/>
  <c r="AF92" i="1"/>
  <c r="AM92" i="1" s="1"/>
  <c r="AA98" i="1"/>
  <c r="AI98" i="1"/>
  <c r="AF98" i="1"/>
  <c r="AM98" i="1" s="1"/>
  <c r="AD98" i="1"/>
  <c r="AN98" i="1" s="1"/>
  <c r="AG98" i="1"/>
  <c r="AJ88" i="1"/>
  <c r="AI99" i="1"/>
  <c r="AB92" i="1"/>
  <c r="Z68" i="1"/>
  <c r="AI68" i="1"/>
  <c r="AF68" i="1"/>
  <c r="AD68" i="1"/>
  <c r="AE68" i="1"/>
  <c r="AC68" i="1"/>
  <c r="AK68" i="1"/>
  <c r="AA68" i="1"/>
  <c r="AG65" i="1"/>
  <c r="AE65" i="1"/>
  <c r="AF65" i="1"/>
  <c r="AD65" i="1"/>
  <c r="AB70" i="1"/>
  <c r="AC65" i="1"/>
  <c r="AM66" i="1"/>
  <c r="AI70" i="1"/>
  <c r="AB68" i="1"/>
  <c r="AJ70" i="1"/>
  <c r="AK65" i="1"/>
  <c r="AG68" i="1"/>
  <c r="AJ68" i="1"/>
  <c r="AC70" i="1"/>
  <c r="AK70" i="1"/>
  <c r="AC69" i="1"/>
  <c r="AK69" i="1"/>
  <c r="AI69" i="1"/>
  <c r="AJ69" i="1"/>
  <c r="Z69" i="1"/>
  <c r="AH69" i="1"/>
  <c r="AA69" i="1"/>
  <c r="AB69" i="1"/>
  <c r="AG69" i="1"/>
  <c r="Z70" i="1"/>
  <c r="AH70" i="1"/>
  <c r="AG70" i="1"/>
  <c r="AE70" i="1"/>
  <c r="AN70" i="1" s="1"/>
  <c r="AF70" i="1"/>
  <c r="AK71" i="1"/>
  <c r="AD71" i="1"/>
  <c r="AB71" i="1"/>
  <c r="AJ71" i="1"/>
  <c r="AC71" i="1"/>
  <c r="AE71" i="1"/>
  <c r="AI65" i="1"/>
  <c r="AB65" i="1"/>
  <c r="E7" i="2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l="1"/>
  <c r="AN99" i="1"/>
  <c r="AN90" i="1"/>
  <c r="AM86" i="1"/>
  <c r="AN67" i="1"/>
  <c r="AN91" i="1"/>
  <c r="AN79" i="1"/>
  <c r="AM77" i="1"/>
  <c r="AL99" i="1"/>
  <c r="AN86" i="1"/>
  <c r="AL80" i="1"/>
  <c r="AM79" i="1"/>
  <c r="AL91" i="1"/>
  <c r="AL79" i="1"/>
  <c r="AM95" i="1"/>
  <c r="AL74" i="1"/>
  <c r="AL72" i="1"/>
  <c r="AM81" i="1"/>
  <c r="AN97" i="1"/>
  <c r="AL94" i="1"/>
  <c r="AL84" i="1"/>
  <c r="AM69" i="1"/>
  <c r="AL87" i="1"/>
  <c r="AL81" i="1"/>
  <c r="AM94" i="1"/>
  <c r="AL66" i="1"/>
  <c r="AM71" i="1"/>
  <c r="AM91" i="1"/>
  <c r="AN82" i="1"/>
  <c r="AL67" i="1"/>
  <c r="AN94" i="1"/>
  <c r="AM74" i="1"/>
  <c r="AL98" i="1"/>
  <c r="AL97" i="1"/>
  <c r="AL88" i="1"/>
  <c r="AM87" i="1"/>
  <c r="AN68" i="1"/>
  <c r="AN83" i="1"/>
  <c r="AM75" i="1"/>
  <c r="AL71" i="1"/>
  <c r="AM68" i="1"/>
  <c r="AL65" i="1"/>
  <c r="AL78" i="1"/>
  <c r="AM83" i="1"/>
  <c r="AL73" i="1"/>
  <c r="AN75" i="1"/>
  <c r="AN93" i="1"/>
  <c r="AN96" i="1"/>
  <c r="AM78" i="1"/>
  <c r="AL95" i="1"/>
  <c r="AM85" i="1"/>
  <c r="AN89" i="1"/>
  <c r="AM88" i="1"/>
  <c r="AL76" i="1"/>
  <c r="AN78" i="1"/>
  <c r="AL96" i="1"/>
  <c r="AN72" i="1"/>
  <c r="AM99" i="1"/>
  <c r="AL89" i="1"/>
  <c r="AL77" i="1"/>
  <c r="AM89" i="1"/>
  <c r="AN73" i="1"/>
  <c r="AL85" i="1"/>
  <c r="AN88" i="1"/>
  <c r="AL75" i="1"/>
  <c r="AM72" i="1"/>
  <c r="AL93" i="1"/>
  <c r="AM73" i="1"/>
  <c r="AL83" i="1"/>
  <c r="AL92" i="1"/>
  <c r="AL86" i="1"/>
  <c r="AN80" i="1"/>
  <c r="AL82" i="1"/>
  <c r="AL90" i="1"/>
  <c r="AM93" i="1"/>
  <c r="AM82" i="1"/>
  <c r="AM70" i="1"/>
  <c r="AL69" i="1"/>
  <c r="AN65" i="1"/>
  <c r="AL70" i="1"/>
  <c r="AN71" i="1"/>
  <c r="AM65" i="1"/>
  <c r="AL68" i="1"/>
  <c r="O51" i="1"/>
  <c r="AP51" i="1"/>
  <c r="AQ51" i="1"/>
  <c r="AR51" i="1"/>
  <c r="AS51" i="1"/>
  <c r="AV51" i="1"/>
  <c r="AW51" i="1"/>
  <c r="AX51" i="1"/>
  <c r="AY51" i="1"/>
  <c r="AZ51" i="1"/>
  <c r="BA51" i="1"/>
  <c r="BD51" i="1"/>
  <c r="BE51" i="1"/>
  <c r="BF51" i="1"/>
  <c r="BG51" i="1"/>
  <c r="BH51" i="1"/>
  <c r="AU51" i="1" s="1"/>
  <c r="BI51" i="1"/>
  <c r="AT51" i="1" s="1"/>
  <c r="BJ51" i="1"/>
  <c r="BK51" i="1"/>
  <c r="BL51" i="1"/>
  <c r="BM51" i="1"/>
  <c r="BN51" i="1"/>
  <c r="BO51" i="1"/>
  <c r="O52" i="1"/>
  <c r="AP52" i="1"/>
  <c r="AQ52" i="1"/>
  <c r="AR52" i="1"/>
  <c r="AS52" i="1"/>
  <c r="AV52" i="1"/>
  <c r="AW52" i="1"/>
  <c r="AX52" i="1"/>
  <c r="AY52" i="1"/>
  <c r="AZ52" i="1"/>
  <c r="BA52" i="1"/>
  <c r="BD52" i="1"/>
  <c r="BE52" i="1"/>
  <c r="BF52" i="1"/>
  <c r="BG52" i="1"/>
  <c r="BH52" i="1"/>
  <c r="AU52" i="1" s="1"/>
  <c r="BI52" i="1"/>
  <c r="AT52" i="1" s="1"/>
  <c r="BJ52" i="1"/>
  <c r="BK52" i="1"/>
  <c r="BL52" i="1"/>
  <c r="BM52" i="1"/>
  <c r="BN52" i="1"/>
  <c r="BO52" i="1"/>
  <c r="O53" i="1"/>
  <c r="AP53" i="1"/>
  <c r="AQ53" i="1"/>
  <c r="AR53" i="1"/>
  <c r="AS53" i="1"/>
  <c r="AV53" i="1"/>
  <c r="AW53" i="1"/>
  <c r="AX53" i="1"/>
  <c r="AY53" i="1"/>
  <c r="AZ53" i="1"/>
  <c r="BA53" i="1"/>
  <c r="BD53" i="1"/>
  <c r="BE53" i="1"/>
  <c r="BF53" i="1"/>
  <c r="BG53" i="1"/>
  <c r="BH53" i="1"/>
  <c r="BI53" i="1"/>
  <c r="AT53" i="1" s="1"/>
  <c r="BJ53" i="1"/>
  <c r="BK53" i="1"/>
  <c r="BL53" i="1"/>
  <c r="BM53" i="1"/>
  <c r="BN53" i="1"/>
  <c r="BO53" i="1"/>
  <c r="O54" i="1"/>
  <c r="AP54" i="1"/>
  <c r="AQ54" i="1"/>
  <c r="AR54" i="1"/>
  <c r="AS54" i="1"/>
  <c r="AV54" i="1"/>
  <c r="AW54" i="1"/>
  <c r="AX54" i="1"/>
  <c r="AY54" i="1"/>
  <c r="AZ54" i="1"/>
  <c r="BA54" i="1"/>
  <c r="BD54" i="1"/>
  <c r="BE54" i="1"/>
  <c r="BF54" i="1"/>
  <c r="BG54" i="1"/>
  <c r="BH54" i="1"/>
  <c r="AU54" i="1" s="1"/>
  <c r="BI54" i="1"/>
  <c r="AT54" i="1" s="1"/>
  <c r="BJ54" i="1"/>
  <c r="BK54" i="1"/>
  <c r="BL54" i="1"/>
  <c r="BM54" i="1"/>
  <c r="BN54" i="1"/>
  <c r="BO54" i="1"/>
  <c r="O55" i="1"/>
  <c r="AP55" i="1"/>
  <c r="AQ55" i="1"/>
  <c r="AR55" i="1"/>
  <c r="AS55" i="1"/>
  <c r="AV55" i="1"/>
  <c r="AW55" i="1"/>
  <c r="AX55" i="1"/>
  <c r="AY55" i="1"/>
  <c r="AZ55" i="1"/>
  <c r="BA55" i="1"/>
  <c r="BD55" i="1"/>
  <c r="BE55" i="1"/>
  <c r="BF55" i="1"/>
  <c r="BG55" i="1"/>
  <c r="BH55" i="1"/>
  <c r="AU55" i="1" s="1"/>
  <c r="BI55" i="1"/>
  <c r="AT55" i="1" s="1"/>
  <c r="BJ55" i="1"/>
  <c r="BK55" i="1"/>
  <c r="BL55" i="1"/>
  <c r="BM55" i="1"/>
  <c r="BN55" i="1"/>
  <c r="BO55" i="1"/>
  <c r="O56" i="1"/>
  <c r="AP56" i="1"/>
  <c r="AQ56" i="1"/>
  <c r="AR56" i="1"/>
  <c r="AS56" i="1"/>
  <c r="AV56" i="1"/>
  <c r="AW56" i="1"/>
  <c r="AX56" i="1"/>
  <c r="AY56" i="1"/>
  <c r="AZ56" i="1"/>
  <c r="BA56" i="1"/>
  <c r="BD56" i="1"/>
  <c r="BE56" i="1"/>
  <c r="BF56" i="1"/>
  <c r="BG56" i="1"/>
  <c r="BH56" i="1"/>
  <c r="AU56" i="1" s="1"/>
  <c r="BI56" i="1"/>
  <c r="AT56" i="1" s="1"/>
  <c r="BJ56" i="1"/>
  <c r="BK56" i="1"/>
  <c r="BL56" i="1"/>
  <c r="BM56" i="1"/>
  <c r="BN56" i="1"/>
  <c r="BO56" i="1"/>
  <c r="O57" i="1"/>
  <c r="AP57" i="1"/>
  <c r="AQ57" i="1"/>
  <c r="AR57" i="1"/>
  <c r="AS57" i="1"/>
  <c r="AV57" i="1"/>
  <c r="AW57" i="1"/>
  <c r="AX57" i="1"/>
  <c r="AY57" i="1"/>
  <c r="AZ57" i="1"/>
  <c r="BA57" i="1"/>
  <c r="BD57" i="1"/>
  <c r="BE57" i="1"/>
  <c r="BF57" i="1"/>
  <c r="BG57" i="1"/>
  <c r="BH57" i="1"/>
  <c r="AU57" i="1" s="1"/>
  <c r="BI57" i="1"/>
  <c r="AT57" i="1" s="1"/>
  <c r="BJ57" i="1"/>
  <c r="BK57" i="1"/>
  <c r="BL57" i="1"/>
  <c r="BM57" i="1"/>
  <c r="BN57" i="1"/>
  <c r="BO57" i="1"/>
  <c r="O58" i="1"/>
  <c r="AP58" i="1"/>
  <c r="AQ58" i="1"/>
  <c r="AR58" i="1"/>
  <c r="AS58" i="1"/>
  <c r="AV58" i="1"/>
  <c r="AW58" i="1"/>
  <c r="AX58" i="1"/>
  <c r="AY58" i="1"/>
  <c r="AZ58" i="1"/>
  <c r="BA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O59" i="1"/>
  <c r="AP59" i="1"/>
  <c r="AQ59" i="1"/>
  <c r="AR59" i="1"/>
  <c r="AS59" i="1"/>
  <c r="AV59" i="1"/>
  <c r="AW59" i="1"/>
  <c r="AX59" i="1"/>
  <c r="AY59" i="1"/>
  <c r="AZ59" i="1"/>
  <c r="BA59" i="1"/>
  <c r="BD59" i="1"/>
  <c r="BE59" i="1"/>
  <c r="BF59" i="1"/>
  <c r="BG59" i="1"/>
  <c r="BH59" i="1"/>
  <c r="AU59" i="1" s="1"/>
  <c r="BI59" i="1"/>
  <c r="AT59" i="1" s="1"/>
  <c r="BJ59" i="1"/>
  <c r="BK59" i="1"/>
  <c r="BL59" i="1"/>
  <c r="BM59" i="1"/>
  <c r="BN59" i="1"/>
  <c r="BO59" i="1"/>
  <c r="O60" i="1"/>
  <c r="AP60" i="1"/>
  <c r="AQ60" i="1"/>
  <c r="AR60" i="1"/>
  <c r="AS60" i="1"/>
  <c r="AV60" i="1"/>
  <c r="AW60" i="1"/>
  <c r="AX60" i="1"/>
  <c r="AY60" i="1"/>
  <c r="AZ60" i="1"/>
  <c r="BA60" i="1"/>
  <c r="BD60" i="1"/>
  <c r="BE60" i="1"/>
  <c r="BF60" i="1"/>
  <c r="BG60" i="1"/>
  <c r="BH60" i="1"/>
  <c r="AU60" i="1" s="1"/>
  <c r="BI60" i="1"/>
  <c r="AT60" i="1" s="1"/>
  <c r="BJ60" i="1"/>
  <c r="BK60" i="1"/>
  <c r="BL60" i="1"/>
  <c r="BM60" i="1"/>
  <c r="BN60" i="1"/>
  <c r="BO60" i="1"/>
  <c r="O61" i="1"/>
  <c r="AP61" i="1"/>
  <c r="AQ61" i="1"/>
  <c r="AR61" i="1"/>
  <c r="AS61" i="1"/>
  <c r="AV61" i="1"/>
  <c r="AW61" i="1"/>
  <c r="AX61" i="1"/>
  <c r="AY61" i="1"/>
  <c r="AZ61" i="1"/>
  <c r="BA61" i="1"/>
  <c r="BD61" i="1"/>
  <c r="BE61" i="1"/>
  <c r="BF61" i="1"/>
  <c r="BG61" i="1"/>
  <c r="BH61" i="1"/>
  <c r="BI61" i="1"/>
  <c r="AT61" i="1" s="1"/>
  <c r="BJ61" i="1"/>
  <c r="BK61" i="1"/>
  <c r="BL61" i="1"/>
  <c r="BM61" i="1"/>
  <c r="BN61" i="1"/>
  <c r="BO61" i="1"/>
  <c r="O62" i="1"/>
  <c r="AP62" i="1"/>
  <c r="AQ62" i="1"/>
  <c r="AR62" i="1"/>
  <c r="AS62" i="1"/>
  <c r="AV62" i="1"/>
  <c r="AW62" i="1"/>
  <c r="AX62" i="1"/>
  <c r="AY62" i="1"/>
  <c r="AZ62" i="1"/>
  <c r="BA62" i="1"/>
  <c r="BD62" i="1"/>
  <c r="BE62" i="1"/>
  <c r="BF62" i="1"/>
  <c r="BG62" i="1"/>
  <c r="BH62" i="1"/>
  <c r="AU62" i="1" s="1"/>
  <c r="BI62" i="1"/>
  <c r="AT62" i="1" s="1"/>
  <c r="BJ62" i="1"/>
  <c r="BK62" i="1"/>
  <c r="BL62" i="1"/>
  <c r="BM62" i="1"/>
  <c r="BN62" i="1"/>
  <c r="BO62" i="1"/>
  <c r="O63" i="1"/>
  <c r="AP63" i="1"/>
  <c r="AQ63" i="1"/>
  <c r="AR63" i="1"/>
  <c r="AS63" i="1"/>
  <c r="AV63" i="1"/>
  <c r="AW63" i="1"/>
  <c r="AX63" i="1"/>
  <c r="AY63" i="1"/>
  <c r="AZ63" i="1"/>
  <c r="BA63" i="1"/>
  <c r="BD63" i="1"/>
  <c r="BE63" i="1"/>
  <c r="BF63" i="1"/>
  <c r="BG63" i="1"/>
  <c r="BH63" i="1"/>
  <c r="AU63" i="1" s="1"/>
  <c r="BI63" i="1"/>
  <c r="BJ63" i="1"/>
  <c r="BK63" i="1"/>
  <c r="BL63" i="1"/>
  <c r="BM63" i="1"/>
  <c r="BN63" i="1"/>
  <c r="BO63" i="1"/>
  <c r="O64" i="1"/>
  <c r="AP64" i="1"/>
  <c r="AQ64" i="1"/>
  <c r="AR64" i="1"/>
  <c r="AS64" i="1"/>
  <c r="AV64" i="1"/>
  <c r="AW64" i="1"/>
  <c r="AX64" i="1"/>
  <c r="AY64" i="1"/>
  <c r="AZ64" i="1"/>
  <c r="BA64" i="1"/>
  <c r="BD64" i="1"/>
  <c r="BE64" i="1"/>
  <c r="BF64" i="1"/>
  <c r="BG64" i="1"/>
  <c r="BH64" i="1"/>
  <c r="AU64" i="1" s="1"/>
  <c r="BI64" i="1"/>
  <c r="AT64" i="1" s="1"/>
  <c r="BJ64" i="1"/>
  <c r="BK64" i="1"/>
  <c r="BL64" i="1"/>
  <c r="BM64" i="1"/>
  <c r="BN64" i="1"/>
  <c r="BO64" i="1"/>
  <c r="E88" i="2" l="1"/>
  <c r="BQ60" i="1"/>
  <c r="AK60" i="1" s="1"/>
  <c r="BB64" i="1"/>
  <c r="BB60" i="1"/>
  <c r="BQ58" i="1"/>
  <c r="AA58" i="1" s="1"/>
  <c r="BB57" i="1"/>
  <c r="BQ61" i="1"/>
  <c r="AH61" i="1" s="1"/>
  <c r="BP53" i="1"/>
  <c r="BB52" i="1"/>
  <c r="BP56" i="1"/>
  <c r="BB55" i="1"/>
  <c r="BB54" i="1"/>
  <c r="BB56" i="1"/>
  <c r="BQ63" i="1"/>
  <c r="AT58" i="1"/>
  <c r="BP57" i="1"/>
  <c r="BQ57" i="1"/>
  <c r="AA57" i="1" s="1"/>
  <c r="BQ53" i="1"/>
  <c r="AJ53" i="1" s="1"/>
  <c r="BQ52" i="1"/>
  <c r="AG52" i="1" s="1"/>
  <c r="BP62" i="1"/>
  <c r="BQ62" i="1"/>
  <c r="AI62" i="1" s="1"/>
  <c r="BP58" i="1"/>
  <c r="AU58" i="1"/>
  <c r="BB51" i="1"/>
  <c r="BQ55" i="1"/>
  <c r="AG55" i="1" s="1"/>
  <c r="AU61" i="1"/>
  <c r="BB61" i="1" s="1"/>
  <c r="BB59" i="1"/>
  <c r="BP61" i="1"/>
  <c r="BP63" i="1"/>
  <c r="BB62" i="1"/>
  <c r="BP55" i="1"/>
  <c r="BQ59" i="1"/>
  <c r="AD59" i="1" s="1"/>
  <c r="AT63" i="1"/>
  <c r="BB63" i="1" s="1"/>
  <c r="BP64" i="1"/>
  <c r="AU53" i="1"/>
  <c r="BB53" i="1" s="1"/>
  <c r="BP60" i="1"/>
  <c r="BP52" i="1"/>
  <c r="BQ54" i="1"/>
  <c r="AB54" i="1" s="1"/>
  <c r="BQ51" i="1"/>
  <c r="AI51" i="1" s="1"/>
  <c r="BQ64" i="1"/>
  <c r="AK64" i="1" s="1"/>
  <c r="BP59" i="1"/>
  <c r="BQ56" i="1"/>
  <c r="AC56" i="1" s="1"/>
  <c r="BP51" i="1"/>
  <c r="BP54" i="1"/>
  <c r="BN5" i="1"/>
  <c r="BO5" i="1"/>
  <c r="BN6" i="1"/>
  <c r="BO6" i="1"/>
  <c r="BN7" i="1"/>
  <c r="BO7" i="1"/>
  <c r="BN8" i="1"/>
  <c r="BO8" i="1"/>
  <c r="BN9" i="1"/>
  <c r="BO9" i="1"/>
  <c r="BN10" i="1"/>
  <c r="BO10" i="1"/>
  <c r="BN11" i="1"/>
  <c r="BO11" i="1"/>
  <c r="BN12" i="1"/>
  <c r="BO12" i="1"/>
  <c r="BN13" i="1"/>
  <c r="BO13" i="1"/>
  <c r="BN14" i="1"/>
  <c r="BO14" i="1"/>
  <c r="BN15" i="1"/>
  <c r="BO15" i="1"/>
  <c r="BN16" i="1"/>
  <c r="BO16" i="1"/>
  <c r="BN17" i="1"/>
  <c r="BO17" i="1"/>
  <c r="BN18" i="1"/>
  <c r="BO18" i="1"/>
  <c r="BN19" i="1"/>
  <c r="BO19" i="1"/>
  <c r="BN20" i="1"/>
  <c r="BO20" i="1"/>
  <c r="BN21" i="1"/>
  <c r="BO21" i="1"/>
  <c r="BN22" i="1"/>
  <c r="BO22" i="1"/>
  <c r="BN23" i="1"/>
  <c r="BO23" i="1"/>
  <c r="BN24" i="1"/>
  <c r="BO24" i="1"/>
  <c r="BN25" i="1"/>
  <c r="BO25" i="1"/>
  <c r="BN26" i="1"/>
  <c r="BO26" i="1"/>
  <c r="BN27" i="1"/>
  <c r="BO27" i="1"/>
  <c r="BN28" i="1"/>
  <c r="BO28" i="1"/>
  <c r="BN29" i="1"/>
  <c r="BO29" i="1"/>
  <c r="BN30" i="1"/>
  <c r="BO30" i="1"/>
  <c r="BN31" i="1"/>
  <c r="BO31" i="1"/>
  <c r="BN32" i="1"/>
  <c r="BO32" i="1"/>
  <c r="BN33" i="1"/>
  <c r="BO33" i="1"/>
  <c r="BN34" i="1"/>
  <c r="BO34" i="1"/>
  <c r="BN35" i="1"/>
  <c r="BO35" i="1"/>
  <c r="BN36" i="1"/>
  <c r="BO36" i="1"/>
  <c r="BN37" i="1"/>
  <c r="BO37" i="1"/>
  <c r="BN38" i="1"/>
  <c r="BO38" i="1"/>
  <c r="BN39" i="1"/>
  <c r="BO39" i="1"/>
  <c r="BN40" i="1"/>
  <c r="BO40" i="1"/>
  <c r="BN41" i="1"/>
  <c r="BO41" i="1"/>
  <c r="BN42" i="1"/>
  <c r="BO42" i="1"/>
  <c r="BN43" i="1"/>
  <c r="BO43" i="1"/>
  <c r="BN44" i="1"/>
  <c r="BO44" i="1"/>
  <c r="BN45" i="1"/>
  <c r="BO45" i="1"/>
  <c r="BN46" i="1"/>
  <c r="BO46" i="1"/>
  <c r="BN47" i="1"/>
  <c r="BO47" i="1"/>
  <c r="BN48" i="1"/>
  <c r="BO48" i="1"/>
  <c r="BN49" i="1"/>
  <c r="BO49" i="1"/>
  <c r="BN50" i="1"/>
  <c r="BO50" i="1"/>
  <c r="BO4" i="1"/>
  <c r="BN4" i="1"/>
  <c r="E89" i="2" l="1"/>
  <c r="AF60" i="1"/>
  <c r="Z60" i="1"/>
  <c r="AG58" i="1"/>
  <c r="AI60" i="1"/>
  <c r="AI61" i="1"/>
  <c r="AA60" i="1"/>
  <c r="AF57" i="1"/>
  <c r="AC60" i="1"/>
  <c r="AE60" i="1"/>
  <c r="AN60" i="1" s="1"/>
  <c r="AK58" i="1"/>
  <c r="AD60" i="1"/>
  <c r="AG60" i="1"/>
  <c r="AJ60" i="1"/>
  <c r="AJ61" i="1"/>
  <c r="AF58" i="1"/>
  <c r="AK61" i="1"/>
  <c r="AH60" i="1"/>
  <c r="Z61" i="1"/>
  <c r="AB60" i="1"/>
  <c r="AH58" i="1"/>
  <c r="AB58" i="1"/>
  <c r="AJ58" i="1"/>
  <c r="AC58" i="1"/>
  <c r="AD55" i="1"/>
  <c r="AA56" i="1"/>
  <c r="AI56" i="1"/>
  <c r="AE58" i="1"/>
  <c r="AB61" i="1"/>
  <c r="Z58" i="1"/>
  <c r="AD61" i="1"/>
  <c r="AI58" i="1"/>
  <c r="BB58" i="1"/>
  <c r="AC61" i="1"/>
  <c r="AA61" i="1"/>
  <c r="AB56" i="1"/>
  <c r="AD58" i="1"/>
  <c r="AJ54" i="1"/>
  <c r="AJ51" i="1"/>
  <c r="AB62" i="1"/>
  <c r="AG62" i="1"/>
  <c r="AH54" i="1"/>
  <c r="AA64" i="1"/>
  <c r="AA54" i="1"/>
  <c r="AG61" i="1"/>
  <c r="AF61" i="1"/>
  <c r="AE61" i="1"/>
  <c r="AM61" i="1" s="1"/>
  <c r="AA51" i="1"/>
  <c r="AI54" i="1"/>
  <c r="AD51" i="1"/>
  <c r="AK51" i="1"/>
  <c r="AG54" i="1"/>
  <c r="AB51" i="1"/>
  <c r="AC59" i="1"/>
  <c r="AA59" i="1"/>
  <c r="AE52" i="1"/>
  <c r="AA52" i="1"/>
  <c r="AI52" i="1"/>
  <c r="AB52" i="1"/>
  <c r="AJ52" i="1"/>
  <c r="AC52" i="1"/>
  <c r="AK52" i="1"/>
  <c r="AH59" i="1"/>
  <c r="AB59" i="1"/>
  <c r="AC55" i="1"/>
  <c r="AK55" i="1"/>
  <c r="AE55" i="1"/>
  <c r="Z55" i="1"/>
  <c r="AH55" i="1"/>
  <c r="AA55" i="1"/>
  <c r="AI55" i="1"/>
  <c r="AB55" i="1"/>
  <c r="AJ55" i="1"/>
  <c r="AJ56" i="1"/>
  <c r="AA53" i="1"/>
  <c r="AI53" i="1"/>
  <c r="AD53" i="1"/>
  <c r="AF53" i="1"/>
  <c r="AG53" i="1"/>
  <c r="AH53" i="1"/>
  <c r="Z53" i="1"/>
  <c r="AC63" i="1"/>
  <c r="AK63" i="1"/>
  <c r="AE63" i="1"/>
  <c r="Z63" i="1"/>
  <c r="AH63" i="1"/>
  <c r="AA63" i="1"/>
  <c r="AI63" i="1"/>
  <c r="Z56" i="1"/>
  <c r="AH56" i="1"/>
  <c r="AE56" i="1"/>
  <c r="AF56" i="1"/>
  <c r="AG56" i="1"/>
  <c r="AD64" i="1"/>
  <c r="AE57" i="1"/>
  <c r="AI64" i="1"/>
  <c r="Z54" i="1"/>
  <c r="AF55" i="1"/>
  <c r="AG57" i="1"/>
  <c r="AK56" i="1"/>
  <c r="AG64" i="1"/>
  <c r="AG59" i="1"/>
  <c r="AF59" i="1"/>
  <c r="AE59" i="1"/>
  <c r="AN59" i="1" s="1"/>
  <c r="AF62" i="1"/>
  <c r="AC62" i="1"/>
  <c r="AK62" i="1"/>
  <c r="AE62" i="1"/>
  <c r="AD62" i="1"/>
  <c r="AB57" i="1"/>
  <c r="AJ57" i="1"/>
  <c r="AC57" i="1"/>
  <c r="AK57" i="1"/>
  <c r="AD57" i="1"/>
  <c r="AI59" i="1"/>
  <c r="Z62" i="1"/>
  <c r="Z51" i="1"/>
  <c r="AD56" i="1"/>
  <c r="AI57" i="1"/>
  <c r="AJ63" i="1"/>
  <c r="Z64" i="1"/>
  <c r="AH64" i="1"/>
  <c r="AE64" i="1"/>
  <c r="AC64" i="1"/>
  <c r="AF64" i="1"/>
  <c r="AG63" i="1"/>
  <c r="AJ64" i="1"/>
  <c r="Z52" i="1"/>
  <c r="AJ62" i="1"/>
  <c r="AD52" i="1"/>
  <c r="Z57" i="1"/>
  <c r="AF63" i="1"/>
  <c r="AK59" i="1"/>
  <c r="AD63" i="1"/>
  <c r="AN63" i="1" s="1"/>
  <c r="AJ59" i="1"/>
  <c r="AB64" i="1"/>
  <c r="AG51" i="1"/>
  <c r="AE51" i="1"/>
  <c r="AF51" i="1"/>
  <c r="AF52" i="1"/>
  <c r="AF54" i="1"/>
  <c r="AC54" i="1"/>
  <c r="AK54" i="1"/>
  <c r="AD54" i="1"/>
  <c r="AE54" i="1"/>
  <c r="AE53" i="1"/>
  <c r="AH51" i="1"/>
  <c r="AC51" i="1"/>
  <c r="AH52" i="1"/>
  <c r="AB53" i="1"/>
  <c r="AK53" i="1"/>
  <c r="AH62" i="1"/>
  <c r="AH57" i="1"/>
  <c r="AA62" i="1"/>
  <c r="Z59" i="1"/>
  <c r="AC53" i="1"/>
  <c r="AB63" i="1"/>
  <c r="BH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AT4" i="1" s="1"/>
  <c r="BI5" i="1"/>
  <c r="AT5" i="1" s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4" i="1"/>
  <c r="BH5" i="1"/>
  <c r="BI6" i="1"/>
  <c r="AT6" i="1" s="1"/>
  <c r="E90" i="2" l="1"/>
  <c r="AM57" i="1"/>
  <c r="AL58" i="1"/>
  <c r="AM58" i="1"/>
  <c r="AN55" i="1"/>
  <c r="AM60" i="1"/>
  <c r="AL60" i="1"/>
  <c r="AN58" i="1"/>
  <c r="AN57" i="1"/>
  <c r="AL61" i="1"/>
  <c r="AM62" i="1"/>
  <c r="AN61" i="1"/>
  <c r="AM63" i="1"/>
  <c r="AM59" i="1"/>
  <c r="AM51" i="1"/>
  <c r="AN62" i="1"/>
  <c r="AN51" i="1"/>
  <c r="AN52" i="1"/>
  <c r="AM53" i="1"/>
  <c r="AN54" i="1"/>
  <c r="AL52" i="1"/>
  <c r="AM55" i="1"/>
  <c r="AN53" i="1"/>
  <c r="AM52" i="1"/>
  <c r="AN56" i="1"/>
  <c r="AL59" i="1"/>
  <c r="AM54" i="1"/>
  <c r="AL53" i="1"/>
  <c r="AL56" i="1"/>
  <c r="AL57" i="1"/>
  <c r="AM64" i="1"/>
  <c r="AL51" i="1"/>
  <c r="AN64" i="1"/>
  <c r="AL62" i="1"/>
  <c r="AL63" i="1"/>
  <c r="AL64" i="1"/>
  <c r="AM56" i="1"/>
  <c r="AL55" i="1"/>
  <c r="AL54" i="1"/>
  <c r="O50" i="1"/>
  <c r="AP50" i="1"/>
  <c r="AQ50" i="1"/>
  <c r="AR50" i="1"/>
  <c r="AS50" i="1"/>
  <c r="AV50" i="1"/>
  <c r="AW50" i="1"/>
  <c r="AX50" i="1"/>
  <c r="AY50" i="1"/>
  <c r="AZ50" i="1"/>
  <c r="BA50" i="1"/>
  <c r="BD50" i="1"/>
  <c r="BE50" i="1"/>
  <c r="BF50" i="1"/>
  <c r="BG50" i="1"/>
  <c r="AT50" i="1"/>
  <c r="BJ50" i="1"/>
  <c r="BK50" i="1"/>
  <c r="BL50" i="1"/>
  <c r="BM50" i="1"/>
  <c r="O5" i="1"/>
  <c r="AP5" i="1"/>
  <c r="AQ5" i="1"/>
  <c r="AR5" i="1"/>
  <c r="AS5" i="1"/>
  <c r="AV5" i="1"/>
  <c r="AW5" i="1"/>
  <c r="AX5" i="1"/>
  <c r="AY5" i="1"/>
  <c r="AZ5" i="1"/>
  <c r="BA5" i="1"/>
  <c r="BD5" i="1"/>
  <c r="BE5" i="1"/>
  <c r="BF5" i="1"/>
  <c r="BG5" i="1"/>
  <c r="AU5" i="1"/>
  <c r="BJ5" i="1"/>
  <c r="BK5" i="1"/>
  <c r="BL5" i="1"/>
  <c r="BM5" i="1"/>
  <c r="O6" i="1"/>
  <c r="AP6" i="1"/>
  <c r="AQ6" i="1"/>
  <c r="AR6" i="1"/>
  <c r="AS6" i="1"/>
  <c r="AV6" i="1"/>
  <c r="AW6" i="1"/>
  <c r="AX6" i="1"/>
  <c r="AY6" i="1"/>
  <c r="AZ6" i="1"/>
  <c r="BA6" i="1"/>
  <c r="BD6" i="1"/>
  <c r="BE6" i="1"/>
  <c r="BF6" i="1"/>
  <c r="BG6" i="1"/>
  <c r="BJ6" i="1"/>
  <c r="BK6" i="1"/>
  <c r="BL6" i="1"/>
  <c r="BM6" i="1"/>
  <c r="O7" i="1"/>
  <c r="AP7" i="1"/>
  <c r="AQ7" i="1"/>
  <c r="AR7" i="1"/>
  <c r="AS7" i="1"/>
  <c r="AV7" i="1"/>
  <c r="AW7" i="1"/>
  <c r="AX7" i="1"/>
  <c r="AY7" i="1"/>
  <c r="AZ7" i="1"/>
  <c r="BA7" i="1"/>
  <c r="BD7" i="1"/>
  <c r="BE7" i="1"/>
  <c r="BF7" i="1"/>
  <c r="BG7" i="1"/>
  <c r="AU7" i="1"/>
  <c r="AT7" i="1"/>
  <c r="BJ7" i="1"/>
  <c r="BK7" i="1"/>
  <c r="BL7" i="1"/>
  <c r="BM7" i="1"/>
  <c r="O8" i="1"/>
  <c r="AP8" i="1"/>
  <c r="AQ8" i="1"/>
  <c r="AR8" i="1"/>
  <c r="AS8" i="1"/>
  <c r="AV8" i="1"/>
  <c r="AW8" i="1"/>
  <c r="AX8" i="1"/>
  <c r="AY8" i="1"/>
  <c r="AZ8" i="1"/>
  <c r="BA8" i="1"/>
  <c r="BD8" i="1"/>
  <c r="BE8" i="1"/>
  <c r="BF8" i="1"/>
  <c r="BG8" i="1"/>
  <c r="AU8" i="1"/>
  <c r="BJ8" i="1"/>
  <c r="BK8" i="1"/>
  <c r="BL8" i="1"/>
  <c r="BM8" i="1"/>
  <c r="O9" i="1"/>
  <c r="AP9" i="1"/>
  <c r="AQ9" i="1"/>
  <c r="AR9" i="1"/>
  <c r="AS9" i="1"/>
  <c r="AV9" i="1"/>
  <c r="AW9" i="1"/>
  <c r="AX9" i="1"/>
  <c r="AY9" i="1"/>
  <c r="AZ9" i="1"/>
  <c r="BA9" i="1"/>
  <c r="BD9" i="1"/>
  <c r="BE9" i="1"/>
  <c r="BF9" i="1"/>
  <c r="BG9" i="1"/>
  <c r="AU9" i="1"/>
  <c r="AT9" i="1"/>
  <c r="BJ9" i="1"/>
  <c r="BK9" i="1"/>
  <c r="BL9" i="1"/>
  <c r="BM9" i="1"/>
  <c r="O10" i="1"/>
  <c r="AP10" i="1"/>
  <c r="AQ10" i="1"/>
  <c r="AR10" i="1"/>
  <c r="AS10" i="1"/>
  <c r="AV10" i="1"/>
  <c r="AW10" i="1"/>
  <c r="AX10" i="1"/>
  <c r="AY10" i="1"/>
  <c r="AZ10" i="1"/>
  <c r="BA10" i="1"/>
  <c r="BD10" i="1"/>
  <c r="BE10" i="1"/>
  <c r="BF10" i="1"/>
  <c r="BG10" i="1"/>
  <c r="AU10" i="1"/>
  <c r="AT10" i="1"/>
  <c r="BJ10" i="1"/>
  <c r="BK10" i="1"/>
  <c r="BL10" i="1"/>
  <c r="BM10" i="1"/>
  <c r="O11" i="1"/>
  <c r="AP11" i="1"/>
  <c r="AQ11" i="1"/>
  <c r="AR11" i="1"/>
  <c r="AS11" i="1"/>
  <c r="AT11" i="1"/>
  <c r="AV11" i="1"/>
  <c r="AW11" i="1"/>
  <c r="AX11" i="1"/>
  <c r="AY11" i="1"/>
  <c r="AZ11" i="1"/>
  <c r="BA11" i="1"/>
  <c r="BD11" i="1"/>
  <c r="BE11" i="1"/>
  <c r="BF11" i="1"/>
  <c r="BG11" i="1"/>
  <c r="AU11" i="1"/>
  <c r="BJ11" i="1"/>
  <c r="BK11" i="1"/>
  <c r="BL11" i="1"/>
  <c r="BM11" i="1"/>
  <c r="O12" i="1"/>
  <c r="AP12" i="1"/>
  <c r="AQ12" i="1"/>
  <c r="AR12" i="1"/>
  <c r="AS12" i="1"/>
  <c r="AV12" i="1"/>
  <c r="AW12" i="1"/>
  <c r="AX12" i="1"/>
  <c r="AY12" i="1"/>
  <c r="AZ12" i="1"/>
  <c r="BA12" i="1"/>
  <c r="BD12" i="1"/>
  <c r="BE12" i="1"/>
  <c r="BF12" i="1"/>
  <c r="BG12" i="1"/>
  <c r="AU12" i="1"/>
  <c r="AT12" i="1"/>
  <c r="BJ12" i="1"/>
  <c r="BK12" i="1"/>
  <c r="BL12" i="1"/>
  <c r="BM12" i="1"/>
  <c r="O13" i="1"/>
  <c r="AP13" i="1"/>
  <c r="AQ13" i="1"/>
  <c r="AR13" i="1"/>
  <c r="AS13" i="1"/>
  <c r="AV13" i="1"/>
  <c r="AW13" i="1"/>
  <c r="AX13" i="1"/>
  <c r="AY13" i="1"/>
  <c r="AZ13" i="1"/>
  <c r="BA13" i="1"/>
  <c r="BD13" i="1"/>
  <c r="BE13" i="1"/>
  <c r="BF13" i="1"/>
  <c r="BG13" i="1"/>
  <c r="AU13" i="1"/>
  <c r="AT13" i="1"/>
  <c r="BJ13" i="1"/>
  <c r="BK13" i="1"/>
  <c r="BL13" i="1"/>
  <c r="BM13" i="1"/>
  <c r="O14" i="1"/>
  <c r="AP14" i="1"/>
  <c r="AQ14" i="1"/>
  <c r="AR14" i="1"/>
  <c r="AS14" i="1"/>
  <c r="AV14" i="1"/>
  <c r="AW14" i="1"/>
  <c r="AX14" i="1"/>
  <c r="AY14" i="1"/>
  <c r="AZ14" i="1"/>
  <c r="BA14" i="1"/>
  <c r="BD14" i="1"/>
  <c r="BE14" i="1"/>
  <c r="BF14" i="1"/>
  <c r="BG14" i="1"/>
  <c r="AU14" i="1"/>
  <c r="BJ14" i="1"/>
  <c r="BK14" i="1"/>
  <c r="BL14" i="1"/>
  <c r="BM14" i="1"/>
  <c r="O15" i="1"/>
  <c r="AP15" i="1"/>
  <c r="AQ15" i="1"/>
  <c r="AR15" i="1"/>
  <c r="AS15" i="1"/>
  <c r="AV15" i="1"/>
  <c r="AW15" i="1"/>
  <c r="AX15" i="1"/>
  <c r="AY15" i="1"/>
  <c r="AZ15" i="1"/>
  <c r="BA15" i="1"/>
  <c r="BD15" i="1"/>
  <c r="BE15" i="1"/>
  <c r="BF15" i="1"/>
  <c r="BG15" i="1"/>
  <c r="AU15" i="1"/>
  <c r="AT15" i="1"/>
  <c r="BJ15" i="1"/>
  <c r="BK15" i="1"/>
  <c r="BL15" i="1"/>
  <c r="BM15" i="1"/>
  <c r="O16" i="1"/>
  <c r="AP16" i="1"/>
  <c r="AQ16" i="1"/>
  <c r="AR16" i="1"/>
  <c r="AS16" i="1"/>
  <c r="AV16" i="1"/>
  <c r="AW16" i="1"/>
  <c r="AX16" i="1"/>
  <c r="AY16" i="1"/>
  <c r="AZ16" i="1"/>
  <c r="BA16" i="1"/>
  <c r="BD16" i="1"/>
  <c r="BE16" i="1"/>
  <c r="BF16" i="1"/>
  <c r="BG16" i="1"/>
  <c r="AU16" i="1"/>
  <c r="BJ16" i="1"/>
  <c r="BK16" i="1"/>
  <c r="BL16" i="1"/>
  <c r="BM16" i="1"/>
  <c r="O17" i="1"/>
  <c r="AP17" i="1"/>
  <c r="AQ17" i="1"/>
  <c r="AR17" i="1"/>
  <c r="AS17" i="1"/>
  <c r="AV17" i="1"/>
  <c r="AW17" i="1"/>
  <c r="AX17" i="1"/>
  <c r="AY17" i="1"/>
  <c r="AZ17" i="1"/>
  <c r="BA17" i="1"/>
  <c r="BD17" i="1"/>
  <c r="BE17" i="1"/>
  <c r="BF17" i="1"/>
  <c r="BG17" i="1"/>
  <c r="AU17" i="1"/>
  <c r="AT17" i="1"/>
  <c r="BJ17" i="1"/>
  <c r="BK17" i="1"/>
  <c r="BL17" i="1"/>
  <c r="BM17" i="1"/>
  <c r="O18" i="1"/>
  <c r="AP18" i="1"/>
  <c r="AQ18" i="1"/>
  <c r="AR18" i="1"/>
  <c r="AS18" i="1"/>
  <c r="AV18" i="1"/>
  <c r="AW18" i="1"/>
  <c r="AX18" i="1"/>
  <c r="AY18" i="1"/>
  <c r="AZ18" i="1"/>
  <c r="BA18" i="1"/>
  <c r="BD18" i="1"/>
  <c r="BE18" i="1"/>
  <c r="BF18" i="1"/>
  <c r="BG18" i="1"/>
  <c r="AU18" i="1"/>
  <c r="BJ18" i="1"/>
  <c r="BK18" i="1"/>
  <c r="BL18" i="1"/>
  <c r="BM18" i="1"/>
  <c r="O19" i="1"/>
  <c r="AP19" i="1"/>
  <c r="AQ19" i="1"/>
  <c r="AR19" i="1"/>
  <c r="AS19" i="1"/>
  <c r="AT19" i="1"/>
  <c r="AV19" i="1"/>
  <c r="AW19" i="1"/>
  <c r="AX19" i="1"/>
  <c r="AY19" i="1"/>
  <c r="AZ19" i="1"/>
  <c r="BA19" i="1"/>
  <c r="BD19" i="1"/>
  <c r="BE19" i="1"/>
  <c r="BF19" i="1"/>
  <c r="BG19" i="1"/>
  <c r="BJ19" i="1"/>
  <c r="BK19" i="1"/>
  <c r="BL19" i="1"/>
  <c r="BM19" i="1"/>
  <c r="O20" i="1"/>
  <c r="AP20" i="1"/>
  <c r="AQ20" i="1"/>
  <c r="AR20" i="1"/>
  <c r="AS20" i="1"/>
  <c r="AV20" i="1"/>
  <c r="AW20" i="1"/>
  <c r="AX20" i="1"/>
  <c r="AY20" i="1"/>
  <c r="AZ20" i="1"/>
  <c r="BA20" i="1"/>
  <c r="BD20" i="1"/>
  <c r="BE20" i="1"/>
  <c r="BF20" i="1"/>
  <c r="BG20" i="1"/>
  <c r="AU20" i="1"/>
  <c r="AT20" i="1"/>
  <c r="BJ20" i="1"/>
  <c r="BK20" i="1"/>
  <c r="BL20" i="1"/>
  <c r="BM20" i="1"/>
  <c r="O21" i="1"/>
  <c r="AP21" i="1"/>
  <c r="AQ21" i="1"/>
  <c r="AR21" i="1"/>
  <c r="AS21" i="1"/>
  <c r="AT21" i="1"/>
  <c r="AV21" i="1"/>
  <c r="AW21" i="1"/>
  <c r="AX21" i="1"/>
  <c r="AY21" i="1"/>
  <c r="AZ21" i="1"/>
  <c r="BA21" i="1"/>
  <c r="BD21" i="1"/>
  <c r="BE21" i="1"/>
  <c r="BF21" i="1"/>
  <c r="BG21" i="1"/>
  <c r="BJ21" i="1"/>
  <c r="BK21" i="1"/>
  <c r="BL21" i="1"/>
  <c r="BM21" i="1"/>
  <c r="O22" i="1"/>
  <c r="AP22" i="1"/>
  <c r="AQ22" i="1"/>
  <c r="AR22" i="1"/>
  <c r="AS22" i="1"/>
  <c r="AT22" i="1"/>
  <c r="AV22" i="1"/>
  <c r="AW22" i="1"/>
  <c r="AX22" i="1"/>
  <c r="AY22" i="1"/>
  <c r="AZ22" i="1"/>
  <c r="BA22" i="1"/>
  <c r="BD22" i="1"/>
  <c r="BE22" i="1"/>
  <c r="BF22" i="1"/>
  <c r="BG22" i="1"/>
  <c r="AU22" i="1"/>
  <c r="BJ22" i="1"/>
  <c r="BK22" i="1"/>
  <c r="BL22" i="1"/>
  <c r="BM22" i="1"/>
  <c r="O23" i="1"/>
  <c r="AP23" i="1"/>
  <c r="AQ23" i="1"/>
  <c r="AR23" i="1"/>
  <c r="AS23" i="1"/>
  <c r="AV23" i="1"/>
  <c r="AW23" i="1"/>
  <c r="AX23" i="1"/>
  <c r="AY23" i="1"/>
  <c r="AZ23" i="1"/>
  <c r="BA23" i="1"/>
  <c r="BD23" i="1"/>
  <c r="BE23" i="1"/>
  <c r="BF23" i="1"/>
  <c r="BG23" i="1"/>
  <c r="AT23" i="1"/>
  <c r="BJ23" i="1"/>
  <c r="BK23" i="1"/>
  <c r="BL23" i="1"/>
  <c r="BM23" i="1"/>
  <c r="O24" i="1"/>
  <c r="AP24" i="1"/>
  <c r="AQ24" i="1"/>
  <c r="AR24" i="1"/>
  <c r="AS24" i="1"/>
  <c r="AT24" i="1"/>
  <c r="AV24" i="1"/>
  <c r="AW24" i="1"/>
  <c r="AX24" i="1"/>
  <c r="AY24" i="1"/>
  <c r="AZ24" i="1"/>
  <c r="BA24" i="1"/>
  <c r="BD24" i="1"/>
  <c r="BE24" i="1"/>
  <c r="BF24" i="1"/>
  <c r="BG24" i="1"/>
  <c r="AU24" i="1"/>
  <c r="BJ24" i="1"/>
  <c r="BK24" i="1"/>
  <c r="BL24" i="1"/>
  <c r="BM24" i="1"/>
  <c r="O25" i="1"/>
  <c r="AP25" i="1"/>
  <c r="AQ25" i="1"/>
  <c r="AR25" i="1"/>
  <c r="AS25" i="1"/>
  <c r="AV25" i="1"/>
  <c r="AW25" i="1"/>
  <c r="AX25" i="1"/>
  <c r="AY25" i="1"/>
  <c r="AZ25" i="1"/>
  <c r="BA25" i="1"/>
  <c r="BD25" i="1"/>
  <c r="BE25" i="1"/>
  <c r="BF25" i="1"/>
  <c r="BG25" i="1"/>
  <c r="AT25" i="1"/>
  <c r="BJ25" i="1"/>
  <c r="BK25" i="1"/>
  <c r="BL25" i="1"/>
  <c r="BM25" i="1"/>
  <c r="O26" i="1"/>
  <c r="AP26" i="1"/>
  <c r="AQ26" i="1"/>
  <c r="AR26" i="1"/>
  <c r="AS26" i="1"/>
  <c r="AT26" i="1"/>
  <c r="AV26" i="1"/>
  <c r="AW26" i="1"/>
  <c r="AX26" i="1"/>
  <c r="AY26" i="1"/>
  <c r="AZ26" i="1"/>
  <c r="BA26" i="1"/>
  <c r="BD26" i="1"/>
  <c r="BE26" i="1"/>
  <c r="BF26" i="1"/>
  <c r="BG26" i="1"/>
  <c r="AU26" i="1"/>
  <c r="BJ26" i="1"/>
  <c r="BK26" i="1"/>
  <c r="BL26" i="1"/>
  <c r="BM26" i="1"/>
  <c r="O27" i="1"/>
  <c r="AP27" i="1"/>
  <c r="AQ27" i="1"/>
  <c r="AR27" i="1"/>
  <c r="AS27" i="1"/>
  <c r="AV27" i="1"/>
  <c r="AW27" i="1"/>
  <c r="AX27" i="1"/>
  <c r="AY27" i="1"/>
  <c r="AZ27" i="1"/>
  <c r="BA27" i="1"/>
  <c r="BD27" i="1"/>
  <c r="BE27" i="1"/>
  <c r="BF27" i="1"/>
  <c r="BG27" i="1"/>
  <c r="AU27" i="1"/>
  <c r="AT27" i="1"/>
  <c r="BJ27" i="1"/>
  <c r="BK27" i="1"/>
  <c r="BL27" i="1"/>
  <c r="BM27" i="1"/>
  <c r="O28" i="1"/>
  <c r="AP28" i="1"/>
  <c r="AQ28" i="1"/>
  <c r="AR28" i="1"/>
  <c r="AS28" i="1"/>
  <c r="AV28" i="1"/>
  <c r="AW28" i="1"/>
  <c r="AX28" i="1"/>
  <c r="AY28" i="1"/>
  <c r="AZ28" i="1"/>
  <c r="BA28" i="1"/>
  <c r="BD28" i="1"/>
  <c r="BE28" i="1"/>
  <c r="BF28" i="1"/>
  <c r="BG28" i="1"/>
  <c r="AU28" i="1"/>
  <c r="AT28" i="1"/>
  <c r="BJ28" i="1"/>
  <c r="BK28" i="1"/>
  <c r="BL28" i="1"/>
  <c r="BM28" i="1"/>
  <c r="O29" i="1"/>
  <c r="AP29" i="1"/>
  <c r="AQ29" i="1"/>
  <c r="AR29" i="1"/>
  <c r="AS29" i="1"/>
  <c r="AV29" i="1"/>
  <c r="AW29" i="1"/>
  <c r="AX29" i="1"/>
  <c r="AY29" i="1"/>
  <c r="AZ29" i="1"/>
  <c r="BA29" i="1"/>
  <c r="BD29" i="1"/>
  <c r="BE29" i="1"/>
  <c r="BF29" i="1"/>
  <c r="BG29" i="1"/>
  <c r="AU29" i="1"/>
  <c r="AT29" i="1"/>
  <c r="BJ29" i="1"/>
  <c r="BK29" i="1"/>
  <c r="BL29" i="1"/>
  <c r="BM29" i="1"/>
  <c r="O30" i="1"/>
  <c r="AP30" i="1"/>
  <c r="AQ30" i="1"/>
  <c r="AR30" i="1"/>
  <c r="AS30" i="1"/>
  <c r="AV30" i="1"/>
  <c r="AW30" i="1"/>
  <c r="AX30" i="1"/>
  <c r="AY30" i="1"/>
  <c r="AZ30" i="1"/>
  <c r="BA30" i="1"/>
  <c r="BD30" i="1"/>
  <c r="BE30" i="1"/>
  <c r="BF30" i="1"/>
  <c r="BG30" i="1"/>
  <c r="AU30" i="1"/>
  <c r="BJ30" i="1"/>
  <c r="BK30" i="1"/>
  <c r="BL30" i="1"/>
  <c r="BM30" i="1"/>
  <c r="O31" i="1"/>
  <c r="AP31" i="1"/>
  <c r="AQ31" i="1"/>
  <c r="AR31" i="1"/>
  <c r="AS31" i="1"/>
  <c r="AV31" i="1"/>
  <c r="AW31" i="1"/>
  <c r="AX31" i="1"/>
  <c r="AY31" i="1"/>
  <c r="AZ31" i="1"/>
  <c r="BA31" i="1"/>
  <c r="BD31" i="1"/>
  <c r="BE31" i="1"/>
  <c r="BF31" i="1"/>
  <c r="BG31" i="1"/>
  <c r="AU31" i="1"/>
  <c r="AT31" i="1"/>
  <c r="BJ31" i="1"/>
  <c r="BK31" i="1"/>
  <c r="BL31" i="1"/>
  <c r="BM31" i="1"/>
  <c r="O32" i="1"/>
  <c r="AP32" i="1"/>
  <c r="AQ32" i="1"/>
  <c r="AR32" i="1"/>
  <c r="AS32" i="1"/>
  <c r="AV32" i="1"/>
  <c r="AW32" i="1"/>
  <c r="AX32" i="1"/>
  <c r="AY32" i="1"/>
  <c r="AZ32" i="1"/>
  <c r="BA32" i="1"/>
  <c r="BD32" i="1"/>
  <c r="BE32" i="1"/>
  <c r="BF32" i="1"/>
  <c r="BG32" i="1"/>
  <c r="AU32" i="1"/>
  <c r="BJ32" i="1"/>
  <c r="BK32" i="1"/>
  <c r="BL32" i="1"/>
  <c r="BM32" i="1"/>
  <c r="O33" i="1"/>
  <c r="AP33" i="1"/>
  <c r="AQ33" i="1"/>
  <c r="AR33" i="1"/>
  <c r="AS33" i="1"/>
  <c r="AV33" i="1"/>
  <c r="AW33" i="1"/>
  <c r="AX33" i="1"/>
  <c r="AY33" i="1"/>
  <c r="AZ33" i="1"/>
  <c r="BA33" i="1"/>
  <c r="BD33" i="1"/>
  <c r="BE33" i="1"/>
  <c r="BF33" i="1"/>
  <c r="BG33" i="1"/>
  <c r="AU33" i="1"/>
  <c r="AT33" i="1"/>
  <c r="BJ33" i="1"/>
  <c r="BK33" i="1"/>
  <c r="BL33" i="1"/>
  <c r="BM33" i="1"/>
  <c r="O34" i="1"/>
  <c r="AP34" i="1"/>
  <c r="AQ34" i="1"/>
  <c r="AR34" i="1"/>
  <c r="AS34" i="1"/>
  <c r="AV34" i="1"/>
  <c r="AW34" i="1"/>
  <c r="AX34" i="1"/>
  <c r="AY34" i="1"/>
  <c r="AZ34" i="1"/>
  <c r="BA34" i="1"/>
  <c r="BD34" i="1"/>
  <c r="BE34" i="1"/>
  <c r="BF34" i="1"/>
  <c r="BG34" i="1"/>
  <c r="AU34" i="1"/>
  <c r="BJ34" i="1"/>
  <c r="BK34" i="1"/>
  <c r="BL34" i="1"/>
  <c r="BM34" i="1"/>
  <c r="O35" i="1"/>
  <c r="AP35" i="1"/>
  <c r="AQ35" i="1"/>
  <c r="AR35" i="1"/>
  <c r="AS35" i="1"/>
  <c r="AT35" i="1"/>
  <c r="AV35" i="1"/>
  <c r="AW35" i="1"/>
  <c r="AX35" i="1"/>
  <c r="AY35" i="1"/>
  <c r="AZ35" i="1"/>
  <c r="BA35" i="1"/>
  <c r="BD35" i="1"/>
  <c r="BE35" i="1"/>
  <c r="BF35" i="1"/>
  <c r="BG35" i="1"/>
  <c r="BJ35" i="1"/>
  <c r="BK35" i="1"/>
  <c r="BL35" i="1"/>
  <c r="BM35" i="1"/>
  <c r="O36" i="1"/>
  <c r="AP36" i="1"/>
  <c r="AQ36" i="1"/>
  <c r="AR36" i="1"/>
  <c r="AS36" i="1"/>
  <c r="AV36" i="1"/>
  <c r="AW36" i="1"/>
  <c r="AX36" i="1"/>
  <c r="AY36" i="1"/>
  <c r="AZ36" i="1"/>
  <c r="BA36" i="1"/>
  <c r="BD36" i="1"/>
  <c r="BE36" i="1"/>
  <c r="BF36" i="1"/>
  <c r="BG36" i="1"/>
  <c r="AU36" i="1"/>
  <c r="AT36" i="1"/>
  <c r="BJ36" i="1"/>
  <c r="BK36" i="1"/>
  <c r="BL36" i="1"/>
  <c r="BM36" i="1"/>
  <c r="O37" i="1"/>
  <c r="AP37" i="1"/>
  <c r="AQ37" i="1"/>
  <c r="AR37" i="1"/>
  <c r="AS37" i="1"/>
  <c r="AV37" i="1"/>
  <c r="AW37" i="1"/>
  <c r="AX37" i="1"/>
  <c r="AY37" i="1"/>
  <c r="AZ37" i="1"/>
  <c r="BA37" i="1"/>
  <c r="BD37" i="1"/>
  <c r="BE37" i="1"/>
  <c r="BF37" i="1"/>
  <c r="BG37" i="1"/>
  <c r="AU37" i="1"/>
  <c r="AT37" i="1"/>
  <c r="BJ37" i="1"/>
  <c r="BK37" i="1"/>
  <c r="BL37" i="1"/>
  <c r="BM37" i="1"/>
  <c r="O38" i="1"/>
  <c r="AP38" i="1"/>
  <c r="AQ38" i="1"/>
  <c r="AR38" i="1"/>
  <c r="AS38" i="1"/>
  <c r="AV38" i="1"/>
  <c r="AW38" i="1"/>
  <c r="AX38" i="1"/>
  <c r="AY38" i="1"/>
  <c r="AZ38" i="1"/>
  <c r="BA38" i="1"/>
  <c r="BD38" i="1"/>
  <c r="BE38" i="1"/>
  <c r="BF38" i="1"/>
  <c r="BG38" i="1"/>
  <c r="AU38" i="1"/>
  <c r="BJ38" i="1"/>
  <c r="BK38" i="1"/>
  <c r="BL38" i="1"/>
  <c r="BM38" i="1"/>
  <c r="O39" i="1"/>
  <c r="AP39" i="1"/>
  <c r="AQ39" i="1"/>
  <c r="AR39" i="1"/>
  <c r="AS39" i="1"/>
  <c r="AV39" i="1"/>
  <c r="AW39" i="1"/>
  <c r="AX39" i="1"/>
  <c r="AY39" i="1"/>
  <c r="AZ39" i="1"/>
  <c r="BA39" i="1"/>
  <c r="BD39" i="1"/>
  <c r="BE39" i="1"/>
  <c r="BF39" i="1"/>
  <c r="BG39" i="1"/>
  <c r="AT39" i="1"/>
  <c r="BJ39" i="1"/>
  <c r="BK39" i="1"/>
  <c r="BL39" i="1"/>
  <c r="BM39" i="1"/>
  <c r="O40" i="1"/>
  <c r="AP40" i="1"/>
  <c r="AQ40" i="1"/>
  <c r="AR40" i="1"/>
  <c r="AS40" i="1"/>
  <c r="AV40" i="1"/>
  <c r="AW40" i="1"/>
  <c r="AX40" i="1"/>
  <c r="AY40" i="1"/>
  <c r="AZ40" i="1"/>
  <c r="BA40" i="1"/>
  <c r="BD40" i="1"/>
  <c r="BE40" i="1"/>
  <c r="BF40" i="1"/>
  <c r="BG40" i="1"/>
  <c r="AU40" i="1"/>
  <c r="BJ40" i="1"/>
  <c r="BK40" i="1"/>
  <c r="BL40" i="1"/>
  <c r="BM40" i="1"/>
  <c r="O41" i="1"/>
  <c r="AP41" i="1"/>
  <c r="AQ41" i="1"/>
  <c r="AR41" i="1"/>
  <c r="AS41" i="1"/>
  <c r="AV41" i="1"/>
  <c r="AW41" i="1"/>
  <c r="AX41" i="1"/>
  <c r="AY41" i="1"/>
  <c r="AZ41" i="1"/>
  <c r="BA41" i="1"/>
  <c r="BD41" i="1"/>
  <c r="BE41" i="1"/>
  <c r="BF41" i="1"/>
  <c r="BG41" i="1"/>
  <c r="AU41" i="1"/>
  <c r="AT41" i="1"/>
  <c r="BJ41" i="1"/>
  <c r="BK41" i="1"/>
  <c r="BL41" i="1"/>
  <c r="BM41" i="1"/>
  <c r="O42" i="1"/>
  <c r="AP42" i="1"/>
  <c r="AQ42" i="1"/>
  <c r="AR42" i="1"/>
  <c r="AS42" i="1"/>
  <c r="AV42" i="1"/>
  <c r="AW42" i="1"/>
  <c r="AX42" i="1"/>
  <c r="AY42" i="1"/>
  <c r="AZ42" i="1"/>
  <c r="BA42" i="1"/>
  <c r="BD42" i="1"/>
  <c r="BE42" i="1"/>
  <c r="BF42" i="1"/>
  <c r="BG42" i="1"/>
  <c r="AU42" i="1"/>
  <c r="AT42" i="1"/>
  <c r="BJ42" i="1"/>
  <c r="BK42" i="1"/>
  <c r="BL42" i="1"/>
  <c r="BM42" i="1"/>
  <c r="O43" i="1"/>
  <c r="AP43" i="1"/>
  <c r="AQ43" i="1"/>
  <c r="AR43" i="1"/>
  <c r="AS43" i="1"/>
  <c r="AT43" i="1"/>
  <c r="AV43" i="1"/>
  <c r="AW43" i="1"/>
  <c r="AX43" i="1"/>
  <c r="AY43" i="1"/>
  <c r="AZ43" i="1"/>
  <c r="BA43" i="1"/>
  <c r="BD43" i="1"/>
  <c r="BE43" i="1"/>
  <c r="BF43" i="1"/>
  <c r="BG43" i="1"/>
  <c r="AU43" i="1"/>
  <c r="BJ43" i="1"/>
  <c r="BK43" i="1"/>
  <c r="BL43" i="1"/>
  <c r="BM43" i="1"/>
  <c r="O44" i="1"/>
  <c r="AP44" i="1"/>
  <c r="AQ44" i="1"/>
  <c r="AR44" i="1"/>
  <c r="AS44" i="1"/>
  <c r="AV44" i="1"/>
  <c r="AW44" i="1"/>
  <c r="AX44" i="1"/>
  <c r="AY44" i="1"/>
  <c r="AZ44" i="1"/>
  <c r="BA44" i="1"/>
  <c r="BD44" i="1"/>
  <c r="BE44" i="1"/>
  <c r="BF44" i="1"/>
  <c r="BG44" i="1"/>
  <c r="AT44" i="1"/>
  <c r="BJ44" i="1"/>
  <c r="BK44" i="1"/>
  <c r="BL44" i="1"/>
  <c r="BM44" i="1"/>
  <c r="O45" i="1"/>
  <c r="AP45" i="1"/>
  <c r="AQ45" i="1"/>
  <c r="AR45" i="1"/>
  <c r="AS45" i="1"/>
  <c r="AT45" i="1"/>
  <c r="AV45" i="1"/>
  <c r="AW45" i="1"/>
  <c r="AX45" i="1"/>
  <c r="AY45" i="1"/>
  <c r="AZ45" i="1"/>
  <c r="BA45" i="1"/>
  <c r="BD45" i="1"/>
  <c r="BE45" i="1"/>
  <c r="BF45" i="1"/>
  <c r="BG45" i="1"/>
  <c r="AU45" i="1"/>
  <c r="BJ45" i="1"/>
  <c r="BK45" i="1"/>
  <c r="BL45" i="1"/>
  <c r="BM45" i="1"/>
  <c r="O46" i="1"/>
  <c r="AP46" i="1"/>
  <c r="AQ46" i="1"/>
  <c r="AR46" i="1"/>
  <c r="AS46" i="1"/>
  <c r="AV46" i="1"/>
  <c r="AW46" i="1"/>
  <c r="AX46" i="1"/>
  <c r="AY46" i="1"/>
  <c r="AZ46" i="1"/>
  <c r="BA46" i="1"/>
  <c r="BD46" i="1"/>
  <c r="BE46" i="1"/>
  <c r="BF46" i="1"/>
  <c r="BG46" i="1"/>
  <c r="AU46" i="1"/>
  <c r="AT46" i="1"/>
  <c r="BJ46" i="1"/>
  <c r="BK46" i="1"/>
  <c r="BL46" i="1"/>
  <c r="BM46" i="1"/>
  <c r="O47" i="1"/>
  <c r="AP47" i="1"/>
  <c r="AQ47" i="1"/>
  <c r="AR47" i="1"/>
  <c r="AS47" i="1"/>
  <c r="AV47" i="1"/>
  <c r="AW47" i="1"/>
  <c r="AX47" i="1"/>
  <c r="AY47" i="1"/>
  <c r="AZ47" i="1"/>
  <c r="BA47" i="1"/>
  <c r="BD47" i="1"/>
  <c r="BE47" i="1"/>
  <c r="BF47" i="1"/>
  <c r="BG47" i="1"/>
  <c r="AU47" i="1"/>
  <c r="AT47" i="1"/>
  <c r="BJ47" i="1"/>
  <c r="BK47" i="1"/>
  <c r="BL47" i="1"/>
  <c r="BM47" i="1"/>
  <c r="O48" i="1"/>
  <c r="AP48" i="1"/>
  <c r="AQ48" i="1"/>
  <c r="AR48" i="1"/>
  <c r="AS48" i="1"/>
  <c r="AT48" i="1"/>
  <c r="AV48" i="1"/>
  <c r="AW48" i="1"/>
  <c r="AX48" i="1"/>
  <c r="AY48" i="1"/>
  <c r="AZ48" i="1"/>
  <c r="BA48" i="1"/>
  <c r="BD48" i="1"/>
  <c r="BE48" i="1"/>
  <c r="BF48" i="1"/>
  <c r="BG48" i="1"/>
  <c r="AU48" i="1"/>
  <c r="BJ48" i="1"/>
  <c r="BK48" i="1"/>
  <c r="BL48" i="1"/>
  <c r="BM48" i="1"/>
  <c r="O49" i="1"/>
  <c r="AP49" i="1"/>
  <c r="AQ49" i="1"/>
  <c r="AR49" i="1"/>
  <c r="AS49" i="1"/>
  <c r="AV49" i="1"/>
  <c r="AW49" i="1"/>
  <c r="AX49" i="1"/>
  <c r="AY49" i="1"/>
  <c r="AZ49" i="1"/>
  <c r="BA49" i="1"/>
  <c r="BD49" i="1"/>
  <c r="BE49" i="1"/>
  <c r="BF49" i="1"/>
  <c r="BG49" i="1"/>
  <c r="AU49" i="1"/>
  <c r="AT49" i="1"/>
  <c r="BJ49" i="1"/>
  <c r="BK49" i="1"/>
  <c r="BL49" i="1"/>
  <c r="BM49" i="1"/>
  <c r="BD4" i="1"/>
  <c r="AQ4" i="1"/>
  <c r="AR4" i="1"/>
  <c r="AS4" i="1"/>
  <c r="AV4" i="1"/>
  <c r="AW4" i="1"/>
  <c r="AX4" i="1"/>
  <c r="AY4" i="1"/>
  <c r="AZ4" i="1"/>
  <c r="BA4" i="1"/>
  <c r="AP4" i="1"/>
  <c r="E91" i="2" l="1"/>
  <c r="BQ46" i="1"/>
  <c r="AJ46" i="1" s="1"/>
  <c r="BQ41" i="1"/>
  <c r="AE41" i="1" s="1"/>
  <c r="BQ47" i="1"/>
  <c r="AG47" i="1" s="1"/>
  <c r="BQ42" i="1"/>
  <c r="AF42" i="1" s="1"/>
  <c r="BQ39" i="1"/>
  <c r="AI39" i="1" s="1"/>
  <c r="BQ44" i="1"/>
  <c r="AF44" i="1" s="1"/>
  <c r="BQ45" i="1"/>
  <c r="BQ40" i="1"/>
  <c r="AF40" i="1" s="1"/>
  <c r="BQ38" i="1"/>
  <c r="AB38" i="1" s="1"/>
  <c r="BQ48" i="1"/>
  <c r="AI48" i="1" s="1"/>
  <c r="BQ43" i="1"/>
  <c r="AI43" i="1" s="1"/>
  <c r="BQ49" i="1"/>
  <c r="AA49" i="1" s="1"/>
  <c r="BQ37" i="1"/>
  <c r="AC37" i="1" s="1"/>
  <c r="BQ50" i="1"/>
  <c r="AF50" i="1" s="1"/>
  <c r="BQ35" i="1"/>
  <c r="Z35" i="1" s="1"/>
  <c r="BQ23" i="1"/>
  <c r="Z23" i="1" s="1"/>
  <c r="BQ21" i="1"/>
  <c r="AH21" i="1" s="1"/>
  <c r="BQ14" i="1"/>
  <c r="AG14" i="1" s="1"/>
  <c r="BQ30" i="1"/>
  <c r="AG30" i="1" s="1"/>
  <c r="BQ25" i="1"/>
  <c r="AA25" i="1" s="1"/>
  <c r="BQ16" i="1"/>
  <c r="AG16" i="1" s="1"/>
  <c r="BQ29" i="1"/>
  <c r="AC29" i="1" s="1"/>
  <c r="BQ22" i="1"/>
  <c r="Z22" i="1" s="1"/>
  <c r="BQ15" i="1"/>
  <c r="AF15" i="1" s="1"/>
  <c r="BQ10" i="1"/>
  <c r="AH10" i="1" s="1"/>
  <c r="BQ36" i="1"/>
  <c r="AF36" i="1" s="1"/>
  <c r="BQ34" i="1"/>
  <c r="AC34" i="1" s="1"/>
  <c r="BQ13" i="1"/>
  <c r="AH13" i="1" s="1"/>
  <c r="BQ8" i="1"/>
  <c r="Z8" i="1" s="1"/>
  <c r="BQ32" i="1"/>
  <c r="AH32" i="1" s="1"/>
  <c r="BQ27" i="1"/>
  <c r="Z27" i="1" s="1"/>
  <c r="BQ20" i="1"/>
  <c r="AA20" i="1" s="1"/>
  <c r="BQ18" i="1"/>
  <c r="AA18" i="1" s="1"/>
  <c r="BQ11" i="1"/>
  <c r="AF11" i="1" s="1"/>
  <c r="BQ28" i="1"/>
  <c r="BQ19" i="1"/>
  <c r="Z19" i="1" s="1"/>
  <c r="BQ33" i="1"/>
  <c r="AB33" i="1" s="1"/>
  <c r="BQ26" i="1"/>
  <c r="AC26" i="1" s="1"/>
  <c r="BQ12" i="1"/>
  <c r="AF12" i="1" s="1"/>
  <c r="BQ9" i="1"/>
  <c r="AH9" i="1" s="1"/>
  <c r="BQ31" i="1"/>
  <c r="AF31" i="1" s="1"/>
  <c r="BQ24" i="1"/>
  <c r="BQ17" i="1"/>
  <c r="AH17" i="1" s="1"/>
  <c r="BP50" i="1"/>
  <c r="BB48" i="1"/>
  <c r="BP15" i="1"/>
  <c r="BP9" i="1"/>
  <c r="BP35" i="1"/>
  <c r="BP48" i="1"/>
  <c r="BP43" i="1"/>
  <c r="BB37" i="1"/>
  <c r="BP39" i="1"/>
  <c r="BB36" i="1"/>
  <c r="BP29" i="1"/>
  <c r="BB28" i="1"/>
  <c r="BP10" i="1"/>
  <c r="BB43" i="1"/>
  <c r="BP31" i="1"/>
  <c r="BB22" i="1"/>
  <c r="BP33" i="1"/>
  <c r="BP27" i="1"/>
  <c r="BB20" i="1"/>
  <c r="BP5" i="1"/>
  <c r="BQ5" i="1" s="1"/>
  <c r="BB45" i="1"/>
  <c r="BP11" i="1"/>
  <c r="BP44" i="1"/>
  <c r="BP13" i="1"/>
  <c r="BP17" i="1"/>
  <c r="BP7" i="1"/>
  <c r="BQ7" i="1" s="1"/>
  <c r="AB7" i="1" s="1"/>
  <c r="AU50" i="1"/>
  <c r="BB50" i="1" s="1"/>
  <c r="BB47" i="1"/>
  <c r="BB49" i="1"/>
  <c r="AU35" i="1"/>
  <c r="BB35" i="1" s="1"/>
  <c r="BP25" i="1"/>
  <c r="AU25" i="1"/>
  <c r="BB25" i="1" s="1"/>
  <c r="BP23" i="1"/>
  <c r="AU23" i="1"/>
  <c r="BB23" i="1" s="1"/>
  <c r="AT18" i="1"/>
  <c r="BB18" i="1" s="1"/>
  <c r="BP40" i="1"/>
  <c r="AT32" i="1"/>
  <c r="BB32" i="1" s="1"/>
  <c r="BB17" i="1"/>
  <c r="AT8" i="1"/>
  <c r="BB8" i="1" s="1"/>
  <c r="BP38" i="1"/>
  <c r="BB29" i="1"/>
  <c r="BP14" i="1"/>
  <c r="BB5" i="1"/>
  <c r="BP45" i="1"/>
  <c r="AT34" i="1"/>
  <c r="BB34" i="1" s="1"/>
  <c r="BP30" i="1"/>
  <c r="BB26" i="1"/>
  <c r="BB24" i="1"/>
  <c r="BP21" i="1"/>
  <c r="AT16" i="1"/>
  <c r="BB16" i="1" s="1"/>
  <c r="BB10" i="1"/>
  <c r="BB42" i="1"/>
  <c r="AU39" i="1"/>
  <c r="BB39" i="1" s="1"/>
  <c r="BB31" i="1"/>
  <c r="BP18" i="1"/>
  <c r="BB15" i="1"/>
  <c r="BB12" i="1"/>
  <c r="BB7" i="1"/>
  <c r="BB46" i="1"/>
  <c r="AU44" i="1"/>
  <c r="BB44" i="1" s="1"/>
  <c r="BB41" i="1"/>
  <c r="AT40" i="1"/>
  <c r="BB40" i="1" s="1"/>
  <c r="BP32" i="1"/>
  <c r="BB27" i="1"/>
  <c r="BP8" i="1"/>
  <c r="BP46" i="1"/>
  <c r="BP42" i="1"/>
  <c r="AT38" i="1"/>
  <c r="BB38" i="1" s="1"/>
  <c r="BB33" i="1"/>
  <c r="AT14" i="1"/>
  <c r="BB14" i="1" s="1"/>
  <c r="BB11" i="1"/>
  <c r="BB9" i="1"/>
  <c r="BP49" i="1"/>
  <c r="BP47" i="1"/>
  <c r="BP41" i="1"/>
  <c r="BP34" i="1"/>
  <c r="AT30" i="1"/>
  <c r="BB30" i="1" s="1"/>
  <c r="BP19" i="1"/>
  <c r="AU19" i="1"/>
  <c r="BB19" i="1" s="1"/>
  <c r="BP16" i="1"/>
  <c r="BB13" i="1"/>
  <c r="BP37" i="1"/>
  <c r="BP36" i="1"/>
  <c r="BP26" i="1"/>
  <c r="BP24" i="1"/>
  <c r="BP22" i="1"/>
  <c r="AU21" i="1"/>
  <c r="BB21" i="1" s="1"/>
  <c r="BP28" i="1"/>
  <c r="BP20" i="1"/>
  <c r="BP12" i="1"/>
  <c r="AU4" i="1"/>
  <c r="BG4" i="1"/>
  <c r="BF4" i="1"/>
  <c r="BE4" i="1"/>
  <c r="BJ4" i="1"/>
  <c r="BK4" i="1"/>
  <c r="BL4" i="1"/>
  <c r="BM4" i="1"/>
  <c r="E92" i="2" l="1"/>
  <c r="AE46" i="1"/>
  <c r="AC40" i="1"/>
  <c r="AH46" i="1"/>
  <c r="AI35" i="1"/>
  <c r="AK46" i="1"/>
  <c r="Z26" i="1"/>
  <c r="AB46" i="1"/>
  <c r="AD46" i="1"/>
  <c r="AA41" i="1"/>
  <c r="Z41" i="1"/>
  <c r="AC46" i="1"/>
  <c r="AF46" i="1"/>
  <c r="AM46" i="1" s="1"/>
  <c r="AC49" i="1"/>
  <c r="AC41" i="1"/>
  <c r="AA35" i="1"/>
  <c r="AI41" i="1"/>
  <c r="AH22" i="1"/>
  <c r="AC39" i="1"/>
  <c r="AB22" i="1"/>
  <c r="AA10" i="1"/>
  <c r="AF48" i="1"/>
  <c r="AF41" i="1"/>
  <c r="AM41" i="1" s="1"/>
  <c r="AB39" i="1"/>
  <c r="Z38" i="1"/>
  <c r="AB41" i="1"/>
  <c r="AG13" i="1"/>
  <c r="AC30" i="1"/>
  <c r="AC43" i="1"/>
  <c r="Z17" i="1"/>
  <c r="AA17" i="1"/>
  <c r="AC17" i="1"/>
  <c r="AG49" i="1"/>
  <c r="AB30" i="1"/>
  <c r="AI12" i="1"/>
  <c r="AC48" i="1"/>
  <c r="AF43" i="1"/>
  <c r="Z32" i="1"/>
  <c r="AC35" i="1"/>
  <c r="AB17" i="1"/>
  <c r="AG43" i="1"/>
  <c r="AA43" i="1"/>
  <c r="Z48" i="1"/>
  <c r="AF38" i="1"/>
  <c r="AF20" i="1"/>
  <c r="Z10" i="1"/>
  <c r="AH48" i="1"/>
  <c r="AG48" i="1"/>
  <c r="Z34" i="1"/>
  <c r="AF13" i="1"/>
  <c r="AA38" i="1"/>
  <c r="AA50" i="1"/>
  <c r="AB14" i="1"/>
  <c r="AF14" i="1"/>
  <c r="AA26" i="1"/>
  <c r="AG37" i="1"/>
  <c r="Z43" i="1"/>
  <c r="AB13" i="1"/>
  <c r="AH14" i="1"/>
  <c r="AA14" i="1"/>
  <c r="Z49" i="1"/>
  <c r="AK41" i="1"/>
  <c r="AF47" i="1"/>
  <c r="AH37" i="1"/>
  <c r="AG41" i="1"/>
  <c r="AA11" i="1"/>
  <c r="AH47" i="1"/>
  <c r="AI8" i="1"/>
  <c r="AG17" i="1"/>
  <c r="AG46" i="1"/>
  <c r="AI44" i="1"/>
  <c r="AA44" i="1"/>
  <c r="AB47" i="1"/>
  <c r="AC47" i="1"/>
  <c r="AA13" i="1"/>
  <c r="Z39" i="1"/>
  <c r="AC14" i="1"/>
  <c r="AH11" i="1"/>
  <c r="AA37" i="1"/>
  <c r="AG21" i="1"/>
  <c r="AH8" i="1"/>
  <c r="AC12" i="1"/>
  <c r="AB37" i="1"/>
  <c r="Z46" i="1"/>
  <c r="AJ41" i="1"/>
  <c r="AA46" i="1"/>
  <c r="AD41" i="1"/>
  <c r="AH41" i="1"/>
  <c r="Z44" i="1"/>
  <c r="AI46" i="1"/>
  <c r="AA27" i="1"/>
  <c r="Z45" i="1"/>
  <c r="AJ45" i="1"/>
  <c r="AE45" i="1"/>
  <c r="AK45" i="1"/>
  <c r="AD45" i="1"/>
  <c r="AI45" i="1"/>
  <c r="AI27" i="1"/>
  <c r="AH15" i="1"/>
  <c r="AG45" i="1"/>
  <c r="AF9" i="1"/>
  <c r="AG42" i="1"/>
  <c r="AD42" i="1"/>
  <c r="AK42" i="1"/>
  <c r="AH42" i="1"/>
  <c r="AB42" i="1"/>
  <c r="AE42" i="1"/>
  <c r="AM42" i="1" s="1"/>
  <c r="AJ42" i="1"/>
  <c r="AB45" i="1"/>
  <c r="AB50" i="1"/>
  <c r="AG8" i="1"/>
  <c r="AB26" i="1"/>
  <c r="AD49" i="1"/>
  <c r="AE49" i="1"/>
  <c r="AK49" i="1"/>
  <c r="AB49" i="1"/>
  <c r="AF49" i="1"/>
  <c r="AJ49" i="1"/>
  <c r="AB43" i="1"/>
  <c r="AD43" i="1"/>
  <c r="AK43" i="1"/>
  <c r="AH43" i="1"/>
  <c r="AJ43" i="1"/>
  <c r="AE43" i="1"/>
  <c r="AH38" i="1"/>
  <c r="AE38" i="1"/>
  <c r="AD38" i="1"/>
  <c r="AG38" i="1"/>
  <c r="AJ38" i="1"/>
  <c r="AK38" i="1"/>
  <c r="AH39" i="1"/>
  <c r="AE39" i="1"/>
  <c r="AA39" i="1"/>
  <c r="AK39" i="1"/>
  <c r="AD39" i="1"/>
  <c r="AJ39" i="1"/>
  <c r="AE47" i="1"/>
  <c r="AJ47" i="1"/>
  <c r="AK47" i="1"/>
  <c r="AD47" i="1"/>
  <c r="AI47" i="1"/>
  <c r="Z47" i="1"/>
  <c r="AA47" i="1"/>
  <c r="AI49" i="1"/>
  <c r="AI38" i="1"/>
  <c r="AF39" i="1"/>
  <c r="AC38" i="1"/>
  <c r="AH16" i="1"/>
  <c r="AI16" i="1"/>
  <c r="AC23" i="1"/>
  <c r="AF8" i="1"/>
  <c r="AF27" i="1"/>
  <c r="AG50" i="1"/>
  <c r="AD50" i="1"/>
  <c r="AK50" i="1"/>
  <c r="AE50" i="1"/>
  <c r="AM50" i="1" s="1"/>
  <c r="AJ50" i="1"/>
  <c r="AH50" i="1"/>
  <c r="AC42" i="1"/>
  <c r="AA40" i="1"/>
  <c r="AK40" i="1"/>
  <c r="AD40" i="1"/>
  <c r="AG40" i="1"/>
  <c r="AE40" i="1"/>
  <c r="AM40" i="1" s="1"/>
  <c r="AJ40" i="1"/>
  <c r="AB40" i="1"/>
  <c r="Z50" i="1"/>
  <c r="AI40" i="1"/>
  <c r="AA45" i="1"/>
  <c r="AF16" i="1"/>
  <c r="AF26" i="1"/>
  <c r="AG15" i="1"/>
  <c r="Z16" i="1"/>
  <c r="AB20" i="1"/>
  <c r="AI50" i="1"/>
  <c r="AA48" i="1"/>
  <c r="AK48" i="1"/>
  <c r="AE48" i="1"/>
  <c r="AM48" i="1" s="1"/>
  <c r="AD48" i="1"/>
  <c r="AB48" i="1"/>
  <c r="AJ48" i="1"/>
  <c r="Z40" i="1"/>
  <c r="AG39" i="1"/>
  <c r="AH49" i="1"/>
  <c r="AB16" i="1"/>
  <c r="AC15" i="1"/>
  <c r="AH45" i="1"/>
  <c r="AB25" i="1"/>
  <c r="AC16" i="1"/>
  <c r="Z42" i="1"/>
  <c r="AA42" i="1"/>
  <c r="AC45" i="1"/>
  <c r="Z33" i="1"/>
  <c r="AC33" i="1"/>
  <c r="Z37" i="1"/>
  <c r="AJ37" i="1"/>
  <c r="AD37" i="1"/>
  <c r="AE37" i="1"/>
  <c r="AF37" i="1"/>
  <c r="AK37" i="1"/>
  <c r="AH40" i="1"/>
  <c r="AK44" i="1"/>
  <c r="AD44" i="1"/>
  <c r="AE44" i="1"/>
  <c r="AM44" i="1" s="1"/>
  <c r="AH44" i="1"/>
  <c r="AJ44" i="1"/>
  <c r="AC44" i="1"/>
  <c r="AB44" i="1"/>
  <c r="AG44" i="1"/>
  <c r="AC50" i="1"/>
  <c r="AI42" i="1"/>
  <c r="AF45" i="1"/>
  <c r="AI37" i="1"/>
  <c r="AB10" i="1"/>
  <c r="AF10" i="1"/>
  <c r="AB9" i="1"/>
  <c r="Z9" i="1"/>
  <c r="AC10" i="1"/>
  <c r="AI10" i="1"/>
  <c r="AC25" i="1"/>
  <c r="AH25" i="1"/>
  <c r="AJ28" i="1"/>
  <c r="AE28" i="1"/>
  <c r="AK28" i="1"/>
  <c r="AH28" i="1"/>
  <c r="AD28" i="1"/>
  <c r="AC28" i="1"/>
  <c r="AA28" i="1"/>
  <c r="Z29" i="1"/>
  <c r="AJ29" i="1"/>
  <c r="AE29" i="1"/>
  <c r="AD29" i="1"/>
  <c r="AK29" i="1"/>
  <c r="AF29" i="1"/>
  <c r="AI29" i="1"/>
  <c r="AA29" i="1"/>
  <c r="AF25" i="1"/>
  <c r="AI33" i="1"/>
  <c r="AA19" i="1"/>
  <c r="AA33" i="1"/>
  <c r="AI18" i="1"/>
  <c r="AH29" i="1"/>
  <c r="AE31" i="1"/>
  <c r="AM31" i="1" s="1"/>
  <c r="AK31" i="1"/>
  <c r="AJ31" i="1"/>
  <c r="AD31" i="1"/>
  <c r="AB31" i="1"/>
  <c r="AA8" i="1"/>
  <c r="AK8" i="1"/>
  <c r="AB8" i="1"/>
  <c r="AE8" i="1"/>
  <c r="AJ8" i="1"/>
  <c r="AD8" i="1"/>
  <c r="AB32" i="1"/>
  <c r="Z30" i="1"/>
  <c r="AJ30" i="1"/>
  <c r="AE30" i="1"/>
  <c r="AK30" i="1"/>
  <c r="AD30" i="1"/>
  <c r="AF30" i="1"/>
  <c r="AA30" i="1"/>
  <c r="AI30" i="1"/>
  <c r="AA9" i="1"/>
  <c r="AB12" i="1"/>
  <c r="AH36" i="1"/>
  <c r="AF35" i="1"/>
  <c r="AI31" i="1"/>
  <c r="AI9" i="1"/>
  <c r="AG20" i="1"/>
  <c r="AG26" i="1"/>
  <c r="AD26" i="1"/>
  <c r="AK26" i="1"/>
  <c r="AJ26" i="1"/>
  <c r="AE26" i="1"/>
  <c r="AH26" i="1"/>
  <c r="AB11" i="1"/>
  <c r="AD11" i="1"/>
  <c r="AJ11" i="1"/>
  <c r="AK11" i="1"/>
  <c r="AC11" i="1"/>
  <c r="Z11" i="1"/>
  <c r="AE11" i="1"/>
  <c r="AM11" i="1" s="1"/>
  <c r="AB23" i="1"/>
  <c r="Z13" i="1"/>
  <c r="AJ13" i="1"/>
  <c r="AK13" i="1"/>
  <c r="AC13" i="1"/>
  <c r="AD13" i="1"/>
  <c r="AE13" i="1"/>
  <c r="AI13" i="1"/>
  <c r="AG34" i="1"/>
  <c r="AK34" i="1"/>
  <c r="AD34" i="1"/>
  <c r="AJ34" i="1"/>
  <c r="AE34" i="1"/>
  <c r="AH34" i="1"/>
  <c r="AB34" i="1"/>
  <c r="AD22" i="1"/>
  <c r="AA22" i="1"/>
  <c r="AE22" i="1"/>
  <c r="AG22" i="1"/>
  <c r="AJ22" i="1"/>
  <c r="AK22" i="1"/>
  <c r="AA36" i="1"/>
  <c r="AC36" i="1"/>
  <c r="AC22" i="1"/>
  <c r="AA16" i="1"/>
  <c r="AK16" i="1"/>
  <c r="AE16" i="1"/>
  <c r="AD16" i="1"/>
  <c r="AJ16" i="1"/>
  <c r="AG11" i="1"/>
  <c r="AF22" i="1"/>
  <c r="AA34" i="1"/>
  <c r="AC31" i="1"/>
  <c r="Z15" i="1"/>
  <c r="AB19" i="1"/>
  <c r="AD19" i="1"/>
  <c r="AE19" i="1"/>
  <c r="AK19" i="1"/>
  <c r="AC19" i="1"/>
  <c r="AJ19" i="1"/>
  <c r="AK25" i="1"/>
  <c r="AJ25" i="1"/>
  <c r="AD25" i="1"/>
  <c r="AE25" i="1"/>
  <c r="AH19" i="1"/>
  <c r="AA24" i="1"/>
  <c r="AK24" i="1"/>
  <c r="AJ24" i="1"/>
  <c r="AD24" i="1"/>
  <c r="AE24" i="1"/>
  <c r="AI24" i="1"/>
  <c r="AG24" i="1"/>
  <c r="AF33" i="1"/>
  <c r="AE33" i="1"/>
  <c r="AH33" i="1"/>
  <c r="AJ33" i="1"/>
  <c r="AD33" i="1"/>
  <c r="AK33" i="1"/>
  <c r="AA32" i="1"/>
  <c r="AK32" i="1"/>
  <c r="AE32" i="1"/>
  <c r="AJ32" i="1"/>
  <c r="AD32" i="1"/>
  <c r="Z24" i="1"/>
  <c r="AF32" i="1"/>
  <c r="AG28" i="1"/>
  <c r="AB28" i="1"/>
  <c r="AG33" i="1"/>
  <c r="AI19" i="1"/>
  <c r="Z28" i="1"/>
  <c r="AD20" i="1"/>
  <c r="AC20" i="1"/>
  <c r="AH20" i="1"/>
  <c r="AE20" i="1"/>
  <c r="AK20" i="1"/>
  <c r="AJ20" i="1"/>
  <c r="AG19" i="1"/>
  <c r="AA31" i="1"/>
  <c r="Z21" i="1"/>
  <c r="AJ21" i="1"/>
  <c r="AE21" i="1"/>
  <c r="AD21" i="1"/>
  <c r="AK21" i="1"/>
  <c r="AC21" i="1"/>
  <c r="AI21" i="1"/>
  <c r="AH30" i="1"/>
  <c r="AH27" i="1"/>
  <c r="AA21" i="1"/>
  <c r="AH31" i="1"/>
  <c r="Z20" i="1"/>
  <c r="AB21" i="1"/>
  <c r="AG29" i="1"/>
  <c r="AH23" i="1"/>
  <c r="AK23" i="1"/>
  <c r="AF23" i="1"/>
  <c r="AE23" i="1"/>
  <c r="AJ23" i="1"/>
  <c r="AG23" i="1"/>
  <c r="AD23" i="1"/>
  <c r="AG32" i="1"/>
  <c r="AI32" i="1"/>
  <c r="AI28" i="1"/>
  <c r="AC32" i="1"/>
  <c r="Z31" i="1"/>
  <c r="AD17" i="1"/>
  <c r="AK17" i="1"/>
  <c r="AF17" i="1"/>
  <c r="AJ17" i="1"/>
  <c r="AI17" i="1"/>
  <c r="AE17" i="1"/>
  <c r="AG35" i="1"/>
  <c r="AC8" i="1"/>
  <c r="AI26" i="1"/>
  <c r="AI11" i="1"/>
  <c r="AF24" i="1"/>
  <c r="AI34" i="1"/>
  <c r="AI20" i="1"/>
  <c r="AG10" i="1"/>
  <c r="AD10" i="1"/>
  <c r="AK10" i="1"/>
  <c r="AE10" i="1"/>
  <c r="AJ10" i="1"/>
  <c r="AI22" i="1"/>
  <c r="AB24" i="1"/>
  <c r="AA23" i="1"/>
  <c r="Z14" i="1"/>
  <c r="AJ14" i="1"/>
  <c r="AE14" i="1"/>
  <c r="AM14" i="1" s="1"/>
  <c r="AK14" i="1"/>
  <c r="AD14" i="1"/>
  <c r="AI14" i="1"/>
  <c r="AI23" i="1"/>
  <c r="AF34" i="1"/>
  <c r="AI25" i="1"/>
  <c r="AG12" i="1"/>
  <c r="AF21" i="1"/>
  <c r="AG18" i="1"/>
  <c r="AD18" i="1"/>
  <c r="AK18" i="1"/>
  <c r="Z18" i="1"/>
  <c r="AJ18" i="1"/>
  <c r="AH18" i="1"/>
  <c r="AE18" i="1"/>
  <c r="AB18" i="1"/>
  <c r="AF28" i="1"/>
  <c r="AC18" i="1"/>
  <c r="AJ9" i="1"/>
  <c r="AK9" i="1"/>
  <c r="AE9" i="1"/>
  <c r="AG9" i="1"/>
  <c r="AC9" i="1"/>
  <c r="AD9" i="1"/>
  <c r="AK12" i="1"/>
  <c r="AD12" i="1"/>
  <c r="AE12" i="1"/>
  <c r="AM12" i="1" s="1"/>
  <c r="Z12" i="1"/>
  <c r="AH12" i="1"/>
  <c r="AJ12" i="1"/>
  <c r="AB29" i="1"/>
  <c r="AF18" i="1"/>
  <c r="AB27" i="1"/>
  <c r="AD27" i="1"/>
  <c r="AK27" i="1"/>
  <c r="AC27" i="1"/>
  <c r="AE27" i="1"/>
  <c r="AJ27" i="1"/>
  <c r="AF19" i="1"/>
  <c r="AG36" i="1"/>
  <c r="AD36" i="1"/>
  <c r="AK36" i="1"/>
  <c r="AE36" i="1"/>
  <c r="AM36" i="1" s="1"/>
  <c r="AJ36" i="1"/>
  <c r="Z36" i="1"/>
  <c r="AB36" i="1"/>
  <c r="AE15" i="1"/>
  <c r="AM15" i="1" s="1"/>
  <c r="AK15" i="1"/>
  <c r="AJ15" i="1"/>
  <c r="AA15" i="1"/>
  <c r="AB15" i="1"/>
  <c r="AI15" i="1"/>
  <c r="AD15" i="1"/>
  <c r="AH24" i="1"/>
  <c r="AA12" i="1"/>
  <c r="AG25" i="1"/>
  <c r="Z25" i="1"/>
  <c r="AI36" i="1"/>
  <c r="AC24" i="1"/>
  <c r="AB35" i="1"/>
  <c r="AD35" i="1"/>
  <c r="AJ35" i="1"/>
  <c r="AE35" i="1"/>
  <c r="AK35" i="1"/>
  <c r="AH35" i="1"/>
  <c r="AG27" i="1"/>
  <c r="AG31" i="1"/>
  <c r="AH7" i="1"/>
  <c r="AA7" i="1"/>
  <c r="AI7" i="1"/>
  <c r="AF7" i="1"/>
  <c r="AK7" i="1"/>
  <c r="AC7" i="1"/>
  <c r="AG7" i="1"/>
  <c r="Z7" i="1"/>
  <c r="AJ7" i="1"/>
  <c r="AG5" i="1"/>
  <c r="AA5" i="1"/>
  <c r="Z5" i="1"/>
  <c r="AH5" i="1"/>
  <c r="AI5" i="1"/>
  <c r="AB5" i="1"/>
  <c r="AJ5" i="1"/>
  <c r="AC5" i="1"/>
  <c r="AK5" i="1"/>
  <c r="AE5" i="1"/>
  <c r="AF5" i="1"/>
  <c r="AD5" i="1"/>
  <c r="BB4" i="1"/>
  <c r="BP4" i="1"/>
  <c r="BQ4" i="1" s="1"/>
  <c r="O4" i="1"/>
  <c r="E93" i="2" l="1"/>
  <c r="AM9" i="1"/>
  <c r="AM43" i="1"/>
  <c r="AN30" i="1"/>
  <c r="AM47" i="1"/>
  <c r="AN32" i="1"/>
  <c r="AN37" i="1"/>
  <c r="AN38" i="1"/>
  <c r="AN42" i="1"/>
  <c r="AM20" i="1"/>
  <c r="AM45" i="1"/>
  <c r="AL41" i="1"/>
  <c r="AM30" i="1"/>
  <c r="AL34" i="1"/>
  <c r="AM38" i="1"/>
  <c r="AM10" i="1"/>
  <c r="AM13" i="1"/>
  <c r="AN48" i="1"/>
  <c r="AM8" i="1"/>
  <c r="AL46" i="1"/>
  <c r="AL48" i="1"/>
  <c r="AN47" i="1"/>
  <c r="AN39" i="1"/>
  <c r="AL38" i="1"/>
  <c r="AL43" i="1"/>
  <c r="AL26" i="1"/>
  <c r="AN29" i="1"/>
  <c r="AL44" i="1"/>
  <c r="AM16" i="1"/>
  <c r="AN49" i="1"/>
  <c r="AN16" i="1"/>
  <c r="AL19" i="1"/>
  <c r="AM39" i="1"/>
  <c r="AL20" i="1"/>
  <c r="AL15" i="1"/>
  <c r="AM25" i="1"/>
  <c r="AM37" i="1"/>
  <c r="AL49" i="1"/>
  <c r="AN43" i="1"/>
  <c r="AM21" i="1"/>
  <c r="AM26" i="1"/>
  <c r="AL50" i="1"/>
  <c r="AL45" i="1"/>
  <c r="AN40" i="1"/>
  <c r="AL40" i="1"/>
  <c r="AM27" i="1"/>
  <c r="AL42" i="1"/>
  <c r="AL47" i="1"/>
  <c r="AM34" i="1"/>
  <c r="AL27" i="1"/>
  <c r="AN34" i="1"/>
  <c r="AL17" i="1"/>
  <c r="AM32" i="1"/>
  <c r="AL35" i="1"/>
  <c r="AL37" i="1"/>
  <c r="AL39" i="1"/>
  <c r="AM49" i="1"/>
  <c r="AL10" i="1"/>
  <c r="AN8" i="1"/>
  <c r="AN10" i="1"/>
  <c r="AL24" i="1"/>
  <c r="AL30" i="1"/>
  <c r="AL12" i="1"/>
  <c r="AL18" i="1"/>
  <c r="AL8" i="1"/>
  <c r="AN20" i="1"/>
  <c r="AL25" i="1"/>
  <c r="AM28" i="1"/>
  <c r="AL32" i="1"/>
  <c r="AL16" i="1"/>
  <c r="AN17" i="1"/>
  <c r="AM24" i="1"/>
  <c r="AM17" i="1"/>
  <c r="AM29" i="1"/>
  <c r="AM35" i="1"/>
  <c r="AM19" i="1"/>
  <c r="AM18" i="1"/>
  <c r="AL9" i="1"/>
  <c r="AL36" i="1"/>
  <c r="AL31" i="1"/>
  <c r="AL22" i="1"/>
  <c r="AL13" i="1"/>
  <c r="AL14" i="1"/>
  <c r="AM23" i="1"/>
  <c r="AL21" i="1"/>
  <c r="AL33" i="1"/>
  <c r="AM22" i="1"/>
  <c r="AL29" i="1"/>
  <c r="AN12" i="1"/>
  <c r="AL23" i="1"/>
  <c r="AL28" i="1"/>
  <c r="AM33" i="1"/>
  <c r="AL11" i="1"/>
  <c r="AE7" i="1"/>
  <c r="AD7" i="1" s="1"/>
  <c r="AL7" i="1" s="1"/>
  <c r="AM5" i="1"/>
  <c r="AL5" i="1"/>
  <c r="AI4" i="1"/>
  <c r="AA4" i="1"/>
  <c r="AH4" i="1"/>
  <c r="Z4" i="1"/>
  <c r="AG4" i="1"/>
  <c r="AF4" i="1"/>
  <c r="AD4" i="1"/>
  <c r="AK4" i="1"/>
  <c r="AC4" i="1"/>
  <c r="AJ4" i="1"/>
  <c r="AB4" i="1"/>
  <c r="AE4" i="1"/>
  <c r="AN21" i="1"/>
  <c r="AN19" i="1"/>
  <c r="AN33" i="1"/>
  <c r="AN22" i="1"/>
  <c r="AN35" i="1"/>
  <c r="AN36" i="1"/>
  <c r="AN25" i="1"/>
  <c r="AN28" i="1"/>
  <c r="AN27" i="1"/>
  <c r="AN14" i="1"/>
  <c r="AN15" i="1"/>
  <c r="AN44" i="1"/>
  <c r="AN46" i="1"/>
  <c r="AN45" i="1"/>
  <c r="AN11" i="1"/>
  <c r="AN13" i="1"/>
  <c r="AN24" i="1"/>
  <c r="AN50" i="1"/>
  <c r="AN18" i="1"/>
  <c r="AN26" i="1"/>
  <c r="AN23" i="1"/>
  <c r="AN9" i="1"/>
  <c r="AN31" i="1"/>
  <c r="AN41" i="1"/>
  <c r="AN5" i="1"/>
  <c r="E94" i="2" l="1"/>
  <c r="AN4" i="1"/>
  <c r="AM7" i="1"/>
  <c r="AN7" i="1"/>
  <c r="AL4" i="1"/>
  <c r="AM4" i="1"/>
  <c r="E95" i="2" l="1"/>
  <c r="BP6" i="1"/>
  <c r="BQ6" i="1" s="1"/>
  <c r="AU6" i="1"/>
  <c r="BB6" i="1" s="1"/>
  <c r="E96" i="2" l="1"/>
  <c r="AB6" i="1"/>
  <c r="AK6" i="1"/>
  <c r="AC6" i="1"/>
  <c r="AF6" i="1"/>
  <c r="AG6" i="1"/>
  <c r="Z6" i="1"/>
  <c r="AI6" i="1"/>
  <c r="AA6" i="1"/>
  <c r="AJ6" i="1"/>
  <c r="AH6" i="1"/>
  <c r="E97" i="2" l="1"/>
  <c r="AE6" i="1"/>
  <c r="AD6" i="1" s="1"/>
  <c r="AN6" i="1" s="1"/>
  <c r="E98" i="2" l="1"/>
  <c r="AM6" i="1"/>
  <c r="AL6" i="1"/>
  <c r="E99" i="2" l="1"/>
  <c r="E100" i="2" l="1"/>
  <c r="E101" i="2" l="1"/>
  <c r="E102" i="2" l="1"/>
  <c r="E103" i="2" l="1"/>
  <c r="E104" i="2" l="1"/>
  <c r="E105" i="2" l="1"/>
  <c r="E106" i="2" l="1"/>
  <c r="E107" i="2" l="1"/>
  <c r="E108" i="2" l="1"/>
  <c r="E109" i="2" l="1"/>
  <c r="E110" i="2" l="1"/>
  <c r="E111" i="2" l="1"/>
  <c r="E112" i="2" l="1"/>
  <c r="E113" i="2" l="1"/>
  <c r="E114" i="2" l="1"/>
  <c r="E115" i="2" l="1"/>
  <c r="E116" i="2" l="1"/>
  <c r="E117" i="2" l="1"/>
  <c r="E118" i="2" l="1"/>
  <c r="E119" i="2" l="1"/>
  <c r="E120" i="2" l="1"/>
  <c r="E121" i="2" l="1"/>
  <c r="E122" i="2" l="1"/>
  <c r="E123" i="2" l="1"/>
  <c r="E124" i="2" l="1"/>
  <c r="E125" i="2" l="1"/>
  <c r="E126" i="2" l="1"/>
  <c r="E127" i="2" l="1"/>
  <c r="E128" i="2" l="1"/>
  <c r="E129" i="2" l="1"/>
  <c r="E130" i="2" l="1"/>
  <c r="E131" i="2" l="1"/>
  <c r="E132" i="2" l="1"/>
  <c r="E133" i="2" l="1"/>
  <c r="E134" i="2" l="1"/>
  <c r="E135" i="2" l="1"/>
  <c r="E136" i="2" l="1"/>
  <c r="E137" i="2" l="1"/>
  <c r="E138" i="2" l="1"/>
  <c r="E139" i="2" l="1"/>
  <c r="F8" i="2" l="1"/>
  <c r="F16" i="2"/>
  <c r="F24" i="2"/>
  <c r="F32" i="2"/>
  <c r="F40" i="2"/>
  <c r="F48" i="2"/>
  <c r="F56" i="2"/>
  <c r="F64" i="2"/>
  <c r="F72" i="2"/>
  <c r="F80" i="2"/>
  <c r="F88" i="2"/>
  <c r="F96" i="2"/>
  <c r="F104" i="2"/>
  <c r="F112" i="2"/>
  <c r="F120" i="2"/>
  <c r="F128" i="2"/>
  <c r="F136" i="2"/>
  <c r="F18" i="2"/>
  <c r="F34" i="2"/>
  <c r="F50" i="2"/>
  <c r="F66" i="2"/>
  <c r="F82" i="2"/>
  <c r="F98" i="2"/>
  <c r="F114" i="2"/>
  <c r="F130" i="2"/>
  <c r="F11" i="2"/>
  <c r="F27" i="2"/>
  <c r="F43" i="2"/>
  <c r="F59" i="2"/>
  <c r="F75" i="2"/>
  <c r="F91" i="2"/>
  <c r="F107" i="2"/>
  <c r="F123" i="2"/>
  <c r="F139" i="2"/>
  <c r="F12" i="2"/>
  <c r="F28" i="2"/>
  <c r="F44" i="2"/>
  <c r="F60" i="2"/>
  <c r="F76" i="2"/>
  <c r="F92" i="2"/>
  <c r="F108" i="2"/>
  <c r="F124" i="2"/>
  <c r="F21" i="2"/>
  <c r="F53" i="2"/>
  <c r="F69" i="2"/>
  <c r="F85" i="2"/>
  <c r="F101" i="2"/>
  <c r="F117" i="2"/>
  <c r="F133" i="2"/>
  <c r="F6" i="2"/>
  <c r="F22" i="2"/>
  <c r="F38" i="2"/>
  <c r="F54" i="2"/>
  <c r="F70" i="2"/>
  <c r="F86" i="2"/>
  <c r="F102" i="2"/>
  <c r="F118" i="2"/>
  <c r="F134" i="2"/>
  <c r="F7" i="2"/>
  <c r="F23" i="2"/>
  <c r="F39" i="2"/>
  <c r="F55" i="2"/>
  <c r="F71" i="2"/>
  <c r="F87" i="2"/>
  <c r="F103" i="2"/>
  <c r="F119" i="2"/>
  <c r="F135" i="2"/>
  <c r="F9" i="2"/>
  <c r="F17" i="2"/>
  <c r="F25" i="2"/>
  <c r="F33" i="2"/>
  <c r="F41" i="2"/>
  <c r="F49" i="2"/>
  <c r="F57" i="2"/>
  <c r="F65" i="2"/>
  <c r="F73" i="2"/>
  <c r="F81" i="2"/>
  <c r="F89" i="2"/>
  <c r="F97" i="2"/>
  <c r="F105" i="2"/>
  <c r="F113" i="2"/>
  <c r="F121" i="2"/>
  <c r="F129" i="2"/>
  <c r="F137" i="2"/>
  <c r="F10" i="2"/>
  <c r="F26" i="2"/>
  <c r="F42" i="2"/>
  <c r="F58" i="2"/>
  <c r="F74" i="2"/>
  <c r="F90" i="2"/>
  <c r="F106" i="2"/>
  <c r="F122" i="2"/>
  <c r="F138" i="2"/>
  <c r="F19" i="2"/>
  <c r="F35" i="2"/>
  <c r="F51" i="2"/>
  <c r="F67" i="2"/>
  <c r="F83" i="2"/>
  <c r="F99" i="2"/>
  <c r="F115" i="2"/>
  <c r="F131" i="2"/>
  <c r="F20" i="2"/>
  <c r="F36" i="2"/>
  <c r="F52" i="2"/>
  <c r="F68" i="2"/>
  <c r="F84" i="2"/>
  <c r="F100" i="2"/>
  <c r="F116" i="2"/>
  <c r="F132" i="2"/>
  <c r="F5" i="2"/>
  <c r="F13" i="2"/>
  <c r="F29" i="2"/>
  <c r="F37" i="2"/>
  <c r="F45" i="2"/>
  <c r="F61" i="2"/>
  <c r="F77" i="2"/>
  <c r="F93" i="2"/>
  <c r="F109" i="2"/>
  <c r="F125" i="2"/>
  <c r="F14" i="2"/>
  <c r="F30" i="2"/>
  <c r="F46" i="2"/>
  <c r="F62" i="2"/>
  <c r="F78" i="2"/>
  <c r="F94" i="2"/>
  <c r="F110" i="2"/>
  <c r="F126" i="2"/>
  <c r="F15" i="2"/>
  <c r="F31" i="2"/>
  <c r="F47" i="2"/>
  <c r="F63" i="2"/>
  <c r="F79" i="2"/>
  <c r="F95" i="2"/>
  <c r="F111" i="2"/>
  <c r="F127" i="2"/>
</calcChain>
</file>

<file path=xl/sharedStrings.xml><?xml version="1.0" encoding="utf-8"?>
<sst xmlns="http://schemas.openxmlformats.org/spreadsheetml/2006/main" count="359" uniqueCount="208">
  <si>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</si>
  <si>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</si>
  <si>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</si>
  <si>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</si>
  <si>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</si>
  <si>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</si>
  <si>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</si>
  <si>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</si>
  <si>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</si>
  <si>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</si>
  <si>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</si>
  <si>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</si>
  <si>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</si>
  <si>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</si>
  <si>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</si>
  <si>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</si>
  <si>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</si>
  <si>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</si>
  <si>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</si>
  <si>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</si>
  <si>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</si>
  <si>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</si>
  <si>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</si>
  <si>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</si>
  <si>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</si>
  <si>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</si>
  <si>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</si>
  <si>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</si>
  <si>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</si>
  <si>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</si>
  <si>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</si>
  <si>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</si>
  <si>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</si>
  <si>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</si>
  <si>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</si>
  <si>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</si>
  <si>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</si>
  <si>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</si>
  <si>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</si>
  <si>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</si>
  <si>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</si>
  <si>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</si>
  <si>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</si>
  <si>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</si>
  <si>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</si>
  <si>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</si>
  <si>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</si>
  <si>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</si>
  <si>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</si>
  <si>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</si>
  <si>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</si>
  <si>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</si>
  <si>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</si>
  <si>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</si>
  <si>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</si>
  <si>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</si>
  <si>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</si>
  <si>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x</t>
    <phoneticPr fontId="1"/>
  </si>
  <si>
    <t>y</t>
    <phoneticPr fontId="1"/>
  </si>
  <si>
    <t>z</t>
    <phoneticPr fontId="1"/>
  </si>
  <si>
    <t>stage</t>
    <phoneticPr fontId="1"/>
  </si>
  <si>
    <t>interval</t>
    <phoneticPr fontId="1"/>
  </si>
  <si>
    <t>Interval</t>
    <phoneticPr fontId="1"/>
  </si>
  <si>
    <t>offset</t>
    <phoneticPr fontId="1"/>
  </si>
  <si>
    <t>Inverse</t>
    <phoneticPr fontId="1"/>
  </si>
  <si>
    <t>Converse</t>
    <phoneticPr fontId="1"/>
  </si>
  <si>
    <t>Al2O3</t>
    <phoneticPr fontId="1"/>
  </si>
  <si>
    <t>AL1</t>
    <phoneticPr fontId="1"/>
  </si>
  <si>
    <t xml:space="preserve">Line 1 HK1206cn_OPX_TE_LINE3 </t>
  </si>
  <si>
    <t xml:space="preserve">Line 2 HK1206cn_OPX_TE_LINE3 </t>
  </si>
  <si>
    <t xml:space="preserve">Line 3 HK1206cn_OPX_TE_LINE3 </t>
  </si>
  <si>
    <t xml:space="preserve">Line 4 HK1206cn_OPX_TE_LINE3 </t>
  </si>
  <si>
    <t xml:space="preserve">Line 5 HK1206cn_OPX_TE_LINE3 </t>
  </si>
  <si>
    <t xml:space="preserve">Line 6 HK1206cn_OPX_TE_LINE3 </t>
  </si>
  <si>
    <t xml:space="preserve">Line 7 HK1206cn_OPX_TE_LINE3 </t>
  </si>
  <si>
    <t xml:space="preserve">Line 8 HK1206cn_OPX_TE_LINE3 </t>
  </si>
  <si>
    <t xml:space="preserve">Line 9 HK1206cn_OPX_TE_LINE3 </t>
  </si>
  <si>
    <t xml:space="preserve">Line 10 HK1206cn_OPX_TE_LINE3 </t>
  </si>
  <si>
    <t xml:space="preserve">Line 11 HK1206cn_OPX_TE_LINE3 </t>
  </si>
  <si>
    <t xml:space="preserve">Line 12 HK1206cn_OPX_TE_LINE3 </t>
  </si>
  <si>
    <t xml:space="preserve">Line 13 HK1206cn_OPX_TE_LINE3 </t>
  </si>
  <si>
    <t xml:space="preserve">Line 14 HK1206cn_OPX_TE_LINE3 </t>
  </si>
  <si>
    <t xml:space="preserve">Line 15 HK1206cn_OPX_TE_LINE3 </t>
  </si>
  <si>
    <t xml:space="preserve">Line 16 HK1206cn_OPX_TE_LINE3 </t>
  </si>
  <si>
    <t xml:space="preserve">Line 17 HK1206cn_OPX_TE_LINE3 </t>
  </si>
  <si>
    <t xml:space="preserve">Line 18 HK1206cn_OPX_TE_LINE3 </t>
  </si>
  <si>
    <t xml:space="preserve">Line 19 HK1206cn_OPX_TE_LINE3 </t>
  </si>
  <si>
    <t xml:space="preserve">Line 20 HK1206cn_OPX_TE_LINE3 </t>
  </si>
  <si>
    <t xml:space="preserve">Line 21 HK1206cn_OPX_TE_LINE3 </t>
  </si>
  <si>
    <t xml:space="preserve">Line 22 HK1206cn_OPX_TE_LINE3 </t>
  </si>
  <si>
    <t xml:space="preserve">Line 23 HK1206cn_OPX_TE_LINE3 </t>
  </si>
  <si>
    <t xml:space="preserve">Line 24 HK1206cn_OPX_TE_LINE3 </t>
  </si>
  <si>
    <t xml:space="preserve">Line 25 HK1206cn_OPX_TE_LINE3 </t>
  </si>
  <si>
    <t xml:space="preserve">Line 26 HK1206cn_OPX_TE_LINE3 </t>
  </si>
  <si>
    <t xml:space="preserve">Line 27 HK1206cn_OPX_TE_LINE3 </t>
  </si>
  <si>
    <t xml:space="preserve">Line 28 HK1206cn_OPX_TE_LINE3 </t>
  </si>
  <si>
    <t xml:space="preserve">Line 29 HK1206cn_OPX_TE_LINE3 </t>
  </si>
  <si>
    <t xml:space="preserve">Line 30 HK1206cn_OPX_TE_LINE3 </t>
  </si>
  <si>
    <t xml:space="preserve">Line 31 HK1206cn_OPX_TE_LINE3 </t>
  </si>
  <si>
    <t xml:space="preserve">Line 32 HK1206cn_OPX_TE_LINE3 </t>
  </si>
  <si>
    <t xml:space="preserve">Line 33 HK1206cn_OPX_TE_LINE3 </t>
  </si>
  <si>
    <t xml:space="preserve">Line 34 HK1206cn_OPX_TE_LINE3 </t>
  </si>
  <si>
    <t xml:space="preserve">Line 35 HK1206cn_OPX_TE_LINE3 </t>
  </si>
  <si>
    <t xml:space="preserve">Line 36 HK1206cn_OPX_TE_LINE3 </t>
  </si>
  <si>
    <t xml:space="preserve">Line 37 HK1206cn_OPX_TE_LINE3 </t>
  </si>
  <si>
    <t xml:space="preserve">Line 38 HK1206cn_OPX_TE_LINE3 </t>
  </si>
  <si>
    <t xml:space="preserve">Line 39 HK1206cn_OPX_TE_LINE3 </t>
  </si>
  <si>
    <t xml:space="preserve">Line 40 HK1206cn_OPX_TE_LINE3 </t>
  </si>
  <si>
    <t xml:space="preserve">Line 41 HK1206cn_OPX_TE_LINE3 </t>
  </si>
  <si>
    <t xml:space="preserve">Line 42 HK1206cn_OPX_TE_LINE3 </t>
  </si>
  <si>
    <t xml:space="preserve">Line 43 HK1206cn_OPX_TE_LINE3 </t>
  </si>
  <si>
    <t xml:space="preserve">Line 44 HK1206cn_OPX_TE_LINE3 </t>
  </si>
  <si>
    <t xml:space="preserve">Line 45 HK1206cn_OPX_TE_LINE3 </t>
  </si>
  <si>
    <t xml:space="preserve">Line 46 HK1206cn_OPX_TE_LINE3 </t>
  </si>
  <si>
    <t xml:space="preserve">Line 47 HK1206cn_OPX_TE_LINE3 </t>
  </si>
  <si>
    <t xml:space="preserve">Line 48 HK1206cn_OPX_TE_LINE3 </t>
  </si>
  <si>
    <t xml:space="preserve">Line 49 HK1206cn_OPX_TE_LINE3 </t>
  </si>
  <si>
    <t xml:space="preserve">Line 50 HK1206cn_OPX_TE_LINE3 </t>
  </si>
  <si>
    <t xml:space="preserve">Line 51 HK1206cn_OPX_TE_LINE3 </t>
  </si>
  <si>
    <t xml:space="preserve">Line 52 HK1206cn_OPX_TE_LINE3 </t>
  </si>
  <si>
    <t xml:space="preserve">Line 53 HK1206cn_OPX_TE_LINE3 </t>
  </si>
  <si>
    <t xml:space="preserve">Line 54 HK1206cn_OPX_TE_LINE3 </t>
  </si>
  <si>
    <t xml:space="preserve">Line 55 HK1206cn_OPX_TE_LINE3 </t>
  </si>
  <si>
    <t xml:space="preserve">Line 56 HK1206cn_OPX_TE_LINE3 </t>
  </si>
  <si>
    <t xml:space="preserve">Line 57 HK1206cn_OPX_TE_LINE3 </t>
  </si>
  <si>
    <t xml:space="preserve">Line 58 HK1206cn_OPX_TE_LINE3 </t>
  </si>
  <si>
    <t xml:space="preserve">Line 59 HK1206cn_OPX_TE_LINE3 </t>
  </si>
  <si>
    <t xml:space="preserve">Line 60 HK1206cn_OPX_TE_LINE3 </t>
  </si>
  <si>
    <t xml:space="preserve">Line 61 HK1206cn_OPX_TE_LINE3 </t>
  </si>
  <si>
    <t xml:space="preserve">Line 62 HK1206cn_OPX_TE_LINE3 </t>
  </si>
  <si>
    <t xml:space="preserve">Line 63 HK1206cn_OPX_TE_LINE3 </t>
  </si>
  <si>
    <t xml:space="preserve">Line 64 HK1206cn_OPX_TE_LINE3 </t>
  </si>
  <si>
    <t xml:space="preserve">Line 65 HK1206cn_OPX_TE_LINE3 </t>
  </si>
  <si>
    <t xml:space="preserve">Line 66 HK1206cn_OPX_TE_LINE3 </t>
  </si>
  <si>
    <t xml:space="preserve">Line 67 HK1206cn_OPX_TE_LINE3 </t>
  </si>
  <si>
    <t xml:space="preserve">Line 68 HK1206cn_OPX_TE_LINE3 </t>
  </si>
  <si>
    <t xml:space="preserve">Line 69 HK1206cn_OPX_TE_LINE3 </t>
  </si>
  <si>
    <t xml:space="preserve">Line 70 HK1206cn_OPX_TE_LINE3 </t>
  </si>
  <si>
    <t xml:space="preserve">Line 71 HK1206cn_OPX_TE_LINE3 </t>
  </si>
  <si>
    <t xml:space="preserve">Line 72 HK1206cn_OPX_TE_LINE3 </t>
  </si>
  <si>
    <t xml:space="preserve">Line 73 HK1206cn_OPX_TE_LINE3 </t>
  </si>
  <si>
    <t xml:space="preserve">Line 74 HK1206cn_OPX_TE_LINE3 </t>
  </si>
  <si>
    <t xml:space="preserve">Line 75 HK1206cn_OPX_TE_LINE3 </t>
  </si>
  <si>
    <t xml:space="preserve">Line 76 HK1206cn_OPX_TE_LINE3 </t>
  </si>
  <si>
    <t xml:space="preserve">Line 77 HK1206cn_OPX_TE_LINE3 </t>
  </si>
  <si>
    <t xml:space="preserve">Line 78 HK1206cn_OPX_TE_LINE3 </t>
  </si>
  <si>
    <t xml:space="preserve">Line 79 HK1206cn_OPX_TE_LINE3 </t>
  </si>
  <si>
    <t xml:space="preserve">Line 80 HK1206cn_OPX_TE_LINE3 </t>
  </si>
  <si>
    <t xml:space="preserve">Line 81 HK1206cn_OPX_TE_LINE3 </t>
  </si>
  <si>
    <t xml:space="preserve">Line 82 HK1206cn_OPX_TE_LINE3 </t>
  </si>
  <si>
    <t xml:space="preserve">Line 83 HK1206cn_OPX_TE_LINE3 </t>
  </si>
  <si>
    <t xml:space="preserve">Line 84 HK1206cn_OPX_TE_LINE3 </t>
  </si>
  <si>
    <t xml:space="preserve">Line 85 HK1206cn_OPX_TE_LINE3 </t>
  </si>
  <si>
    <t xml:space="preserve">Line 86 HK1206cn_OPX_TE_LINE3 </t>
  </si>
  <si>
    <t xml:space="preserve">Line 87 HK1206cn_OPX_TE_LINE3 </t>
  </si>
  <si>
    <t xml:space="preserve">Line 88 HK1206cn_OPX_TE_LINE3 </t>
  </si>
  <si>
    <t xml:space="preserve">Line 89 HK1206cn_OPX_TE_LINE3 </t>
  </si>
  <si>
    <t xml:space="preserve">Line 90 HK1206cn_OPX_TE_LINE3 </t>
  </si>
  <si>
    <t xml:space="preserve">Line 91 HK1206cn_OPX_TE_LINE3 </t>
  </si>
  <si>
    <t xml:space="preserve">Line 92 HK1206cn_OPX_TE_LINE3 </t>
  </si>
  <si>
    <t xml:space="preserve">Line 93 HK1206cn_OPX_TE_LINE3 </t>
  </si>
  <si>
    <t xml:space="preserve">Line 94 HK1206cn_OPX_TE_LINE3 </t>
  </si>
  <si>
    <t xml:space="preserve">Line 95 HK1206cn_OPX_TE_LINE3 </t>
  </si>
  <si>
    <t xml:space="preserve">Line 96 HK1206cn_OPX_TE_LINE3 </t>
  </si>
  <si>
    <t xml:space="preserve">Line 97 HK1206cn_OPX_TE_LINE3 </t>
  </si>
  <si>
    <t xml:space="preserve">Line 98 HK1206cn_OPX_TE_LINE3 </t>
  </si>
  <si>
    <t xml:space="preserve">Line 99 HK1206cn_OPX_TE_LINE3 </t>
  </si>
  <si>
    <t xml:space="preserve">Line 100 HK1206cn_OPX_TE_LINE3 </t>
  </si>
  <si>
    <t xml:space="preserve">Line 101 HK1206cn_OPX_TE_LINE3 </t>
  </si>
  <si>
    <t xml:space="preserve">Line 102 HK1206cn_OPX_TE_LINE3 </t>
  </si>
  <si>
    <t xml:space="preserve">Line 103 HK1206cn_OPX_TE_LINE3 </t>
  </si>
  <si>
    <t xml:space="preserve">Line 104 HK1206cn_OPX_TE_LINE3 </t>
  </si>
  <si>
    <t xml:space="preserve">Line 105 HK1206cn_OPX_TE_LINE3 </t>
  </si>
  <si>
    <t xml:space="preserve">Line 106 HK1206cn_OPX_TE_LINE3 </t>
  </si>
  <si>
    <t xml:space="preserve">Line 107 HK1206cn_OPX_TE_LINE3 </t>
  </si>
  <si>
    <t xml:space="preserve">Line 108 HK1206cn_OPX_TE_LINE3 </t>
  </si>
  <si>
    <t xml:space="preserve">Line 109 HK1206cn_OPX_TE_LINE3 </t>
  </si>
  <si>
    <t xml:space="preserve">Line 110 HK1206cn_OPX_TE_LINE3 </t>
  </si>
  <si>
    <t xml:space="preserve">Line 111 HK1206cn_OPX_TE_LINE3 </t>
  </si>
  <si>
    <t xml:space="preserve">Line 112 HK1206cn_OPX_TE_LINE3 </t>
  </si>
  <si>
    <t xml:space="preserve">Line 113 HK1206cn_OPX_TE_LINE3 </t>
  </si>
  <si>
    <t xml:space="preserve">Line 114 HK1206cn_OPX_TE_LINE3 </t>
  </si>
  <si>
    <t xml:space="preserve">Line 115 HK1206cn_OPX_TE_LINE3 </t>
  </si>
  <si>
    <t xml:space="preserve">Line 116 HK1206cn_OPX_TE_LINE3 </t>
  </si>
  <si>
    <t xml:space="preserve">Line 117 HK1206cn_OPX_TE_LINE3 </t>
  </si>
  <si>
    <t xml:space="preserve">Line 118 HK1206cn_OPX_TE_LINE3 </t>
  </si>
  <si>
    <t xml:space="preserve">Line 119 HK1206cn_OPX_TE_LINE3 </t>
  </si>
  <si>
    <t xml:space="preserve">Line 120 HK1206cn_OPX_TE_LINE3 </t>
  </si>
  <si>
    <t xml:space="preserve">Line 121 HK1206cn_OPX_TE_LINE3 </t>
  </si>
  <si>
    <t xml:space="preserve">Line 122 HK1206cn_OPX_TE_LINE3 </t>
  </si>
  <si>
    <t xml:space="preserve">Line 123 HK1206cn_OPX_TE_LINE3 </t>
  </si>
  <si>
    <t xml:space="preserve">Line 124 HK1206cn_OPX_TE_LINE3 </t>
  </si>
  <si>
    <t xml:space="preserve">Line 125 HK1206cn_OPX_TE_LINE3 </t>
  </si>
  <si>
    <t xml:space="preserve">Line 126 HK1206cn_OPX_TE_LINE3 </t>
  </si>
  <si>
    <t xml:space="preserve">Line 127 HK1206cn_OPX_TE_LINE3 </t>
  </si>
  <si>
    <t xml:space="preserve">Line 128 HK1206cn_OPX_TE_LINE3 </t>
  </si>
  <si>
    <t xml:space="preserve">Line 129 HK1206cn_OPX_TE_LINE3 </t>
  </si>
  <si>
    <t xml:space="preserve">Line 130 HK1206cn_OPX_TE_LINE3 </t>
  </si>
  <si>
    <t xml:space="preserve">Line 131 HK1206cn_OPX_TE_LINE3 </t>
  </si>
  <si>
    <t xml:space="preserve">Line 132 HK1206cn_OPX_TE_LINE3 </t>
  </si>
  <si>
    <t xml:space="preserve">Line 133 HK1206cn_OPX_TE_LINE3 </t>
  </si>
  <si>
    <t xml:space="preserve">Line 134 HK1206cn_OPX_TE_LINE3 </t>
  </si>
  <si>
    <t xml:space="preserve">Line 135 HK1206cn_OPX_TE_LINE3 </t>
  </si>
  <si>
    <t xml:space="preserve">Line 136 HK1206cn_OPX_TE_LINE3 </t>
  </si>
  <si>
    <t xml:space="preserve">Line 137 HK1206cn_OPX_TE_LINE3 </t>
  </si>
  <si>
    <t xml:space="preserve">Line 138 HK1206cn_OPX_TE_LINE3 </t>
  </si>
  <si>
    <t xml:space="preserve">Line 139 HK1206cn_OPX_TE_LINE3 </t>
  </si>
  <si>
    <t xml:space="preserve">Line 140 HK1206cn_OPX_TE_LINE3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</si>
</sst>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0" borderId="1" xfId="0" quotePrefix="1" applyBorder="1"/>
    <xf numFmtId="0" fontId="0" fillId="0" borderId="0" xfId="0" applyFill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0" fontId="0" fillId="0" borderId="1" xfId="0" applyFill="1" applyBorder="1"/>
    <xf numFmtId="176" fontId="0" fillId="0" borderId="0" xfId="0" applyNumberFormat="1" applyFill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0" borderId="3" xfId="0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76" fontId="0" fillId="3" borderId="3" xfId="0" applyNumberFormat="1" applyFill="1" applyBorder="1"/>
    <xf numFmtId="176" fontId="0" fillId="0" borderId="3" xfId="0" applyNumberFormat="1" applyFill="1" applyBorder="1"/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76" fontId="0" fillId="3" borderId="0" xfId="0" applyNumberFormat="1" applyFill="1" applyBorder="1"/>
    <xf numFmtId="176" fontId="0" fillId="0" borderId="0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Fill="1" applyBorder="1"/>
    <xf numFmtId="177" fontId="0" fillId="0" borderId="0" xfId="0" applyNumberFormat="1" applyBorder="1"/>
    <xf numFmtId="0" fontId="0" fillId="2" borderId="0" xfId="0" applyFill="1" applyAlignment="1">
      <alignment horizontal="center"/>
    </xf>
    <xf numFmtId="1" fontId="0" fillId="0" borderId="0" xfId="0" applyNumberFormat="1" applyBorder="1"/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Line!$J$7:$J$79</c:f>
              <c:numCache>
                <c:formatCode>General</c:formatCode>
                <c:ptCount val="73"/>
                <c:pt idx="0">
                  <c:v>10.073592581966999</c:v>
                </c:pt>
                <c:pt idx="1">
                  <c:v>15.073592581965293</c:v>
                </c:pt>
                <c:pt idx="2">
                  <c:v>19.545728536967161</c:v>
                </c:pt>
                <c:pt idx="3">
                  <c:v>24.545728536965456</c:v>
                </c:pt>
                <c:pt idx="4">
                  <c:v>29.545728536969435</c:v>
                </c:pt>
                <c:pt idx="5">
                  <c:v>35.376680431810897</c:v>
                </c:pt>
                <c:pt idx="6">
                  <c:v>39.619321118930344</c:v>
                </c:pt>
                <c:pt idx="7">
                  <c:v>49.922408968773674</c:v>
                </c:pt>
                <c:pt idx="8">
                  <c:v>54.922408968777653</c:v>
                </c:pt>
                <c:pt idx="9">
                  <c:v>59.922408968775947</c:v>
                </c:pt>
                <c:pt idx="10">
                  <c:v>65.753360863623499</c:v>
                </c:pt>
                <c:pt idx="11">
                  <c:v>69.358912139084993</c:v>
                </c:pt>
                <c:pt idx="12">
                  <c:v>75.189864033926455</c:v>
                </c:pt>
                <c:pt idx="13">
                  <c:v>80.189864033930434</c:v>
                </c:pt>
                <c:pt idx="14">
                  <c:v>85.189864033928728</c:v>
                </c:pt>
                <c:pt idx="15">
                  <c:v>90.189864033927023</c:v>
                </c:pt>
                <c:pt idx="16">
                  <c:v>94.661999988928883</c:v>
                </c:pt>
                <c:pt idx="17">
                  <c:v>100.49295188377644</c:v>
                </c:pt>
                <c:pt idx="18">
                  <c:v>104.73559257089589</c:v>
                </c:pt>
                <c:pt idx="19">
                  <c:v>110.56654446574345</c:v>
                </c:pt>
                <c:pt idx="20">
                  <c:v>115.56654446574174</c:v>
                </c:pt>
                <c:pt idx="21">
                  <c:v>120.03868042073725</c:v>
                </c:pt>
                <c:pt idx="22">
                  <c:v>125.86963231558481</c:v>
                </c:pt>
                <c:pt idx="23">
                  <c:v>130.11227300270426</c:v>
                </c:pt>
                <c:pt idx="24">
                  <c:v>135.9432248975518</c:v>
                </c:pt>
                <c:pt idx="25">
                  <c:v>139.54877617301329</c:v>
                </c:pt>
                <c:pt idx="26">
                  <c:v>145.37972806785476</c:v>
                </c:pt>
                <c:pt idx="27">
                  <c:v>149.85186402286297</c:v>
                </c:pt>
                <c:pt idx="28">
                  <c:v>155.50871827234718</c:v>
                </c:pt>
                <c:pt idx="29">
                  <c:v>161.33967016719473</c:v>
                </c:pt>
                <c:pt idx="30">
                  <c:v>164.94522144266412</c:v>
                </c:pt>
                <c:pt idx="31">
                  <c:v>169.94522144266242</c:v>
                </c:pt>
                <c:pt idx="32">
                  <c:v>190.45937645428407</c:v>
                </c:pt>
                <c:pt idx="33">
                  <c:v>194.93151240928594</c:v>
                </c:pt>
                <c:pt idx="34">
                  <c:v>200.76246430412741</c:v>
                </c:pt>
                <c:pt idx="35">
                  <c:v>205.76246430413138</c:v>
                </c:pt>
                <c:pt idx="36">
                  <c:v>210.76246430412968</c:v>
                </c:pt>
                <c:pt idx="37">
                  <c:v>215.76246430412797</c:v>
                </c:pt>
                <c:pt idx="38">
                  <c:v>220.23460025912985</c:v>
                </c:pt>
                <c:pt idx="39">
                  <c:v>226.06555215397131</c:v>
                </c:pt>
                <c:pt idx="40">
                  <c:v>230.30819284109074</c:v>
                </c:pt>
                <c:pt idx="41">
                  <c:v>236.13914473593829</c:v>
                </c:pt>
                <c:pt idx="42">
                  <c:v>241.13914473593658</c:v>
                </c:pt>
                <c:pt idx="43">
                  <c:v>245.61128069093846</c:v>
                </c:pt>
                <c:pt idx="44">
                  <c:v>250.61128069094244</c:v>
                </c:pt>
                <c:pt idx="45">
                  <c:v>255.61128069094073</c:v>
                </c:pt>
                <c:pt idx="46">
                  <c:v>261.4422325857883</c:v>
                </c:pt>
                <c:pt idx="47">
                  <c:v>265.68487327290774</c:v>
                </c:pt>
                <c:pt idx="48">
                  <c:v>271.07003808003628</c:v>
                </c:pt>
                <c:pt idx="49">
                  <c:v>276.07003808004026</c:v>
                </c:pt>
                <c:pt idx="50">
                  <c:v>281.07003808003856</c:v>
                </c:pt>
                <c:pt idx="51">
                  <c:v>286.9009899748861</c:v>
                </c:pt>
                <c:pt idx="52">
                  <c:v>291.14363066200553</c:v>
                </c:pt>
                <c:pt idx="53">
                  <c:v>301.44671851184859</c:v>
                </c:pt>
                <c:pt idx="54">
                  <c:v>306.44671851184688</c:v>
                </c:pt>
                <c:pt idx="55">
                  <c:v>311.44671851184518</c:v>
                </c:pt>
                <c:pt idx="56">
                  <c:v>316.44671851184916</c:v>
                </c:pt>
                <c:pt idx="57">
                  <c:v>320.91885446685103</c:v>
                </c:pt>
                <c:pt idx="58">
                  <c:v>326.74980636169249</c:v>
                </c:pt>
                <c:pt idx="59">
                  <c:v>330.99244704881193</c:v>
                </c:pt>
                <c:pt idx="60">
                  <c:v>336.82339894365947</c:v>
                </c:pt>
                <c:pt idx="61">
                  <c:v>346.29553489865896</c:v>
                </c:pt>
                <c:pt idx="62">
                  <c:v>352.12648679350042</c:v>
                </c:pt>
                <c:pt idx="63">
                  <c:v>356.36912748061985</c:v>
                </c:pt>
                <c:pt idx="64">
                  <c:v>362.2000793754674</c:v>
                </c:pt>
                <c:pt idx="65">
                  <c:v>366.6722153304629</c:v>
                </c:pt>
                <c:pt idx="66">
                  <c:v>371.67221533046688</c:v>
                </c:pt>
                <c:pt idx="67">
                  <c:v>376.14435128546876</c:v>
                </c:pt>
                <c:pt idx="68">
                  <c:v>381.801205534953</c:v>
                </c:pt>
                <c:pt idx="69">
                  <c:v>387.18637034209343</c:v>
                </c:pt>
                <c:pt idx="70">
                  <c:v>391.42901102921286</c:v>
                </c:pt>
                <c:pt idx="71">
                  <c:v>397.25996292405432</c:v>
                </c:pt>
                <c:pt idx="72">
                  <c:v>401.7320988790562</c:v>
                </c:pt>
              </c:numCache>
            </c:numRef>
          </c:xVal>
          <c:yVal>
            <c:numRef>
              <c:f>Line!$K$7:$K$79</c:f>
              <c:numCache>
                <c:formatCode>General</c:formatCode>
                <c:ptCount val="73"/>
                <c:pt idx="0">
                  <c:v>2.7759999999999998</c:v>
                </c:pt>
                <c:pt idx="1">
                  <c:v>2.7469999999999999</c:v>
                </c:pt>
                <c:pt idx="2">
                  <c:v>2.7730000000000001</c:v>
                </c:pt>
                <c:pt idx="3">
                  <c:v>2.83</c:v>
                </c:pt>
                <c:pt idx="4">
                  <c:v>2.9129999999999998</c:v>
                </c:pt>
                <c:pt idx="5">
                  <c:v>2.948</c:v>
                </c:pt>
                <c:pt idx="6">
                  <c:v>3.0129999999999999</c:v>
                </c:pt>
                <c:pt idx="7">
                  <c:v>3.1190000000000002</c:v>
                </c:pt>
                <c:pt idx="8">
                  <c:v>3.153</c:v>
                </c:pt>
                <c:pt idx="9">
                  <c:v>3.1989999999999998</c:v>
                </c:pt>
                <c:pt idx="10">
                  <c:v>3.234</c:v>
                </c:pt>
                <c:pt idx="11">
                  <c:v>3.2690000000000001</c:v>
                </c:pt>
                <c:pt idx="12">
                  <c:v>3.2839999999999998</c:v>
                </c:pt>
                <c:pt idx="13">
                  <c:v>3.3210000000000002</c:v>
                </c:pt>
                <c:pt idx="14">
                  <c:v>3.3639999999999999</c:v>
                </c:pt>
                <c:pt idx="15">
                  <c:v>3.395</c:v>
                </c:pt>
                <c:pt idx="16">
                  <c:v>3.4089999999999998</c:v>
                </c:pt>
                <c:pt idx="17">
                  <c:v>3.4540000000000002</c:v>
                </c:pt>
                <c:pt idx="18">
                  <c:v>3.452</c:v>
                </c:pt>
                <c:pt idx="19">
                  <c:v>3.4710000000000001</c:v>
                </c:pt>
                <c:pt idx="20">
                  <c:v>3.4820000000000002</c:v>
                </c:pt>
                <c:pt idx="21">
                  <c:v>3.512</c:v>
                </c:pt>
                <c:pt idx="22">
                  <c:v>3.524</c:v>
                </c:pt>
                <c:pt idx="23">
                  <c:v>3.532</c:v>
                </c:pt>
                <c:pt idx="24">
                  <c:v>3.5579999999999998</c:v>
                </c:pt>
                <c:pt idx="25">
                  <c:v>3.544</c:v>
                </c:pt>
                <c:pt idx="26">
                  <c:v>3.6059999999999999</c:v>
                </c:pt>
                <c:pt idx="27">
                  <c:v>3.5649999999999999</c:v>
                </c:pt>
                <c:pt idx="28">
                  <c:v>3.5710000000000002</c:v>
                </c:pt>
                <c:pt idx="29">
                  <c:v>3.6080000000000001</c:v>
                </c:pt>
                <c:pt idx="30">
                  <c:v>3.5630000000000002</c:v>
                </c:pt>
                <c:pt idx="31">
                  <c:v>3.5880000000000001</c:v>
                </c:pt>
                <c:pt idx="32">
                  <c:v>3.645</c:v>
                </c:pt>
                <c:pt idx="33">
                  <c:v>3.6539999999999999</c:v>
                </c:pt>
                <c:pt idx="34">
                  <c:v>3.6579999999999999</c:v>
                </c:pt>
                <c:pt idx="35">
                  <c:v>3.6429999999999998</c:v>
                </c:pt>
                <c:pt idx="36">
                  <c:v>3.665</c:v>
                </c:pt>
                <c:pt idx="37">
                  <c:v>3.6240000000000001</c:v>
                </c:pt>
                <c:pt idx="38">
                  <c:v>3.7130000000000001</c:v>
                </c:pt>
                <c:pt idx="39">
                  <c:v>3.6779999999999999</c:v>
                </c:pt>
                <c:pt idx="40">
                  <c:v>3.6970000000000001</c:v>
                </c:pt>
                <c:pt idx="41">
                  <c:v>3.7170000000000001</c:v>
                </c:pt>
                <c:pt idx="42">
                  <c:v>3.6850000000000001</c:v>
                </c:pt>
                <c:pt idx="43">
                  <c:v>3.6680000000000001</c:v>
                </c:pt>
                <c:pt idx="44">
                  <c:v>3.7250000000000001</c:v>
                </c:pt>
                <c:pt idx="45">
                  <c:v>3.7010000000000001</c:v>
                </c:pt>
                <c:pt idx="46">
                  <c:v>3.6890000000000001</c:v>
                </c:pt>
                <c:pt idx="47">
                  <c:v>3.698</c:v>
                </c:pt>
                <c:pt idx="48">
                  <c:v>3.6629999999999998</c:v>
                </c:pt>
                <c:pt idx="49">
                  <c:v>3.6789999999999998</c:v>
                </c:pt>
                <c:pt idx="50">
                  <c:v>3.6869999999999998</c:v>
                </c:pt>
                <c:pt idx="51">
                  <c:v>3.6720000000000002</c:v>
                </c:pt>
                <c:pt idx="52">
                  <c:v>3.6970000000000001</c:v>
                </c:pt>
                <c:pt idx="53">
                  <c:v>3.669</c:v>
                </c:pt>
                <c:pt idx="54">
                  <c:v>3.6880000000000002</c:v>
                </c:pt>
                <c:pt idx="55">
                  <c:v>3.6720000000000002</c:v>
                </c:pt>
                <c:pt idx="56">
                  <c:v>3.6669999999999998</c:v>
                </c:pt>
                <c:pt idx="57">
                  <c:v>3.7080000000000002</c:v>
                </c:pt>
                <c:pt idx="58">
                  <c:v>3.694</c:v>
                </c:pt>
                <c:pt idx="59">
                  <c:v>3.7360000000000002</c:v>
                </c:pt>
                <c:pt idx="60">
                  <c:v>3.7370000000000001</c:v>
                </c:pt>
                <c:pt idx="61">
                  <c:v>3.6549999999999998</c:v>
                </c:pt>
                <c:pt idx="62">
                  <c:v>3.6709999999999998</c:v>
                </c:pt>
                <c:pt idx="63">
                  <c:v>3.6669999999999998</c:v>
                </c:pt>
                <c:pt idx="64">
                  <c:v>3.6640000000000001</c:v>
                </c:pt>
                <c:pt idx="65">
                  <c:v>3.661</c:v>
                </c:pt>
                <c:pt idx="66">
                  <c:v>3.7010000000000001</c:v>
                </c:pt>
                <c:pt idx="67">
                  <c:v>3.7410000000000001</c:v>
                </c:pt>
                <c:pt idx="68">
                  <c:v>3.7290000000000001</c:v>
                </c:pt>
                <c:pt idx="69">
                  <c:v>3.6909999999999998</c:v>
                </c:pt>
                <c:pt idx="70">
                  <c:v>3.673</c:v>
                </c:pt>
                <c:pt idx="71">
                  <c:v>3.7509999999999999</c:v>
                </c:pt>
                <c:pt idx="72">
                  <c:v>3.7269999999999999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6365440"/>
        <c:axId val="296364864"/>
      </c:scatterChart>
      <c:valAx>
        <c:axId val="29636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96364864"/>
        <c:crosses val="autoZero"/>
        <c:crossBetween val="midCat"/>
      </c:valAx>
      <c:valAx>
        <c:axId val="296364864"/>
        <c:scaling>
          <c:orientation val="minMax"/>
          <c:max val="4"/>
          <c:min val="2.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63654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</xdr:colOff>
      <xdr:row>4</xdr:row>
      <xdr:rowOff>14287</xdr:rowOff>
    </xdr:from>
    <xdr:to>
      <xdr:col>19</xdr:col>
      <xdr:colOff>466725</xdr:colOff>
      <xdr:row>20</xdr:row>
      <xdr:rowOff>14287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43"/>
  <sheetViews>
    <sheetView topLeftCell="A3" zoomScale="80" zoomScaleNormal="80" workbookViewId="0">
      <selection activeCell="F143" sqref="F9:F143"/>
    </sheetView>
  </sheetViews>
  <sheetFormatPr defaultRowHeight="13.5" x14ac:dyDescent="0.15"/>
  <cols>
    <col min="1" max="1" width="27.125" customWidth="1"/>
    <col min="4" max="14" width="9" style="1"/>
    <col min="16" max="16" width="10.375" customWidth="1"/>
    <col min="17" max="19" width="9" style="1" customWidth="1"/>
    <col min="20" max="20" width="4" customWidth="1"/>
    <col min="21" max="21" width="6.625" style="1" customWidth="1"/>
    <col min="22" max="22" width="9.625" style="1" customWidth="1"/>
    <col min="23" max="23" width="10.25" style="1" customWidth="1"/>
    <col min="24" max="24" width="9.625" style="1" customWidth="1"/>
    <col min="25" max="25" width="4" customWidth="1"/>
    <col min="26" max="39" width="9" style="11"/>
    <col min="40" max="40" width="9" style="2"/>
    <col min="67" max="67" width="9" customWidth="1"/>
  </cols>
  <sheetData>
    <row r="1" spans="1:69" x14ac:dyDescent="0.15">
      <c r="U1" s="15" t="s">
        <v>52</v>
      </c>
      <c r="V1" s="38" t="s">
        <v>53</v>
      </c>
      <c r="W1" s="38"/>
      <c r="X1" s="16" t="s">
        <v>54</v>
      </c>
      <c r="Y1" s="6"/>
      <c r="AO1" t="s">
        <v>47</v>
      </c>
      <c r="AP1" s="2">
        <v>60.08</v>
      </c>
      <c r="AQ1" s="2">
        <v>79.866</v>
      </c>
      <c r="AR1" s="2">
        <v>101.96</v>
      </c>
      <c r="AS1">
        <v>151.99</v>
      </c>
      <c r="AT1">
        <v>159.69</v>
      </c>
      <c r="AU1">
        <v>71.843999999999994</v>
      </c>
      <c r="AV1">
        <v>40.304400000000001</v>
      </c>
      <c r="AW1">
        <v>56.077399999999997</v>
      </c>
      <c r="AX1">
        <v>70.937399999999997</v>
      </c>
      <c r="AY1" s="2">
        <v>74.692800000000005</v>
      </c>
      <c r="AZ1">
        <v>61.978900000000003</v>
      </c>
      <c r="BA1">
        <v>94.195999999999998</v>
      </c>
    </row>
    <row r="2" spans="1:69" x14ac:dyDescent="0.15">
      <c r="D2" s="8" t="s">
        <v>29</v>
      </c>
      <c r="E2" s="37" t="s">
        <v>51</v>
      </c>
      <c r="F2" s="37"/>
      <c r="G2" s="37"/>
      <c r="H2" s="37"/>
      <c r="I2" s="37"/>
      <c r="J2" s="37"/>
      <c r="K2" s="37"/>
      <c r="L2" s="37"/>
      <c r="M2" s="37"/>
      <c r="N2" s="37"/>
      <c r="Q2" s="37" t="s">
        <v>60</v>
      </c>
      <c r="R2" s="37"/>
      <c r="S2" s="37"/>
      <c r="U2" s="17" t="s">
        <v>55</v>
      </c>
      <c r="V2" s="4" t="s">
        <v>55</v>
      </c>
      <c r="W2" s="4" t="s">
        <v>52</v>
      </c>
      <c r="X2" s="18" t="s">
        <v>56</v>
      </c>
      <c r="Y2" s="6"/>
      <c r="Z2" s="11" t="s">
        <v>30</v>
      </c>
      <c r="AP2" t="s">
        <v>48</v>
      </c>
      <c r="BD2" t="s">
        <v>42</v>
      </c>
    </row>
    <row r="3" spans="1:69" s="3" customFormat="1" x14ac:dyDescent="0.15">
      <c r="A3" s="3" t="s">
        <v>0</v>
      </c>
      <c r="B3" s="3" t="s">
        <v>1</v>
      </c>
      <c r="C3" s="3" t="s">
        <v>61</v>
      </c>
      <c r="D3" s="4" t="s">
        <v>3</v>
      </c>
      <c r="E3" s="4" t="s">
        <v>5</v>
      </c>
      <c r="F3" s="4" t="s">
        <v>7</v>
      </c>
      <c r="G3" s="4" t="s">
        <v>9</v>
      </c>
      <c r="H3" s="4" t="s">
        <v>11</v>
      </c>
      <c r="I3" s="4" t="s">
        <v>13</v>
      </c>
      <c r="J3" s="4" t="s">
        <v>15</v>
      </c>
      <c r="K3" s="4" t="s">
        <v>17</v>
      </c>
      <c r="L3" s="4" t="s">
        <v>19</v>
      </c>
      <c r="M3" s="4" t="s">
        <v>21</v>
      </c>
      <c r="N3" s="4" t="s">
        <v>23</v>
      </c>
      <c r="O3" s="3" t="s">
        <v>25</v>
      </c>
      <c r="Q3" s="4" t="s">
        <v>57</v>
      </c>
      <c r="R3" s="4" t="s">
        <v>58</v>
      </c>
      <c r="S3" s="4" t="s">
        <v>59</v>
      </c>
      <c r="U3" s="4" t="s">
        <v>49</v>
      </c>
      <c r="V3" s="7" t="s">
        <v>41</v>
      </c>
      <c r="W3" s="7" t="s">
        <v>44</v>
      </c>
      <c r="X3" s="4" t="s">
        <v>26</v>
      </c>
      <c r="Y3" s="5"/>
      <c r="Z3" s="12" t="s">
        <v>27</v>
      </c>
      <c r="AA3" s="12" t="s">
        <v>28</v>
      </c>
      <c r="AB3" s="12" t="s">
        <v>31</v>
      </c>
      <c r="AC3" s="12" t="s">
        <v>32</v>
      </c>
      <c r="AD3" s="12" t="s">
        <v>33</v>
      </c>
      <c r="AE3" s="12" t="s">
        <v>34</v>
      </c>
      <c r="AF3" s="12" t="s">
        <v>35</v>
      </c>
      <c r="AG3" s="12" t="s">
        <v>36</v>
      </c>
      <c r="AH3" s="12" t="s">
        <v>37</v>
      </c>
      <c r="AI3" s="12" t="s">
        <v>38</v>
      </c>
      <c r="AJ3" s="12" t="s">
        <v>39</v>
      </c>
      <c r="AK3" s="12" t="s">
        <v>40</v>
      </c>
      <c r="AL3" s="12" t="s">
        <v>25</v>
      </c>
      <c r="AM3" s="12" t="s">
        <v>50</v>
      </c>
      <c r="AN3" s="9" t="s">
        <v>26</v>
      </c>
      <c r="AP3" s="3" t="s">
        <v>2</v>
      </c>
      <c r="AQ3" s="3" t="s">
        <v>4</v>
      </c>
      <c r="AR3" s="3" t="s">
        <v>6</v>
      </c>
      <c r="AS3" s="3" t="s">
        <v>8</v>
      </c>
      <c r="AT3" s="3" t="s">
        <v>45</v>
      </c>
      <c r="AU3" s="3" t="s">
        <v>10</v>
      </c>
      <c r="AV3" s="3" t="s">
        <v>12</v>
      </c>
      <c r="AW3" s="3" t="s">
        <v>14</v>
      </c>
      <c r="AX3" s="3" t="s">
        <v>16</v>
      </c>
      <c r="AY3" s="3" t="s">
        <v>18</v>
      </c>
      <c r="AZ3" s="3" t="s">
        <v>20</v>
      </c>
      <c r="BA3" s="3" t="s">
        <v>22</v>
      </c>
      <c r="BB3" s="3" t="s">
        <v>24</v>
      </c>
      <c r="BD3" s="3" t="s">
        <v>2</v>
      </c>
      <c r="BE3" s="3" t="s">
        <v>4</v>
      </c>
      <c r="BF3" s="3" t="s">
        <v>6</v>
      </c>
      <c r="BG3" s="3" t="s">
        <v>8</v>
      </c>
      <c r="BH3" s="3" t="s">
        <v>11</v>
      </c>
      <c r="BI3" s="3" t="s">
        <v>46</v>
      </c>
      <c r="BJ3" s="3" t="s">
        <v>12</v>
      </c>
      <c r="BK3" s="3" t="s">
        <v>14</v>
      </c>
      <c r="BL3" s="3" t="s">
        <v>16</v>
      </c>
      <c r="BM3" s="3" t="s">
        <v>18</v>
      </c>
      <c r="BN3" s="3" t="s">
        <v>20</v>
      </c>
      <c r="BO3" s="3" t="s">
        <v>22</v>
      </c>
      <c r="BP3" s="3" t="s">
        <v>24</v>
      </c>
      <c r="BQ3" s="3" t="s">
        <v>43</v>
      </c>
    </row>
    <row r="4" spans="1:69" s="19" customFormat="1" x14ac:dyDescent="0.15">
      <c r="A4" s="19" t="s">
        <v>68</v>
      </c>
      <c r="B4" s="19">
        <v>360</v>
      </c>
      <c r="D4" s="20">
        <v>40.444000000000003</v>
      </c>
      <c r="E4" s="20">
        <v>1E-3</v>
      </c>
      <c r="F4" s="20">
        <v>1E-3</v>
      </c>
      <c r="G4" s="20">
        <v>2E-3</v>
      </c>
      <c r="H4" s="20">
        <v>9.2680000000000007</v>
      </c>
      <c r="I4" s="20">
        <v>49.878</v>
      </c>
      <c r="J4" s="20">
        <v>3.5000000000000003E-2</v>
      </c>
      <c r="K4" s="20">
        <v>0.15</v>
      </c>
      <c r="L4" s="20">
        <v>0.41099999999999998</v>
      </c>
      <c r="M4" s="20">
        <v>0</v>
      </c>
      <c r="N4" s="20"/>
      <c r="O4" s="19">
        <f>SUM(D4:N4)</f>
        <v>100.19</v>
      </c>
      <c r="Q4" s="20">
        <v>45.936</v>
      </c>
      <c r="R4" s="20">
        <v>79.927999999999997</v>
      </c>
      <c r="S4" s="20">
        <v>11.041</v>
      </c>
      <c r="U4" s="20"/>
      <c r="V4" s="21">
        <v>12</v>
      </c>
      <c r="W4" s="21">
        <v>4</v>
      </c>
      <c r="X4" s="22">
        <v>0</v>
      </c>
      <c r="Z4" s="23">
        <f>IFERROR(BD4*$BQ4,"NA")</f>
        <v>1.4842729486165098</v>
      </c>
      <c r="AA4" s="23">
        <f>IFERROR(BE4*$BQ4,"NA")</f>
        <v>2.7607536868419345E-5</v>
      </c>
      <c r="AB4" s="23">
        <f>IFERROR(BF4*$BQ4,"NA")</f>
        <v>4.3250363662871309E-5</v>
      </c>
      <c r="AC4" s="23">
        <f>IFERROR(BG4*$BQ4,"NA")</f>
        <v>5.8027594961067939E-5</v>
      </c>
      <c r="AD4" s="23">
        <f>IFERROR(IF(OR($X4="spinel", $X4="Spinel", $X4="SPINEL"),((BH4+BI4)*BQ4-AE4),BI4*$BQ4),"NA")</f>
        <v>0</v>
      </c>
      <c r="AE4" s="23">
        <f>IFERROR(IF(OR($X4="spinel", $X4="Spinel", $X4="SPINEL"),(1-AF4-AG4-AH4-AI4),BH4*$BQ4),"NA")</f>
        <v>0.28443636217907559</v>
      </c>
      <c r="AF4" s="23">
        <f t="shared" ref="AF4:AK4" si="0">IFERROR(BJ4*$BQ4,"NA")</f>
        <v>2.7286395218595465</v>
      </c>
      <c r="AG4" s="23">
        <f t="shared" si="0"/>
        <v>1.3761626588190837E-3</v>
      </c>
      <c r="AH4" s="23">
        <f t="shared" si="0"/>
        <v>4.6623576692968296E-3</v>
      </c>
      <c r="AI4" s="23">
        <f t="shared" si="0"/>
        <v>1.21325663885694E-2</v>
      </c>
      <c r="AJ4" s="23">
        <f t="shared" si="0"/>
        <v>0</v>
      </c>
      <c r="AK4" s="23">
        <f t="shared" si="0"/>
        <v>0</v>
      </c>
      <c r="AL4" s="23">
        <f>IFERROR(SUM(Z4:AK4),"NA")</f>
        <v>4.5156488048673094</v>
      </c>
      <c r="AM4" s="23">
        <f t="shared" ref="AM4" si="1">IFERROR(AF4/(AF4+AE4),"NA")</f>
        <v>0.90559933664935555</v>
      </c>
      <c r="AN4" s="24">
        <f t="shared" ref="AN4:AN50" si="2">IFERROR(AD4/(AD4+AE4),"NA")</f>
        <v>0</v>
      </c>
      <c r="AP4" s="19">
        <f>D4</f>
        <v>40.444000000000003</v>
      </c>
      <c r="AQ4" s="19">
        <f>E4</f>
        <v>1E-3</v>
      </c>
      <c r="AR4" s="19">
        <f>F4</f>
        <v>1E-3</v>
      </c>
      <c r="AS4" s="19">
        <f>G4</f>
        <v>2E-3</v>
      </c>
      <c r="AT4" s="19">
        <f t="shared" ref="AT4:AT50" si="3">BI4*AT$1/2</f>
        <v>0</v>
      </c>
      <c r="AU4" s="19">
        <f t="shared" ref="AU4:AU50" si="4">BH4*AU$1</f>
        <v>9.2680000000000007</v>
      </c>
      <c r="AV4" s="19">
        <f t="shared" ref="AV4:BA4" si="5">I4</f>
        <v>49.878</v>
      </c>
      <c r="AW4" s="19">
        <f t="shared" si="5"/>
        <v>3.5000000000000003E-2</v>
      </c>
      <c r="AX4" s="19">
        <f t="shared" si="5"/>
        <v>0.15</v>
      </c>
      <c r="AY4" s="19">
        <f t="shared" si="5"/>
        <v>0.41099999999999998</v>
      </c>
      <c r="AZ4" s="19">
        <f t="shared" si="5"/>
        <v>0</v>
      </c>
      <c r="BA4" s="19">
        <f t="shared" si="5"/>
        <v>0</v>
      </c>
      <c r="BB4" s="19">
        <f>SUM(AP4:BA4)</f>
        <v>100.19</v>
      </c>
      <c r="BD4" s="19">
        <f t="shared" ref="BD4:BD50" si="6">D4/AP$1</f>
        <v>0.67316910785619177</v>
      </c>
      <c r="BE4" s="19">
        <f t="shared" ref="BE4:BE50" si="7">E4/AQ$1</f>
        <v>1.2520972629153833E-5</v>
      </c>
      <c r="BF4" s="19">
        <f t="shared" ref="BF4:BF50" si="8">F4/AR$1*2</f>
        <v>1.9615535504119263E-5</v>
      </c>
      <c r="BG4" s="19">
        <f t="shared" ref="BG4:BG50" si="9">G4/AS$1*2</f>
        <v>2.6317520889532203E-5</v>
      </c>
      <c r="BH4" s="19">
        <f t="shared" ref="BH4:BH50" si="10">IF(OR($X4="spinel", $X4="Spinel", $X4="SPINEL"),H4/AU$1,H4/AU$1*(1-$X4))</f>
        <v>0.12900172596180615</v>
      </c>
      <c r="BI4" s="19">
        <f t="shared" ref="BI4:BI50" si="11">IF(OR($X4="spinel", $X4="Spinel", $X4="SPINEL"),0,H4/AU$1*$X4)</f>
        <v>0</v>
      </c>
      <c r="BJ4" s="19">
        <f t="shared" ref="BJ4:BJ50" si="12">I4/AV$1</f>
        <v>1.2375323785988626</v>
      </c>
      <c r="BK4" s="19">
        <f t="shared" ref="BK4:BK50" si="13">J4/AW$1</f>
        <v>6.2413735301565347E-4</v>
      </c>
      <c r="BL4" s="19">
        <f t="shared" ref="BL4:BL50" si="14">K4/AX$1</f>
        <v>2.1145404257838602E-3</v>
      </c>
      <c r="BM4" s="19">
        <f t="shared" ref="BM4:BM50" si="15">L4/AY$1</f>
        <v>5.5025383972752383E-3</v>
      </c>
      <c r="BN4" s="19">
        <f>M4/AZ$1*2</f>
        <v>0</v>
      </c>
      <c r="BO4" s="19">
        <f>N4/BA$1*2</f>
        <v>0</v>
      </c>
      <c r="BP4" s="19">
        <f>SUM(BD4:BO4)</f>
        <v>2.0480028826219581</v>
      </c>
      <c r="BQ4" s="19">
        <f t="shared" ref="BQ4:BQ50" si="16">IFERROR(IF(OR($U4="Total",$U4="total", $U4="TOTAL"),$W4/$BP4,V4/(BD4*4+BE4*4+BF4*3+BG4*3+BH4*2+BI4*3+BJ4*2+BK4*2+BL4*2+BM4*2+BN4+BO4)),"NA")</f>
        <v>2.2049035395331793</v>
      </c>
    </row>
    <row r="5" spans="1:69" s="25" customFormat="1" x14ac:dyDescent="0.15">
      <c r="A5" s="25" t="s">
        <v>69</v>
      </c>
      <c r="B5" s="25">
        <v>361</v>
      </c>
      <c r="C5" s="25">
        <f>SQRT((Q4-Q5)^2+(R4-R5)^2)*1000</f>
        <v>5.0000000000039799</v>
      </c>
      <c r="D5" s="26">
        <v>40.695999999999998</v>
      </c>
      <c r="E5" s="26">
        <v>6.0000000000000001E-3</v>
      </c>
      <c r="F5" s="26">
        <v>0</v>
      </c>
      <c r="G5" s="26">
        <v>3.0000000000000001E-3</v>
      </c>
      <c r="H5" s="26">
        <v>9.2379999999999995</v>
      </c>
      <c r="I5" s="26">
        <v>50.143999999999998</v>
      </c>
      <c r="J5" s="26">
        <v>3.6999999999999998E-2</v>
      </c>
      <c r="K5" s="26">
        <v>0.154</v>
      </c>
      <c r="L5" s="26">
        <v>0.38800000000000001</v>
      </c>
      <c r="M5" s="26">
        <v>0</v>
      </c>
      <c r="N5" s="26"/>
      <c r="O5" s="25">
        <f t="shared" ref="O5:O49" si="17">SUM(D5:N5)</f>
        <v>100.666</v>
      </c>
      <c r="Q5" s="26">
        <v>45.939</v>
      </c>
      <c r="R5" s="26">
        <v>79.932000000000002</v>
      </c>
      <c r="S5" s="26">
        <v>11.041</v>
      </c>
      <c r="U5" s="26"/>
      <c r="V5" s="27">
        <v>12</v>
      </c>
      <c r="W5" s="27">
        <v>4</v>
      </c>
      <c r="X5" s="14">
        <v>0</v>
      </c>
      <c r="Z5" s="28">
        <f t="shared" ref="Z5:Z50" si="18">IFERROR(BD5*$BQ5,"NA")</f>
        <v>1.485621068763282</v>
      </c>
      <c r="AA5" s="28">
        <f t="shared" ref="AA5:AA50" si="19">IFERROR(BE5*$BQ5,"NA")</f>
        <v>1.6476902270727857E-4</v>
      </c>
      <c r="AB5" s="28">
        <f t="shared" ref="AB5:AB50" si="20">IFERROR(BF5*$BQ5,"NA")</f>
        <v>0</v>
      </c>
      <c r="AC5" s="28">
        <f t="shared" ref="AC5:AC50" si="21">IFERROR(BG5*$BQ5,"NA")</f>
        <v>8.6580977482331135E-5</v>
      </c>
      <c r="AD5" s="28">
        <f t="shared" ref="AD5:AD50" si="22">IFERROR(IF(OR($X5="spinel", $X5="Spinel", $X5="SPINEL"),((BH5+BI5)*BQ5-AE5),BI5*$BQ5),"NA")</f>
        <v>0</v>
      </c>
      <c r="AE5" s="28">
        <f t="shared" ref="AE5:AE50" si="23">IFERROR(IF(OR($X5="spinel", $X5="Spinel", $X5="SPINEL"),(1-AF5-AG5-AH5-AI5),BH5*$BQ5),"NA")</f>
        <v>0.28201597045109311</v>
      </c>
      <c r="AF5" s="28">
        <f t="shared" ref="AF5:AF50" si="24">IFERROR(BJ5*$BQ5,"NA")</f>
        <v>2.7286809799736558</v>
      </c>
      <c r="AG5" s="28">
        <f t="shared" ref="AG5:AG50" si="25">IFERROR(BK5*$BQ5,"NA")</f>
        <v>1.4471051986449739E-3</v>
      </c>
      <c r="AH5" s="28">
        <f t="shared" ref="AH5:AH50" si="26">IFERROR(BL5*$BQ5,"NA")</f>
        <v>4.7613675019596733E-3</v>
      </c>
      <c r="AI5" s="28">
        <f t="shared" ref="AI5:AI50" si="27">IFERROR(BM5*$BQ5,"NA")</f>
        <v>1.1393029836444142E-2</v>
      </c>
      <c r="AJ5" s="28">
        <f t="shared" ref="AJ5:AJ50" si="28">IFERROR(BN5*$BQ5,"NA")</f>
        <v>0</v>
      </c>
      <c r="AK5" s="28">
        <f t="shared" ref="AK5:AK50" si="29">IFERROR(BO5*$BQ5,"NA")</f>
        <v>0</v>
      </c>
      <c r="AL5" s="28">
        <f t="shared" ref="AL5:AL50" si="30">IFERROR(SUM(Z5:AK5),"NA")</f>
        <v>4.5141708717252698</v>
      </c>
      <c r="AM5" s="28">
        <f t="shared" ref="AM5:AM50" si="31">IFERROR(AF5/(AF5+AE5),"NA")</f>
        <v>0.90632867568710085</v>
      </c>
      <c r="AN5" s="29">
        <f t="shared" si="2"/>
        <v>0</v>
      </c>
      <c r="AP5" s="25">
        <f t="shared" ref="AP5:AP49" si="32">D5</f>
        <v>40.695999999999998</v>
      </c>
      <c r="AQ5" s="25">
        <f t="shared" ref="AQ5:AQ50" si="33">E5</f>
        <v>6.0000000000000001E-3</v>
      </c>
      <c r="AR5" s="25">
        <f t="shared" ref="AR5:AR50" si="34">F5</f>
        <v>0</v>
      </c>
      <c r="AS5" s="25">
        <f t="shared" ref="AS5:AS50" si="35">G5</f>
        <v>3.0000000000000001E-3</v>
      </c>
      <c r="AT5" s="25">
        <f t="shared" si="3"/>
        <v>0</v>
      </c>
      <c r="AU5" s="25">
        <f t="shared" si="4"/>
        <v>9.2379999999999995</v>
      </c>
      <c r="AV5" s="25">
        <f t="shared" ref="AV5:AV49" si="36">I5</f>
        <v>50.143999999999998</v>
      </c>
      <c r="AW5" s="25">
        <f t="shared" ref="AW5:AW49" si="37">J5</f>
        <v>3.6999999999999998E-2</v>
      </c>
      <c r="AX5" s="25">
        <f t="shared" ref="AX5:AX49" si="38">K5</f>
        <v>0.154</v>
      </c>
      <c r="AY5" s="25">
        <f t="shared" ref="AY5:AY49" si="39">L5</f>
        <v>0.38800000000000001</v>
      </c>
      <c r="AZ5" s="25">
        <f t="shared" ref="AZ5:AZ49" si="40">M5</f>
        <v>0</v>
      </c>
      <c r="BA5" s="25">
        <f t="shared" ref="BA5:BA49" si="41">N5</f>
        <v>0</v>
      </c>
      <c r="BB5" s="25">
        <f t="shared" ref="BB5:BB49" si="42">SUM(AP5:BA5)</f>
        <v>100.666</v>
      </c>
      <c r="BD5" s="25">
        <f t="shared" si="6"/>
        <v>0.67736351531291605</v>
      </c>
      <c r="BE5" s="25">
        <f t="shared" si="7"/>
        <v>7.5125835774922993E-5</v>
      </c>
      <c r="BF5" s="25">
        <f t="shared" si="8"/>
        <v>0</v>
      </c>
      <c r="BG5" s="25">
        <f t="shared" si="9"/>
        <v>3.9476281334298305E-5</v>
      </c>
      <c r="BH5" s="25">
        <f t="shared" si="10"/>
        <v>0.12858415455709593</v>
      </c>
      <c r="BI5" s="25">
        <f t="shared" si="11"/>
        <v>0</v>
      </c>
      <c r="BJ5" s="25">
        <f t="shared" si="12"/>
        <v>1.2441321543057333</v>
      </c>
      <c r="BK5" s="25">
        <f t="shared" si="13"/>
        <v>6.5980234461654789E-4</v>
      </c>
      <c r="BL5" s="25">
        <f t="shared" si="14"/>
        <v>2.1709281704714299E-3</v>
      </c>
      <c r="BM5" s="25">
        <f t="shared" si="15"/>
        <v>5.1946104577683524E-3</v>
      </c>
      <c r="BN5" s="25">
        <f t="shared" ref="BN5:BN50" si="43">M5/AZ$1*2</f>
        <v>0</v>
      </c>
      <c r="BO5" s="25">
        <f t="shared" ref="BO5:BO50" si="44">N5/BA$1*2</f>
        <v>0</v>
      </c>
      <c r="BP5" s="25">
        <f t="shared" ref="BP5:BP49" si="45">SUM(BD5:BO5)</f>
        <v>2.0582197672657112</v>
      </c>
      <c r="BQ5" s="25">
        <f t="shared" si="16"/>
        <v>2.1932404612565852</v>
      </c>
    </row>
    <row r="6" spans="1:69" s="25" customFormat="1" x14ac:dyDescent="0.15">
      <c r="A6" s="25" t="s">
        <v>70</v>
      </c>
      <c r="B6" s="25">
        <v>362</v>
      </c>
      <c r="C6" s="25">
        <f t="shared" ref="C6:C69" si="46">SQRT((Q5-Q6)^2+(R5-R6)^2)*1000</f>
        <v>5.3851648071351477</v>
      </c>
      <c r="D6" s="26">
        <v>40.994</v>
      </c>
      <c r="E6" s="26">
        <v>3.0000000000000001E-3</v>
      </c>
      <c r="F6" s="26">
        <v>1E-3</v>
      </c>
      <c r="G6" s="26">
        <v>4.0000000000000001E-3</v>
      </c>
      <c r="H6" s="26">
        <v>9.2690000000000001</v>
      </c>
      <c r="I6" s="26">
        <v>50.542999999999999</v>
      </c>
      <c r="J6" s="26">
        <v>4.2999999999999997E-2</v>
      </c>
      <c r="K6" s="26">
        <v>0.156</v>
      </c>
      <c r="L6" s="26">
        <v>0.378</v>
      </c>
      <c r="M6" s="26">
        <v>0</v>
      </c>
      <c r="N6" s="26"/>
      <c r="O6" s="25">
        <f t="shared" si="17"/>
        <v>101.39100000000001</v>
      </c>
      <c r="Q6" s="26">
        <v>45.944000000000003</v>
      </c>
      <c r="R6" s="26">
        <v>79.933999999999997</v>
      </c>
      <c r="S6" s="26">
        <v>11.041</v>
      </c>
      <c r="U6" s="26"/>
      <c r="V6" s="27">
        <v>12</v>
      </c>
      <c r="W6" s="27">
        <v>4</v>
      </c>
      <c r="X6" s="14">
        <v>0</v>
      </c>
      <c r="Z6" s="28">
        <f t="shared" si="18"/>
        <v>1.4855162943124143</v>
      </c>
      <c r="AA6" s="28">
        <f t="shared" si="19"/>
        <v>8.1779860983346281E-5</v>
      </c>
      <c r="AB6" s="28">
        <f t="shared" si="20"/>
        <v>4.2705834819510495E-5</v>
      </c>
      <c r="AC6" s="28">
        <f t="shared" si="21"/>
        <v>1.1459403692867398E-4</v>
      </c>
      <c r="AD6" s="28">
        <f t="shared" si="22"/>
        <v>0</v>
      </c>
      <c r="AE6" s="28">
        <f t="shared" si="23"/>
        <v>0.28088556765193118</v>
      </c>
      <c r="AF6" s="28">
        <f t="shared" si="24"/>
        <v>2.7302071697686312</v>
      </c>
      <c r="AG6" s="28">
        <f t="shared" si="25"/>
        <v>1.6694277684279537E-3</v>
      </c>
      <c r="AH6" s="28">
        <f t="shared" si="26"/>
        <v>4.7878041712747944E-3</v>
      </c>
      <c r="AI6" s="28">
        <f t="shared" si="27"/>
        <v>1.1017932485317029E-2</v>
      </c>
      <c r="AJ6" s="28">
        <f t="shared" si="28"/>
        <v>0</v>
      </c>
      <c r="AK6" s="28">
        <f t="shared" si="29"/>
        <v>0</v>
      </c>
      <c r="AL6" s="28">
        <f t="shared" si="30"/>
        <v>4.5143232758907281</v>
      </c>
      <c r="AM6" s="28">
        <f t="shared" si="31"/>
        <v>0.90671640093936445</v>
      </c>
      <c r="AN6" s="29">
        <f t="shared" si="2"/>
        <v>0</v>
      </c>
      <c r="AP6" s="25">
        <f t="shared" si="32"/>
        <v>40.994</v>
      </c>
      <c r="AQ6" s="25">
        <f>E6</f>
        <v>3.0000000000000001E-3</v>
      </c>
      <c r="AR6" s="25">
        <f>F6</f>
        <v>1E-3</v>
      </c>
      <c r="AS6" s="25">
        <f t="shared" si="35"/>
        <v>4.0000000000000001E-3</v>
      </c>
      <c r="AT6" s="25">
        <f t="shared" si="3"/>
        <v>0</v>
      </c>
      <c r="AU6" s="25">
        <f t="shared" si="4"/>
        <v>9.2690000000000001</v>
      </c>
      <c r="AV6" s="25">
        <f>I6</f>
        <v>50.542999999999999</v>
      </c>
      <c r="AW6" s="25">
        <f t="shared" si="37"/>
        <v>4.2999999999999997E-2</v>
      </c>
      <c r="AX6" s="25">
        <f>K6</f>
        <v>0.156</v>
      </c>
      <c r="AY6" s="25">
        <f t="shared" si="39"/>
        <v>0.378</v>
      </c>
      <c r="AZ6" s="25">
        <f t="shared" si="40"/>
        <v>0</v>
      </c>
      <c r="BA6" s="25">
        <f t="shared" si="41"/>
        <v>0</v>
      </c>
      <c r="BB6" s="25">
        <f t="shared" si="42"/>
        <v>101.39100000000001</v>
      </c>
      <c r="BD6" s="25">
        <f t="shared" si="6"/>
        <v>0.68232356857523302</v>
      </c>
      <c r="BE6" s="25">
        <f t="shared" si="7"/>
        <v>3.7562917887461497E-5</v>
      </c>
      <c r="BF6" s="25">
        <f t="shared" si="8"/>
        <v>1.9615535504119263E-5</v>
      </c>
      <c r="BG6" s="25">
        <f t="shared" si="9"/>
        <v>5.2635041779064407E-5</v>
      </c>
      <c r="BH6" s="25">
        <f t="shared" si="10"/>
        <v>0.12901564500862983</v>
      </c>
      <c r="BI6" s="25">
        <f t="shared" si="11"/>
        <v>0</v>
      </c>
      <c r="BJ6" s="25">
        <f t="shared" si="12"/>
        <v>1.2540318178660395</v>
      </c>
      <c r="BK6" s="25">
        <f t="shared" si="13"/>
        <v>7.6679731941923124E-4</v>
      </c>
      <c r="BL6" s="25">
        <f t="shared" si="14"/>
        <v>2.1991220428152145E-3</v>
      </c>
      <c r="BM6" s="25">
        <f t="shared" si="15"/>
        <v>5.0607287449392713E-3</v>
      </c>
      <c r="BN6" s="25">
        <f t="shared" si="43"/>
        <v>0</v>
      </c>
      <c r="BO6" s="25">
        <f t="shared" si="44"/>
        <v>0</v>
      </c>
      <c r="BP6" s="25">
        <f t="shared" si="45"/>
        <v>2.0735074930522468</v>
      </c>
      <c r="BQ6" s="25">
        <f>IFERROR(IF(OR($U6="Total",$U6="total", $U6="TOTAL"),$W6/$BP6,V6/(BD6*4+BE6*4+BF6*3+BG6*3+BH6*2+BI6*3+BJ6*2+BK6*2+BL6*2+BM6*2+BN6+BO6)),"NA")</f>
        <v>2.1771434590986449</v>
      </c>
    </row>
    <row r="7" spans="1:69" s="25" customFormat="1" x14ac:dyDescent="0.15">
      <c r="A7" s="25" t="s">
        <v>71</v>
      </c>
      <c r="B7" s="25">
        <v>363</v>
      </c>
      <c r="C7" s="25">
        <f t="shared" si="46"/>
        <v>4.9999999999982947</v>
      </c>
      <c r="D7" s="26">
        <v>41.624000000000002</v>
      </c>
      <c r="E7" s="26">
        <v>0</v>
      </c>
      <c r="F7" s="26">
        <v>3.0000000000000001E-3</v>
      </c>
      <c r="G7" s="26">
        <v>6.0000000000000001E-3</v>
      </c>
      <c r="H7" s="26">
        <v>9.234</v>
      </c>
      <c r="I7" s="26">
        <v>51.182000000000002</v>
      </c>
      <c r="J7" s="26">
        <v>4.9000000000000002E-2</v>
      </c>
      <c r="K7" s="26">
        <v>0.16</v>
      </c>
      <c r="L7" s="26">
        <v>0.375</v>
      </c>
      <c r="M7" s="26">
        <v>0</v>
      </c>
      <c r="N7" s="26"/>
      <c r="O7" s="25">
        <f t="shared" si="17"/>
        <v>102.63300000000001</v>
      </c>
      <c r="Q7" s="26">
        <v>45.948</v>
      </c>
      <c r="R7" s="26">
        <v>79.936999999999998</v>
      </c>
      <c r="S7" s="26">
        <v>11.041</v>
      </c>
      <c r="U7" s="26"/>
      <c r="V7" s="27">
        <v>12</v>
      </c>
      <c r="W7" s="27">
        <v>4</v>
      </c>
      <c r="X7" s="14">
        <v>0</v>
      </c>
      <c r="Z7" s="28">
        <f t="shared" si="18"/>
        <v>1.4886376729072073</v>
      </c>
      <c r="AA7" s="28">
        <f t="shared" si="19"/>
        <v>0</v>
      </c>
      <c r="AB7" s="28">
        <f t="shared" si="20"/>
        <v>1.264435091450295E-4</v>
      </c>
      <c r="AC7" s="28">
        <f t="shared" si="21"/>
        <v>1.6964511076290816E-4</v>
      </c>
      <c r="AD7" s="28">
        <f t="shared" si="22"/>
        <v>0</v>
      </c>
      <c r="AE7" s="28">
        <f t="shared" si="23"/>
        <v>0.27616871716699337</v>
      </c>
      <c r="AF7" s="28">
        <f t="shared" si="24"/>
        <v>2.7286002132472271</v>
      </c>
      <c r="AG7" s="28">
        <f t="shared" si="25"/>
        <v>1.8775146179772159E-3</v>
      </c>
      <c r="AH7" s="28">
        <f t="shared" si="26"/>
        <v>4.8464064343781829E-3</v>
      </c>
      <c r="AI7" s="28">
        <f t="shared" si="27"/>
        <v>1.0787669789145679E-2</v>
      </c>
      <c r="AJ7" s="28">
        <f t="shared" si="28"/>
        <v>0</v>
      </c>
      <c r="AK7" s="28">
        <f t="shared" si="29"/>
        <v>0</v>
      </c>
      <c r="AL7" s="28">
        <f>IFERROR(SUM(Z7:AK7),"NA")</f>
        <v>4.5112142827828361</v>
      </c>
      <c r="AM7" s="28">
        <f t="shared" si="31"/>
        <v>0.90808986528993352</v>
      </c>
      <c r="AN7" s="29">
        <f>IFERROR(AD7/(AD7+AE7),"NA")</f>
        <v>0</v>
      </c>
      <c r="AP7" s="25">
        <f t="shared" si="32"/>
        <v>41.624000000000002</v>
      </c>
      <c r="AQ7" s="25">
        <f t="shared" si="33"/>
        <v>0</v>
      </c>
      <c r="AR7" s="25">
        <f t="shared" si="34"/>
        <v>3.0000000000000001E-3</v>
      </c>
      <c r="AS7" s="25">
        <f t="shared" si="35"/>
        <v>6.0000000000000001E-3</v>
      </c>
      <c r="AT7" s="25">
        <f t="shared" si="3"/>
        <v>0</v>
      </c>
      <c r="AU7" s="25">
        <f t="shared" si="4"/>
        <v>9.234</v>
      </c>
      <c r="AV7" s="25">
        <f t="shared" si="36"/>
        <v>51.182000000000002</v>
      </c>
      <c r="AW7" s="25">
        <f t="shared" si="37"/>
        <v>4.9000000000000002E-2</v>
      </c>
      <c r="AX7" s="25">
        <f t="shared" si="38"/>
        <v>0.16</v>
      </c>
      <c r="AY7" s="25">
        <f t="shared" si="39"/>
        <v>0.375</v>
      </c>
      <c r="AZ7" s="25">
        <f t="shared" si="40"/>
        <v>0</v>
      </c>
      <c r="BA7" s="25">
        <f t="shared" si="41"/>
        <v>0</v>
      </c>
      <c r="BB7" s="25">
        <f t="shared" si="42"/>
        <v>102.63300000000001</v>
      </c>
      <c r="BD7" s="25">
        <f t="shared" si="6"/>
        <v>0.692809587217044</v>
      </c>
      <c r="BE7" s="25">
        <f t="shared" si="7"/>
        <v>0</v>
      </c>
      <c r="BF7" s="25">
        <f t="shared" si="8"/>
        <v>5.8846606512357792E-5</v>
      </c>
      <c r="BG7" s="25">
        <f t="shared" si="9"/>
        <v>7.895256266859661E-5</v>
      </c>
      <c r="BH7" s="25">
        <f t="shared" si="10"/>
        <v>0.12852847836980125</v>
      </c>
      <c r="BI7" s="25">
        <f t="shared" si="11"/>
        <v>0</v>
      </c>
      <c r="BJ7" s="25">
        <f t="shared" si="12"/>
        <v>1.2698861662746499</v>
      </c>
      <c r="BK7" s="25">
        <f t="shared" si="13"/>
        <v>8.7379229422191482E-4</v>
      </c>
      <c r="BL7" s="25">
        <f t="shared" si="14"/>
        <v>2.2555097875027845E-3</v>
      </c>
      <c r="BM7" s="25">
        <f t="shared" si="15"/>
        <v>5.0205642310905468E-3</v>
      </c>
      <c r="BN7" s="25">
        <f t="shared" si="43"/>
        <v>0</v>
      </c>
      <c r="BO7" s="25">
        <f t="shared" si="44"/>
        <v>0</v>
      </c>
      <c r="BP7" s="25">
        <f t="shared" si="45"/>
        <v>2.0995118973434916</v>
      </c>
      <c r="BQ7" s="25">
        <f t="shared" si="16"/>
        <v>2.1486966987378677</v>
      </c>
    </row>
    <row r="8" spans="1:69" s="3" customFormat="1" x14ac:dyDescent="0.15">
      <c r="A8" s="3" t="s">
        <v>72</v>
      </c>
      <c r="B8" s="3">
        <v>364</v>
      </c>
      <c r="C8" s="3">
        <f t="shared" si="46"/>
        <v>4.4721359549955126</v>
      </c>
      <c r="D8" s="4">
        <v>40.856999999999999</v>
      </c>
      <c r="E8" s="4">
        <v>3.2000000000000001E-2</v>
      </c>
      <c r="F8" s="4">
        <v>1.258</v>
      </c>
      <c r="G8" s="4">
        <v>8.9999999999999993E-3</v>
      </c>
      <c r="H8" s="4">
        <v>6.6189999999999998</v>
      </c>
      <c r="I8" s="4">
        <v>42.347000000000001</v>
      </c>
      <c r="J8" s="4">
        <v>0.20699999999999999</v>
      </c>
      <c r="K8" s="4">
        <v>0.113</v>
      </c>
      <c r="L8" s="4">
        <v>0.28299999999999997</v>
      </c>
      <c r="M8" s="4">
        <v>0.13800000000000001</v>
      </c>
      <c r="N8" s="4"/>
      <c r="O8" s="3">
        <f t="shared" si="17"/>
        <v>91.863</v>
      </c>
      <c r="Q8" s="4">
        <v>45.951999999999998</v>
      </c>
      <c r="R8" s="4">
        <v>79.938999999999993</v>
      </c>
      <c r="S8" s="4">
        <v>11.041</v>
      </c>
      <c r="U8" s="4"/>
      <c r="V8" s="30">
        <v>12</v>
      </c>
      <c r="W8" s="30">
        <v>4</v>
      </c>
      <c r="X8" s="31">
        <v>0</v>
      </c>
      <c r="Z8" s="32">
        <f t="shared" si="18"/>
        <v>1.5987292685487657</v>
      </c>
      <c r="AA8" s="32">
        <f t="shared" si="19"/>
        <v>9.4194689686162569E-4</v>
      </c>
      <c r="AB8" s="32">
        <f t="shared" si="20"/>
        <v>5.8012179916055472E-2</v>
      </c>
      <c r="AC8" s="32">
        <f t="shared" si="21"/>
        <v>2.7841707422476613E-4</v>
      </c>
      <c r="AD8" s="32">
        <f t="shared" si="22"/>
        <v>0</v>
      </c>
      <c r="AE8" s="32">
        <f t="shared" si="23"/>
        <v>0.21659092303888644</v>
      </c>
      <c r="AF8" s="32">
        <f t="shared" si="24"/>
        <v>2.4700660346091197</v>
      </c>
      <c r="AG8" s="32">
        <f t="shared" si="25"/>
        <v>8.6780240842363483E-3</v>
      </c>
      <c r="AH8" s="32">
        <f t="shared" si="26"/>
        <v>3.7449114411601016E-3</v>
      </c>
      <c r="AI8" s="32">
        <f t="shared" si="27"/>
        <v>8.9072998145087335E-3</v>
      </c>
      <c r="AJ8" s="32">
        <f t="shared" si="28"/>
        <v>1.0468961270827233E-2</v>
      </c>
      <c r="AK8" s="32">
        <f t="shared" si="29"/>
        <v>0</v>
      </c>
      <c r="AL8" s="32">
        <f t="shared" si="30"/>
        <v>4.3764179666946461</v>
      </c>
      <c r="AM8" s="32">
        <f t="shared" si="31"/>
        <v>0.91938273979403107</v>
      </c>
      <c r="AN8" s="33">
        <f t="shared" si="2"/>
        <v>0</v>
      </c>
      <c r="AP8" s="3">
        <f t="shared" si="32"/>
        <v>40.856999999999999</v>
      </c>
      <c r="AQ8" s="3">
        <f t="shared" si="33"/>
        <v>3.2000000000000001E-2</v>
      </c>
      <c r="AR8" s="3">
        <f t="shared" si="34"/>
        <v>1.258</v>
      </c>
      <c r="AS8" s="3">
        <f t="shared" si="35"/>
        <v>8.9999999999999993E-3</v>
      </c>
      <c r="AT8" s="3">
        <f t="shared" si="3"/>
        <v>0</v>
      </c>
      <c r="AU8" s="3">
        <f t="shared" si="4"/>
        <v>6.6189999999999998</v>
      </c>
      <c r="AV8" s="3">
        <f t="shared" si="36"/>
        <v>42.347000000000001</v>
      </c>
      <c r="AW8" s="3">
        <f t="shared" si="37"/>
        <v>0.20699999999999999</v>
      </c>
      <c r="AX8" s="3">
        <f t="shared" si="38"/>
        <v>0.113</v>
      </c>
      <c r="AY8" s="3">
        <f t="shared" si="39"/>
        <v>0.28299999999999997</v>
      </c>
      <c r="AZ8" s="3">
        <f t="shared" si="40"/>
        <v>0.13800000000000001</v>
      </c>
      <c r="BA8" s="3">
        <f t="shared" si="41"/>
        <v>0</v>
      </c>
      <c r="BB8" s="3">
        <f t="shared" si="42"/>
        <v>91.863</v>
      </c>
      <c r="BD8" s="3">
        <f t="shared" si="6"/>
        <v>0.68004327563249001</v>
      </c>
      <c r="BE8" s="3">
        <f t="shared" si="7"/>
        <v>4.0067112413292265E-4</v>
      </c>
      <c r="BF8" s="3">
        <f t="shared" si="8"/>
        <v>2.4676343664182032E-2</v>
      </c>
      <c r="BG8" s="3">
        <f t="shared" si="9"/>
        <v>1.1842884400289492E-4</v>
      </c>
      <c r="BH8" s="3">
        <f t="shared" si="10"/>
        <v>9.2130170925894997E-2</v>
      </c>
      <c r="BI8" s="3">
        <f t="shared" si="11"/>
        <v>0</v>
      </c>
      <c r="BJ8" s="3">
        <f t="shared" si="12"/>
        <v>1.0506793302964441</v>
      </c>
      <c r="BK8" s="3">
        <f t="shared" si="13"/>
        <v>3.6913266306925784E-3</v>
      </c>
      <c r="BL8" s="3">
        <f t="shared" si="14"/>
        <v>1.5929537874238414E-3</v>
      </c>
      <c r="BM8" s="3">
        <f t="shared" si="15"/>
        <v>3.7888524730629986E-3</v>
      </c>
      <c r="BN8" s="3">
        <f t="shared" si="43"/>
        <v>4.4531284033759878E-3</v>
      </c>
      <c r="BO8" s="3">
        <f t="shared" si="44"/>
        <v>0</v>
      </c>
      <c r="BP8" s="3">
        <f t="shared" si="45"/>
        <v>1.8615744817817024</v>
      </c>
      <c r="BQ8" s="3">
        <f t="shared" si="16"/>
        <v>2.3509228395234563</v>
      </c>
    </row>
    <row r="9" spans="1:69" s="25" customFormat="1" x14ac:dyDescent="0.15">
      <c r="A9" s="25" t="s">
        <v>73</v>
      </c>
      <c r="B9" s="25">
        <v>365</v>
      </c>
      <c r="C9" s="25">
        <f t="shared" si="46"/>
        <v>5.8309518948475532</v>
      </c>
      <c r="D9" s="26">
        <v>56.125999999999998</v>
      </c>
      <c r="E9" s="26">
        <v>3.5000000000000003E-2</v>
      </c>
      <c r="F9" s="26">
        <v>3.2519999999999998</v>
      </c>
      <c r="G9" s="26">
        <v>0.153</v>
      </c>
      <c r="H9" s="26">
        <v>6.1269999999999998</v>
      </c>
      <c r="I9" s="26">
        <v>34.338999999999999</v>
      </c>
      <c r="J9" s="26">
        <v>0.46100000000000002</v>
      </c>
      <c r="K9" s="26">
        <v>0.161</v>
      </c>
      <c r="L9" s="26">
        <v>0.10199999999999999</v>
      </c>
      <c r="M9" s="26">
        <v>3.7999999999999999E-2</v>
      </c>
      <c r="N9" s="26"/>
      <c r="O9" s="25">
        <f t="shared" si="17"/>
        <v>100.794</v>
      </c>
      <c r="Q9" s="26">
        <v>45.957000000000001</v>
      </c>
      <c r="R9" s="26">
        <v>79.941999999999993</v>
      </c>
      <c r="S9" s="26">
        <v>11.041</v>
      </c>
      <c r="U9" s="26"/>
      <c r="V9" s="27">
        <v>12</v>
      </c>
      <c r="W9" s="27">
        <v>4</v>
      </c>
      <c r="X9" s="14">
        <v>0</v>
      </c>
      <c r="Z9" s="28">
        <f t="shared" si="18"/>
        <v>1.9210777550850433</v>
      </c>
      <c r="AA9" s="28">
        <f t="shared" si="19"/>
        <v>9.0119108278433459E-4</v>
      </c>
      <c r="AB9" s="28">
        <f t="shared" si="20"/>
        <v>0.13117814373222533</v>
      </c>
      <c r="AC9" s="28">
        <f t="shared" si="21"/>
        <v>4.1401605871442702E-3</v>
      </c>
      <c r="AD9" s="28">
        <f t="shared" si="22"/>
        <v>0</v>
      </c>
      <c r="AE9" s="28">
        <f t="shared" si="23"/>
        <v>0.17537518871728586</v>
      </c>
      <c r="AF9" s="28">
        <f t="shared" si="24"/>
        <v>1.7520478326075768</v>
      </c>
      <c r="AG9" s="28">
        <f t="shared" si="25"/>
        <v>1.6905336937436132E-2</v>
      </c>
      <c r="AH9" s="28">
        <f t="shared" si="26"/>
        <v>4.6672534415020403E-3</v>
      </c>
      <c r="AI9" s="28">
        <f t="shared" si="27"/>
        <v>2.8082269760943386E-3</v>
      </c>
      <c r="AJ9" s="28">
        <f t="shared" si="28"/>
        <v>2.5216250107890073E-3</v>
      </c>
      <c r="AK9" s="28">
        <f t="shared" si="29"/>
        <v>0</v>
      </c>
      <c r="AL9" s="28">
        <f t="shared" si="30"/>
        <v>4.0116227141778813</v>
      </c>
      <c r="AM9" s="28">
        <f t="shared" si="31"/>
        <v>0.90901053542634491</v>
      </c>
      <c r="AN9" s="29">
        <f t="shared" si="2"/>
        <v>0</v>
      </c>
      <c r="AO9" s="34"/>
      <c r="AP9" s="25">
        <f t="shared" si="32"/>
        <v>56.125999999999998</v>
      </c>
      <c r="AQ9" s="25">
        <f t="shared" si="33"/>
        <v>3.5000000000000003E-2</v>
      </c>
      <c r="AR9" s="25">
        <f t="shared" si="34"/>
        <v>3.2519999999999998</v>
      </c>
      <c r="AS9" s="25">
        <f t="shared" si="35"/>
        <v>0.153</v>
      </c>
      <c r="AT9" s="25">
        <f t="shared" si="3"/>
        <v>0</v>
      </c>
      <c r="AU9" s="25">
        <f t="shared" si="4"/>
        <v>6.1269999999999998</v>
      </c>
      <c r="AV9" s="25">
        <f t="shared" si="36"/>
        <v>34.338999999999999</v>
      </c>
      <c r="AW9" s="25">
        <f t="shared" si="37"/>
        <v>0.46100000000000002</v>
      </c>
      <c r="AX9" s="25">
        <f t="shared" si="38"/>
        <v>0.161</v>
      </c>
      <c r="AY9" s="25">
        <f t="shared" si="39"/>
        <v>0.10199999999999999</v>
      </c>
      <c r="AZ9" s="25">
        <f t="shared" si="40"/>
        <v>3.7999999999999999E-2</v>
      </c>
      <c r="BA9" s="25">
        <f t="shared" si="41"/>
        <v>0</v>
      </c>
      <c r="BB9" s="25">
        <f t="shared" si="42"/>
        <v>100.794</v>
      </c>
      <c r="BD9" s="25">
        <f t="shared" si="6"/>
        <v>0.93418774966711049</v>
      </c>
      <c r="BE9" s="25">
        <f t="shared" si="7"/>
        <v>4.3823404202038421E-4</v>
      </c>
      <c r="BF9" s="25">
        <f t="shared" si="8"/>
        <v>6.3789721459395834E-2</v>
      </c>
      <c r="BG9" s="25">
        <f t="shared" si="9"/>
        <v>2.0132903480492136E-3</v>
      </c>
      <c r="BH9" s="25">
        <f t="shared" si="10"/>
        <v>8.5281999888647625E-2</v>
      </c>
      <c r="BI9" s="25">
        <f t="shared" si="11"/>
        <v>0</v>
      </c>
      <c r="BJ9" s="25">
        <f t="shared" si="12"/>
        <v>0.85199134585802039</v>
      </c>
      <c r="BK9" s="25">
        <f t="shared" si="13"/>
        <v>8.2207805640061773E-3</v>
      </c>
      <c r="BL9" s="25">
        <f t="shared" si="14"/>
        <v>2.2696067236746766E-3</v>
      </c>
      <c r="BM9" s="25">
        <f t="shared" si="15"/>
        <v>1.3655934708566287E-3</v>
      </c>
      <c r="BN9" s="25">
        <f t="shared" si="43"/>
        <v>1.2262237632484603E-3</v>
      </c>
      <c r="BO9" s="25">
        <f t="shared" si="44"/>
        <v>0</v>
      </c>
      <c r="BP9" s="25">
        <f t="shared" si="45"/>
        <v>1.9507845457850299</v>
      </c>
      <c r="BQ9" s="25">
        <f t="shared" si="16"/>
        <v>2.0564150576472473</v>
      </c>
    </row>
    <row r="10" spans="1:69" s="25" customFormat="1" x14ac:dyDescent="0.15">
      <c r="A10" s="25" t="s">
        <v>74</v>
      </c>
      <c r="B10" s="25">
        <v>366</v>
      </c>
      <c r="C10" s="25">
        <f t="shared" si="46"/>
        <v>4.2426406871194464</v>
      </c>
      <c r="D10" s="26">
        <v>56.774000000000001</v>
      </c>
      <c r="E10" s="26">
        <v>3.9E-2</v>
      </c>
      <c r="F10" s="26">
        <v>2.8559999999999999</v>
      </c>
      <c r="G10" s="26">
        <v>0.14899999999999999</v>
      </c>
      <c r="H10" s="26">
        <v>6.1550000000000002</v>
      </c>
      <c r="I10" s="26">
        <v>34.554000000000002</v>
      </c>
      <c r="J10" s="26">
        <v>0.44700000000000001</v>
      </c>
      <c r="K10" s="26">
        <v>0.16600000000000001</v>
      </c>
      <c r="L10" s="26">
        <v>8.1000000000000003E-2</v>
      </c>
      <c r="M10" s="26">
        <v>0</v>
      </c>
      <c r="N10" s="26"/>
      <c r="O10" s="25">
        <f t="shared" si="17"/>
        <v>101.221</v>
      </c>
      <c r="Q10" s="26">
        <v>45.96</v>
      </c>
      <c r="R10" s="26">
        <v>79.944999999999993</v>
      </c>
      <c r="S10" s="26">
        <v>11.041</v>
      </c>
      <c r="U10" s="26"/>
      <c r="V10" s="27">
        <v>12</v>
      </c>
      <c r="W10" s="27">
        <v>4</v>
      </c>
      <c r="X10" s="14">
        <v>0</v>
      </c>
      <c r="Z10" s="28">
        <f t="shared" si="18"/>
        <v>1.9335875154564697</v>
      </c>
      <c r="AA10" s="28">
        <f t="shared" si="19"/>
        <v>9.9918737295694453E-4</v>
      </c>
      <c r="AB10" s="28">
        <f t="shared" si="20"/>
        <v>0.11463114643692476</v>
      </c>
      <c r="AC10" s="28">
        <f t="shared" si="21"/>
        <v>4.0118576325224899E-3</v>
      </c>
      <c r="AD10" s="28">
        <f t="shared" si="22"/>
        <v>0</v>
      </c>
      <c r="AE10" s="28">
        <f t="shared" si="23"/>
        <v>0.17529995998252831</v>
      </c>
      <c r="AF10" s="28">
        <f t="shared" si="24"/>
        <v>1.7542445359196832</v>
      </c>
      <c r="AG10" s="28">
        <f t="shared" si="25"/>
        <v>1.6310373918024732E-2</v>
      </c>
      <c r="AH10" s="28">
        <f t="shared" si="26"/>
        <v>4.7882529540289398E-3</v>
      </c>
      <c r="AI10" s="28">
        <f t="shared" si="27"/>
        <v>2.2189654627113079E-3</v>
      </c>
      <c r="AJ10" s="28">
        <f t="shared" si="28"/>
        <v>0</v>
      </c>
      <c r="AK10" s="28">
        <f t="shared" si="29"/>
        <v>0</v>
      </c>
      <c r="AL10" s="28">
        <f t="shared" si="30"/>
        <v>4.006091795135851</v>
      </c>
      <c r="AM10" s="28">
        <f t="shared" si="31"/>
        <v>0.90914956335300168</v>
      </c>
      <c r="AN10" s="29">
        <f t="shared" si="2"/>
        <v>0</v>
      </c>
      <c r="AP10" s="25">
        <f t="shared" si="32"/>
        <v>56.774000000000001</v>
      </c>
      <c r="AQ10" s="25">
        <f>E10</f>
        <v>3.9E-2</v>
      </c>
      <c r="AR10" s="25">
        <f t="shared" si="34"/>
        <v>2.8559999999999999</v>
      </c>
      <c r="AS10" s="25">
        <f t="shared" si="35"/>
        <v>0.14899999999999999</v>
      </c>
      <c r="AT10" s="25">
        <f t="shared" si="3"/>
        <v>0</v>
      </c>
      <c r="AU10" s="25">
        <f t="shared" si="4"/>
        <v>6.1550000000000002</v>
      </c>
      <c r="AV10" s="25">
        <f t="shared" si="36"/>
        <v>34.554000000000002</v>
      </c>
      <c r="AW10" s="25">
        <f t="shared" si="37"/>
        <v>0.44700000000000001</v>
      </c>
      <c r="AX10" s="25">
        <f t="shared" si="38"/>
        <v>0.16600000000000001</v>
      </c>
      <c r="AY10" s="25">
        <f t="shared" si="39"/>
        <v>8.1000000000000003E-2</v>
      </c>
      <c r="AZ10" s="25">
        <f t="shared" si="40"/>
        <v>0</v>
      </c>
      <c r="BA10" s="25">
        <f t="shared" si="41"/>
        <v>0</v>
      </c>
      <c r="BB10" s="25">
        <f t="shared" si="42"/>
        <v>101.221</v>
      </c>
      <c r="BD10" s="25">
        <f t="shared" si="6"/>
        <v>0.9449733688415447</v>
      </c>
      <c r="BE10" s="25">
        <f t="shared" si="7"/>
        <v>4.8831793253699949E-4</v>
      </c>
      <c r="BF10" s="25">
        <f t="shared" si="8"/>
        <v>5.6021969399764615E-2</v>
      </c>
      <c r="BG10" s="25">
        <f t="shared" si="9"/>
        <v>1.9606553062701489E-3</v>
      </c>
      <c r="BH10" s="25">
        <f t="shared" si="10"/>
        <v>8.5671733199710498E-2</v>
      </c>
      <c r="BI10" s="25">
        <f t="shared" si="11"/>
        <v>0</v>
      </c>
      <c r="BJ10" s="25">
        <f t="shared" si="12"/>
        <v>0.85732575103462649</v>
      </c>
      <c r="BK10" s="25">
        <f t="shared" si="13"/>
        <v>7.9711256227999166E-3</v>
      </c>
      <c r="BL10" s="25">
        <f t="shared" si="14"/>
        <v>2.3400914045341387E-3</v>
      </c>
      <c r="BM10" s="25">
        <f t="shared" si="15"/>
        <v>1.084441873915558E-3</v>
      </c>
      <c r="BN10" s="25">
        <f t="shared" si="43"/>
        <v>0</v>
      </c>
      <c r="BO10" s="25">
        <f t="shared" si="44"/>
        <v>0</v>
      </c>
      <c r="BP10" s="25">
        <f t="shared" si="45"/>
        <v>1.9578374546157031</v>
      </c>
      <c r="BQ10" s="25">
        <f t="shared" si="16"/>
        <v>2.0461820186815212</v>
      </c>
    </row>
    <row r="11" spans="1:69" s="25" customFormat="1" x14ac:dyDescent="0.15">
      <c r="A11" s="25" t="s">
        <v>75</v>
      </c>
      <c r="B11" s="25">
        <v>367</v>
      </c>
      <c r="C11" s="25">
        <f t="shared" si="46"/>
        <v>5.8309518948475532</v>
      </c>
      <c r="D11" s="26">
        <v>56.749000000000002</v>
      </c>
      <c r="E11" s="26">
        <v>4.4999999999999998E-2</v>
      </c>
      <c r="F11" s="26">
        <v>2.7759999999999998</v>
      </c>
      <c r="G11" s="26">
        <v>0.14899999999999999</v>
      </c>
      <c r="H11" s="26">
        <v>6.1070000000000002</v>
      </c>
      <c r="I11" s="26">
        <v>34.536999999999999</v>
      </c>
      <c r="J11" s="26">
        <v>0.434</v>
      </c>
      <c r="K11" s="26">
        <v>0.16300000000000001</v>
      </c>
      <c r="L11" s="26">
        <v>8.6999999999999994E-2</v>
      </c>
      <c r="M11" s="26">
        <v>4.0000000000000001E-3</v>
      </c>
      <c r="N11" s="26"/>
      <c r="O11" s="25">
        <f t="shared" si="17"/>
        <v>101.051</v>
      </c>
      <c r="Q11" s="26">
        <v>45.965000000000003</v>
      </c>
      <c r="R11" s="26">
        <v>79.947999999999993</v>
      </c>
      <c r="S11" s="26">
        <v>11.041</v>
      </c>
      <c r="U11" s="26"/>
      <c r="V11" s="27">
        <v>12</v>
      </c>
      <c r="W11" s="27">
        <v>4</v>
      </c>
      <c r="X11" s="14">
        <v>0</v>
      </c>
      <c r="Z11" s="28">
        <f t="shared" si="18"/>
        <v>1.9355447042979557</v>
      </c>
      <c r="AA11" s="28">
        <f t="shared" si="19"/>
        <v>1.1545839003983087E-3</v>
      </c>
      <c r="AB11" s="28">
        <f t="shared" si="20"/>
        <v>0.11158210446922567</v>
      </c>
      <c r="AC11" s="28">
        <f t="shared" si="21"/>
        <v>4.0176876170486308E-3</v>
      </c>
      <c r="AD11" s="28">
        <f t="shared" si="22"/>
        <v>0</v>
      </c>
      <c r="AE11" s="28">
        <f t="shared" si="23"/>
        <v>0.1741856338420632</v>
      </c>
      <c r="AF11" s="28">
        <f t="shared" si="24"/>
        <v>1.7559294698709438</v>
      </c>
      <c r="AG11" s="28">
        <f t="shared" si="25"/>
        <v>1.5859035721864468E-2</v>
      </c>
      <c r="AH11" s="28">
        <f t="shared" si="26"/>
        <v>4.7085507440022848E-3</v>
      </c>
      <c r="AI11" s="28">
        <f t="shared" si="27"/>
        <v>2.3867967067661387E-3</v>
      </c>
      <c r="AJ11" s="28">
        <f t="shared" si="28"/>
        <v>2.6449717648127576E-4</v>
      </c>
      <c r="AK11" s="28">
        <f t="shared" si="29"/>
        <v>0</v>
      </c>
      <c r="AL11" s="28">
        <f t="shared" si="30"/>
        <v>4.0056330643467488</v>
      </c>
      <c r="AM11" s="28">
        <f t="shared" si="31"/>
        <v>0.90975375846394957</v>
      </c>
      <c r="AN11" s="29">
        <f t="shared" si="2"/>
        <v>0</v>
      </c>
      <c r="AP11" s="25">
        <f t="shared" si="32"/>
        <v>56.749000000000002</v>
      </c>
      <c r="AQ11" s="25">
        <f>E11</f>
        <v>4.4999999999999998E-2</v>
      </c>
      <c r="AR11" s="25">
        <f t="shared" si="34"/>
        <v>2.7759999999999998</v>
      </c>
      <c r="AS11" s="25">
        <f t="shared" si="35"/>
        <v>0.14899999999999999</v>
      </c>
      <c r="AT11" s="25">
        <f t="shared" si="3"/>
        <v>0</v>
      </c>
      <c r="AU11" s="25">
        <f t="shared" si="4"/>
        <v>6.1070000000000002</v>
      </c>
      <c r="AV11" s="25">
        <f t="shared" si="36"/>
        <v>34.536999999999999</v>
      </c>
      <c r="AW11" s="25">
        <f t="shared" si="37"/>
        <v>0.434</v>
      </c>
      <c r="AX11" s="25">
        <f t="shared" si="38"/>
        <v>0.16300000000000001</v>
      </c>
      <c r="AY11" s="25">
        <f t="shared" si="39"/>
        <v>8.6999999999999994E-2</v>
      </c>
      <c r="AZ11" s="25">
        <f t="shared" si="40"/>
        <v>4.0000000000000001E-3</v>
      </c>
      <c r="BA11" s="25">
        <f t="shared" si="41"/>
        <v>0</v>
      </c>
      <c r="BB11" s="25">
        <f t="shared" si="42"/>
        <v>101.051</v>
      </c>
      <c r="BD11" s="25">
        <f t="shared" si="6"/>
        <v>0.94455725699067916</v>
      </c>
      <c r="BE11" s="25">
        <f t="shared" si="7"/>
        <v>5.634437683119225E-4</v>
      </c>
      <c r="BF11" s="25">
        <f t="shared" si="8"/>
        <v>5.4452726559435075E-2</v>
      </c>
      <c r="BG11" s="25">
        <f t="shared" si="9"/>
        <v>1.9606553062701489E-3</v>
      </c>
      <c r="BH11" s="25">
        <f t="shared" si="10"/>
        <v>8.5003618952174162E-2</v>
      </c>
      <c r="BI11" s="25">
        <f t="shared" si="11"/>
        <v>0</v>
      </c>
      <c r="BJ11" s="25">
        <f t="shared" si="12"/>
        <v>0.85690396085787157</v>
      </c>
      <c r="BK11" s="25">
        <f t="shared" si="13"/>
        <v>7.7393031773941023E-3</v>
      </c>
      <c r="BL11" s="25">
        <f t="shared" si="14"/>
        <v>2.2978005960184616E-3</v>
      </c>
      <c r="BM11" s="25">
        <f t="shared" si="15"/>
        <v>1.1647709016130068E-3</v>
      </c>
      <c r="BN11" s="25">
        <f t="shared" si="43"/>
        <v>1.2907618560510108E-4</v>
      </c>
      <c r="BO11" s="25">
        <f t="shared" si="44"/>
        <v>0</v>
      </c>
      <c r="BP11" s="25">
        <f t="shared" si="45"/>
        <v>1.9547726132953727</v>
      </c>
      <c r="BQ11" s="25">
        <f t="shared" si="16"/>
        <v>2.049155506426918</v>
      </c>
    </row>
    <row r="12" spans="1:69" s="25" customFormat="1" x14ac:dyDescent="0.15">
      <c r="A12" s="25" t="s">
        <v>76</v>
      </c>
      <c r="B12" s="25">
        <v>368</v>
      </c>
      <c r="C12" s="25">
        <f t="shared" si="46"/>
        <v>4.9999999999982947</v>
      </c>
      <c r="D12" s="26">
        <v>56.62</v>
      </c>
      <c r="E12" s="26">
        <v>4.9000000000000002E-2</v>
      </c>
      <c r="F12" s="26">
        <v>2.7469999999999999</v>
      </c>
      <c r="G12" s="26">
        <v>0.16700000000000001</v>
      </c>
      <c r="H12" s="26">
        <v>6.1050000000000004</v>
      </c>
      <c r="I12" s="26">
        <v>34.409999999999997</v>
      </c>
      <c r="J12" s="26">
        <v>0.434</v>
      </c>
      <c r="K12" s="26">
        <v>0.16400000000000001</v>
      </c>
      <c r="L12" s="26">
        <v>8.5999999999999993E-2</v>
      </c>
      <c r="M12" s="26">
        <v>7.0000000000000001E-3</v>
      </c>
      <c r="N12" s="26"/>
      <c r="O12" s="25">
        <f t="shared" si="17"/>
        <v>100.789</v>
      </c>
      <c r="Q12" s="26">
        <v>45.969000000000001</v>
      </c>
      <c r="R12" s="26">
        <v>79.950999999999993</v>
      </c>
      <c r="S12" s="26">
        <v>11.041</v>
      </c>
      <c r="U12" s="26"/>
      <c r="V12" s="27">
        <v>12</v>
      </c>
      <c r="W12" s="27">
        <v>4</v>
      </c>
      <c r="X12" s="14">
        <v>0</v>
      </c>
      <c r="Z12" s="28">
        <f t="shared" si="18"/>
        <v>1.9363174910793397</v>
      </c>
      <c r="AA12" s="28">
        <f t="shared" si="19"/>
        <v>1.2605810485694698E-3</v>
      </c>
      <c r="AB12" s="28">
        <f t="shared" si="20"/>
        <v>0.11071219360565983</v>
      </c>
      <c r="AC12" s="28">
        <f t="shared" si="21"/>
        <v>4.5151073382065227E-3</v>
      </c>
      <c r="AD12" s="28">
        <f t="shared" si="22"/>
        <v>0</v>
      </c>
      <c r="AE12" s="28">
        <f t="shared" si="23"/>
        <v>0.17459499567172351</v>
      </c>
      <c r="AF12" s="28">
        <f t="shared" si="24"/>
        <v>1.7541585305832539</v>
      </c>
      <c r="AG12" s="28">
        <f t="shared" si="25"/>
        <v>1.5901514421019763E-2</v>
      </c>
      <c r="AH12" s="28">
        <f t="shared" si="26"/>
        <v>4.7501268661274054E-3</v>
      </c>
      <c r="AI12" s="28">
        <f t="shared" si="27"/>
        <v>2.3656818541410206E-3</v>
      </c>
      <c r="AJ12" s="28">
        <f t="shared" si="28"/>
        <v>4.6410986423282429E-4</v>
      </c>
      <c r="AK12" s="28">
        <f t="shared" si="29"/>
        <v>0</v>
      </c>
      <c r="AL12" s="28">
        <f t="shared" si="30"/>
        <v>4.0050403323322739</v>
      </c>
      <c r="AM12" s="28">
        <f t="shared" si="31"/>
        <v>0.90947780870128536</v>
      </c>
      <c r="AN12" s="29">
        <f t="shared" si="2"/>
        <v>0</v>
      </c>
      <c r="AP12" s="25">
        <f t="shared" si="32"/>
        <v>56.62</v>
      </c>
      <c r="AQ12" s="25">
        <f>E12</f>
        <v>4.9000000000000002E-2</v>
      </c>
      <c r="AR12" s="25">
        <f t="shared" si="34"/>
        <v>2.7469999999999999</v>
      </c>
      <c r="AS12" s="25">
        <f t="shared" si="35"/>
        <v>0.16700000000000001</v>
      </c>
      <c r="AT12" s="25">
        <f t="shared" si="3"/>
        <v>0</v>
      </c>
      <c r="AU12" s="25">
        <f t="shared" si="4"/>
        <v>6.1050000000000004</v>
      </c>
      <c r="AV12" s="25">
        <f t="shared" si="36"/>
        <v>34.409999999999997</v>
      </c>
      <c r="AW12" s="25">
        <f t="shared" si="37"/>
        <v>0.434</v>
      </c>
      <c r="AX12" s="25">
        <f t="shared" si="38"/>
        <v>0.16400000000000001</v>
      </c>
      <c r="AY12" s="25">
        <f t="shared" si="39"/>
        <v>8.5999999999999993E-2</v>
      </c>
      <c r="AZ12" s="25">
        <f t="shared" si="40"/>
        <v>7.0000000000000001E-3</v>
      </c>
      <c r="BA12" s="25">
        <f t="shared" si="41"/>
        <v>0</v>
      </c>
      <c r="BB12" s="25">
        <f t="shared" si="42"/>
        <v>100.789</v>
      </c>
      <c r="BD12" s="25">
        <f t="shared" si="6"/>
        <v>0.94241011984021306</v>
      </c>
      <c r="BE12" s="25">
        <f t="shared" si="7"/>
        <v>6.1352765882853784E-4</v>
      </c>
      <c r="BF12" s="25">
        <f t="shared" si="8"/>
        <v>5.3883876029815612E-2</v>
      </c>
      <c r="BG12" s="25">
        <f t="shared" si="9"/>
        <v>2.1975129942759393E-3</v>
      </c>
      <c r="BH12" s="25">
        <f t="shared" si="10"/>
        <v>8.497578085852682E-2</v>
      </c>
      <c r="BI12" s="25">
        <f t="shared" si="11"/>
        <v>0</v>
      </c>
      <c r="BJ12" s="25">
        <f t="shared" si="12"/>
        <v>0.85375294012564373</v>
      </c>
      <c r="BK12" s="25">
        <f t="shared" si="13"/>
        <v>7.7393031773941023E-3</v>
      </c>
      <c r="BL12" s="25">
        <f t="shared" si="14"/>
        <v>2.3118975321903541E-3</v>
      </c>
      <c r="BM12" s="25">
        <f t="shared" si="15"/>
        <v>1.1513827303300985E-3</v>
      </c>
      <c r="BN12" s="25">
        <f t="shared" si="43"/>
        <v>2.258833248089269E-4</v>
      </c>
      <c r="BO12" s="25">
        <f t="shared" si="44"/>
        <v>0</v>
      </c>
      <c r="BP12" s="25">
        <f t="shared" si="45"/>
        <v>1.9492622242720268</v>
      </c>
      <c r="BQ12" s="25">
        <f t="shared" si="16"/>
        <v>2.0546442045928424</v>
      </c>
    </row>
    <row r="13" spans="1:69" s="25" customFormat="1" x14ac:dyDescent="0.15">
      <c r="A13" s="25" t="s">
        <v>77</v>
      </c>
      <c r="B13" s="25">
        <v>369</v>
      </c>
      <c r="C13" s="25">
        <f t="shared" si="46"/>
        <v>4.4721359550018667</v>
      </c>
      <c r="D13" s="26">
        <v>56.415999999999997</v>
      </c>
      <c r="E13" s="26">
        <v>4.5999999999999999E-2</v>
      </c>
      <c r="F13" s="26">
        <v>2.7730000000000001</v>
      </c>
      <c r="G13" s="26">
        <v>0.19500000000000001</v>
      </c>
      <c r="H13" s="26">
        <v>6.0780000000000003</v>
      </c>
      <c r="I13" s="26">
        <v>34.341999999999999</v>
      </c>
      <c r="J13" s="26">
        <v>0.42799999999999999</v>
      </c>
      <c r="K13" s="26">
        <v>0.16400000000000001</v>
      </c>
      <c r="L13" s="26">
        <v>7.8E-2</v>
      </c>
      <c r="M13" s="26">
        <v>7.0000000000000001E-3</v>
      </c>
      <c r="N13" s="26"/>
      <c r="O13" s="25">
        <f t="shared" si="17"/>
        <v>100.527</v>
      </c>
      <c r="Q13" s="26">
        <v>45.972999999999999</v>
      </c>
      <c r="R13" s="26">
        <v>79.953000000000003</v>
      </c>
      <c r="S13" s="26">
        <v>11.041</v>
      </c>
      <c r="U13" s="26"/>
      <c r="V13" s="27">
        <v>12</v>
      </c>
      <c r="W13" s="27">
        <v>4</v>
      </c>
      <c r="X13" s="14">
        <v>0</v>
      </c>
      <c r="Z13" s="28">
        <f t="shared" si="18"/>
        <v>1.9345250663702651</v>
      </c>
      <c r="AA13" s="28">
        <f t="shared" si="19"/>
        <v>1.1865823734411118E-3</v>
      </c>
      <c r="AB13" s="28">
        <f t="shared" si="20"/>
        <v>0.11206036513581127</v>
      </c>
      <c r="AC13" s="28">
        <f t="shared" si="21"/>
        <v>5.2862973331378573E-3</v>
      </c>
      <c r="AD13" s="28">
        <f t="shared" si="22"/>
        <v>0</v>
      </c>
      <c r="AE13" s="28">
        <f t="shared" si="23"/>
        <v>0.17428988620113883</v>
      </c>
      <c r="AF13" s="28">
        <f t="shared" si="24"/>
        <v>1.755396056394946</v>
      </c>
      <c r="AG13" s="28">
        <f t="shared" si="25"/>
        <v>1.5723813869348468E-2</v>
      </c>
      <c r="AH13" s="28">
        <f t="shared" si="26"/>
        <v>4.7628902707079548E-3</v>
      </c>
      <c r="AI13" s="28">
        <f t="shared" si="27"/>
        <v>2.1513836184039771E-3</v>
      </c>
      <c r="AJ13" s="28">
        <f t="shared" si="28"/>
        <v>4.6535690923477313E-4</v>
      </c>
      <c r="AK13" s="28">
        <f t="shared" si="29"/>
        <v>0</v>
      </c>
      <c r="AL13" s="28">
        <f t="shared" si="30"/>
        <v>4.005847698476436</v>
      </c>
      <c r="AM13" s="28">
        <f t="shared" si="31"/>
        <v>0.90967966219069851</v>
      </c>
      <c r="AN13" s="29">
        <f t="shared" si="2"/>
        <v>0</v>
      </c>
      <c r="AP13" s="25">
        <f t="shared" si="32"/>
        <v>56.415999999999997</v>
      </c>
      <c r="AQ13" s="25">
        <f>E13</f>
        <v>4.5999999999999999E-2</v>
      </c>
      <c r="AR13" s="25">
        <f t="shared" si="34"/>
        <v>2.7730000000000001</v>
      </c>
      <c r="AS13" s="25">
        <f t="shared" si="35"/>
        <v>0.19500000000000001</v>
      </c>
      <c r="AT13" s="25">
        <f t="shared" si="3"/>
        <v>0</v>
      </c>
      <c r="AU13" s="25">
        <f t="shared" si="4"/>
        <v>6.0780000000000003</v>
      </c>
      <c r="AV13" s="25">
        <f t="shared" si="36"/>
        <v>34.341999999999999</v>
      </c>
      <c r="AW13" s="25">
        <f t="shared" si="37"/>
        <v>0.42799999999999999</v>
      </c>
      <c r="AX13" s="25">
        <f t="shared" si="38"/>
        <v>0.16400000000000001</v>
      </c>
      <c r="AY13" s="25">
        <f t="shared" si="39"/>
        <v>7.8E-2</v>
      </c>
      <c r="AZ13" s="25">
        <f t="shared" si="40"/>
        <v>7.0000000000000001E-3</v>
      </c>
      <c r="BA13" s="25">
        <f t="shared" si="41"/>
        <v>0</v>
      </c>
      <c r="BB13" s="25">
        <f t="shared" si="42"/>
        <v>100.527</v>
      </c>
      <c r="BD13" s="25">
        <f t="shared" si="6"/>
        <v>0.93901464713715044</v>
      </c>
      <c r="BE13" s="25">
        <f t="shared" si="7"/>
        <v>5.7596474094107628E-4</v>
      </c>
      <c r="BF13" s="25">
        <f t="shared" si="8"/>
        <v>5.4393879952922719E-2</v>
      </c>
      <c r="BG13" s="25">
        <f t="shared" si="9"/>
        <v>2.5659582867293899E-3</v>
      </c>
      <c r="BH13" s="25">
        <f t="shared" si="10"/>
        <v>8.4599966594287632E-2</v>
      </c>
      <c r="BI13" s="25">
        <f t="shared" si="11"/>
        <v>0</v>
      </c>
      <c r="BJ13" s="25">
        <f t="shared" si="12"/>
        <v>0.85206577941862427</v>
      </c>
      <c r="BK13" s="25">
        <f t="shared" si="13"/>
        <v>7.6323082025914184E-3</v>
      </c>
      <c r="BL13" s="25">
        <f t="shared" si="14"/>
        <v>2.3118975321903541E-3</v>
      </c>
      <c r="BM13" s="25">
        <f t="shared" si="15"/>
        <v>1.0442773600668337E-3</v>
      </c>
      <c r="BN13" s="25">
        <f t="shared" si="43"/>
        <v>2.258833248089269E-4</v>
      </c>
      <c r="BO13" s="25">
        <f t="shared" si="44"/>
        <v>0</v>
      </c>
      <c r="BP13" s="25">
        <f t="shared" si="45"/>
        <v>1.9444305625503129</v>
      </c>
      <c r="BQ13" s="25">
        <f t="shared" si="16"/>
        <v>2.0601649529836488</v>
      </c>
    </row>
    <row r="14" spans="1:69" s="25" customFormat="1" x14ac:dyDescent="0.15">
      <c r="A14" s="25" t="s">
        <v>78</v>
      </c>
      <c r="B14" s="25">
        <v>370</v>
      </c>
      <c r="C14" s="25">
        <f t="shared" si="46"/>
        <v>4.9999999999982947</v>
      </c>
      <c r="D14" s="26">
        <v>56.377000000000002</v>
      </c>
      <c r="E14" s="26">
        <v>5.2999999999999999E-2</v>
      </c>
      <c r="F14" s="26">
        <v>2.83</v>
      </c>
      <c r="G14" s="26">
        <v>0.20699999999999999</v>
      </c>
      <c r="H14" s="26">
        <v>6.0819999999999999</v>
      </c>
      <c r="I14" s="26">
        <v>34.329000000000001</v>
      </c>
      <c r="J14" s="26">
        <v>0.42499999999999999</v>
      </c>
      <c r="K14" s="26">
        <v>0.16600000000000001</v>
      </c>
      <c r="L14" s="26">
        <v>8.5999999999999993E-2</v>
      </c>
      <c r="M14" s="26">
        <v>7.0000000000000001E-3</v>
      </c>
      <c r="N14" s="26"/>
      <c r="O14" s="25">
        <f t="shared" si="17"/>
        <v>100.56199999999998</v>
      </c>
      <c r="Q14" s="26">
        <v>45.976999999999997</v>
      </c>
      <c r="R14" s="26">
        <v>79.956000000000003</v>
      </c>
      <c r="S14" s="26">
        <v>11.041</v>
      </c>
      <c r="U14" s="26"/>
      <c r="V14" s="27">
        <v>12</v>
      </c>
      <c r="W14" s="27">
        <v>4</v>
      </c>
      <c r="X14" s="14">
        <v>0</v>
      </c>
      <c r="Z14" s="28">
        <f t="shared" si="18"/>
        <v>1.9327856124165175</v>
      </c>
      <c r="AA14" s="28">
        <f t="shared" si="19"/>
        <v>1.3668648703699976E-3</v>
      </c>
      <c r="AB14" s="28">
        <f t="shared" si="20"/>
        <v>0.11434001649023509</v>
      </c>
      <c r="AC14" s="28">
        <f t="shared" si="21"/>
        <v>5.6104406460586011E-3</v>
      </c>
      <c r="AD14" s="28">
        <f t="shared" si="22"/>
        <v>0</v>
      </c>
      <c r="AE14" s="28">
        <f t="shared" si="23"/>
        <v>0.17436830976031217</v>
      </c>
      <c r="AF14" s="28">
        <f t="shared" si="24"/>
        <v>1.7543665511310118</v>
      </c>
      <c r="AG14" s="28">
        <f t="shared" si="25"/>
        <v>1.5610352375571861E-2</v>
      </c>
      <c r="AH14" s="28">
        <f t="shared" si="26"/>
        <v>4.8199714689547597E-3</v>
      </c>
      <c r="AI14" s="28">
        <f t="shared" si="27"/>
        <v>2.3715449316575382E-3</v>
      </c>
      <c r="AJ14" s="28">
        <f t="shared" si="28"/>
        <v>4.6526010855050989E-4</v>
      </c>
      <c r="AK14" s="28">
        <f t="shared" si="29"/>
        <v>0</v>
      </c>
      <c r="AL14" s="28">
        <f t="shared" si="30"/>
        <v>4.0061049241992404</v>
      </c>
      <c r="AM14" s="28">
        <f t="shared" si="31"/>
        <v>0.90959446355434692</v>
      </c>
      <c r="AN14" s="29">
        <f t="shared" si="2"/>
        <v>0</v>
      </c>
      <c r="AP14" s="25">
        <f t="shared" si="32"/>
        <v>56.377000000000002</v>
      </c>
      <c r="AQ14" s="25">
        <f>E14</f>
        <v>5.2999999999999999E-2</v>
      </c>
      <c r="AR14" s="25">
        <f t="shared" si="34"/>
        <v>2.83</v>
      </c>
      <c r="AS14" s="25">
        <f t="shared" si="35"/>
        <v>0.20699999999999999</v>
      </c>
      <c r="AT14" s="25">
        <f t="shared" si="3"/>
        <v>0</v>
      </c>
      <c r="AU14" s="25">
        <f t="shared" si="4"/>
        <v>6.081999999999999</v>
      </c>
      <c r="AV14" s="25">
        <f t="shared" si="36"/>
        <v>34.329000000000001</v>
      </c>
      <c r="AW14" s="25">
        <f t="shared" si="37"/>
        <v>0.42499999999999999</v>
      </c>
      <c r="AX14" s="25">
        <f t="shared" si="38"/>
        <v>0.16600000000000001</v>
      </c>
      <c r="AY14" s="25">
        <f t="shared" si="39"/>
        <v>8.5999999999999993E-2</v>
      </c>
      <c r="AZ14" s="25">
        <f t="shared" si="40"/>
        <v>7.0000000000000001E-3</v>
      </c>
      <c r="BA14" s="25">
        <f t="shared" si="41"/>
        <v>0</v>
      </c>
      <c r="BB14" s="25">
        <f t="shared" si="42"/>
        <v>100.56199999999998</v>
      </c>
      <c r="BD14" s="25">
        <f t="shared" si="6"/>
        <v>0.93836551264980028</v>
      </c>
      <c r="BE14" s="25">
        <f t="shared" si="7"/>
        <v>6.6361154934515307E-4</v>
      </c>
      <c r="BF14" s="25">
        <f t="shared" si="8"/>
        <v>5.5511965476657515E-2</v>
      </c>
      <c r="BG14" s="25">
        <f t="shared" si="9"/>
        <v>2.7238634120665831E-3</v>
      </c>
      <c r="BH14" s="25">
        <f t="shared" si="10"/>
        <v>8.4655642781582316E-2</v>
      </c>
      <c r="BI14" s="25">
        <f t="shared" si="11"/>
        <v>0</v>
      </c>
      <c r="BJ14" s="25">
        <f t="shared" si="12"/>
        <v>0.85174323398934115</v>
      </c>
      <c r="BK14" s="25">
        <f t="shared" si="13"/>
        <v>7.5788107151900765E-3</v>
      </c>
      <c r="BL14" s="25">
        <f t="shared" si="14"/>
        <v>2.3400914045341387E-3</v>
      </c>
      <c r="BM14" s="25">
        <f t="shared" si="15"/>
        <v>1.1513827303300985E-3</v>
      </c>
      <c r="BN14" s="25">
        <f t="shared" si="43"/>
        <v>2.258833248089269E-4</v>
      </c>
      <c r="BO14" s="25">
        <f t="shared" si="44"/>
        <v>0</v>
      </c>
      <c r="BP14" s="25">
        <f t="shared" si="45"/>
        <v>1.9449599980336563</v>
      </c>
      <c r="BQ14" s="25">
        <f t="shared" si="16"/>
        <v>2.0597364101315141</v>
      </c>
    </row>
    <row r="15" spans="1:69" s="25" customFormat="1" x14ac:dyDescent="0.15">
      <c r="A15" s="25" t="s">
        <v>79</v>
      </c>
      <c r="B15" s="25">
        <v>371</v>
      </c>
      <c r="C15" s="25">
        <f t="shared" si="46"/>
        <v>5.0000000000039799</v>
      </c>
      <c r="D15" s="26">
        <v>56.231000000000002</v>
      </c>
      <c r="E15" s="26">
        <v>5.0999999999999997E-2</v>
      </c>
      <c r="F15" s="26">
        <v>2.9129999999999998</v>
      </c>
      <c r="G15" s="26">
        <v>0.23699999999999999</v>
      </c>
      <c r="H15" s="26">
        <v>6.0919999999999996</v>
      </c>
      <c r="I15" s="26">
        <v>34.332999999999998</v>
      </c>
      <c r="J15" s="26">
        <v>0.43</v>
      </c>
      <c r="K15" s="26">
        <v>0.16700000000000001</v>
      </c>
      <c r="L15" s="26">
        <v>8.4000000000000005E-2</v>
      </c>
      <c r="M15" s="26">
        <v>8.9999999999999993E-3</v>
      </c>
      <c r="N15" s="26"/>
      <c r="O15" s="25">
        <f t="shared" si="17"/>
        <v>100.54700000000001</v>
      </c>
      <c r="Q15" s="26">
        <v>45.981000000000002</v>
      </c>
      <c r="R15" s="26">
        <v>79.959000000000003</v>
      </c>
      <c r="S15" s="26">
        <v>11.041</v>
      </c>
      <c r="U15" s="26"/>
      <c r="V15" s="27">
        <v>12</v>
      </c>
      <c r="W15" s="27">
        <v>4</v>
      </c>
      <c r="X15" s="14">
        <v>0</v>
      </c>
      <c r="Z15" s="28">
        <f t="shared" si="18"/>
        <v>1.9287925345017307</v>
      </c>
      <c r="AA15" s="28">
        <f t="shared" si="19"/>
        <v>1.3159757174895659E-3</v>
      </c>
      <c r="AB15" s="28">
        <f t="shared" si="20"/>
        <v>0.11775525219819082</v>
      </c>
      <c r="AC15" s="28">
        <f t="shared" si="21"/>
        <v>6.4269209782289952E-3</v>
      </c>
      <c r="AD15" s="28">
        <f t="shared" si="22"/>
        <v>0</v>
      </c>
      <c r="AE15" s="28">
        <f t="shared" si="23"/>
        <v>0.17474671642868048</v>
      </c>
      <c r="AF15" s="28">
        <f t="shared" si="24"/>
        <v>1.75549229084714</v>
      </c>
      <c r="AG15" s="28">
        <f t="shared" si="25"/>
        <v>1.5802296979587571E-2</v>
      </c>
      <c r="AH15" s="28">
        <f t="shared" si="26"/>
        <v>4.8515536457398546E-3</v>
      </c>
      <c r="AI15" s="28">
        <f t="shared" si="27"/>
        <v>2.3176090571172519E-3</v>
      </c>
      <c r="AJ15" s="28">
        <f t="shared" si="28"/>
        <v>5.9850567732883098E-4</v>
      </c>
      <c r="AK15" s="28">
        <f t="shared" si="29"/>
        <v>0</v>
      </c>
      <c r="AL15" s="28">
        <f t="shared" si="30"/>
        <v>4.0080996560312334</v>
      </c>
      <c r="AM15" s="28">
        <f t="shared" si="31"/>
        <v>0.90946887107244634</v>
      </c>
      <c r="AN15" s="29">
        <f t="shared" si="2"/>
        <v>0</v>
      </c>
      <c r="AP15" s="25">
        <f t="shared" si="32"/>
        <v>56.231000000000002</v>
      </c>
      <c r="AQ15" s="25">
        <f t="shared" si="33"/>
        <v>5.0999999999999997E-2</v>
      </c>
      <c r="AR15" s="25">
        <f t="shared" si="34"/>
        <v>2.9129999999999998</v>
      </c>
      <c r="AS15" s="25">
        <f t="shared" si="35"/>
        <v>0.23699999999999999</v>
      </c>
      <c r="AT15" s="25">
        <f t="shared" si="3"/>
        <v>0</v>
      </c>
      <c r="AU15" s="25">
        <f t="shared" si="4"/>
        <v>6.0919999999999996</v>
      </c>
      <c r="AV15" s="25">
        <f t="shared" si="36"/>
        <v>34.332999999999998</v>
      </c>
      <c r="AW15" s="25">
        <f t="shared" si="37"/>
        <v>0.43</v>
      </c>
      <c r="AX15" s="25">
        <f t="shared" si="38"/>
        <v>0.16700000000000001</v>
      </c>
      <c r="AY15" s="25">
        <f t="shared" si="39"/>
        <v>8.4000000000000005E-2</v>
      </c>
      <c r="AZ15" s="25">
        <f t="shared" si="40"/>
        <v>8.9999999999999993E-3</v>
      </c>
      <c r="BA15" s="25">
        <f t="shared" si="41"/>
        <v>0</v>
      </c>
      <c r="BB15" s="25">
        <f t="shared" si="42"/>
        <v>100.54700000000001</v>
      </c>
      <c r="BD15" s="25">
        <f t="shared" si="6"/>
        <v>0.93593541944074576</v>
      </c>
      <c r="BE15" s="25">
        <f t="shared" si="7"/>
        <v>6.385696040868454E-4</v>
      </c>
      <c r="BF15" s="25">
        <f t="shared" si="8"/>
        <v>5.7140054923499412E-2</v>
      </c>
      <c r="BG15" s="25">
        <f t="shared" si="9"/>
        <v>3.1186262254095662E-3</v>
      </c>
      <c r="BH15" s="25">
        <f t="shared" si="10"/>
        <v>8.4794833249819054E-2</v>
      </c>
      <c r="BI15" s="25">
        <f t="shared" si="11"/>
        <v>0</v>
      </c>
      <c r="BJ15" s="25">
        <f t="shared" si="12"/>
        <v>0.85184247873681274</v>
      </c>
      <c r="BK15" s="25">
        <f t="shared" si="13"/>
        <v>7.6679731941923131E-3</v>
      </c>
      <c r="BL15" s="25">
        <f t="shared" si="14"/>
        <v>2.3541883407060312E-3</v>
      </c>
      <c r="BM15" s="25">
        <f t="shared" si="15"/>
        <v>1.1246063877642825E-3</v>
      </c>
      <c r="BN15" s="25">
        <f t="shared" si="43"/>
        <v>2.9042141761147743E-4</v>
      </c>
      <c r="BO15" s="25">
        <f t="shared" si="44"/>
        <v>0</v>
      </c>
      <c r="BP15" s="25">
        <f t="shared" si="45"/>
        <v>1.9449071715206472</v>
      </c>
      <c r="BQ15" s="25">
        <f t="shared" si="16"/>
        <v>2.0608179735886605</v>
      </c>
    </row>
    <row r="16" spans="1:69" s="25" customFormat="1" x14ac:dyDescent="0.15">
      <c r="A16" s="25" t="s">
        <v>80</v>
      </c>
      <c r="B16" s="25">
        <v>372</v>
      </c>
      <c r="C16" s="25">
        <f t="shared" si="46"/>
        <v>5.8309518948414594</v>
      </c>
      <c r="D16" s="26">
        <v>56.174999999999997</v>
      </c>
      <c r="E16" s="26">
        <v>6.8000000000000005E-2</v>
      </c>
      <c r="F16" s="26">
        <v>2.948</v>
      </c>
      <c r="G16" s="26">
        <v>0.25700000000000001</v>
      </c>
      <c r="H16" s="26">
        <v>6.1130000000000004</v>
      </c>
      <c r="I16" s="26">
        <v>34.298000000000002</v>
      </c>
      <c r="J16" s="26">
        <v>0.434</v>
      </c>
      <c r="K16" s="26">
        <v>0.155</v>
      </c>
      <c r="L16" s="26">
        <v>9.2999999999999999E-2</v>
      </c>
      <c r="M16" s="26">
        <v>1.0999999999999999E-2</v>
      </c>
      <c r="N16" s="26"/>
      <c r="O16" s="25">
        <f t="shared" si="17"/>
        <v>100.55199999999999</v>
      </c>
      <c r="Q16" s="26">
        <v>45.985999999999997</v>
      </c>
      <c r="R16" s="26">
        <v>79.962000000000003</v>
      </c>
      <c r="S16" s="26">
        <v>11.041</v>
      </c>
      <c r="U16" s="26"/>
      <c r="V16" s="27">
        <v>12</v>
      </c>
      <c r="W16" s="27">
        <v>4</v>
      </c>
      <c r="X16" s="14">
        <v>0</v>
      </c>
      <c r="Z16" s="28">
        <f t="shared" si="18"/>
        <v>1.9272258396807898</v>
      </c>
      <c r="AA16" s="28">
        <f t="shared" si="19"/>
        <v>1.7549568055343361E-3</v>
      </c>
      <c r="AB16" s="28">
        <f t="shared" si="20"/>
        <v>0.11919199828087543</v>
      </c>
      <c r="AC16" s="28">
        <f t="shared" si="21"/>
        <v>6.9705581867454429E-3</v>
      </c>
      <c r="AD16" s="28">
        <f t="shared" si="22"/>
        <v>0</v>
      </c>
      <c r="AE16" s="28">
        <f t="shared" si="23"/>
        <v>0.17538132402699985</v>
      </c>
      <c r="AF16" s="28">
        <f t="shared" si="24"/>
        <v>1.7540250382662059</v>
      </c>
      <c r="AG16" s="28">
        <f t="shared" si="25"/>
        <v>1.5952226696591385E-2</v>
      </c>
      <c r="AH16" s="28">
        <f t="shared" si="26"/>
        <v>4.5037666880307437E-3</v>
      </c>
      <c r="AI16" s="28">
        <f t="shared" si="27"/>
        <v>2.5663959502563462E-3</v>
      </c>
      <c r="AJ16" s="28">
        <f t="shared" si="28"/>
        <v>7.3164139567178028E-4</v>
      </c>
      <c r="AK16" s="28">
        <f t="shared" si="29"/>
        <v>0</v>
      </c>
      <c r="AL16" s="28">
        <f t="shared" si="30"/>
        <v>4.0083037459777016</v>
      </c>
      <c r="AM16" s="28">
        <f t="shared" si="31"/>
        <v>0.90910088851446025</v>
      </c>
      <c r="AN16" s="29">
        <f t="shared" si="2"/>
        <v>0</v>
      </c>
      <c r="AP16" s="25">
        <f t="shared" si="32"/>
        <v>56.174999999999997</v>
      </c>
      <c r="AQ16" s="25">
        <f t="shared" si="33"/>
        <v>6.8000000000000005E-2</v>
      </c>
      <c r="AR16" s="25">
        <f t="shared" si="34"/>
        <v>2.948</v>
      </c>
      <c r="AS16" s="25">
        <f t="shared" si="35"/>
        <v>0.25700000000000001</v>
      </c>
      <c r="AT16" s="25">
        <f t="shared" si="3"/>
        <v>0</v>
      </c>
      <c r="AU16" s="25">
        <f t="shared" si="4"/>
        <v>6.1130000000000013</v>
      </c>
      <c r="AV16" s="25">
        <f t="shared" si="36"/>
        <v>34.298000000000002</v>
      </c>
      <c r="AW16" s="25">
        <f t="shared" si="37"/>
        <v>0.434</v>
      </c>
      <c r="AX16" s="25">
        <f t="shared" si="38"/>
        <v>0.155</v>
      </c>
      <c r="AY16" s="25">
        <f t="shared" si="39"/>
        <v>9.2999999999999999E-2</v>
      </c>
      <c r="AZ16" s="25">
        <f t="shared" si="40"/>
        <v>1.0999999999999999E-2</v>
      </c>
      <c r="BA16" s="25">
        <f t="shared" si="41"/>
        <v>0</v>
      </c>
      <c r="BB16" s="25">
        <f t="shared" si="42"/>
        <v>100.55199999999999</v>
      </c>
      <c r="BD16" s="25">
        <f t="shared" si="6"/>
        <v>0.93500332889480686</v>
      </c>
      <c r="BE16" s="25">
        <f t="shared" si="7"/>
        <v>8.5142613878246064E-4</v>
      </c>
      <c r="BF16" s="25">
        <f t="shared" si="8"/>
        <v>5.7826598666143592E-2</v>
      </c>
      <c r="BG16" s="25">
        <f t="shared" si="9"/>
        <v>3.3818014343048883E-3</v>
      </c>
      <c r="BH16" s="25">
        <f t="shared" si="10"/>
        <v>8.5087133233116216E-2</v>
      </c>
      <c r="BI16" s="25">
        <f t="shared" si="11"/>
        <v>0</v>
      </c>
      <c r="BJ16" s="25">
        <f t="shared" si="12"/>
        <v>0.85097408719643519</v>
      </c>
      <c r="BK16" s="25">
        <f t="shared" si="13"/>
        <v>7.7393031773941023E-3</v>
      </c>
      <c r="BL16" s="25">
        <f t="shared" si="14"/>
        <v>2.1850251066433224E-3</v>
      </c>
      <c r="BM16" s="25">
        <f t="shared" si="15"/>
        <v>1.2450999293104556E-3</v>
      </c>
      <c r="BN16" s="25">
        <f t="shared" si="43"/>
        <v>3.5495951041402795E-4</v>
      </c>
      <c r="BO16" s="25">
        <f t="shared" si="44"/>
        <v>0</v>
      </c>
      <c r="BP16" s="25">
        <f t="shared" si="45"/>
        <v>1.9446487632873508</v>
      </c>
      <c r="BQ16" s="25">
        <f t="shared" si="16"/>
        <v>2.0611967681000776</v>
      </c>
    </row>
    <row r="17" spans="1:69" s="25" customFormat="1" x14ac:dyDescent="0.15">
      <c r="A17" s="25" t="s">
        <v>81</v>
      </c>
      <c r="B17" s="25">
        <v>373</v>
      </c>
      <c r="C17" s="25">
        <f t="shared" si="46"/>
        <v>4.2426406871194464</v>
      </c>
      <c r="D17" s="26">
        <v>56.238</v>
      </c>
      <c r="E17" s="26">
        <v>5.8999999999999997E-2</v>
      </c>
      <c r="F17" s="26">
        <v>3.0129999999999999</v>
      </c>
      <c r="G17" s="26">
        <v>0.27300000000000002</v>
      </c>
      <c r="H17" s="26">
        <v>6.0640000000000001</v>
      </c>
      <c r="I17" s="26">
        <v>34.228000000000002</v>
      </c>
      <c r="J17" s="26">
        <v>0.436</v>
      </c>
      <c r="K17" s="26">
        <v>0.16600000000000001</v>
      </c>
      <c r="L17" s="26">
        <v>9.2999999999999999E-2</v>
      </c>
      <c r="M17" s="26">
        <v>2E-3</v>
      </c>
      <c r="N17" s="26"/>
      <c r="O17" s="25">
        <f t="shared" si="17"/>
        <v>100.572</v>
      </c>
      <c r="Q17" s="26">
        <v>45.988999999999997</v>
      </c>
      <c r="R17" s="26">
        <v>79.965000000000003</v>
      </c>
      <c r="S17" s="26">
        <v>11.041</v>
      </c>
      <c r="U17" s="26"/>
      <c r="V17" s="27">
        <v>12</v>
      </c>
      <c r="W17" s="27">
        <v>4</v>
      </c>
      <c r="X17" s="14">
        <v>0</v>
      </c>
      <c r="Z17" s="28">
        <f t="shared" si="18"/>
        <v>1.9282433198586799</v>
      </c>
      <c r="AA17" s="28">
        <f t="shared" si="19"/>
        <v>1.5217803427130829E-3</v>
      </c>
      <c r="AB17" s="28">
        <f t="shared" si="20"/>
        <v>0.12174781973935736</v>
      </c>
      <c r="AC17" s="28">
        <f t="shared" si="21"/>
        <v>7.4001329071285019E-3</v>
      </c>
      <c r="AD17" s="28">
        <f t="shared" si="22"/>
        <v>0</v>
      </c>
      <c r="AE17" s="28">
        <f t="shared" si="23"/>
        <v>0.17387237264383809</v>
      </c>
      <c r="AF17" s="28">
        <f t="shared" si="24"/>
        <v>1.749407383101143</v>
      </c>
      <c r="AG17" s="28">
        <f t="shared" si="25"/>
        <v>1.6016237925840657E-2</v>
      </c>
      <c r="AH17" s="28">
        <f t="shared" si="26"/>
        <v>4.8205291505493131E-3</v>
      </c>
      <c r="AI17" s="28">
        <f t="shared" si="27"/>
        <v>2.56487438608528E-3</v>
      </c>
      <c r="AJ17" s="28">
        <f t="shared" si="28"/>
        <v>1.3294684005622697E-4</v>
      </c>
      <c r="AK17" s="28">
        <f t="shared" si="29"/>
        <v>0</v>
      </c>
      <c r="AL17" s="28">
        <f t="shared" si="30"/>
        <v>4.0057273968953915</v>
      </c>
      <c r="AM17" s="28">
        <f t="shared" si="31"/>
        <v>0.90959590141555424</v>
      </c>
      <c r="AN17" s="29">
        <f t="shared" si="2"/>
        <v>0</v>
      </c>
      <c r="AP17" s="25">
        <f t="shared" si="32"/>
        <v>56.238</v>
      </c>
      <c r="AQ17" s="25">
        <f t="shared" si="33"/>
        <v>5.8999999999999997E-2</v>
      </c>
      <c r="AR17" s="25">
        <f t="shared" si="34"/>
        <v>3.0129999999999999</v>
      </c>
      <c r="AS17" s="25">
        <f t="shared" si="35"/>
        <v>0.27300000000000002</v>
      </c>
      <c r="AT17" s="25">
        <f t="shared" si="3"/>
        <v>0</v>
      </c>
      <c r="AU17" s="25">
        <f t="shared" si="4"/>
        <v>6.0639999999999992</v>
      </c>
      <c r="AV17" s="25">
        <f t="shared" si="36"/>
        <v>34.228000000000002</v>
      </c>
      <c r="AW17" s="25">
        <f t="shared" si="37"/>
        <v>0.436</v>
      </c>
      <c r="AX17" s="25">
        <f t="shared" si="38"/>
        <v>0.16600000000000001</v>
      </c>
      <c r="AY17" s="25">
        <f t="shared" si="39"/>
        <v>9.2999999999999999E-2</v>
      </c>
      <c r="AZ17" s="25">
        <f t="shared" si="40"/>
        <v>2E-3</v>
      </c>
      <c r="BA17" s="25">
        <f t="shared" si="41"/>
        <v>0</v>
      </c>
      <c r="BB17" s="25">
        <f t="shared" si="42"/>
        <v>100.572</v>
      </c>
      <c r="BD17" s="25">
        <f t="shared" si="6"/>
        <v>0.93605193075898807</v>
      </c>
      <c r="BE17" s="25">
        <f t="shared" si="7"/>
        <v>7.3873738512007607E-4</v>
      </c>
      <c r="BF17" s="25">
        <f t="shared" si="8"/>
        <v>5.9101608473911341E-2</v>
      </c>
      <c r="BG17" s="25">
        <f t="shared" si="9"/>
        <v>3.5923416014211462E-3</v>
      </c>
      <c r="BH17" s="25">
        <f t="shared" si="10"/>
        <v>8.4405099938756195E-2</v>
      </c>
      <c r="BI17" s="25">
        <f t="shared" si="11"/>
        <v>0</v>
      </c>
      <c r="BJ17" s="25">
        <f t="shared" si="12"/>
        <v>0.84923730411567966</v>
      </c>
      <c r="BK17" s="25">
        <f t="shared" si="13"/>
        <v>7.774968168994997E-3</v>
      </c>
      <c r="BL17" s="25">
        <f t="shared" si="14"/>
        <v>2.3400914045341387E-3</v>
      </c>
      <c r="BM17" s="25">
        <f t="shared" si="15"/>
        <v>1.2450999293104556E-3</v>
      </c>
      <c r="BN17" s="25">
        <f t="shared" si="43"/>
        <v>6.453809280255054E-5</v>
      </c>
      <c r="BO17" s="25">
        <f t="shared" si="44"/>
        <v>0</v>
      </c>
      <c r="BP17" s="25">
        <f t="shared" si="45"/>
        <v>1.9445517198695186</v>
      </c>
      <c r="BQ17" s="25">
        <f t="shared" si="16"/>
        <v>2.0599747262902217</v>
      </c>
    </row>
    <row r="18" spans="1:69" s="25" customFormat="1" x14ac:dyDescent="0.15">
      <c r="A18" s="25" t="s">
        <v>82</v>
      </c>
      <c r="B18" s="25">
        <v>374</v>
      </c>
      <c r="C18" s="25">
        <f t="shared" si="46"/>
        <v>4.4721359550018667</v>
      </c>
      <c r="D18" s="26">
        <v>54.91</v>
      </c>
      <c r="E18" s="26">
        <v>6.9000000000000006E-2</v>
      </c>
      <c r="F18" s="26">
        <v>2.7280000000000002</v>
      </c>
      <c r="G18" s="26">
        <v>0.28199999999999997</v>
      </c>
      <c r="H18" s="26">
        <v>5.9909999999999997</v>
      </c>
      <c r="I18" s="26">
        <v>31.963000000000001</v>
      </c>
      <c r="J18" s="26">
        <v>0.437</v>
      </c>
      <c r="K18" s="26">
        <v>0.16400000000000001</v>
      </c>
      <c r="L18" s="26">
        <v>9.6000000000000002E-2</v>
      </c>
      <c r="M18" s="26">
        <v>3.4000000000000002E-2</v>
      </c>
      <c r="N18" s="26"/>
      <c r="O18" s="25">
        <f t="shared" si="17"/>
        <v>96.674000000000007</v>
      </c>
      <c r="Q18" s="26">
        <v>45.993000000000002</v>
      </c>
      <c r="R18" s="26">
        <v>79.966999999999999</v>
      </c>
      <c r="S18" s="26">
        <v>11.041</v>
      </c>
      <c r="U18" s="26"/>
      <c r="V18" s="27">
        <v>12</v>
      </c>
      <c r="W18" s="27">
        <v>4</v>
      </c>
      <c r="X18" s="14">
        <v>0</v>
      </c>
      <c r="Z18" s="28">
        <f t="shared" si="18"/>
        <v>1.9557887703934513</v>
      </c>
      <c r="AA18" s="28">
        <f t="shared" si="19"/>
        <v>1.8487900085131809E-3</v>
      </c>
      <c r="AB18" s="28">
        <f t="shared" si="20"/>
        <v>0.1145104083365243</v>
      </c>
      <c r="AC18" s="28">
        <f t="shared" si="21"/>
        <v>7.9408047469209271E-3</v>
      </c>
      <c r="AD18" s="28">
        <f t="shared" si="22"/>
        <v>0</v>
      </c>
      <c r="AE18" s="28">
        <f t="shared" si="23"/>
        <v>0.17844699702699304</v>
      </c>
      <c r="AF18" s="28">
        <f t="shared" si="24"/>
        <v>1.6970533796191063</v>
      </c>
      <c r="AG18" s="28">
        <f t="shared" si="25"/>
        <v>1.6676080997444963E-2</v>
      </c>
      <c r="AH18" s="28">
        <f t="shared" si="26"/>
        <v>4.9473086972142474E-3</v>
      </c>
      <c r="AI18" s="28">
        <f t="shared" si="27"/>
        <v>2.7503813942122805E-3</v>
      </c>
      <c r="AJ18" s="28">
        <f t="shared" si="28"/>
        <v>2.3478236718648899E-3</v>
      </c>
      <c r="AK18" s="28">
        <f t="shared" si="29"/>
        <v>0</v>
      </c>
      <c r="AL18" s="28">
        <f t="shared" si="30"/>
        <v>3.9823107448922452</v>
      </c>
      <c r="AM18" s="28">
        <f t="shared" si="31"/>
        <v>0.90485365972247656</v>
      </c>
      <c r="AN18" s="29">
        <f t="shared" si="2"/>
        <v>0</v>
      </c>
      <c r="AP18" s="25">
        <f t="shared" si="32"/>
        <v>54.91</v>
      </c>
      <c r="AQ18" s="25">
        <f t="shared" si="33"/>
        <v>6.9000000000000006E-2</v>
      </c>
      <c r="AR18" s="25">
        <f t="shared" si="34"/>
        <v>2.7280000000000002</v>
      </c>
      <c r="AS18" s="25">
        <f t="shared" si="35"/>
        <v>0.28199999999999997</v>
      </c>
      <c r="AT18" s="25">
        <f t="shared" si="3"/>
        <v>0</v>
      </c>
      <c r="AU18" s="25">
        <f t="shared" si="4"/>
        <v>5.9909999999999997</v>
      </c>
      <c r="AV18" s="25">
        <f t="shared" si="36"/>
        <v>31.963000000000001</v>
      </c>
      <c r="AW18" s="25">
        <f t="shared" si="37"/>
        <v>0.437</v>
      </c>
      <c r="AX18" s="25">
        <f t="shared" si="38"/>
        <v>0.16400000000000001</v>
      </c>
      <c r="AY18" s="25">
        <f t="shared" si="39"/>
        <v>9.6000000000000002E-2</v>
      </c>
      <c r="AZ18" s="25">
        <f t="shared" si="40"/>
        <v>3.4000000000000002E-2</v>
      </c>
      <c r="BA18" s="25">
        <f t="shared" si="41"/>
        <v>0</v>
      </c>
      <c r="BB18" s="25">
        <f t="shared" si="42"/>
        <v>96.674000000000007</v>
      </c>
      <c r="BD18" s="25">
        <f t="shared" si="6"/>
        <v>0.91394806924101191</v>
      </c>
      <c r="BE18" s="25">
        <f t="shared" si="7"/>
        <v>8.6394711141161453E-4</v>
      </c>
      <c r="BF18" s="25">
        <f t="shared" si="8"/>
        <v>5.3511180855237359E-2</v>
      </c>
      <c r="BG18" s="25">
        <f t="shared" si="9"/>
        <v>3.7107704454240405E-3</v>
      </c>
      <c r="BH18" s="25">
        <f t="shared" si="10"/>
        <v>8.3389009520628027E-2</v>
      </c>
      <c r="BI18" s="25">
        <f t="shared" si="11"/>
        <v>0</v>
      </c>
      <c r="BJ18" s="25">
        <f t="shared" si="12"/>
        <v>0.79303996585980685</v>
      </c>
      <c r="BK18" s="25">
        <f t="shared" si="13"/>
        <v>7.7928006647954434E-3</v>
      </c>
      <c r="BL18" s="25">
        <f t="shared" si="14"/>
        <v>2.3118975321903541E-3</v>
      </c>
      <c r="BM18" s="25">
        <f t="shared" si="15"/>
        <v>1.2852644431591799E-3</v>
      </c>
      <c r="BN18" s="25">
        <f t="shared" si="43"/>
        <v>1.0971475776433593E-3</v>
      </c>
      <c r="BO18" s="25">
        <f t="shared" si="44"/>
        <v>0</v>
      </c>
      <c r="BP18" s="25">
        <f t="shared" si="45"/>
        <v>1.8609500532513079</v>
      </c>
      <c r="BQ18" s="25">
        <f t="shared" si="16"/>
        <v>2.1399342437668651</v>
      </c>
    </row>
    <row r="19" spans="1:69" s="25" customFormat="1" x14ac:dyDescent="0.15">
      <c r="A19" s="25" t="s">
        <v>83</v>
      </c>
      <c r="B19" s="25">
        <v>375</v>
      </c>
      <c r="C19" s="25">
        <f t="shared" si="46"/>
        <v>5.8309518948414594</v>
      </c>
      <c r="D19" s="26">
        <v>55.939</v>
      </c>
      <c r="E19" s="26">
        <v>7.0000000000000007E-2</v>
      </c>
      <c r="F19" s="26">
        <v>3.1190000000000002</v>
      </c>
      <c r="G19" s="26">
        <v>0.29799999999999999</v>
      </c>
      <c r="H19" s="26">
        <v>6.1280000000000001</v>
      </c>
      <c r="I19" s="26">
        <v>33.899000000000001</v>
      </c>
      <c r="J19" s="26">
        <v>0.44400000000000001</v>
      </c>
      <c r="K19" s="26">
        <v>0.156</v>
      </c>
      <c r="L19" s="26">
        <v>9.1999999999999998E-2</v>
      </c>
      <c r="M19" s="26">
        <v>0</v>
      </c>
      <c r="N19" s="26"/>
      <c r="O19" s="25">
        <f t="shared" si="17"/>
        <v>100.14500000000001</v>
      </c>
      <c r="Q19" s="26">
        <v>45.997999999999998</v>
      </c>
      <c r="R19" s="26">
        <v>79.97</v>
      </c>
      <c r="S19" s="26">
        <v>11.041</v>
      </c>
      <c r="U19" s="26"/>
      <c r="V19" s="27">
        <v>12</v>
      </c>
      <c r="W19" s="27">
        <v>4</v>
      </c>
      <c r="X19" s="14">
        <v>0</v>
      </c>
      <c r="Z19" s="28">
        <f t="shared" si="18"/>
        <v>1.9268439594264246</v>
      </c>
      <c r="AA19" s="28">
        <f t="shared" si="19"/>
        <v>1.8138354168024009E-3</v>
      </c>
      <c r="AB19" s="28">
        <f t="shared" si="20"/>
        <v>0.12661271309292838</v>
      </c>
      <c r="AC19" s="28">
        <f t="shared" si="21"/>
        <v>8.1150839361058477E-3</v>
      </c>
      <c r="AD19" s="28">
        <f t="shared" si="22"/>
        <v>0</v>
      </c>
      <c r="AE19" s="28">
        <f t="shared" si="23"/>
        <v>0.17651841691781217</v>
      </c>
      <c r="AF19" s="28">
        <f t="shared" si="24"/>
        <v>1.7405888537601515</v>
      </c>
      <c r="AG19" s="28">
        <f t="shared" si="25"/>
        <v>1.6385393365206762E-2</v>
      </c>
      <c r="AH19" s="28">
        <f t="shared" si="26"/>
        <v>4.5510447211487316E-3</v>
      </c>
      <c r="AI19" s="28">
        <f t="shared" si="27"/>
        <v>2.5490060056749257E-3</v>
      </c>
      <c r="AJ19" s="28">
        <f t="shared" si="28"/>
        <v>0</v>
      </c>
      <c r="AK19" s="28">
        <f t="shared" si="29"/>
        <v>0</v>
      </c>
      <c r="AL19" s="28">
        <f t="shared" si="30"/>
        <v>4.0039783066422556</v>
      </c>
      <c r="AM19" s="28">
        <f t="shared" si="31"/>
        <v>0.90792460097687255</v>
      </c>
      <c r="AN19" s="29">
        <f t="shared" si="2"/>
        <v>0</v>
      </c>
      <c r="AP19" s="25">
        <f t="shared" si="32"/>
        <v>55.939</v>
      </c>
      <c r="AQ19" s="25">
        <f t="shared" si="33"/>
        <v>7.0000000000000007E-2</v>
      </c>
      <c r="AR19" s="25">
        <f t="shared" si="34"/>
        <v>3.1190000000000002</v>
      </c>
      <c r="AS19" s="25">
        <f t="shared" si="35"/>
        <v>0.29799999999999999</v>
      </c>
      <c r="AT19" s="25">
        <f t="shared" si="3"/>
        <v>0</v>
      </c>
      <c r="AU19" s="25">
        <f t="shared" si="4"/>
        <v>6.1280000000000001</v>
      </c>
      <c r="AV19" s="25">
        <f t="shared" si="36"/>
        <v>33.899000000000001</v>
      </c>
      <c r="AW19" s="25">
        <f t="shared" si="37"/>
        <v>0.44400000000000001</v>
      </c>
      <c r="AX19" s="25">
        <f t="shared" si="38"/>
        <v>0.156</v>
      </c>
      <c r="AY19" s="25">
        <f t="shared" si="39"/>
        <v>9.1999999999999998E-2</v>
      </c>
      <c r="AZ19" s="25">
        <f t="shared" si="40"/>
        <v>0</v>
      </c>
      <c r="BA19" s="25">
        <f t="shared" si="41"/>
        <v>0</v>
      </c>
      <c r="BB19" s="25">
        <f t="shared" si="42"/>
        <v>100.14500000000001</v>
      </c>
      <c r="BD19" s="25">
        <f t="shared" si="6"/>
        <v>0.93107523302263651</v>
      </c>
      <c r="BE19" s="25">
        <f t="shared" si="7"/>
        <v>8.7646808404076842E-4</v>
      </c>
      <c r="BF19" s="25">
        <f t="shared" si="8"/>
        <v>6.1180855237347988E-2</v>
      </c>
      <c r="BG19" s="25">
        <f t="shared" si="9"/>
        <v>3.9213106125402979E-3</v>
      </c>
      <c r="BH19" s="25">
        <f t="shared" si="10"/>
        <v>8.529591893547131E-2</v>
      </c>
      <c r="BI19" s="25">
        <f t="shared" si="11"/>
        <v>0</v>
      </c>
      <c r="BJ19" s="25">
        <f t="shared" si="12"/>
        <v>0.84107442363612905</v>
      </c>
      <c r="BK19" s="25">
        <f t="shared" si="13"/>
        <v>7.9176281353985738E-3</v>
      </c>
      <c r="BL19" s="25">
        <f t="shared" si="14"/>
        <v>2.1991220428152145E-3</v>
      </c>
      <c r="BM19" s="25">
        <f t="shared" si="15"/>
        <v>1.2317117580275473E-3</v>
      </c>
      <c r="BN19" s="25">
        <f t="shared" si="43"/>
        <v>0</v>
      </c>
      <c r="BO19" s="25">
        <f t="shared" si="44"/>
        <v>0</v>
      </c>
      <c r="BP19" s="25">
        <f t="shared" si="45"/>
        <v>1.9347726714644071</v>
      </c>
      <c r="BQ19" s="25">
        <f t="shared" si="16"/>
        <v>2.0694825628334361</v>
      </c>
    </row>
    <row r="20" spans="1:69" s="25" customFormat="1" x14ac:dyDescent="0.15">
      <c r="A20" s="25" t="s">
        <v>84</v>
      </c>
      <c r="B20" s="25">
        <v>376</v>
      </c>
      <c r="C20" s="25">
        <f t="shared" si="46"/>
        <v>5.0000000000039799</v>
      </c>
      <c r="D20" s="26">
        <v>55.890999999999998</v>
      </c>
      <c r="E20" s="26">
        <v>7.5999999999999998E-2</v>
      </c>
      <c r="F20" s="26">
        <v>3.153</v>
      </c>
      <c r="G20" s="26">
        <v>0.31900000000000001</v>
      </c>
      <c r="H20" s="26">
        <v>6.1109999999999998</v>
      </c>
      <c r="I20" s="26">
        <v>33.988</v>
      </c>
      <c r="J20" s="26">
        <v>0.44800000000000001</v>
      </c>
      <c r="K20" s="26">
        <v>0.161</v>
      </c>
      <c r="L20" s="26">
        <v>8.2000000000000003E-2</v>
      </c>
      <c r="M20" s="26">
        <v>3.0000000000000001E-3</v>
      </c>
      <c r="N20" s="26"/>
      <c r="O20" s="25">
        <f t="shared" si="17"/>
        <v>100.23199999999999</v>
      </c>
      <c r="Q20" s="26">
        <v>46.002000000000002</v>
      </c>
      <c r="R20" s="26">
        <v>79.972999999999999</v>
      </c>
      <c r="S20" s="26">
        <v>11.041</v>
      </c>
      <c r="U20" s="26"/>
      <c r="V20" s="27">
        <v>12</v>
      </c>
      <c r="W20" s="27">
        <v>4</v>
      </c>
      <c r="X20" s="14">
        <v>0</v>
      </c>
      <c r="Z20" s="28">
        <f t="shared" si="18"/>
        <v>1.9238666376181326</v>
      </c>
      <c r="AA20" s="28">
        <f t="shared" si="19"/>
        <v>1.9679527451148104E-3</v>
      </c>
      <c r="AB20" s="28">
        <f t="shared" si="20"/>
        <v>0.12790488954828602</v>
      </c>
      <c r="AC20" s="28">
        <f t="shared" si="21"/>
        <v>8.6809783100839852E-3</v>
      </c>
      <c r="AD20" s="28">
        <f t="shared" si="22"/>
        <v>0</v>
      </c>
      <c r="AE20" s="28">
        <f t="shared" si="23"/>
        <v>0.17590767435721938</v>
      </c>
      <c r="AF20" s="28">
        <f t="shared" si="24"/>
        <v>1.7439585425432995</v>
      </c>
      <c r="AG20" s="28">
        <f t="shared" si="25"/>
        <v>1.6521639885164374E-2</v>
      </c>
      <c r="AH20" s="28">
        <f t="shared" si="26"/>
        <v>4.6936815055015242E-3</v>
      </c>
      <c r="AI20" s="28">
        <f t="shared" si="27"/>
        <v>2.2703777379497006E-3</v>
      </c>
      <c r="AJ20" s="28">
        <f t="shared" si="28"/>
        <v>2.0020291363334868E-4</v>
      </c>
      <c r="AK20" s="28">
        <f t="shared" si="29"/>
        <v>0</v>
      </c>
      <c r="AL20" s="28">
        <f t="shared" si="30"/>
        <v>4.0059725771643846</v>
      </c>
      <c r="AM20" s="28">
        <f t="shared" si="31"/>
        <v>0.90837503529740249</v>
      </c>
      <c r="AN20" s="29">
        <f t="shared" si="2"/>
        <v>0</v>
      </c>
      <c r="AP20" s="25">
        <f t="shared" si="32"/>
        <v>55.890999999999998</v>
      </c>
      <c r="AQ20" s="25">
        <f t="shared" si="33"/>
        <v>7.5999999999999998E-2</v>
      </c>
      <c r="AR20" s="25">
        <f t="shared" si="34"/>
        <v>3.153</v>
      </c>
      <c r="AS20" s="25">
        <f t="shared" si="35"/>
        <v>0.31900000000000001</v>
      </c>
      <c r="AT20" s="25">
        <f t="shared" si="3"/>
        <v>0</v>
      </c>
      <c r="AU20" s="25">
        <f t="shared" si="4"/>
        <v>6.1109999999999989</v>
      </c>
      <c r="AV20" s="25">
        <f t="shared" si="36"/>
        <v>33.988</v>
      </c>
      <c r="AW20" s="25">
        <f t="shared" si="37"/>
        <v>0.44800000000000001</v>
      </c>
      <c r="AX20" s="25">
        <f t="shared" si="38"/>
        <v>0.161</v>
      </c>
      <c r="AY20" s="25">
        <f t="shared" si="39"/>
        <v>8.2000000000000003E-2</v>
      </c>
      <c r="AZ20" s="25">
        <f t="shared" si="40"/>
        <v>3.0000000000000001E-3</v>
      </c>
      <c r="BA20" s="25">
        <f t="shared" si="41"/>
        <v>0</v>
      </c>
      <c r="BB20" s="25">
        <f t="shared" si="42"/>
        <v>100.23199999999999</v>
      </c>
      <c r="BD20" s="25">
        <f t="shared" si="6"/>
        <v>0.93027629826897473</v>
      </c>
      <c r="BE20" s="25">
        <f t="shared" si="7"/>
        <v>9.5159391981569131E-4</v>
      </c>
      <c r="BF20" s="25">
        <f t="shared" si="8"/>
        <v>6.184778344448804E-2</v>
      </c>
      <c r="BG20" s="25">
        <f t="shared" si="9"/>
        <v>4.1976445818803863E-3</v>
      </c>
      <c r="BH20" s="25">
        <f t="shared" si="10"/>
        <v>8.5059295139468846E-2</v>
      </c>
      <c r="BI20" s="25">
        <f t="shared" si="11"/>
        <v>0</v>
      </c>
      <c r="BJ20" s="25">
        <f t="shared" si="12"/>
        <v>0.84328261926737524</v>
      </c>
      <c r="BK20" s="25">
        <f t="shared" si="13"/>
        <v>7.988958118600363E-3</v>
      </c>
      <c r="BL20" s="25">
        <f t="shared" si="14"/>
        <v>2.2696067236746766E-3</v>
      </c>
      <c r="BM20" s="25">
        <f t="shared" si="15"/>
        <v>1.0978300451984662E-3</v>
      </c>
      <c r="BN20" s="25">
        <f t="shared" si="43"/>
        <v>9.6807139203825818E-5</v>
      </c>
      <c r="BO20" s="25">
        <f t="shared" si="44"/>
        <v>0</v>
      </c>
      <c r="BP20" s="25">
        <f t="shared" si="45"/>
        <v>1.9370684366486803</v>
      </c>
      <c r="BQ20" s="25">
        <f t="shared" si="16"/>
        <v>2.0680593939649925</v>
      </c>
    </row>
    <row r="21" spans="1:69" s="25" customFormat="1" x14ac:dyDescent="0.15">
      <c r="A21" s="25" t="s">
        <v>85</v>
      </c>
      <c r="B21" s="25">
        <v>377</v>
      </c>
      <c r="C21" s="25">
        <f t="shared" si="46"/>
        <v>4.9999999999982947</v>
      </c>
      <c r="D21" s="26">
        <v>55.856999999999999</v>
      </c>
      <c r="E21" s="26">
        <v>8.3000000000000004E-2</v>
      </c>
      <c r="F21" s="26">
        <v>3.1989999999999998</v>
      </c>
      <c r="G21" s="26">
        <v>0.32900000000000001</v>
      </c>
      <c r="H21" s="26">
        <v>6.1130000000000004</v>
      </c>
      <c r="I21" s="26">
        <v>33.987000000000002</v>
      </c>
      <c r="J21" s="26">
        <v>0.44600000000000001</v>
      </c>
      <c r="K21" s="26">
        <v>0.16800000000000001</v>
      </c>
      <c r="L21" s="26">
        <v>9.0999999999999998E-2</v>
      </c>
      <c r="M21" s="26">
        <v>0.01</v>
      </c>
      <c r="N21" s="26"/>
      <c r="O21" s="25">
        <f t="shared" si="17"/>
        <v>100.28300000000002</v>
      </c>
      <c r="Q21" s="26">
        <v>46.006</v>
      </c>
      <c r="R21" s="26">
        <v>79.975999999999999</v>
      </c>
      <c r="S21" s="26">
        <v>11.041</v>
      </c>
      <c r="U21" s="26"/>
      <c r="V21" s="27">
        <v>12</v>
      </c>
      <c r="W21" s="27">
        <v>4</v>
      </c>
      <c r="X21" s="14">
        <v>0</v>
      </c>
      <c r="Z21" s="28">
        <f t="shared" si="18"/>
        <v>1.9221041524946927</v>
      </c>
      <c r="AA21" s="28">
        <f t="shared" si="19"/>
        <v>2.1485496439605013E-3</v>
      </c>
      <c r="AB21" s="28">
        <f t="shared" si="20"/>
        <v>0.12973096340655524</v>
      </c>
      <c r="AC21" s="28">
        <f t="shared" si="21"/>
        <v>8.9503519444346369E-3</v>
      </c>
      <c r="AD21" s="28">
        <f t="shared" si="22"/>
        <v>0</v>
      </c>
      <c r="AE21" s="28">
        <f t="shared" si="23"/>
        <v>0.17591105203006624</v>
      </c>
      <c r="AF21" s="28">
        <f t="shared" si="24"/>
        <v>1.7433701491105817</v>
      </c>
      <c r="AG21" s="28">
        <f t="shared" si="25"/>
        <v>1.6442817003140587E-2</v>
      </c>
      <c r="AH21" s="28">
        <f t="shared" si="26"/>
        <v>4.8962462211709253E-3</v>
      </c>
      <c r="AI21" s="28">
        <f t="shared" si="27"/>
        <v>2.5187895715104479E-3</v>
      </c>
      <c r="AJ21" s="28">
        <f t="shared" si="28"/>
        <v>6.6713751947703999E-4</v>
      </c>
      <c r="AK21" s="28">
        <f t="shared" si="29"/>
        <v>0</v>
      </c>
      <c r="AL21" s="28">
        <f t="shared" si="30"/>
        <v>4.0067402089455895</v>
      </c>
      <c r="AM21" s="28">
        <f t="shared" si="31"/>
        <v>0.90834534724483285</v>
      </c>
      <c r="AN21" s="29">
        <f t="shared" si="2"/>
        <v>0</v>
      </c>
      <c r="AP21" s="25">
        <f t="shared" si="32"/>
        <v>55.856999999999999</v>
      </c>
      <c r="AQ21" s="25">
        <f t="shared" si="33"/>
        <v>8.3000000000000004E-2</v>
      </c>
      <c r="AR21" s="25">
        <f t="shared" si="34"/>
        <v>3.1989999999999998</v>
      </c>
      <c r="AS21" s="25">
        <f t="shared" si="35"/>
        <v>0.32900000000000001</v>
      </c>
      <c r="AT21" s="25">
        <f t="shared" si="3"/>
        <v>0</v>
      </c>
      <c r="AU21" s="25">
        <f t="shared" si="4"/>
        <v>6.1130000000000013</v>
      </c>
      <c r="AV21" s="25">
        <f t="shared" si="36"/>
        <v>33.987000000000002</v>
      </c>
      <c r="AW21" s="25">
        <f t="shared" si="37"/>
        <v>0.44600000000000001</v>
      </c>
      <c r="AX21" s="25">
        <f t="shared" si="38"/>
        <v>0.16800000000000001</v>
      </c>
      <c r="AY21" s="25">
        <f t="shared" si="39"/>
        <v>9.0999999999999998E-2</v>
      </c>
      <c r="AZ21" s="25">
        <f t="shared" si="40"/>
        <v>0.01</v>
      </c>
      <c r="BA21" s="25">
        <f t="shared" si="41"/>
        <v>0</v>
      </c>
      <c r="BB21" s="25">
        <f t="shared" si="42"/>
        <v>100.28300000000002</v>
      </c>
      <c r="BD21" s="25">
        <f t="shared" si="6"/>
        <v>0.92971038615179757</v>
      </c>
      <c r="BE21" s="25">
        <f t="shared" si="7"/>
        <v>1.0392407282197682E-3</v>
      </c>
      <c r="BF21" s="25">
        <f t="shared" si="8"/>
        <v>6.2750098077677521E-2</v>
      </c>
      <c r="BG21" s="25">
        <f t="shared" si="9"/>
        <v>4.3292321863280482E-3</v>
      </c>
      <c r="BH21" s="25">
        <f t="shared" si="10"/>
        <v>8.5087133233116216E-2</v>
      </c>
      <c r="BI21" s="25">
        <f t="shared" si="11"/>
        <v>0</v>
      </c>
      <c r="BJ21" s="25">
        <f t="shared" si="12"/>
        <v>0.84325780808050732</v>
      </c>
      <c r="BK21" s="25">
        <f t="shared" si="13"/>
        <v>7.9532931269994684E-3</v>
      </c>
      <c r="BL21" s="25">
        <f t="shared" si="14"/>
        <v>2.3682852768779237E-3</v>
      </c>
      <c r="BM21" s="25">
        <f t="shared" si="15"/>
        <v>1.2183235867446393E-3</v>
      </c>
      <c r="BN21" s="25">
        <f t="shared" si="43"/>
        <v>3.2269046401275274E-4</v>
      </c>
      <c r="BO21" s="25">
        <f t="shared" si="44"/>
        <v>0</v>
      </c>
      <c r="BP21" s="25">
        <f t="shared" si="45"/>
        <v>1.9380364909122811</v>
      </c>
      <c r="BQ21" s="25">
        <f t="shared" si="16"/>
        <v>2.0674224802957757</v>
      </c>
    </row>
    <row r="22" spans="1:69" s="25" customFormat="1" x14ac:dyDescent="0.15">
      <c r="A22" s="25" t="s">
        <v>86</v>
      </c>
      <c r="B22" s="25">
        <v>378</v>
      </c>
      <c r="C22" s="25">
        <f t="shared" si="46"/>
        <v>5.8309518948475532</v>
      </c>
      <c r="D22" s="26">
        <v>55.713000000000001</v>
      </c>
      <c r="E22" s="26">
        <v>8.6999999999999994E-2</v>
      </c>
      <c r="F22" s="26">
        <v>3.234</v>
      </c>
      <c r="G22" s="26">
        <v>0.33</v>
      </c>
      <c r="H22" s="26">
        <v>6.1059999999999999</v>
      </c>
      <c r="I22" s="26">
        <v>33.963000000000001</v>
      </c>
      <c r="J22" s="26">
        <v>0.45600000000000002</v>
      </c>
      <c r="K22" s="26">
        <v>0.161</v>
      </c>
      <c r="L22" s="26">
        <v>0.08</v>
      </c>
      <c r="M22" s="26">
        <v>0</v>
      </c>
      <c r="N22" s="26"/>
      <c r="O22" s="25">
        <f t="shared" si="17"/>
        <v>100.13</v>
      </c>
      <c r="Q22" s="26">
        <v>46.011000000000003</v>
      </c>
      <c r="R22" s="26">
        <v>79.978999999999999</v>
      </c>
      <c r="S22" s="26">
        <v>11.041</v>
      </c>
      <c r="U22" s="26"/>
      <c r="V22" s="27">
        <v>12</v>
      </c>
      <c r="W22" s="27">
        <v>4</v>
      </c>
      <c r="X22" s="14">
        <v>0</v>
      </c>
      <c r="Z22" s="28">
        <f t="shared" si="18"/>
        <v>1.920169804534579</v>
      </c>
      <c r="AA22" s="28">
        <f t="shared" si="19"/>
        <v>2.255642838713468E-3</v>
      </c>
      <c r="AB22" s="28">
        <f t="shared" si="20"/>
        <v>0.13135699347364868</v>
      </c>
      <c r="AC22" s="28">
        <f t="shared" si="21"/>
        <v>8.991702632539747E-3</v>
      </c>
      <c r="AD22" s="28">
        <f t="shared" si="22"/>
        <v>0</v>
      </c>
      <c r="AE22" s="28">
        <f t="shared" si="23"/>
        <v>0.17598648250352592</v>
      </c>
      <c r="AF22" s="28">
        <f t="shared" si="24"/>
        <v>1.7448841594779985</v>
      </c>
      <c r="AG22" s="28">
        <f t="shared" si="25"/>
        <v>1.6837979960343519E-2</v>
      </c>
      <c r="AH22" s="28">
        <f t="shared" si="26"/>
        <v>4.6996295364105985E-3</v>
      </c>
      <c r="AI22" s="28">
        <f t="shared" si="27"/>
        <v>2.2178096158547694E-3</v>
      </c>
      <c r="AJ22" s="28">
        <f t="shared" si="28"/>
        <v>0</v>
      </c>
      <c r="AK22" s="28">
        <f t="shared" si="29"/>
        <v>0</v>
      </c>
      <c r="AL22" s="28">
        <f t="shared" si="30"/>
        <v>4.0074002045736155</v>
      </c>
      <c r="AM22" s="28">
        <f t="shared" si="31"/>
        <v>0.90838191877305052</v>
      </c>
      <c r="AN22" s="29">
        <f t="shared" si="2"/>
        <v>0</v>
      </c>
      <c r="AP22" s="25">
        <f t="shared" si="32"/>
        <v>55.713000000000001</v>
      </c>
      <c r="AQ22" s="25">
        <f t="shared" si="33"/>
        <v>8.6999999999999994E-2</v>
      </c>
      <c r="AR22" s="25">
        <f t="shared" si="34"/>
        <v>3.234</v>
      </c>
      <c r="AS22" s="25">
        <f t="shared" si="35"/>
        <v>0.33</v>
      </c>
      <c r="AT22" s="25">
        <f t="shared" si="3"/>
        <v>0</v>
      </c>
      <c r="AU22" s="25">
        <f t="shared" si="4"/>
        <v>6.1059999999999999</v>
      </c>
      <c r="AV22" s="25">
        <f t="shared" si="36"/>
        <v>33.963000000000001</v>
      </c>
      <c r="AW22" s="25">
        <f t="shared" si="37"/>
        <v>0.45600000000000002</v>
      </c>
      <c r="AX22" s="25">
        <f t="shared" si="38"/>
        <v>0.161</v>
      </c>
      <c r="AY22" s="25">
        <f t="shared" si="39"/>
        <v>0.08</v>
      </c>
      <c r="AZ22" s="25">
        <f t="shared" si="40"/>
        <v>0</v>
      </c>
      <c r="BA22" s="25">
        <f t="shared" si="41"/>
        <v>0</v>
      </c>
      <c r="BB22" s="25">
        <f t="shared" si="42"/>
        <v>100.13</v>
      </c>
      <c r="BD22" s="25">
        <f t="shared" si="6"/>
        <v>0.92731358189081226</v>
      </c>
      <c r="BE22" s="25">
        <f t="shared" si="7"/>
        <v>1.0893246187363833E-3</v>
      </c>
      <c r="BF22" s="25">
        <f t="shared" si="8"/>
        <v>6.3436641820321701E-2</v>
      </c>
      <c r="BG22" s="25">
        <f t="shared" si="9"/>
        <v>4.3423909467728136E-3</v>
      </c>
      <c r="BH22" s="25">
        <f t="shared" si="10"/>
        <v>8.4989699905350491E-2</v>
      </c>
      <c r="BI22" s="25">
        <f t="shared" si="11"/>
        <v>0</v>
      </c>
      <c r="BJ22" s="25">
        <f t="shared" si="12"/>
        <v>0.84266233959567693</v>
      </c>
      <c r="BK22" s="25">
        <f t="shared" si="13"/>
        <v>8.1316180850039416E-3</v>
      </c>
      <c r="BL22" s="25">
        <f t="shared" si="14"/>
        <v>2.2696067236746766E-3</v>
      </c>
      <c r="BM22" s="25">
        <f t="shared" si="15"/>
        <v>1.07105370263265E-3</v>
      </c>
      <c r="BN22" s="25">
        <f t="shared" si="43"/>
        <v>0</v>
      </c>
      <c r="BO22" s="25">
        <f t="shared" si="44"/>
        <v>0</v>
      </c>
      <c r="BP22" s="25">
        <f t="shared" si="45"/>
        <v>1.9353062572889819</v>
      </c>
      <c r="BQ22" s="25">
        <f t="shared" si="16"/>
        <v>2.070680125938964</v>
      </c>
    </row>
    <row r="23" spans="1:69" s="25" customFormat="1" x14ac:dyDescent="0.15">
      <c r="A23" s="25" t="s">
        <v>87</v>
      </c>
      <c r="B23" s="25">
        <v>379</v>
      </c>
      <c r="C23" s="25">
        <f t="shared" si="46"/>
        <v>3.6055512754614987</v>
      </c>
      <c r="D23" s="26">
        <v>55.743000000000002</v>
      </c>
      <c r="E23" s="26">
        <v>9.5000000000000001E-2</v>
      </c>
      <c r="F23" s="26">
        <v>3.2690000000000001</v>
      </c>
      <c r="G23" s="26">
        <v>0.35099999999999998</v>
      </c>
      <c r="H23" s="26">
        <v>6.1230000000000002</v>
      </c>
      <c r="I23" s="26">
        <v>33.929000000000002</v>
      </c>
      <c r="J23" s="26">
        <v>0.47299999999999998</v>
      </c>
      <c r="K23" s="26">
        <v>0.16400000000000001</v>
      </c>
      <c r="L23" s="26">
        <v>9.2999999999999999E-2</v>
      </c>
      <c r="M23" s="26">
        <v>3.0000000000000001E-3</v>
      </c>
      <c r="N23" s="26"/>
      <c r="O23" s="25">
        <f t="shared" si="17"/>
        <v>100.24300000000001</v>
      </c>
      <c r="Q23" s="26">
        <v>46.014000000000003</v>
      </c>
      <c r="R23" s="26">
        <v>79.980999999999995</v>
      </c>
      <c r="S23" s="26">
        <v>11.041</v>
      </c>
      <c r="U23" s="26"/>
      <c r="V23" s="27">
        <v>12</v>
      </c>
      <c r="W23" s="27">
        <v>4</v>
      </c>
      <c r="X23" s="14">
        <v>0</v>
      </c>
      <c r="Z23" s="28">
        <f t="shared" si="18"/>
        <v>1.9194786079307546</v>
      </c>
      <c r="AA23" s="28">
        <f t="shared" si="19"/>
        <v>2.4608465521498992E-3</v>
      </c>
      <c r="AB23" s="28">
        <f t="shared" si="20"/>
        <v>0.13265937650047668</v>
      </c>
      <c r="AC23" s="28">
        <f t="shared" si="21"/>
        <v>9.5553139199095975E-3</v>
      </c>
      <c r="AD23" s="28">
        <f t="shared" si="22"/>
        <v>0</v>
      </c>
      <c r="AE23" s="28">
        <f t="shared" si="23"/>
        <v>0.17631798645666569</v>
      </c>
      <c r="AF23" s="28">
        <f t="shared" si="24"/>
        <v>1.7415721122870782</v>
      </c>
      <c r="AG23" s="28">
        <f t="shared" si="25"/>
        <v>1.7450028214233936E-2</v>
      </c>
      <c r="AH23" s="28">
        <f t="shared" si="26"/>
        <v>4.7829015739120368E-3</v>
      </c>
      <c r="AI23" s="28">
        <f t="shared" si="27"/>
        <v>2.575888562818195E-3</v>
      </c>
      <c r="AJ23" s="28">
        <f t="shared" si="28"/>
        <v>2.002766178072016E-4</v>
      </c>
      <c r="AK23" s="28">
        <f t="shared" si="29"/>
        <v>0</v>
      </c>
      <c r="AL23" s="28">
        <f t="shared" si="30"/>
        <v>4.0070533386158056</v>
      </c>
      <c r="AM23" s="28">
        <f t="shared" si="31"/>
        <v>0.90806668923722089</v>
      </c>
      <c r="AN23" s="29">
        <f t="shared" si="2"/>
        <v>0</v>
      </c>
      <c r="AP23" s="25">
        <f t="shared" si="32"/>
        <v>55.743000000000002</v>
      </c>
      <c r="AQ23" s="25">
        <f t="shared" si="33"/>
        <v>9.5000000000000001E-2</v>
      </c>
      <c r="AR23" s="25">
        <f t="shared" si="34"/>
        <v>3.2690000000000001</v>
      </c>
      <c r="AS23" s="25">
        <f t="shared" si="35"/>
        <v>0.35099999999999998</v>
      </c>
      <c r="AT23" s="25">
        <f t="shared" si="3"/>
        <v>0</v>
      </c>
      <c r="AU23" s="25">
        <f t="shared" si="4"/>
        <v>6.1230000000000002</v>
      </c>
      <c r="AV23" s="25">
        <f t="shared" si="36"/>
        <v>33.929000000000002</v>
      </c>
      <c r="AW23" s="25">
        <f t="shared" si="37"/>
        <v>0.47299999999999998</v>
      </c>
      <c r="AX23" s="25">
        <f t="shared" si="38"/>
        <v>0.16400000000000001</v>
      </c>
      <c r="AY23" s="25">
        <f t="shared" si="39"/>
        <v>9.2999999999999999E-2</v>
      </c>
      <c r="AZ23" s="25">
        <f t="shared" si="40"/>
        <v>3.0000000000000001E-3</v>
      </c>
      <c r="BA23" s="25">
        <f t="shared" si="41"/>
        <v>0</v>
      </c>
      <c r="BB23" s="25">
        <f t="shared" si="42"/>
        <v>100.24300000000001</v>
      </c>
      <c r="BD23" s="25">
        <f t="shared" si="6"/>
        <v>0.9278129161118509</v>
      </c>
      <c r="BE23" s="25">
        <f t="shared" si="7"/>
        <v>1.1894923997696142E-3</v>
      </c>
      <c r="BF23" s="25">
        <f t="shared" si="8"/>
        <v>6.4123185562965881E-2</v>
      </c>
      <c r="BG23" s="25">
        <f t="shared" si="9"/>
        <v>4.618724916112902E-3</v>
      </c>
      <c r="BH23" s="25">
        <f t="shared" si="10"/>
        <v>8.5226323701352941E-2</v>
      </c>
      <c r="BI23" s="25">
        <f t="shared" si="11"/>
        <v>0</v>
      </c>
      <c r="BJ23" s="25">
        <f t="shared" si="12"/>
        <v>0.84181875924216709</v>
      </c>
      <c r="BK23" s="25">
        <f t="shared" si="13"/>
        <v>8.4347705136115433E-3</v>
      </c>
      <c r="BL23" s="25">
        <f t="shared" si="14"/>
        <v>2.3118975321903541E-3</v>
      </c>
      <c r="BM23" s="25">
        <f t="shared" si="15"/>
        <v>1.2450999293104556E-3</v>
      </c>
      <c r="BN23" s="25">
        <f t="shared" si="43"/>
        <v>9.6807139203825818E-5</v>
      </c>
      <c r="BO23" s="25">
        <f t="shared" si="44"/>
        <v>0</v>
      </c>
      <c r="BP23" s="25">
        <f t="shared" si="45"/>
        <v>1.9368779770485356</v>
      </c>
      <c r="BQ23" s="25">
        <f t="shared" si="16"/>
        <v>2.0688207445684612</v>
      </c>
    </row>
    <row r="24" spans="1:69" s="25" customFormat="1" x14ac:dyDescent="0.15">
      <c r="A24" s="25" t="s">
        <v>88</v>
      </c>
      <c r="B24" s="25">
        <v>380</v>
      </c>
      <c r="C24" s="25">
        <f t="shared" si="46"/>
        <v>5.8309518948414594</v>
      </c>
      <c r="D24" s="26">
        <v>55.661000000000001</v>
      </c>
      <c r="E24" s="26">
        <v>9.4E-2</v>
      </c>
      <c r="F24" s="26">
        <v>3.2839999999999998</v>
      </c>
      <c r="G24" s="26">
        <v>0.36199999999999999</v>
      </c>
      <c r="H24" s="26">
        <v>6.1349999999999998</v>
      </c>
      <c r="I24" s="26">
        <v>33.968000000000004</v>
      </c>
      <c r="J24" s="26">
        <v>0.48299999999999998</v>
      </c>
      <c r="K24" s="26">
        <v>0.16400000000000001</v>
      </c>
      <c r="L24" s="26">
        <v>8.7999999999999995E-2</v>
      </c>
      <c r="M24" s="26">
        <v>6.0000000000000001E-3</v>
      </c>
      <c r="N24" s="26"/>
      <c r="O24" s="25">
        <f t="shared" si="17"/>
        <v>100.245</v>
      </c>
      <c r="Q24" s="26">
        <v>46.018999999999998</v>
      </c>
      <c r="R24" s="26">
        <v>79.983999999999995</v>
      </c>
      <c r="S24" s="26">
        <v>11.041</v>
      </c>
      <c r="U24" s="26"/>
      <c r="V24" s="27">
        <v>12</v>
      </c>
      <c r="W24" s="27">
        <v>4</v>
      </c>
      <c r="X24" s="14">
        <v>0</v>
      </c>
      <c r="Z24" s="28">
        <f t="shared" si="18"/>
        <v>1.9171850252259202</v>
      </c>
      <c r="AA24" s="28">
        <f t="shared" si="19"/>
        <v>2.4356162748345668E-3</v>
      </c>
      <c r="AB24" s="28">
        <f t="shared" si="20"/>
        <v>0.13330494648904845</v>
      </c>
      <c r="AC24" s="28">
        <f t="shared" si="21"/>
        <v>9.8574934864064934E-3</v>
      </c>
      <c r="AD24" s="28">
        <f t="shared" si="22"/>
        <v>0</v>
      </c>
      <c r="AE24" s="28">
        <f t="shared" si="23"/>
        <v>0.17671239397912775</v>
      </c>
      <c r="AF24" s="28">
        <f t="shared" si="24"/>
        <v>1.7440561544890421</v>
      </c>
      <c r="AG24" s="28">
        <f t="shared" si="25"/>
        <v>1.7823878323316621E-2</v>
      </c>
      <c r="AH24" s="28">
        <f t="shared" si="26"/>
        <v>4.7842242600853761E-3</v>
      </c>
      <c r="AI24" s="28">
        <f t="shared" si="27"/>
        <v>2.4380739804882642E-3</v>
      </c>
      <c r="AJ24" s="28">
        <f t="shared" si="28"/>
        <v>4.0066400649652289E-4</v>
      </c>
      <c r="AK24" s="28">
        <f t="shared" si="29"/>
        <v>0</v>
      </c>
      <c r="AL24" s="28">
        <f t="shared" si="30"/>
        <v>4.0089984705147659</v>
      </c>
      <c r="AM24" s="28">
        <f t="shared" si="31"/>
        <v>0.90799912143498107</v>
      </c>
      <c r="AN24" s="29">
        <f t="shared" si="2"/>
        <v>0</v>
      </c>
      <c r="AP24" s="25">
        <f t="shared" si="32"/>
        <v>55.661000000000001</v>
      </c>
      <c r="AQ24" s="25">
        <f t="shared" si="33"/>
        <v>9.4E-2</v>
      </c>
      <c r="AR24" s="25">
        <f t="shared" si="34"/>
        <v>3.2839999999999998</v>
      </c>
      <c r="AS24" s="25">
        <f t="shared" si="35"/>
        <v>0.36199999999999999</v>
      </c>
      <c r="AT24" s="25">
        <f t="shared" si="3"/>
        <v>0</v>
      </c>
      <c r="AU24" s="25">
        <f t="shared" si="4"/>
        <v>6.1349999999999998</v>
      </c>
      <c r="AV24" s="25">
        <f t="shared" si="36"/>
        <v>33.968000000000004</v>
      </c>
      <c r="AW24" s="25">
        <f t="shared" si="37"/>
        <v>0.48299999999999998</v>
      </c>
      <c r="AX24" s="25">
        <f t="shared" si="38"/>
        <v>0.16400000000000001</v>
      </c>
      <c r="AY24" s="25">
        <f t="shared" si="39"/>
        <v>8.7999999999999995E-2</v>
      </c>
      <c r="AZ24" s="25">
        <f t="shared" si="40"/>
        <v>6.0000000000000001E-3</v>
      </c>
      <c r="BA24" s="25">
        <f t="shared" si="41"/>
        <v>0</v>
      </c>
      <c r="BB24" s="25">
        <f t="shared" si="42"/>
        <v>100.245</v>
      </c>
      <c r="BD24" s="25">
        <f t="shared" si="6"/>
        <v>0.92644806924101208</v>
      </c>
      <c r="BE24" s="25">
        <f t="shared" si="7"/>
        <v>1.1769714271404603E-3</v>
      </c>
      <c r="BF24" s="25">
        <f t="shared" si="8"/>
        <v>6.4417418595527659E-2</v>
      </c>
      <c r="BG24" s="25">
        <f t="shared" si="9"/>
        <v>4.7634712810053293E-3</v>
      </c>
      <c r="BH24" s="25">
        <f t="shared" si="10"/>
        <v>8.5393352263237021E-2</v>
      </c>
      <c r="BI24" s="25">
        <f t="shared" si="11"/>
        <v>0</v>
      </c>
      <c r="BJ24" s="25">
        <f t="shared" si="12"/>
        <v>0.84278639553001666</v>
      </c>
      <c r="BK24" s="25">
        <f t="shared" si="13"/>
        <v>8.6130954716160165E-3</v>
      </c>
      <c r="BL24" s="25">
        <f t="shared" si="14"/>
        <v>2.3118975321903541E-3</v>
      </c>
      <c r="BM24" s="25">
        <f t="shared" si="15"/>
        <v>1.1781590728959148E-3</v>
      </c>
      <c r="BN24" s="25">
        <f t="shared" si="43"/>
        <v>1.9361427840765164E-4</v>
      </c>
      <c r="BO24" s="25">
        <f t="shared" si="44"/>
        <v>0</v>
      </c>
      <c r="BP24" s="25">
        <f t="shared" si="45"/>
        <v>1.9372824446930488</v>
      </c>
      <c r="BQ24" s="25">
        <f t="shared" si="16"/>
        <v>2.0693928660206118</v>
      </c>
    </row>
    <row r="25" spans="1:69" s="25" customFormat="1" x14ac:dyDescent="0.15">
      <c r="A25" s="25" t="s">
        <v>89</v>
      </c>
      <c r="B25" s="25">
        <v>381</v>
      </c>
      <c r="C25" s="25">
        <f t="shared" si="46"/>
        <v>5.0000000000039799</v>
      </c>
      <c r="D25" s="26">
        <v>55.697000000000003</v>
      </c>
      <c r="E25" s="26">
        <v>9.7000000000000003E-2</v>
      </c>
      <c r="F25" s="26">
        <v>3.3210000000000002</v>
      </c>
      <c r="G25" s="26">
        <v>0.375</v>
      </c>
      <c r="H25" s="26">
        <v>6.16</v>
      </c>
      <c r="I25" s="26">
        <v>33.963999999999999</v>
      </c>
      <c r="J25" s="26">
        <v>0.48099999999999998</v>
      </c>
      <c r="K25" s="26">
        <v>0.16400000000000001</v>
      </c>
      <c r="L25" s="26">
        <v>8.4000000000000005E-2</v>
      </c>
      <c r="M25" s="26">
        <v>8.0000000000000002E-3</v>
      </c>
      <c r="N25" s="26"/>
      <c r="O25" s="25">
        <f t="shared" si="17"/>
        <v>100.351</v>
      </c>
      <c r="Q25" s="26">
        <v>46.023000000000003</v>
      </c>
      <c r="R25" s="26">
        <v>79.986999999999995</v>
      </c>
      <c r="S25" s="26">
        <v>11.041</v>
      </c>
      <c r="U25" s="26"/>
      <c r="V25" s="27">
        <v>12</v>
      </c>
      <c r="W25" s="27">
        <v>4</v>
      </c>
      <c r="X25" s="14">
        <v>0</v>
      </c>
      <c r="Z25" s="28">
        <f t="shared" si="18"/>
        <v>1.9165671605660304</v>
      </c>
      <c r="AA25" s="28">
        <f t="shared" si="19"/>
        <v>2.510914724220156E-3</v>
      </c>
      <c r="AB25" s="28">
        <f t="shared" si="20"/>
        <v>0.13467630963541941</v>
      </c>
      <c r="AC25" s="28">
        <f t="shared" si="21"/>
        <v>1.0201602826788335E-2</v>
      </c>
      <c r="AD25" s="28">
        <f t="shared" si="22"/>
        <v>0</v>
      </c>
      <c r="AE25" s="28">
        <f t="shared" si="23"/>
        <v>0.17726066366097518</v>
      </c>
      <c r="AF25" s="28">
        <f t="shared" si="24"/>
        <v>1.7421619927614136</v>
      </c>
      <c r="AG25" s="28">
        <f t="shared" si="25"/>
        <v>1.7732883863197459E-2</v>
      </c>
      <c r="AH25" s="28">
        <f t="shared" si="26"/>
        <v>4.7795911068546585E-3</v>
      </c>
      <c r="AI25" s="28">
        <f t="shared" si="27"/>
        <v>2.324998670930513E-3</v>
      </c>
      <c r="AJ25" s="28">
        <f t="shared" si="28"/>
        <v>5.3370132562957054E-4</v>
      </c>
      <c r="AK25" s="28">
        <f t="shared" si="29"/>
        <v>0</v>
      </c>
      <c r="AL25" s="28">
        <f t="shared" si="30"/>
        <v>4.0087498191414586</v>
      </c>
      <c r="AM25" s="28">
        <f t="shared" si="31"/>
        <v>0.90764896774149195</v>
      </c>
      <c r="AN25" s="29">
        <f t="shared" si="2"/>
        <v>0</v>
      </c>
      <c r="AP25" s="25">
        <f t="shared" si="32"/>
        <v>55.697000000000003</v>
      </c>
      <c r="AQ25" s="25">
        <f t="shared" si="33"/>
        <v>9.7000000000000003E-2</v>
      </c>
      <c r="AR25" s="25">
        <f t="shared" si="34"/>
        <v>3.3210000000000002</v>
      </c>
      <c r="AS25" s="25">
        <f t="shared" si="35"/>
        <v>0.375</v>
      </c>
      <c r="AT25" s="25">
        <f t="shared" si="3"/>
        <v>0</v>
      </c>
      <c r="AU25" s="25">
        <f t="shared" si="4"/>
        <v>6.160000000000001</v>
      </c>
      <c r="AV25" s="25">
        <f t="shared" si="36"/>
        <v>33.963999999999999</v>
      </c>
      <c r="AW25" s="25">
        <f t="shared" si="37"/>
        <v>0.48099999999999998</v>
      </c>
      <c r="AX25" s="25">
        <f t="shared" si="38"/>
        <v>0.16400000000000001</v>
      </c>
      <c r="AY25" s="25">
        <f t="shared" si="39"/>
        <v>8.4000000000000005E-2</v>
      </c>
      <c r="AZ25" s="25">
        <f t="shared" si="40"/>
        <v>8.0000000000000002E-3</v>
      </c>
      <c r="BA25" s="25">
        <f t="shared" si="41"/>
        <v>0</v>
      </c>
      <c r="BB25" s="25">
        <f t="shared" si="42"/>
        <v>100.351</v>
      </c>
      <c r="BD25" s="25">
        <f t="shared" si="6"/>
        <v>0.92704727030625844</v>
      </c>
      <c r="BE25" s="25">
        <f t="shared" si="7"/>
        <v>1.2145343450279218E-3</v>
      </c>
      <c r="BF25" s="25">
        <f t="shared" si="8"/>
        <v>6.5143193409180081E-2</v>
      </c>
      <c r="BG25" s="25">
        <f t="shared" si="9"/>
        <v>4.9345351667872883E-3</v>
      </c>
      <c r="BH25" s="25">
        <f t="shared" si="10"/>
        <v>8.5741328433828867E-2</v>
      </c>
      <c r="BI25" s="25">
        <f t="shared" si="11"/>
        <v>0</v>
      </c>
      <c r="BJ25" s="25">
        <f t="shared" si="12"/>
        <v>0.84268715078254475</v>
      </c>
      <c r="BK25" s="25">
        <f t="shared" si="13"/>
        <v>8.5774304800151219E-3</v>
      </c>
      <c r="BL25" s="25">
        <f t="shared" si="14"/>
        <v>2.3118975321903541E-3</v>
      </c>
      <c r="BM25" s="25">
        <f t="shared" si="15"/>
        <v>1.1246063877642825E-3</v>
      </c>
      <c r="BN25" s="25">
        <f t="shared" si="43"/>
        <v>2.5815237121020216E-4</v>
      </c>
      <c r="BO25" s="25">
        <f t="shared" si="44"/>
        <v>0</v>
      </c>
      <c r="BP25" s="25">
        <f t="shared" si="45"/>
        <v>1.9390400992148074</v>
      </c>
      <c r="BQ25" s="25">
        <f t="shared" si="16"/>
        <v>2.0673888181914122</v>
      </c>
    </row>
    <row r="26" spans="1:69" s="25" customFormat="1" x14ac:dyDescent="0.15">
      <c r="A26" s="25" t="s">
        <v>90</v>
      </c>
      <c r="B26" s="25">
        <v>382</v>
      </c>
      <c r="C26" s="25">
        <f t="shared" si="46"/>
        <v>4.9999999999982947</v>
      </c>
      <c r="D26" s="26">
        <v>55.691000000000003</v>
      </c>
      <c r="E26" s="26">
        <v>0.106</v>
      </c>
      <c r="F26" s="26">
        <v>3.3639999999999999</v>
      </c>
      <c r="G26" s="26">
        <v>0.39100000000000001</v>
      </c>
      <c r="H26" s="26">
        <v>6.1020000000000003</v>
      </c>
      <c r="I26" s="26">
        <v>33.802</v>
      </c>
      <c r="J26" s="26">
        <v>0.60499999999999998</v>
      </c>
      <c r="K26" s="26">
        <v>0.16200000000000001</v>
      </c>
      <c r="L26" s="26">
        <v>0.08</v>
      </c>
      <c r="M26" s="26">
        <v>6.0000000000000001E-3</v>
      </c>
      <c r="N26" s="26"/>
      <c r="O26" s="25">
        <f t="shared" si="17"/>
        <v>100.309</v>
      </c>
      <c r="Q26" s="26">
        <v>46.027000000000001</v>
      </c>
      <c r="R26" s="26">
        <v>79.989999999999995</v>
      </c>
      <c r="S26" s="26">
        <v>11.041</v>
      </c>
      <c r="U26" s="26"/>
      <c r="V26" s="27">
        <v>12</v>
      </c>
      <c r="W26" s="27">
        <v>4</v>
      </c>
      <c r="X26" s="14">
        <v>0</v>
      </c>
      <c r="Z26" s="28">
        <f t="shared" si="18"/>
        <v>1.9171024115393007</v>
      </c>
      <c r="AA26" s="28">
        <f t="shared" si="19"/>
        <v>2.7449481962479204E-3</v>
      </c>
      <c r="AB26" s="28">
        <f t="shared" si="20"/>
        <v>0.1364728864826992</v>
      </c>
      <c r="AC26" s="28">
        <f t="shared" si="21"/>
        <v>1.0640988143812931E-2</v>
      </c>
      <c r="AD26" s="28">
        <f t="shared" si="22"/>
        <v>0</v>
      </c>
      <c r="AE26" s="28">
        <f t="shared" si="23"/>
        <v>0.17565961249093362</v>
      </c>
      <c r="AF26" s="28">
        <f t="shared" si="24"/>
        <v>1.7345233806930238</v>
      </c>
      <c r="AG26" s="28">
        <f t="shared" si="25"/>
        <v>2.2312987714239698E-2</v>
      </c>
      <c r="AH26" s="28">
        <f t="shared" si="26"/>
        <v>4.7231307592871686E-3</v>
      </c>
      <c r="AI26" s="28">
        <f t="shared" si="27"/>
        <v>2.2151414724678213E-3</v>
      </c>
      <c r="AJ26" s="28">
        <f t="shared" si="28"/>
        <v>4.0043091836434129E-4</v>
      </c>
      <c r="AK26" s="28">
        <f t="shared" si="29"/>
        <v>0</v>
      </c>
      <c r="AL26" s="28">
        <f t="shared" si="30"/>
        <v>4.0067959184103774</v>
      </c>
      <c r="AM26" s="28">
        <f t="shared" si="31"/>
        <v>0.90804042695504361</v>
      </c>
      <c r="AN26" s="29">
        <f t="shared" si="2"/>
        <v>0</v>
      </c>
      <c r="AP26" s="25">
        <f t="shared" si="32"/>
        <v>55.691000000000003</v>
      </c>
      <c r="AQ26" s="25">
        <f t="shared" si="33"/>
        <v>0.106</v>
      </c>
      <c r="AR26" s="25">
        <f t="shared" si="34"/>
        <v>3.3639999999999999</v>
      </c>
      <c r="AS26" s="25">
        <f t="shared" si="35"/>
        <v>0.39100000000000001</v>
      </c>
      <c r="AT26" s="25">
        <f t="shared" si="3"/>
        <v>0</v>
      </c>
      <c r="AU26" s="25">
        <f t="shared" si="4"/>
        <v>6.1020000000000003</v>
      </c>
      <c r="AV26" s="25">
        <f t="shared" si="36"/>
        <v>33.802</v>
      </c>
      <c r="AW26" s="25">
        <f t="shared" si="37"/>
        <v>0.60499999999999998</v>
      </c>
      <c r="AX26" s="25">
        <f t="shared" si="38"/>
        <v>0.16200000000000001</v>
      </c>
      <c r="AY26" s="25">
        <f t="shared" si="39"/>
        <v>0.08</v>
      </c>
      <c r="AZ26" s="25">
        <f t="shared" si="40"/>
        <v>6.0000000000000001E-3</v>
      </c>
      <c r="BA26" s="25">
        <f t="shared" si="41"/>
        <v>0</v>
      </c>
      <c r="BB26" s="25">
        <f t="shared" si="42"/>
        <v>100.309</v>
      </c>
      <c r="BD26" s="25">
        <f t="shared" si="6"/>
        <v>0.92694740346205062</v>
      </c>
      <c r="BE26" s="25">
        <f t="shared" si="7"/>
        <v>1.3272230986903061E-3</v>
      </c>
      <c r="BF26" s="25">
        <f t="shared" si="8"/>
        <v>6.59866614358572E-2</v>
      </c>
      <c r="BG26" s="25">
        <f t="shared" si="9"/>
        <v>5.1450753339035461E-3</v>
      </c>
      <c r="BH26" s="25">
        <f t="shared" si="10"/>
        <v>8.4934023718055793E-2</v>
      </c>
      <c r="BI26" s="25">
        <f t="shared" si="11"/>
        <v>0</v>
      </c>
      <c r="BJ26" s="25">
        <f t="shared" si="12"/>
        <v>0.83866773850993936</v>
      </c>
      <c r="BK26" s="25">
        <f t="shared" si="13"/>
        <v>1.078865995927058E-2</v>
      </c>
      <c r="BL26" s="25">
        <f t="shared" si="14"/>
        <v>2.2837036598465691E-3</v>
      </c>
      <c r="BM26" s="25">
        <f t="shared" si="15"/>
        <v>1.07105370263265E-3</v>
      </c>
      <c r="BN26" s="25">
        <f t="shared" si="43"/>
        <v>1.9361427840765164E-4</v>
      </c>
      <c r="BO26" s="25">
        <f t="shared" si="44"/>
        <v>0</v>
      </c>
      <c r="BP26" s="25">
        <f t="shared" si="45"/>
        <v>1.9373451571586542</v>
      </c>
      <c r="BQ26" s="25">
        <f t="shared" si="16"/>
        <v>2.068188987184306</v>
      </c>
    </row>
    <row r="27" spans="1:69" s="25" customFormat="1" x14ac:dyDescent="0.15">
      <c r="A27" s="25" t="s">
        <v>91</v>
      </c>
      <c r="B27" s="25">
        <v>383</v>
      </c>
      <c r="C27" s="25">
        <f t="shared" si="46"/>
        <v>4.9999999999982947</v>
      </c>
      <c r="D27" s="26">
        <v>55.521999999999998</v>
      </c>
      <c r="E27" s="26">
        <v>0.112</v>
      </c>
      <c r="F27" s="26">
        <v>3.395</v>
      </c>
      <c r="G27" s="26">
        <v>0.39300000000000002</v>
      </c>
      <c r="H27" s="26">
        <v>6.125</v>
      </c>
      <c r="I27" s="26">
        <v>33.808999999999997</v>
      </c>
      <c r="J27" s="26">
        <v>0.48799999999999999</v>
      </c>
      <c r="K27" s="26">
        <v>0.16900000000000001</v>
      </c>
      <c r="L27" s="26">
        <v>0.09</v>
      </c>
      <c r="M27" s="26">
        <v>2E-3</v>
      </c>
      <c r="N27" s="26"/>
      <c r="O27" s="25">
        <f t="shared" si="17"/>
        <v>100.10499999999999</v>
      </c>
      <c r="Q27" s="26">
        <v>46.030999999999999</v>
      </c>
      <c r="R27" s="26">
        <v>79.992999999999995</v>
      </c>
      <c r="S27" s="26">
        <v>11.041</v>
      </c>
      <c r="U27" s="26"/>
      <c r="V27" s="27">
        <v>12</v>
      </c>
      <c r="W27" s="27">
        <v>4</v>
      </c>
      <c r="X27" s="14">
        <v>0</v>
      </c>
      <c r="Z27" s="28">
        <f t="shared" si="18"/>
        <v>1.9152118205744624</v>
      </c>
      <c r="AA27" s="28">
        <f t="shared" si="19"/>
        <v>2.9062818157115588E-3</v>
      </c>
      <c r="AB27" s="28">
        <f t="shared" si="20"/>
        <v>0.13801350430855897</v>
      </c>
      <c r="AC27" s="28">
        <f t="shared" si="21"/>
        <v>1.0717393258131692E-2</v>
      </c>
      <c r="AD27" s="28">
        <f t="shared" si="22"/>
        <v>0</v>
      </c>
      <c r="AE27" s="28">
        <f t="shared" si="23"/>
        <v>0.17668400071414883</v>
      </c>
      <c r="AF27" s="28">
        <f t="shared" si="24"/>
        <v>1.7384471838983406</v>
      </c>
      <c r="AG27" s="28">
        <f t="shared" si="25"/>
        <v>1.8034893752857377E-2</v>
      </c>
      <c r="AH27" s="28">
        <f t="shared" si="26"/>
        <v>4.9373404390981243E-3</v>
      </c>
      <c r="AI27" s="28">
        <f t="shared" si="27"/>
        <v>2.4971544535017502E-3</v>
      </c>
      <c r="AJ27" s="28">
        <f t="shared" si="28"/>
        <v>1.3375122333892164E-4</v>
      </c>
      <c r="AK27" s="28">
        <f t="shared" si="29"/>
        <v>0</v>
      </c>
      <c r="AL27" s="28">
        <f t="shared" si="30"/>
        <v>4.0075833244381496</v>
      </c>
      <c r="AM27" s="28">
        <f t="shared" si="31"/>
        <v>0.90774313418644514</v>
      </c>
      <c r="AN27" s="29">
        <f t="shared" si="2"/>
        <v>0</v>
      </c>
      <c r="AP27" s="25">
        <f t="shared" si="32"/>
        <v>55.521999999999998</v>
      </c>
      <c r="AQ27" s="25">
        <f t="shared" si="33"/>
        <v>0.112</v>
      </c>
      <c r="AR27" s="25">
        <f t="shared" si="34"/>
        <v>3.395</v>
      </c>
      <c r="AS27" s="25">
        <f t="shared" si="35"/>
        <v>0.39300000000000002</v>
      </c>
      <c r="AT27" s="25">
        <f t="shared" si="3"/>
        <v>0</v>
      </c>
      <c r="AU27" s="25">
        <f t="shared" si="4"/>
        <v>6.125</v>
      </c>
      <c r="AV27" s="25">
        <f t="shared" si="36"/>
        <v>33.808999999999997</v>
      </c>
      <c r="AW27" s="25">
        <f t="shared" si="37"/>
        <v>0.48799999999999999</v>
      </c>
      <c r="AX27" s="25">
        <f t="shared" si="38"/>
        <v>0.16900000000000001</v>
      </c>
      <c r="AY27" s="25">
        <f t="shared" si="39"/>
        <v>0.09</v>
      </c>
      <c r="AZ27" s="25">
        <f t="shared" si="40"/>
        <v>2E-3</v>
      </c>
      <c r="BA27" s="25">
        <f t="shared" si="41"/>
        <v>0</v>
      </c>
      <c r="BB27" s="25">
        <f t="shared" si="42"/>
        <v>100.10499999999999</v>
      </c>
      <c r="BD27" s="25">
        <f t="shared" si="6"/>
        <v>0.92413448735019976</v>
      </c>
      <c r="BE27" s="25">
        <f t="shared" si="7"/>
        <v>1.4023489344652292E-3</v>
      </c>
      <c r="BF27" s="25">
        <f t="shared" si="8"/>
        <v>6.6594743036484896E-2</v>
      </c>
      <c r="BG27" s="25">
        <f t="shared" si="9"/>
        <v>5.1713928547930787E-3</v>
      </c>
      <c r="BH27" s="25">
        <f t="shared" si="10"/>
        <v>8.5254161795000283E-2</v>
      </c>
      <c r="BI27" s="25">
        <f t="shared" si="11"/>
        <v>0</v>
      </c>
      <c r="BJ27" s="25">
        <f t="shared" si="12"/>
        <v>0.83884141681801483</v>
      </c>
      <c r="BK27" s="25">
        <f t="shared" si="13"/>
        <v>8.7022579506182522E-3</v>
      </c>
      <c r="BL27" s="25">
        <f t="shared" si="14"/>
        <v>2.3823822130498162E-3</v>
      </c>
      <c r="BM27" s="25">
        <f t="shared" si="15"/>
        <v>1.2049354154617311E-3</v>
      </c>
      <c r="BN27" s="25">
        <f t="shared" si="43"/>
        <v>6.453809280255054E-5</v>
      </c>
      <c r="BO27" s="25">
        <f t="shared" si="44"/>
        <v>0</v>
      </c>
      <c r="BP27" s="25">
        <f t="shared" si="45"/>
        <v>1.9337526644608902</v>
      </c>
      <c r="BQ27" s="25">
        <f t="shared" si="16"/>
        <v>2.0724384240501728</v>
      </c>
    </row>
    <row r="28" spans="1:69" s="25" customFormat="1" x14ac:dyDescent="0.15">
      <c r="A28" s="25" t="s">
        <v>92</v>
      </c>
      <c r="B28" s="25">
        <v>384</v>
      </c>
      <c r="C28" s="25">
        <f t="shared" si="46"/>
        <v>4.4721359550018667</v>
      </c>
      <c r="D28" s="26">
        <v>55.545000000000002</v>
      </c>
      <c r="E28" s="26">
        <v>0.10299999999999999</v>
      </c>
      <c r="F28" s="26">
        <v>3.4089999999999998</v>
      </c>
      <c r="G28" s="26">
        <v>0.4</v>
      </c>
      <c r="H28" s="26">
        <v>6.1429999999999998</v>
      </c>
      <c r="I28" s="26">
        <v>33.776000000000003</v>
      </c>
      <c r="J28" s="26">
        <v>0.47699999999999998</v>
      </c>
      <c r="K28" s="26">
        <v>0.16700000000000001</v>
      </c>
      <c r="L28" s="26">
        <v>8.8999999999999996E-2</v>
      </c>
      <c r="M28" s="26">
        <v>7.0000000000000001E-3</v>
      </c>
      <c r="N28" s="26"/>
      <c r="O28" s="25">
        <f t="shared" si="17"/>
        <v>100.11600000000001</v>
      </c>
      <c r="Q28" s="26">
        <v>46.034999999999997</v>
      </c>
      <c r="R28" s="26">
        <v>79.995000000000005</v>
      </c>
      <c r="S28" s="26">
        <v>11.041</v>
      </c>
      <c r="U28" s="26"/>
      <c r="V28" s="27">
        <v>12</v>
      </c>
      <c r="W28" s="27">
        <v>4</v>
      </c>
      <c r="X28" s="14">
        <v>0</v>
      </c>
      <c r="Z28" s="28">
        <f t="shared" si="18"/>
        <v>1.9157636255430832</v>
      </c>
      <c r="AA28" s="28">
        <f t="shared" si="19"/>
        <v>2.6724043306634226E-3</v>
      </c>
      <c r="AB28" s="28">
        <f t="shared" si="20"/>
        <v>0.13856515951922047</v>
      </c>
      <c r="AC28" s="28">
        <f t="shared" si="21"/>
        <v>1.0906912975126233E-2</v>
      </c>
      <c r="AD28" s="28">
        <f t="shared" si="22"/>
        <v>0</v>
      </c>
      <c r="AE28" s="28">
        <f t="shared" si="23"/>
        <v>0.17718089336058696</v>
      </c>
      <c r="AF28" s="28">
        <f t="shared" si="24"/>
        <v>1.7365313639313824</v>
      </c>
      <c r="AG28" s="28">
        <f t="shared" si="25"/>
        <v>1.7626146905296541E-2</v>
      </c>
      <c r="AH28" s="28">
        <f t="shared" si="26"/>
        <v>4.8782952366441378E-3</v>
      </c>
      <c r="AI28" s="28">
        <f t="shared" si="27"/>
        <v>2.4690969473456581E-3</v>
      </c>
      <c r="AJ28" s="28">
        <f t="shared" si="28"/>
        <v>4.6807025946031847E-4</v>
      </c>
      <c r="AK28" s="28">
        <f t="shared" si="29"/>
        <v>0</v>
      </c>
      <c r="AL28" s="28">
        <f t="shared" si="30"/>
        <v>4.0070619690088085</v>
      </c>
      <c r="AM28" s="28">
        <f t="shared" si="31"/>
        <v>0.90741508150691907</v>
      </c>
      <c r="AN28" s="29">
        <f t="shared" si="2"/>
        <v>0</v>
      </c>
      <c r="AP28" s="25">
        <f t="shared" si="32"/>
        <v>55.545000000000002</v>
      </c>
      <c r="AQ28" s="25">
        <f t="shared" si="33"/>
        <v>0.10299999999999999</v>
      </c>
      <c r="AR28" s="25">
        <f t="shared" si="34"/>
        <v>3.4089999999999998</v>
      </c>
      <c r="AS28" s="25">
        <f t="shared" si="35"/>
        <v>0.4</v>
      </c>
      <c r="AT28" s="25">
        <f t="shared" si="3"/>
        <v>0</v>
      </c>
      <c r="AU28" s="25">
        <f t="shared" si="4"/>
        <v>6.1429999999999998</v>
      </c>
      <c r="AV28" s="25">
        <f t="shared" si="36"/>
        <v>33.776000000000003</v>
      </c>
      <c r="AW28" s="25">
        <f t="shared" si="37"/>
        <v>0.47699999999999998</v>
      </c>
      <c r="AX28" s="25">
        <f t="shared" si="38"/>
        <v>0.16700000000000001</v>
      </c>
      <c r="AY28" s="25">
        <f t="shared" si="39"/>
        <v>8.8999999999999996E-2</v>
      </c>
      <c r="AZ28" s="25">
        <f t="shared" si="40"/>
        <v>7.0000000000000001E-3</v>
      </c>
      <c r="BA28" s="25">
        <f t="shared" si="41"/>
        <v>0</v>
      </c>
      <c r="BB28" s="25">
        <f t="shared" si="42"/>
        <v>100.11600000000001</v>
      </c>
      <c r="BD28" s="25">
        <f t="shared" si="6"/>
        <v>0.92451731025299611</v>
      </c>
      <c r="BE28" s="25">
        <f t="shared" si="7"/>
        <v>1.2896601808028447E-3</v>
      </c>
      <c r="BF28" s="25">
        <f t="shared" si="8"/>
        <v>6.686936053354256E-2</v>
      </c>
      <c r="BG28" s="25">
        <f t="shared" si="9"/>
        <v>5.2635041779064409E-3</v>
      </c>
      <c r="BH28" s="25">
        <f t="shared" si="10"/>
        <v>8.5504704637826404E-2</v>
      </c>
      <c r="BI28" s="25">
        <f t="shared" si="11"/>
        <v>0</v>
      </c>
      <c r="BJ28" s="25">
        <f t="shared" si="12"/>
        <v>0.83802264765137313</v>
      </c>
      <c r="BK28" s="25">
        <f t="shared" si="13"/>
        <v>8.5061004968133326E-3</v>
      </c>
      <c r="BL28" s="25">
        <f t="shared" si="14"/>
        <v>2.3541883407060312E-3</v>
      </c>
      <c r="BM28" s="25">
        <f t="shared" si="15"/>
        <v>1.191547244178823E-3</v>
      </c>
      <c r="BN28" s="25">
        <f t="shared" si="43"/>
        <v>2.258833248089269E-4</v>
      </c>
      <c r="BO28" s="25">
        <f t="shared" si="44"/>
        <v>0</v>
      </c>
      <c r="BP28" s="25">
        <f t="shared" si="45"/>
        <v>1.9337449068409547</v>
      </c>
      <c r="BQ28" s="25">
        <f t="shared" si="16"/>
        <v>2.0721771288617954</v>
      </c>
    </row>
    <row r="29" spans="1:69" s="25" customFormat="1" x14ac:dyDescent="0.15">
      <c r="A29" s="25" t="s">
        <v>93</v>
      </c>
      <c r="B29" s="25">
        <v>385</v>
      </c>
      <c r="C29" s="25">
        <f t="shared" si="46"/>
        <v>5.8309518948475532</v>
      </c>
      <c r="D29" s="26">
        <v>55.493000000000002</v>
      </c>
      <c r="E29" s="26">
        <v>0.10299999999999999</v>
      </c>
      <c r="F29" s="26">
        <v>3.4540000000000002</v>
      </c>
      <c r="G29" s="26">
        <v>0.42099999999999999</v>
      </c>
      <c r="H29" s="26">
        <v>6.1310000000000002</v>
      </c>
      <c r="I29" s="26">
        <v>33.755000000000003</v>
      </c>
      <c r="J29" s="26">
        <v>0.48799999999999999</v>
      </c>
      <c r="K29" s="26">
        <v>0.17499999999999999</v>
      </c>
      <c r="L29" s="26">
        <v>9.1999999999999998E-2</v>
      </c>
      <c r="M29" s="26">
        <v>2E-3</v>
      </c>
      <c r="N29" s="26"/>
      <c r="O29" s="25">
        <f t="shared" si="17"/>
        <v>100.11399999999999</v>
      </c>
      <c r="Q29" s="26">
        <v>46.04</v>
      </c>
      <c r="R29" s="26">
        <v>79.998000000000005</v>
      </c>
      <c r="S29" s="26">
        <v>11.041</v>
      </c>
      <c r="U29" s="26"/>
      <c r="V29" s="27">
        <v>12</v>
      </c>
      <c r="W29" s="27">
        <v>4</v>
      </c>
      <c r="X29" s="14">
        <v>0</v>
      </c>
      <c r="Z29" s="28">
        <f t="shared" si="18"/>
        <v>1.9142425822318856</v>
      </c>
      <c r="AA29" s="28">
        <f t="shared" si="19"/>
        <v>2.6727847454071107E-3</v>
      </c>
      <c r="AB29" s="28">
        <f t="shared" si="20"/>
        <v>0.14041425341947683</v>
      </c>
      <c r="AC29" s="28">
        <f t="shared" si="21"/>
        <v>1.1481160008187061E-2</v>
      </c>
      <c r="AD29" s="28">
        <f t="shared" si="22"/>
        <v>0</v>
      </c>
      <c r="AE29" s="28">
        <f t="shared" si="23"/>
        <v>0.17685995289261464</v>
      </c>
      <c r="AF29" s="28">
        <f t="shared" si="24"/>
        <v>1.7356987275186508</v>
      </c>
      <c r="AG29" s="28">
        <f t="shared" si="25"/>
        <v>1.8035186824587199E-2</v>
      </c>
      <c r="AH29" s="28">
        <f t="shared" si="26"/>
        <v>5.1127137137841503E-3</v>
      </c>
      <c r="AI29" s="28">
        <f t="shared" si="27"/>
        <v>2.5526882558668989E-3</v>
      </c>
      <c r="AJ29" s="28">
        <f t="shared" si="28"/>
        <v>1.3375339683120428E-4</v>
      </c>
      <c r="AK29" s="28">
        <f t="shared" si="29"/>
        <v>0</v>
      </c>
      <c r="AL29" s="28">
        <f t="shared" si="30"/>
        <v>4.0072038030072914</v>
      </c>
      <c r="AM29" s="28">
        <f t="shared" si="31"/>
        <v>0.90752704494557845</v>
      </c>
      <c r="AN29" s="29">
        <f t="shared" si="2"/>
        <v>0</v>
      </c>
      <c r="AP29" s="25">
        <f t="shared" si="32"/>
        <v>55.493000000000002</v>
      </c>
      <c r="AQ29" s="25">
        <f t="shared" si="33"/>
        <v>0.10299999999999999</v>
      </c>
      <c r="AR29" s="25">
        <f t="shared" si="34"/>
        <v>3.4540000000000002</v>
      </c>
      <c r="AS29" s="25">
        <f t="shared" si="35"/>
        <v>0.42099999999999999</v>
      </c>
      <c r="AT29" s="25">
        <f t="shared" si="3"/>
        <v>0</v>
      </c>
      <c r="AU29" s="25">
        <f t="shared" si="4"/>
        <v>6.1309999999999993</v>
      </c>
      <c r="AV29" s="25">
        <f t="shared" si="36"/>
        <v>33.755000000000003</v>
      </c>
      <c r="AW29" s="25">
        <f t="shared" si="37"/>
        <v>0.48799999999999999</v>
      </c>
      <c r="AX29" s="25">
        <f t="shared" si="38"/>
        <v>0.17499999999999999</v>
      </c>
      <c r="AY29" s="25">
        <f t="shared" si="39"/>
        <v>9.1999999999999998E-2</v>
      </c>
      <c r="AZ29" s="25">
        <f t="shared" si="40"/>
        <v>2E-3</v>
      </c>
      <c r="BA29" s="25">
        <f t="shared" si="41"/>
        <v>0</v>
      </c>
      <c r="BB29" s="25">
        <f t="shared" si="42"/>
        <v>100.11399999999999</v>
      </c>
      <c r="BD29" s="25">
        <f t="shared" si="6"/>
        <v>0.92365179760319582</v>
      </c>
      <c r="BE29" s="25">
        <f t="shared" si="7"/>
        <v>1.2896601808028447E-3</v>
      </c>
      <c r="BF29" s="25">
        <f t="shared" si="8"/>
        <v>6.7752059631227934E-2</v>
      </c>
      <c r="BG29" s="25">
        <f t="shared" si="9"/>
        <v>5.5398381472465293E-3</v>
      </c>
      <c r="BH29" s="25">
        <f t="shared" si="10"/>
        <v>8.5337676075942323E-2</v>
      </c>
      <c r="BI29" s="25">
        <f t="shared" si="11"/>
        <v>0</v>
      </c>
      <c r="BJ29" s="25">
        <f t="shared" si="12"/>
        <v>0.83750161272714641</v>
      </c>
      <c r="BK29" s="25">
        <f t="shared" si="13"/>
        <v>8.7022579506182522E-3</v>
      </c>
      <c r="BL29" s="25">
        <f t="shared" si="14"/>
        <v>2.46696383008117E-3</v>
      </c>
      <c r="BM29" s="25">
        <f t="shared" si="15"/>
        <v>1.2317117580275473E-3</v>
      </c>
      <c r="BN29" s="25">
        <f t="shared" si="43"/>
        <v>6.453809280255054E-5</v>
      </c>
      <c r="BO29" s="25">
        <f t="shared" si="44"/>
        <v>0</v>
      </c>
      <c r="BP29" s="25">
        <f t="shared" si="45"/>
        <v>1.9335381159970915</v>
      </c>
      <c r="BQ29" s="25">
        <f t="shared" si="16"/>
        <v>2.0724721017153818</v>
      </c>
    </row>
    <row r="30" spans="1:69" s="25" customFormat="1" x14ac:dyDescent="0.15">
      <c r="A30" s="25" t="s">
        <v>94</v>
      </c>
      <c r="B30" s="25">
        <v>386</v>
      </c>
      <c r="C30" s="25">
        <f t="shared" si="46"/>
        <v>4.2426406871194464</v>
      </c>
      <c r="D30" s="26">
        <v>55.542999999999999</v>
      </c>
      <c r="E30" s="26">
        <v>0.113</v>
      </c>
      <c r="F30" s="26">
        <v>3.452</v>
      </c>
      <c r="G30" s="26">
        <v>0.42399999999999999</v>
      </c>
      <c r="H30" s="26">
        <v>6.1580000000000004</v>
      </c>
      <c r="I30" s="26">
        <v>33.795999999999999</v>
      </c>
      <c r="J30" s="26">
        <v>0.48799999999999999</v>
      </c>
      <c r="K30" s="26">
        <v>0.17199999999999999</v>
      </c>
      <c r="L30" s="26">
        <v>7.1999999999999995E-2</v>
      </c>
      <c r="M30" s="26">
        <v>2E-3</v>
      </c>
      <c r="N30" s="26"/>
      <c r="O30" s="25">
        <f t="shared" si="17"/>
        <v>100.21999999999998</v>
      </c>
      <c r="Q30" s="26">
        <v>46.042999999999999</v>
      </c>
      <c r="R30" s="26">
        <v>80.001000000000005</v>
      </c>
      <c r="S30" s="26">
        <v>11.041</v>
      </c>
      <c r="U30" s="26"/>
      <c r="V30" s="27">
        <v>12</v>
      </c>
      <c r="W30" s="27">
        <v>4</v>
      </c>
      <c r="X30" s="14">
        <v>0</v>
      </c>
      <c r="Z30" s="28">
        <f t="shared" si="18"/>
        <v>1.9139851569408122</v>
      </c>
      <c r="AA30" s="28">
        <f t="shared" si="19"/>
        <v>2.9292447881991788E-3</v>
      </c>
      <c r="AB30" s="28">
        <f t="shared" si="20"/>
        <v>0.1401877650798157</v>
      </c>
      <c r="AC30" s="28">
        <f t="shared" si="21"/>
        <v>1.1551010894851584E-2</v>
      </c>
      <c r="AD30" s="28">
        <f t="shared" si="22"/>
        <v>0</v>
      </c>
      <c r="AE30" s="28">
        <f t="shared" si="23"/>
        <v>0.17745503922191241</v>
      </c>
      <c r="AF30" s="28">
        <f t="shared" si="24"/>
        <v>1.7360090998516444</v>
      </c>
      <c r="AG30" s="28">
        <f t="shared" si="25"/>
        <v>1.8016528317972718E-2</v>
      </c>
      <c r="AH30" s="28">
        <f t="shared" si="26"/>
        <v>5.0198684528485653E-3</v>
      </c>
      <c r="AI30" s="28">
        <f t="shared" si="27"/>
        <v>1.9956892252270871E-3</v>
      </c>
      <c r="AJ30" s="28">
        <f t="shared" si="28"/>
        <v>1.3361502074096704E-4</v>
      </c>
      <c r="AK30" s="28">
        <f t="shared" si="29"/>
        <v>0</v>
      </c>
      <c r="AL30" s="28">
        <f t="shared" si="30"/>
        <v>4.0072830177940242</v>
      </c>
      <c r="AM30" s="28">
        <f t="shared" si="31"/>
        <v>0.90725980403906026</v>
      </c>
      <c r="AN30" s="29">
        <f t="shared" si="2"/>
        <v>0</v>
      </c>
      <c r="AP30" s="25">
        <f t="shared" si="32"/>
        <v>55.542999999999999</v>
      </c>
      <c r="AQ30" s="25">
        <f t="shared" si="33"/>
        <v>0.113</v>
      </c>
      <c r="AR30" s="25">
        <f t="shared" si="34"/>
        <v>3.452</v>
      </c>
      <c r="AS30" s="25">
        <f t="shared" si="35"/>
        <v>0.42399999999999999</v>
      </c>
      <c r="AT30" s="25">
        <f t="shared" si="3"/>
        <v>0</v>
      </c>
      <c r="AU30" s="25">
        <f t="shared" si="4"/>
        <v>6.1580000000000004</v>
      </c>
      <c r="AV30" s="25">
        <f t="shared" si="36"/>
        <v>33.795999999999999</v>
      </c>
      <c r="AW30" s="25">
        <f t="shared" si="37"/>
        <v>0.48799999999999999</v>
      </c>
      <c r="AX30" s="25">
        <f t="shared" si="38"/>
        <v>0.17199999999999999</v>
      </c>
      <c r="AY30" s="25">
        <f t="shared" si="39"/>
        <v>7.1999999999999995E-2</v>
      </c>
      <c r="AZ30" s="25">
        <f t="shared" si="40"/>
        <v>2E-3</v>
      </c>
      <c r="BA30" s="25">
        <f t="shared" si="41"/>
        <v>0</v>
      </c>
      <c r="BB30" s="25">
        <f t="shared" si="42"/>
        <v>100.21999999999998</v>
      </c>
      <c r="BD30" s="25">
        <f t="shared" si="6"/>
        <v>0.9244840213049268</v>
      </c>
      <c r="BE30" s="25">
        <f t="shared" si="7"/>
        <v>1.4148699070943831E-3</v>
      </c>
      <c r="BF30" s="25">
        <f t="shared" si="8"/>
        <v>6.7712828560219693E-2</v>
      </c>
      <c r="BG30" s="25">
        <f t="shared" si="9"/>
        <v>5.5793144285808272E-3</v>
      </c>
      <c r="BH30" s="25">
        <f t="shared" si="10"/>
        <v>8.5713490340181511E-2</v>
      </c>
      <c r="BI30" s="25">
        <f t="shared" si="11"/>
        <v>0</v>
      </c>
      <c r="BJ30" s="25">
        <f t="shared" si="12"/>
        <v>0.83851887138873171</v>
      </c>
      <c r="BK30" s="25">
        <f t="shared" si="13"/>
        <v>8.7022579506182522E-3</v>
      </c>
      <c r="BL30" s="25">
        <f t="shared" si="14"/>
        <v>2.4246730215654929E-3</v>
      </c>
      <c r="BM30" s="25">
        <f t="shared" si="15"/>
        <v>9.639483323693849E-4</v>
      </c>
      <c r="BN30" s="25">
        <f t="shared" si="43"/>
        <v>6.453809280255054E-5</v>
      </c>
      <c r="BO30" s="25">
        <f t="shared" si="44"/>
        <v>0</v>
      </c>
      <c r="BP30" s="25">
        <f t="shared" si="45"/>
        <v>1.9355788133270906</v>
      </c>
      <c r="BQ30" s="25">
        <f t="shared" si="16"/>
        <v>2.0703280022505806</v>
      </c>
    </row>
    <row r="31" spans="1:69" s="25" customFormat="1" x14ac:dyDescent="0.15">
      <c r="A31" s="25" t="s">
        <v>95</v>
      </c>
      <c r="B31" s="25">
        <v>387</v>
      </c>
      <c r="C31" s="25">
        <f t="shared" si="46"/>
        <v>5.8309518948475532</v>
      </c>
      <c r="D31" s="26">
        <v>55.456000000000003</v>
      </c>
      <c r="E31" s="26">
        <v>0.111</v>
      </c>
      <c r="F31" s="26">
        <v>3.4710000000000001</v>
      </c>
      <c r="G31" s="26">
        <v>0.42599999999999999</v>
      </c>
      <c r="H31" s="26">
        <v>6.1219999999999999</v>
      </c>
      <c r="I31" s="26">
        <v>33.753999999999998</v>
      </c>
      <c r="J31" s="26">
        <v>0.496</v>
      </c>
      <c r="K31" s="26">
        <v>0.16500000000000001</v>
      </c>
      <c r="L31" s="26">
        <v>9.1999999999999998E-2</v>
      </c>
      <c r="M31" s="26">
        <v>6.0000000000000001E-3</v>
      </c>
      <c r="N31" s="26"/>
      <c r="O31" s="25">
        <f t="shared" si="17"/>
        <v>100.099</v>
      </c>
      <c r="Q31" s="26">
        <v>46.048000000000002</v>
      </c>
      <c r="R31" s="26">
        <v>80.004000000000005</v>
      </c>
      <c r="S31" s="26">
        <v>11.041</v>
      </c>
      <c r="U31" s="26"/>
      <c r="V31" s="27">
        <v>12</v>
      </c>
      <c r="W31" s="27">
        <v>4</v>
      </c>
      <c r="X31" s="14">
        <v>0</v>
      </c>
      <c r="Z31" s="28">
        <f t="shared" si="18"/>
        <v>1.9133074864810464</v>
      </c>
      <c r="AA31" s="28">
        <f t="shared" si="19"/>
        <v>2.8808934672108254E-3</v>
      </c>
      <c r="AB31" s="28">
        <f t="shared" si="20"/>
        <v>0.14113051825499381</v>
      </c>
      <c r="AC31" s="28">
        <f t="shared" si="21"/>
        <v>1.1619588111814216E-2</v>
      </c>
      <c r="AD31" s="28">
        <f t="shared" si="22"/>
        <v>0</v>
      </c>
      <c r="AE31" s="28">
        <f t="shared" si="23"/>
        <v>0.17663183259764709</v>
      </c>
      <c r="AF31" s="28">
        <f t="shared" si="24"/>
        <v>1.7359569045586456</v>
      </c>
      <c r="AG31" s="28">
        <f t="shared" si="25"/>
        <v>1.8334115404831368E-2</v>
      </c>
      <c r="AH31" s="28">
        <f t="shared" si="26"/>
        <v>4.8214185155843496E-3</v>
      </c>
      <c r="AI31" s="28">
        <f t="shared" si="27"/>
        <v>2.5531435937585813E-3</v>
      </c>
      <c r="AJ31" s="28">
        <f t="shared" si="28"/>
        <v>4.0133176561397299E-4</v>
      </c>
      <c r="AK31" s="28">
        <f t="shared" si="29"/>
        <v>0</v>
      </c>
      <c r="AL31" s="28">
        <f t="shared" si="30"/>
        <v>4.0076372327511471</v>
      </c>
      <c r="AM31" s="28">
        <f t="shared" si="31"/>
        <v>0.90764777122954843</v>
      </c>
      <c r="AN31" s="29">
        <f t="shared" si="2"/>
        <v>0</v>
      </c>
      <c r="AP31" s="25">
        <f t="shared" si="32"/>
        <v>55.456000000000003</v>
      </c>
      <c r="AQ31" s="25">
        <f t="shared" si="33"/>
        <v>0.111</v>
      </c>
      <c r="AR31" s="25">
        <f t="shared" si="34"/>
        <v>3.4710000000000001</v>
      </c>
      <c r="AS31" s="25">
        <f t="shared" si="35"/>
        <v>0.42599999999999999</v>
      </c>
      <c r="AT31" s="25">
        <f t="shared" si="3"/>
        <v>0</v>
      </c>
      <c r="AU31" s="25">
        <f t="shared" si="4"/>
        <v>6.1220000000000008</v>
      </c>
      <c r="AV31" s="25">
        <f t="shared" si="36"/>
        <v>33.753999999999998</v>
      </c>
      <c r="AW31" s="25">
        <f t="shared" si="37"/>
        <v>0.496</v>
      </c>
      <c r="AX31" s="25">
        <f t="shared" si="38"/>
        <v>0.16500000000000001</v>
      </c>
      <c r="AY31" s="25">
        <f t="shared" si="39"/>
        <v>9.1999999999999998E-2</v>
      </c>
      <c r="AZ31" s="25">
        <f t="shared" si="40"/>
        <v>6.0000000000000001E-3</v>
      </c>
      <c r="BA31" s="25">
        <f t="shared" si="41"/>
        <v>0</v>
      </c>
      <c r="BB31" s="25">
        <f t="shared" si="42"/>
        <v>100.099</v>
      </c>
      <c r="BD31" s="25">
        <f t="shared" si="6"/>
        <v>0.92303595206391487</v>
      </c>
      <c r="BE31" s="25">
        <f t="shared" si="7"/>
        <v>1.3898279618360754E-3</v>
      </c>
      <c r="BF31" s="25">
        <f t="shared" si="8"/>
        <v>6.8085523734797967E-2</v>
      </c>
      <c r="BG31" s="25">
        <f t="shared" si="9"/>
        <v>5.6056319494703598E-3</v>
      </c>
      <c r="BH31" s="25">
        <f t="shared" si="10"/>
        <v>8.521240465452927E-2</v>
      </c>
      <c r="BI31" s="25">
        <f t="shared" si="11"/>
        <v>0</v>
      </c>
      <c r="BJ31" s="25">
        <f t="shared" si="12"/>
        <v>0.83747680154027837</v>
      </c>
      <c r="BK31" s="25">
        <f t="shared" si="13"/>
        <v>8.8449179170218307E-3</v>
      </c>
      <c r="BL31" s="25">
        <f t="shared" si="14"/>
        <v>2.3259944683622462E-3</v>
      </c>
      <c r="BM31" s="25">
        <f t="shared" si="15"/>
        <v>1.2317117580275473E-3</v>
      </c>
      <c r="BN31" s="25">
        <f t="shared" si="43"/>
        <v>1.9361427840765164E-4</v>
      </c>
      <c r="BO31" s="25">
        <f t="shared" si="44"/>
        <v>0</v>
      </c>
      <c r="BP31" s="25">
        <f t="shared" si="45"/>
        <v>1.933402380326646</v>
      </c>
      <c r="BQ31" s="25">
        <f t="shared" si="16"/>
        <v>2.0728417806509891</v>
      </c>
    </row>
    <row r="32" spans="1:69" s="25" customFormat="1" x14ac:dyDescent="0.15">
      <c r="A32" s="25" t="s">
        <v>96</v>
      </c>
      <c r="B32" s="25">
        <v>388</v>
      </c>
      <c r="C32" s="25">
        <f t="shared" si="46"/>
        <v>4.9999999999982947</v>
      </c>
      <c r="D32" s="26">
        <v>55.518999999999998</v>
      </c>
      <c r="E32" s="26">
        <v>0.109</v>
      </c>
      <c r="F32" s="26">
        <v>3.4820000000000002</v>
      </c>
      <c r="G32" s="26">
        <v>0.436</v>
      </c>
      <c r="H32" s="26">
        <v>6.1139999999999999</v>
      </c>
      <c r="I32" s="26">
        <v>33.685000000000002</v>
      </c>
      <c r="J32" s="26">
        <v>0.496</v>
      </c>
      <c r="K32" s="26">
        <v>0.161</v>
      </c>
      <c r="L32" s="26">
        <v>9.2999999999999999E-2</v>
      </c>
      <c r="M32" s="26">
        <v>1.0999999999999999E-2</v>
      </c>
      <c r="N32" s="26"/>
      <c r="O32" s="25">
        <f t="shared" si="17"/>
        <v>100.10599999999999</v>
      </c>
      <c r="Q32" s="26">
        <v>46.052</v>
      </c>
      <c r="R32" s="26">
        <v>80.007000000000005</v>
      </c>
      <c r="S32" s="26">
        <v>11.041</v>
      </c>
      <c r="U32" s="26"/>
      <c r="V32" s="27">
        <v>12</v>
      </c>
      <c r="W32" s="27">
        <v>4</v>
      </c>
      <c r="X32" s="14">
        <v>0</v>
      </c>
      <c r="Z32" s="28">
        <f t="shared" si="18"/>
        <v>1.91496339001307</v>
      </c>
      <c r="AA32" s="28">
        <f t="shared" si="19"/>
        <v>2.8282209088320688E-3</v>
      </c>
      <c r="AB32" s="28">
        <f t="shared" si="20"/>
        <v>0.1415395140434369</v>
      </c>
      <c r="AC32" s="28">
        <f t="shared" si="21"/>
        <v>1.1889134343300587E-2</v>
      </c>
      <c r="AD32" s="28">
        <f t="shared" si="22"/>
        <v>0</v>
      </c>
      <c r="AE32" s="28">
        <f t="shared" si="23"/>
        <v>0.1763533422076371</v>
      </c>
      <c r="AF32" s="28">
        <f t="shared" si="24"/>
        <v>1.731940053137045</v>
      </c>
      <c r="AG32" s="28">
        <f t="shared" si="25"/>
        <v>1.8329160385560789E-2</v>
      </c>
      <c r="AH32" s="28">
        <f t="shared" si="26"/>
        <v>4.7032641840940243E-3</v>
      </c>
      <c r="AI32" s="28">
        <f t="shared" si="27"/>
        <v>2.5801976360302964E-3</v>
      </c>
      <c r="AJ32" s="28">
        <f t="shared" si="28"/>
        <v>7.3557605144509053E-4</v>
      </c>
      <c r="AK32" s="28">
        <f t="shared" si="29"/>
        <v>0</v>
      </c>
      <c r="AL32" s="28">
        <f t="shared" si="30"/>
        <v>4.0058618529104519</v>
      </c>
      <c r="AM32" s="28">
        <f t="shared" si="31"/>
        <v>0.90758583421299133</v>
      </c>
      <c r="AN32" s="29">
        <f t="shared" si="2"/>
        <v>0</v>
      </c>
      <c r="AP32" s="25">
        <f t="shared" si="32"/>
        <v>55.518999999999998</v>
      </c>
      <c r="AQ32" s="25">
        <f t="shared" si="33"/>
        <v>0.109</v>
      </c>
      <c r="AR32" s="25">
        <f t="shared" si="34"/>
        <v>3.4820000000000002</v>
      </c>
      <c r="AS32" s="25">
        <f t="shared" si="35"/>
        <v>0.436</v>
      </c>
      <c r="AT32" s="25">
        <f t="shared" si="3"/>
        <v>0</v>
      </c>
      <c r="AU32" s="25">
        <f t="shared" si="4"/>
        <v>6.1139999999999999</v>
      </c>
      <c r="AV32" s="25">
        <f t="shared" si="36"/>
        <v>33.685000000000002</v>
      </c>
      <c r="AW32" s="25">
        <f t="shared" si="37"/>
        <v>0.496</v>
      </c>
      <c r="AX32" s="25">
        <f t="shared" si="38"/>
        <v>0.161</v>
      </c>
      <c r="AY32" s="25">
        <f t="shared" si="39"/>
        <v>9.2999999999999999E-2</v>
      </c>
      <c r="AZ32" s="25">
        <f t="shared" si="40"/>
        <v>1.0999999999999999E-2</v>
      </c>
      <c r="BA32" s="25">
        <f t="shared" si="41"/>
        <v>0</v>
      </c>
      <c r="BB32" s="25">
        <f t="shared" si="42"/>
        <v>100.10599999999999</v>
      </c>
      <c r="BD32" s="25">
        <f t="shared" si="6"/>
        <v>0.92408455392809585</v>
      </c>
      <c r="BE32" s="25">
        <f t="shared" si="7"/>
        <v>1.3647860165777678E-3</v>
      </c>
      <c r="BF32" s="25">
        <f t="shared" si="8"/>
        <v>6.8301294625343276E-2</v>
      </c>
      <c r="BG32" s="25">
        <f t="shared" si="9"/>
        <v>5.7372195539180208E-3</v>
      </c>
      <c r="BH32" s="25">
        <f t="shared" si="10"/>
        <v>8.5101052279939873E-2</v>
      </c>
      <c r="BI32" s="25">
        <f t="shared" si="11"/>
        <v>0</v>
      </c>
      <c r="BJ32" s="25">
        <f t="shared" si="12"/>
        <v>0.83576482964639098</v>
      </c>
      <c r="BK32" s="25">
        <f t="shared" si="13"/>
        <v>8.8449179170218307E-3</v>
      </c>
      <c r="BL32" s="25">
        <f t="shared" si="14"/>
        <v>2.2696067236746766E-3</v>
      </c>
      <c r="BM32" s="25">
        <f t="shared" si="15"/>
        <v>1.2450999293104556E-3</v>
      </c>
      <c r="BN32" s="25">
        <f t="shared" si="43"/>
        <v>3.5495951041402795E-4</v>
      </c>
      <c r="BO32" s="25">
        <f t="shared" si="44"/>
        <v>0</v>
      </c>
      <c r="BP32" s="25">
        <f t="shared" si="45"/>
        <v>1.9330683201306866</v>
      </c>
      <c r="BQ32" s="25">
        <f t="shared" si="16"/>
        <v>2.0722815697686423</v>
      </c>
    </row>
    <row r="33" spans="1:69" s="25" customFormat="1" x14ac:dyDescent="0.15">
      <c r="A33" s="25" t="s">
        <v>97</v>
      </c>
      <c r="B33" s="25">
        <v>389</v>
      </c>
      <c r="C33" s="25">
        <f t="shared" si="46"/>
        <v>4.4721359549955126</v>
      </c>
      <c r="D33" s="26">
        <v>55.603000000000002</v>
      </c>
      <c r="E33" s="26">
        <v>0.122</v>
      </c>
      <c r="F33" s="26">
        <v>3.512</v>
      </c>
      <c r="G33" s="26">
        <v>0.443</v>
      </c>
      <c r="H33" s="26">
        <v>6.1280000000000001</v>
      </c>
      <c r="I33" s="26">
        <v>33.658999999999999</v>
      </c>
      <c r="J33" s="26">
        <v>0.52300000000000002</v>
      </c>
      <c r="K33" s="26">
        <v>0.16400000000000001</v>
      </c>
      <c r="L33" s="26">
        <v>7.9000000000000001E-2</v>
      </c>
      <c r="M33" s="26">
        <v>6.0000000000000001E-3</v>
      </c>
      <c r="N33" s="26"/>
      <c r="O33" s="25">
        <f t="shared" si="17"/>
        <v>100.23899999999998</v>
      </c>
      <c r="Q33" s="26">
        <v>46.055999999999997</v>
      </c>
      <c r="R33" s="26">
        <v>80.009</v>
      </c>
      <c r="S33" s="26">
        <v>11.041</v>
      </c>
      <c r="U33" s="26"/>
      <c r="V33" s="27">
        <v>12</v>
      </c>
      <c r="W33" s="27">
        <v>4</v>
      </c>
      <c r="X33" s="14">
        <v>0</v>
      </c>
      <c r="Z33" s="28">
        <f t="shared" si="18"/>
        <v>1.9152490822562069</v>
      </c>
      <c r="AA33" s="28">
        <f t="shared" si="19"/>
        <v>3.1612210098783109E-3</v>
      </c>
      <c r="AB33" s="28">
        <f t="shared" si="20"/>
        <v>0.14256457997646033</v>
      </c>
      <c r="AC33" s="28">
        <f t="shared" si="21"/>
        <v>1.2063565030540074E-2</v>
      </c>
      <c r="AD33" s="28">
        <f t="shared" si="22"/>
        <v>0</v>
      </c>
      <c r="AE33" s="28">
        <f t="shared" si="23"/>
        <v>0.17651646245919436</v>
      </c>
      <c r="AF33" s="28">
        <f t="shared" si="24"/>
        <v>1.7282466014838849</v>
      </c>
      <c r="AG33" s="28">
        <f t="shared" si="25"/>
        <v>1.930059875125964E-2</v>
      </c>
      <c r="AH33" s="28">
        <f t="shared" si="26"/>
        <v>4.7843786554326523E-3</v>
      </c>
      <c r="AI33" s="28">
        <f t="shared" si="27"/>
        <v>2.1887961392399171E-3</v>
      </c>
      <c r="AJ33" s="28">
        <f t="shared" si="28"/>
        <v>4.0067693663003269E-4</v>
      </c>
      <c r="AK33" s="28">
        <f t="shared" si="29"/>
        <v>0</v>
      </c>
      <c r="AL33" s="28">
        <f t="shared" si="30"/>
        <v>4.0044759626987272</v>
      </c>
      <c r="AM33" s="28">
        <f t="shared" si="31"/>
        <v>0.90732891360577683</v>
      </c>
      <c r="AN33" s="29">
        <f t="shared" si="2"/>
        <v>0</v>
      </c>
      <c r="AP33" s="25">
        <f t="shared" si="32"/>
        <v>55.603000000000002</v>
      </c>
      <c r="AQ33" s="25">
        <f t="shared" si="33"/>
        <v>0.122</v>
      </c>
      <c r="AR33" s="25">
        <f t="shared" si="34"/>
        <v>3.512</v>
      </c>
      <c r="AS33" s="25">
        <f t="shared" si="35"/>
        <v>0.443</v>
      </c>
      <c r="AT33" s="25">
        <f t="shared" si="3"/>
        <v>0</v>
      </c>
      <c r="AU33" s="25">
        <f t="shared" si="4"/>
        <v>6.1280000000000001</v>
      </c>
      <c r="AV33" s="25">
        <f t="shared" si="36"/>
        <v>33.658999999999999</v>
      </c>
      <c r="AW33" s="25">
        <f t="shared" si="37"/>
        <v>0.52300000000000002</v>
      </c>
      <c r="AX33" s="25">
        <f t="shared" si="38"/>
        <v>0.16400000000000001</v>
      </c>
      <c r="AY33" s="25">
        <f t="shared" si="39"/>
        <v>7.9000000000000001E-2</v>
      </c>
      <c r="AZ33" s="25">
        <f t="shared" si="40"/>
        <v>6.0000000000000001E-3</v>
      </c>
      <c r="BA33" s="25">
        <f t="shared" si="41"/>
        <v>0</v>
      </c>
      <c r="BB33" s="25">
        <f t="shared" si="42"/>
        <v>100.23899999999998</v>
      </c>
      <c r="BD33" s="25">
        <f t="shared" si="6"/>
        <v>0.92548268974700409</v>
      </c>
      <c r="BE33" s="25">
        <f t="shared" si="7"/>
        <v>1.5275586607567675E-3</v>
      </c>
      <c r="BF33" s="25">
        <f t="shared" si="8"/>
        <v>6.8889760690466859E-2</v>
      </c>
      <c r="BG33" s="25">
        <f t="shared" si="9"/>
        <v>5.829330877031383E-3</v>
      </c>
      <c r="BH33" s="25">
        <f t="shared" si="10"/>
        <v>8.529591893547131E-2</v>
      </c>
      <c r="BI33" s="25">
        <f t="shared" si="11"/>
        <v>0</v>
      </c>
      <c r="BJ33" s="25">
        <f t="shared" si="12"/>
        <v>0.83511973878782464</v>
      </c>
      <c r="BK33" s="25">
        <f t="shared" si="13"/>
        <v>9.3263953036339074E-3</v>
      </c>
      <c r="BL33" s="25">
        <f t="shared" si="14"/>
        <v>2.3118975321903541E-3</v>
      </c>
      <c r="BM33" s="25">
        <f t="shared" si="15"/>
        <v>1.0576655313497417E-3</v>
      </c>
      <c r="BN33" s="25">
        <f t="shared" si="43"/>
        <v>1.9361427840765164E-4</v>
      </c>
      <c r="BO33" s="25">
        <f t="shared" si="44"/>
        <v>0</v>
      </c>
      <c r="BP33" s="25">
        <f t="shared" si="45"/>
        <v>1.9350345703441367</v>
      </c>
      <c r="BQ33" s="25">
        <f t="shared" si="16"/>
        <v>2.0694596489749277</v>
      </c>
    </row>
    <row r="34" spans="1:69" s="25" customFormat="1" x14ac:dyDescent="0.15">
      <c r="A34" s="25" t="s">
        <v>98</v>
      </c>
      <c r="B34" s="25">
        <v>390</v>
      </c>
      <c r="C34" s="25">
        <f t="shared" si="46"/>
        <v>5.8309518948475532</v>
      </c>
      <c r="D34" s="26">
        <v>55.536000000000001</v>
      </c>
      <c r="E34" s="26">
        <v>0.106</v>
      </c>
      <c r="F34" s="26">
        <v>3.524</v>
      </c>
      <c r="G34" s="26">
        <v>0.45600000000000002</v>
      </c>
      <c r="H34" s="26">
        <v>6.1379999999999999</v>
      </c>
      <c r="I34" s="26">
        <v>33.665999999999997</v>
      </c>
      <c r="J34" s="26">
        <v>0.51200000000000001</v>
      </c>
      <c r="K34" s="26">
        <v>0.17299999999999999</v>
      </c>
      <c r="L34" s="26">
        <v>8.1000000000000003E-2</v>
      </c>
      <c r="M34" s="26">
        <v>2E-3</v>
      </c>
      <c r="N34" s="26"/>
      <c r="O34" s="25">
        <f t="shared" si="17"/>
        <v>100.194</v>
      </c>
      <c r="Q34" s="26">
        <v>46.061</v>
      </c>
      <c r="R34" s="26">
        <v>80.012</v>
      </c>
      <c r="S34" s="26">
        <v>11.041</v>
      </c>
      <c r="U34" s="26"/>
      <c r="V34" s="27">
        <v>12</v>
      </c>
      <c r="W34" s="27">
        <v>4</v>
      </c>
      <c r="X34" s="14">
        <v>0</v>
      </c>
      <c r="Z34" s="28">
        <f t="shared" si="18"/>
        <v>1.9141398884155438</v>
      </c>
      <c r="AA34" s="28">
        <f t="shared" si="19"/>
        <v>2.748355655713376E-3</v>
      </c>
      <c r="AB34" s="28">
        <f t="shared" si="20"/>
        <v>0.14314133714005431</v>
      </c>
      <c r="AC34" s="28">
        <f t="shared" si="21"/>
        <v>1.2425355540575193E-2</v>
      </c>
      <c r="AD34" s="28">
        <f t="shared" si="22"/>
        <v>0</v>
      </c>
      <c r="AE34" s="28">
        <f t="shared" si="23"/>
        <v>0.1769152950682345</v>
      </c>
      <c r="AF34" s="28">
        <f t="shared" si="24"/>
        <v>1.7296891451942271</v>
      </c>
      <c r="AG34" s="28">
        <f t="shared" si="25"/>
        <v>1.8906497978634907E-2</v>
      </c>
      <c r="AH34" s="28">
        <f t="shared" si="26"/>
        <v>5.0500983692534415E-3</v>
      </c>
      <c r="AI34" s="28">
        <f t="shared" si="27"/>
        <v>2.2456148935392278E-3</v>
      </c>
      <c r="AJ34" s="28">
        <f t="shared" si="28"/>
        <v>1.3364266530463151E-4</v>
      </c>
      <c r="AK34" s="28">
        <f t="shared" si="29"/>
        <v>0</v>
      </c>
      <c r="AL34" s="28">
        <f t="shared" si="30"/>
        <v>4.0053952309210805</v>
      </c>
      <c r="AM34" s="28">
        <f t="shared" si="31"/>
        <v>0.90720922949079019</v>
      </c>
      <c r="AN34" s="29">
        <f t="shared" si="2"/>
        <v>0</v>
      </c>
      <c r="AP34" s="25">
        <f t="shared" si="32"/>
        <v>55.536000000000001</v>
      </c>
      <c r="AQ34" s="25">
        <f t="shared" si="33"/>
        <v>0.106</v>
      </c>
      <c r="AR34" s="25">
        <f t="shared" si="34"/>
        <v>3.524</v>
      </c>
      <c r="AS34" s="25">
        <f t="shared" si="35"/>
        <v>0.45600000000000002</v>
      </c>
      <c r="AT34" s="25">
        <f t="shared" si="3"/>
        <v>0</v>
      </c>
      <c r="AU34" s="25">
        <f t="shared" si="4"/>
        <v>6.1379999999999999</v>
      </c>
      <c r="AV34" s="25">
        <f t="shared" si="36"/>
        <v>33.665999999999997</v>
      </c>
      <c r="AW34" s="25">
        <f t="shared" si="37"/>
        <v>0.51200000000000001</v>
      </c>
      <c r="AX34" s="25">
        <f t="shared" si="38"/>
        <v>0.17299999999999999</v>
      </c>
      <c r="AY34" s="25">
        <f t="shared" si="39"/>
        <v>8.1000000000000003E-2</v>
      </c>
      <c r="AZ34" s="25">
        <f t="shared" si="40"/>
        <v>2E-3</v>
      </c>
      <c r="BA34" s="25">
        <f t="shared" si="41"/>
        <v>0</v>
      </c>
      <c r="BB34" s="25">
        <f t="shared" si="42"/>
        <v>100.194</v>
      </c>
      <c r="BD34" s="25">
        <f t="shared" si="6"/>
        <v>0.92436750998668449</v>
      </c>
      <c r="BE34" s="25">
        <f t="shared" si="7"/>
        <v>1.3272230986903061E-3</v>
      </c>
      <c r="BF34" s="25">
        <f t="shared" si="8"/>
        <v>6.9125147116516281E-2</v>
      </c>
      <c r="BG34" s="25">
        <f t="shared" si="9"/>
        <v>6.0003947628133429E-3</v>
      </c>
      <c r="BH34" s="25">
        <f t="shared" si="10"/>
        <v>8.5435109403708034E-2</v>
      </c>
      <c r="BI34" s="25">
        <f t="shared" si="11"/>
        <v>0</v>
      </c>
      <c r="BJ34" s="25">
        <f t="shared" si="12"/>
        <v>0.8352934170959001</v>
      </c>
      <c r="BK34" s="25">
        <f t="shared" si="13"/>
        <v>9.1302378498289878E-3</v>
      </c>
      <c r="BL34" s="25">
        <f t="shared" si="14"/>
        <v>2.4387699577373854E-3</v>
      </c>
      <c r="BM34" s="25">
        <f t="shared" si="15"/>
        <v>1.084441873915558E-3</v>
      </c>
      <c r="BN34" s="25">
        <f t="shared" si="43"/>
        <v>6.453809280255054E-5</v>
      </c>
      <c r="BO34" s="25">
        <f t="shared" si="44"/>
        <v>0</v>
      </c>
      <c r="BP34" s="25">
        <f t="shared" si="45"/>
        <v>1.934266789238597</v>
      </c>
      <c r="BQ34" s="25">
        <f t="shared" si="16"/>
        <v>2.0707563471623067</v>
      </c>
    </row>
    <row r="35" spans="1:69" s="25" customFormat="1" x14ac:dyDescent="0.15">
      <c r="A35" s="25" t="s">
        <v>99</v>
      </c>
      <c r="B35" s="25">
        <v>391</v>
      </c>
      <c r="C35" s="25">
        <f t="shared" si="46"/>
        <v>4.2426406871194464</v>
      </c>
      <c r="D35" s="26">
        <v>55.444000000000003</v>
      </c>
      <c r="E35" s="26">
        <v>0.11</v>
      </c>
      <c r="F35" s="26">
        <v>3.532</v>
      </c>
      <c r="G35" s="26">
        <v>0.45400000000000001</v>
      </c>
      <c r="H35" s="26">
        <v>6.1230000000000002</v>
      </c>
      <c r="I35" s="26">
        <v>33.585999999999999</v>
      </c>
      <c r="J35" s="26">
        <v>0.52</v>
      </c>
      <c r="K35" s="26">
        <v>0.16200000000000001</v>
      </c>
      <c r="L35" s="26">
        <v>7.4999999999999997E-2</v>
      </c>
      <c r="M35" s="26">
        <v>1E-3</v>
      </c>
      <c r="N35" s="26"/>
      <c r="O35" s="25">
        <f t="shared" si="17"/>
        <v>100.00700000000001</v>
      </c>
      <c r="Q35" s="26">
        <v>46.064</v>
      </c>
      <c r="R35" s="26">
        <v>80.015000000000001</v>
      </c>
      <c r="S35" s="26">
        <v>11.041</v>
      </c>
      <c r="U35" s="26"/>
      <c r="V35" s="27">
        <v>12</v>
      </c>
      <c r="W35" s="27">
        <v>4</v>
      </c>
      <c r="X35" s="14">
        <v>0</v>
      </c>
      <c r="Z35" s="28">
        <f t="shared" si="18"/>
        <v>1.9143179855682957</v>
      </c>
      <c r="AA35" s="28">
        <f t="shared" si="19"/>
        <v>2.8570655210401617E-3</v>
      </c>
      <c r="AB35" s="28">
        <f t="shared" si="20"/>
        <v>0.14371771796404756</v>
      </c>
      <c r="AC35" s="28">
        <f t="shared" si="21"/>
        <v>1.2392538658182135E-2</v>
      </c>
      <c r="AD35" s="28">
        <f t="shared" si="22"/>
        <v>0</v>
      </c>
      <c r="AE35" s="28">
        <f t="shared" si="23"/>
        <v>0.17679224228169604</v>
      </c>
      <c r="AF35" s="28">
        <f t="shared" si="24"/>
        <v>1.728603038879891</v>
      </c>
      <c r="AG35" s="28">
        <f t="shared" si="25"/>
        <v>1.9235563921839952E-2</v>
      </c>
      <c r="AH35" s="28">
        <f t="shared" si="26"/>
        <v>4.73728154866759E-3</v>
      </c>
      <c r="AI35" s="28">
        <f t="shared" si="27"/>
        <v>2.0829170363937367E-3</v>
      </c>
      <c r="AJ35" s="28">
        <f t="shared" si="28"/>
        <v>6.6938438991742943E-5</v>
      </c>
      <c r="AK35" s="28">
        <f t="shared" si="29"/>
        <v>0</v>
      </c>
      <c r="AL35" s="28">
        <f t="shared" si="30"/>
        <v>4.004803289819046</v>
      </c>
      <c r="AM35" s="28">
        <f t="shared" si="31"/>
        <v>0.90721492593709052</v>
      </c>
      <c r="AN35" s="29">
        <f t="shared" si="2"/>
        <v>0</v>
      </c>
      <c r="AP35" s="25">
        <f t="shared" si="32"/>
        <v>55.444000000000003</v>
      </c>
      <c r="AQ35" s="25">
        <f t="shared" si="33"/>
        <v>0.11</v>
      </c>
      <c r="AR35" s="25">
        <f t="shared" si="34"/>
        <v>3.532</v>
      </c>
      <c r="AS35" s="25">
        <f t="shared" si="35"/>
        <v>0.45400000000000001</v>
      </c>
      <c r="AT35" s="25">
        <f t="shared" si="3"/>
        <v>0</v>
      </c>
      <c r="AU35" s="25">
        <f t="shared" si="4"/>
        <v>6.1230000000000002</v>
      </c>
      <c r="AV35" s="25">
        <f t="shared" si="36"/>
        <v>33.585999999999999</v>
      </c>
      <c r="AW35" s="25">
        <f t="shared" si="37"/>
        <v>0.52</v>
      </c>
      <c r="AX35" s="25">
        <f t="shared" si="38"/>
        <v>0.16200000000000001</v>
      </c>
      <c r="AY35" s="25">
        <f t="shared" si="39"/>
        <v>7.4999999999999997E-2</v>
      </c>
      <c r="AZ35" s="25">
        <f t="shared" si="40"/>
        <v>1E-3</v>
      </c>
      <c r="BA35" s="25">
        <f t="shared" si="41"/>
        <v>0</v>
      </c>
      <c r="BB35" s="25">
        <f t="shared" si="42"/>
        <v>100.00700000000001</v>
      </c>
      <c r="BD35" s="25">
        <f t="shared" si="6"/>
        <v>0.92283621837549945</v>
      </c>
      <c r="BE35" s="25">
        <f t="shared" si="7"/>
        <v>1.3773069892069217E-3</v>
      </c>
      <c r="BF35" s="25">
        <f t="shared" si="8"/>
        <v>6.9282071400549233E-2</v>
      </c>
      <c r="BG35" s="25">
        <f t="shared" si="9"/>
        <v>5.9740772419238104E-3</v>
      </c>
      <c r="BH35" s="25">
        <f t="shared" si="10"/>
        <v>8.5226323701352941E-2</v>
      </c>
      <c r="BI35" s="25">
        <f t="shared" si="11"/>
        <v>0</v>
      </c>
      <c r="BJ35" s="25">
        <f t="shared" si="12"/>
        <v>0.83330852214646534</v>
      </c>
      <c r="BK35" s="25">
        <f t="shared" si="13"/>
        <v>9.2728978162325646E-3</v>
      </c>
      <c r="BL35" s="25">
        <f t="shared" si="14"/>
        <v>2.2837036598465691E-3</v>
      </c>
      <c r="BM35" s="25">
        <f t="shared" si="15"/>
        <v>1.0041128462181092E-3</v>
      </c>
      <c r="BN35" s="25">
        <f t="shared" si="43"/>
        <v>3.226904640127527E-5</v>
      </c>
      <c r="BO35" s="25">
        <f t="shared" si="44"/>
        <v>0</v>
      </c>
      <c r="BP35" s="25">
        <f t="shared" si="45"/>
        <v>1.9305975032236962</v>
      </c>
      <c r="BQ35" s="25">
        <f t="shared" si="16"/>
        <v>2.0743854082126685</v>
      </c>
    </row>
    <row r="36" spans="1:69" s="25" customFormat="1" x14ac:dyDescent="0.15">
      <c r="A36" s="25" t="s">
        <v>100</v>
      </c>
      <c r="B36" s="25">
        <v>392</v>
      </c>
      <c r="C36" s="25">
        <f t="shared" si="46"/>
        <v>5.8309518948475532</v>
      </c>
      <c r="D36" s="26">
        <v>55.447000000000003</v>
      </c>
      <c r="E36" s="26">
        <v>0.107</v>
      </c>
      <c r="F36" s="26">
        <v>3.5579999999999998</v>
      </c>
      <c r="G36" s="26">
        <v>0.46400000000000002</v>
      </c>
      <c r="H36" s="26">
        <v>6.1180000000000003</v>
      </c>
      <c r="I36" s="26">
        <v>33.640999999999998</v>
      </c>
      <c r="J36" s="26">
        <v>0.51800000000000002</v>
      </c>
      <c r="K36" s="26">
        <v>0.161</v>
      </c>
      <c r="L36" s="26">
        <v>8.1000000000000003E-2</v>
      </c>
      <c r="M36" s="26">
        <v>7.0000000000000001E-3</v>
      </c>
      <c r="N36" s="26"/>
      <c r="O36" s="25">
        <f t="shared" si="17"/>
        <v>100.10200000000002</v>
      </c>
      <c r="Q36" s="26">
        <v>46.069000000000003</v>
      </c>
      <c r="R36" s="26">
        <v>80.018000000000001</v>
      </c>
      <c r="S36" s="26">
        <v>11.041</v>
      </c>
      <c r="U36" s="26"/>
      <c r="V36" s="27">
        <v>12</v>
      </c>
      <c r="W36" s="27">
        <v>4</v>
      </c>
      <c r="X36" s="14">
        <v>0</v>
      </c>
      <c r="Z36" s="28">
        <f t="shared" si="18"/>
        <v>1.9128280921471159</v>
      </c>
      <c r="AA36" s="28">
        <f t="shared" si="19"/>
        <v>2.776832322075447E-3</v>
      </c>
      <c r="AB36" s="28">
        <f t="shared" si="20"/>
        <v>0.14465515819942121</v>
      </c>
      <c r="AC36" s="28">
        <f t="shared" si="21"/>
        <v>1.2654959895785474E-2</v>
      </c>
      <c r="AD36" s="28">
        <f t="shared" si="22"/>
        <v>0</v>
      </c>
      <c r="AE36" s="28">
        <f t="shared" si="23"/>
        <v>0.1765008415503817</v>
      </c>
      <c r="AF36" s="28">
        <f t="shared" si="24"/>
        <v>1.729992612756994</v>
      </c>
      <c r="AG36" s="28">
        <f t="shared" si="25"/>
        <v>1.9145631783771662E-2</v>
      </c>
      <c r="AH36" s="28">
        <f t="shared" si="26"/>
        <v>4.7041203194074978E-3</v>
      </c>
      <c r="AI36" s="28">
        <f t="shared" si="27"/>
        <v>2.2476779792240968E-3</v>
      </c>
      <c r="AJ36" s="28">
        <f t="shared" si="28"/>
        <v>4.6817905805662672E-4</v>
      </c>
      <c r="AK36" s="28">
        <f t="shared" si="29"/>
        <v>0</v>
      </c>
      <c r="AL36" s="28">
        <f t="shared" si="30"/>
        <v>4.0059741060122338</v>
      </c>
      <c r="AM36" s="28">
        <f t="shared" si="31"/>
        <v>0.90742121817853083</v>
      </c>
      <c r="AN36" s="29">
        <f t="shared" si="2"/>
        <v>0</v>
      </c>
      <c r="AP36" s="25">
        <f t="shared" si="32"/>
        <v>55.447000000000003</v>
      </c>
      <c r="AQ36" s="25">
        <f t="shared" si="33"/>
        <v>0.107</v>
      </c>
      <c r="AR36" s="25">
        <f t="shared" si="34"/>
        <v>3.5579999999999998</v>
      </c>
      <c r="AS36" s="25">
        <f t="shared" si="35"/>
        <v>0.46400000000000002</v>
      </c>
      <c r="AT36" s="25">
        <f t="shared" si="3"/>
        <v>0</v>
      </c>
      <c r="AU36" s="25">
        <f t="shared" si="4"/>
        <v>6.1180000000000003</v>
      </c>
      <c r="AV36" s="25">
        <f t="shared" si="36"/>
        <v>33.640999999999998</v>
      </c>
      <c r="AW36" s="25">
        <f t="shared" si="37"/>
        <v>0.51800000000000002</v>
      </c>
      <c r="AX36" s="25">
        <f t="shared" si="38"/>
        <v>0.161</v>
      </c>
      <c r="AY36" s="25">
        <f t="shared" si="39"/>
        <v>8.1000000000000003E-2</v>
      </c>
      <c r="AZ36" s="25">
        <f t="shared" si="40"/>
        <v>7.0000000000000001E-3</v>
      </c>
      <c r="BA36" s="25">
        <f t="shared" si="41"/>
        <v>0</v>
      </c>
      <c r="BB36" s="25">
        <f t="shared" si="42"/>
        <v>100.10200000000002</v>
      </c>
      <c r="BD36" s="25">
        <f t="shared" si="6"/>
        <v>0.92288615179760325</v>
      </c>
      <c r="BE36" s="25">
        <f t="shared" si="7"/>
        <v>1.33974407131946E-3</v>
      </c>
      <c r="BF36" s="25">
        <f t="shared" si="8"/>
        <v>6.9792075323656333E-2</v>
      </c>
      <c r="BG36" s="25">
        <f t="shared" si="9"/>
        <v>6.1056648463714714E-3</v>
      </c>
      <c r="BH36" s="25">
        <f t="shared" si="10"/>
        <v>8.5156728467234571E-2</v>
      </c>
      <c r="BI36" s="25">
        <f t="shared" si="11"/>
        <v>0</v>
      </c>
      <c r="BJ36" s="25">
        <f t="shared" si="12"/>
        <v>0.83467313742420179</v>
      </c>
      <c r="BK36" s="25">
        <f t="shared" si="13"/>
        <v>9.23723282463167E-3</v>
      </c>
      <c r="BL36" s="25">
        <f t="shared" si="14"/>
        <v>2.2696067236746766E-3</v>
      </c>
      <c r="BM36" s="25">
        <f t="shared" si="15"/>
        <v>1.084441873915558E-3</v>
      </c>
      <c r="BN36" s="25">
        <f t="shared" si="43"/>
        <v>2.258833248089269E-4</v>
      </c>
      <c r="BO36" s="25">
        <f t="shared" si="44"/>
        <v>0</v>
      </c>
      <c r="BP36" s="25">
        <f t="shared" si="45"/>
        <v>1.9327706666774178</v>
      </c>
      <c r="BQ36" s="25">
        <f t="shared" si="16"/>
        <v>2.0726587872418474</v>
      </c>
    </row>
    <row r="37" spans="1:69" s="25" customFormat="1" x14ac:dyDescent="0.15">
      <c r="A37" s="25" t="s">
        <v>101</v>
      </c>
      <c r="B37" s="25">
        <v>393</v>
      </c>
      <c r="C37" s="25">
        <f t="shared" si="46"/>
        <v>3.6055512754614987</v>
      </c>
      <c r="D37" s="26">
        <v>55.326999999999998</v>
      </c>
      <c r="E37" s="26">
        <v>0.115</v>
      </c>
      <c r="F37" s="26">
        <v>3.544</v>
      </c>
      <c r="G37" s="26">
        <v>0.46600000000000003</v>
      </c>
      <c r="H37" s="26">
        <v>6.1479999999999997</v>
      </c>
      <c r="I37" s="26">
        <v>33.656999999999996</v>
      </c>
      <c r="J37" s="26">
        <v>0.495</v>
      </c>
      <c r="K37" s="26">
        <v>0.16700000000000001</v>
      </c>
      <c r="L37" s="26">
        <v>7.6999999999999999E-2</v>
      </c>
      <c r="M37" s="26">
        <v>8.0000000000000002E-3</v>
      </c>
      <c r="N37" s="26"/>
      <c r="O37" s="25">
        <f t="shared" si="17"/>
        <v>100.00399999999999</v>
      </c>
      <c r="Q37" s="26">
        <v>46.072000000000003</v>
      </c>
      <c r="R37" s="26">
        <v>80.02</v>
      </c>
      <c r="S37" s="26">
        <v>11.041</v>
      </c>
      <c r="U37" s="26"/>
      <c r="V37" s="27">
        <v>12</v>
      </c>
      <c r="W37" s="27">
        <v>4</v>
      </c>
      <c r="X37" s="14">
        <v>0</v>
      </c>
      <c r="Z37" s="28">
        <f t="shared" si="18"/>
        <v>1.9111410485691218</v>
      </c>
      <c r="AA37" s="28">
        <f t="shared" si="19"/>
        <v>2.9882811071074498E-3</v>
      </c>
      <c r="AB37" s="28">
        <f t="shared" si="20"/>
        <v>0.14427112708179904</v>
      </c>
      <c r="AC37" s="28">
        <f t="shared" si="21"/>
        <v>1.2725839451395658E-2</v>
      </c>
      <c r="AD37" s="28">
        <f t="shared" si="22"/>
        <v>0</v>
      </c>
      <c r="AE37" s="28">
        <f t="shared" si="23"/>
        <v>0.17759424866421902</v>
      </c>
      <c r="AF37" s="28">
        <f t="shared" si="24"/>
        <v>1.733039593995239</v>
      </c>
      <c r="AG37" s="28">
        <f t="shared" si="25"/>
        <v>1.8319046788843645E-2</v>
      </c>
      <c r="AH37" s="28">
        <f t="shared" si="26"/>
        <v>4.8856994472334736E-3</v>
      </c>
      <c r="AI37" s="28">
        <f t="shared" si="27"/>
        <v>2.1394272721145524E-3</v>
      </c>
      <c r="AJ37" s="28">
        <f t="shared" si="28"/>
        <v>5.357493602000592E-4</v>
      </c>
      <c r="AK37" s="28">
        <f t="shared" si="29"/>
        <v>0</v>
      </c>
      <c r="AL37" s="28">
        <f t="shared" si="30"/>
        <v>4.0076400617372725</v>
      </c>
      <c r="AM37" s="28">
        <f t="shared" si="31"/>
        <v>0.90704956402477344</v>
      </c>
      <c r="AN37" s="29">
        <f t="shared" si="2"/>
        <v>0</v>
      </c>
      <c r="AP37" s="25">
        <f t="shared" si="32"/>
        <v>55.326999999999998</v>
      </c>
      <c r="AQ37" s="25">
        <f t="shared" si="33"/>
        <v>0.115</v>
      </c>
      <c r="AR37" s="25">
        <f t="shared" si="34"/>
        <v>3.544</v>
      </c>
      <c r="AS37" s="25">
        <f t="shared" si="35"/>
        <v>0.46600000000000003</v>
      </c>
      <c r="AT37" s="25">
        <f t="shared" si="3"/>
        <v>0</v>
      </c>
      <c r="AU37" s="25">
        <f t="shared" si="4"/>
        <v>6.1479999999999997</v>
      </c>
      <c r="AV37" s="25">
        <f t="shared" si="36"/>
        <v>33.656999999999996</v>
      </c>
      <c r="AW37" s="25">
        <f t="shared" si="37"/>
        <v>0.495</v>
      </c>
      <c r="AX37" s="25">
        <f t="shared" si="38"/>
        <v>0.16700000000000001</v>
      </c>
      <c r="AY37" s="25">
        <f t="shared" si="39"/>
        <v>7.6999999999999999E-2</v>
      </c>
      <c r="AZ37" s="25">
        <f t="shared" si="40"/>
        <v>8.0000000000000002E-3</v>
      </c>
      <c r="BA37" s="25">
        <f t="shared" si="41"/>
        <v>0</v>
      </c>
      <c r="BB37" s="25">
        <f t="shared" si="42"/>
        <v>100.00399999999999</v>
      </c>
      <c r="BD37" s="25">
        <f t="shared" si="6"/>
        <v>0.92088881491344876</v>
      </c>
      <c r="BE37" s="25">
        <f t="shared" si="7"/>
        <v>1.4399118523526909E-3</v>
      </c>
      <c r="BF37" s="25">
        <f t="shared" si="8"/>
        <v>6.9517457826598669E-2</v>
      </c>
      <c r="BG37" s="25">
        <f t="shared" si="9"/>
        <v>6.131982367261004E-3</v>
      </c>
      <c r="BH37" s="25">
        <f t="shared" si="10"/>
        <v>8.5574299871944773E-2</v>
      </c>
      <c r="BI37" s="25">
        <f t="shared" si="11"/>
        <v>0</v>
      </c>
      <c r="BJ37" s="25">
        <f t="shared" si="12"/>
        <v>0.83507011641408868</v>
      </c>
      <c r="BK37" s="25">
        <f t="shared" si="13"/>
        <v>8.8270854212213843E-3</v>
      </c>
      <c r="BL37" s="25">
        <f t="shared" si="14"/>
        <v>2.3541883407060312E-3</v>
      </c>
      <c r="BM37" s="25">
        <f t="shared" si="15"/>
        <v>1.0308891887839255E-3</v>
      </c>
      <c r="BN37" s="25">
        <f t="shared" si="43"/>
        <v>2.5815237121020216E-4</v>
      </c>
      <c r="BO37" s="25">
        <f t="shared" si="44"/>
        <v>0</v>
      </c>
      <c r="BP37" s="25">
        <f t="shared" si="45"/>
        <v>1.9310928985676161</v>
      </c>
      <c r="BQ37" s="25">
        <f t="shared" si="16"/>
        <v>2.0753222513064657</v>
      </c>
    </row>
    <row r="38" spans="1:69" s="25" customFormat="1" x14ac:dyDescent="0.15">
      <c r="A38" s="25" t="s">
        <v>102</v>
      </c>
      <c r="B38" s="25">
        <v>394</v>
      </c>
      <c r="C38" s="25">
        <f t="shared" si="46"/>
        <v>5.8309518948414594</v>
      </c>
      <c r="D38" s="26">
        <v>55.302999999999997</v>
      </c>
      <c r="E38" s="26">
        <v>0.128</v>
      </c>
      <c r="F38" s="26">
        <v>3.6059999999999999</v>
      </c>
      <c r="G38" s="26">
        <v>0.48299999999999998</v>
      </c>
      <c r="H38" s="26">
        <v>5.9539999999999997</v>
      </c>
      <c r="I38" s="26">
        <v>32.734999999999999</v>
      </c>
      <c r="J38" s="26">
        <v>1.778</v>
      </c>
      <c r="K38" s="26">
        <v>0.161</v>
      </c>
      <c r="L38" s="26">
        <v>8.3000000000000004E-2</v>
      </c>
      <c r="M38" s="26">
        <v>3.1E-2</v>
      </c>
      <c r="N38" s="26"/>
      <c r="O38" s="25">
        <f t="shared" si="17"/>
        <v>100.262</v>
      </c>
      <c r="Q38" s="26">
        <v>46.076999999999998</v>
      </c>
      <c r="R38" s="26">
        <v>80.022999999999996</v>
      </c>
      <c r="S38" s="26">
        <v>11.041</v>
      </c>
      <c r="U38" s="26"/>
      <c r="V38" s="27">
        <v>12</v>
      </c>
      <c r="W38" s="27">
        <v>4</v>
      </c>
      <c r="X38" s="14">
        <v>0</v>
      </c>
      <c r="Z38" s="28">
        <f t="shared" si="18"/>
        <v>1.9107375596882474</v>
      </c>
      <c r="AA38" s="28">
        <f t="shared" si="19"/>
        <v>3.326827705337816E-3</v>
      </c>
      <c r="AB38" s="28">
        <f t="shared" si="20"/>
        <v>0.14682775720584715</v>
      </c>
      <c r="AC38" s="28">
        <f t="shared" si="21"/>
        <v>1.3193024992547653E-2</v>
      </c>
      <c r="AD38" s="28">
        <f t="shared" si="22"/>
        <v>0</v>
      </c>
      <c r="AE38" s="28">
        <f t="shared" si="23"/>
        <v>0.1720285781625589</v>
      </c>
      <c r="AF38" s="28">
        <f t="shared" si="24"/>
        <v>1.6859401707454484</v>
      </c>
      <c r="AG38" s="28">
        <f t="shared" si="25"/>
        <v>6.5815193243623824E-2</v>
      </c>
      <c r="AH38" s="28">
        <f t="shared" si="26"/>
        <v>4.7112145558791223E-3</v>
      </c>
      <c r="AI38" s="28">
        <f t="shared" si="27"/>
        <v>2.3066495977633063E-3</v>
      </c>
      <c r="AJ38" s="28">
        <f t="shared" si="28"/>
        <v>2.076491219932764E-3</v>
      </c>
      <c r="AK38" s="28">
        <f t="shared" si="29"/>
        <v>0</v>
      </c>
      <c r="AL38" s="28">
        <f t="shared" si="30"/>
        <v>4.0069634671171865</v>
      </c>
      <c r="AM38" s="28">
        <f t="shared" si="31"/>
        <v>0.90741040275103335</v>
      </c>
      <c r="AN38" s="29">
        <f t="shared" si="2"/>
        <v>0</v>
      </c>
      <c r="AP38" s="25">
        <f t="shared" si="32"/>
        <v>55.302999999999997</v>
      </c>
      <c r="AQ38" s="25">
        <f t="shared" si="33"/>
        <v>0.128</v>
      </c>
      <c r="AR38" s="25">
        <f t="shared" si="34"/>
        <v>3.6059999999999999</v>
      </c>
      <c r="AS38" s="25">
        <f t="shared" si="35"/>
        <v>0.48299999999999998</v>
      </c>
      <c r="AT38" s="25">
        <f t="shared" si="3"/>
        <v>0</v>
      </c>
      <c r="AU38" s="25">
        <f t="shared" si="4"/>
        <v>5.9539999999999997</v>
      </c>
      <c r="AV38" s="25">
        <f t="shared" si="36"/>
        <v>32.734999999999999</v>
      </c>
      <c r="AW38" s="25">
        <f t="shared" si="37"/>
        <v>1.778</v>
      </c>
      <c r="AX38" s="25">
        <f t="shared" si="38"/>
        <v>0.161</v>
      </c>
      <c r="AY38" s="25">
        <f t="shared" si="39"/>
        <v>8.3000000000000004E-2</v>
      </c>
      <c r="AZ38" s="25">
        <f t="shared" si="40"/>
        <v>3.1E-2</v>
      </c>
      <c r="BA38" s="25">
        <f t="shared" si="41"/>
        <v>0</v>
      </c>
      <c r="BB38" s="25">
        <f t="shared" si="42"/>
        <v>100.262</v>
      </c>
      <c r="BD38" s="25">
        <f t="shared" si="6"/>
        <v>0.92048934753661782</v>
      </c>
      <c r="BE38" s="25">
        <f t="shared" si="7"/>
        <v>1.6026844965316906E-3</v>
      </c>
      <c r="BF38" s="25">
        <f t="shared" si="8"/>
        <v>7.0733621027854063E-2</v>
      </c>
      <c r="BG38" s="25">
        <f t="shared" si="9"/>
        <v>6.3556812948220272E-3</v>
      </c>
      <c r="BH38" s="25">
        <f t="shared" si="10"/>
        <v>8.2874004788152114E-2</v>
      </c>
      <c r="BI38" s="25">
        <f t="shared" si="11"/>
        <v>0</v>
      </c>
      <c r="BJ38" s="25">
        <f t="shared" si="12"/>
        <v>0.81219420212185267</v>
      </c>
      <c r="BK38" s="25">
        <f t="shared" si="13"/>
        <v>3.1706177533195191E-2</v>
      </c>
      <c r="BL38" s="25">
        <f t="shared" si="14"/>
        <v>2.2696067236746766E-3</v>
      </c>
      <c r="BM38" s="25">
        <f t="shared" si="15"/>
        <v>1.1112182164813742E-3</v>
      </c>
      <c r="BN38" s="25">
        <f t="shared" si="43"/>
        <v>1.0003404384395333E-3</v>
      </c>
      <c r="BO38" s="25">
        <f t="shared" si="44"/>
        <v>0</v>
      </c>
      <c r="BP38" s="25">
        <f t="shared" si="45"/>
        <v>1.9303368841776214</v>
      </c>
      <c r="BQ38" s="25">
        <f t="shared" si="16"/>
        <v>2.0757845430821096</v>
      </c>
    </row>
    <row r="39" spans="1:69" s="25" customFormat="1" x14ac:dyDescent="0.15">
      <c r="A39" s="25" t="s">
        <v>103</v>
      </c>
      <c r="B39" s="25">
        <v>395</v>
      </c>
      <c r="C39" s="25">
        <f t="shared" si="46"/>
        <v>4.4721359550082234</v>
      </c>
      <c r="D39" s="26">
        <v>55.360999999999997</v>
      </c>
      <c r="E39" s="26">
        <v>0.10299999999999999</v>
      </c>
      <c r="F39" s="26">
        <v>3.5649999999999999</v>
      </c>
      <c r="G39" s="26">
        <v>0.47799999999999998</v>
      </c>
      <c r="H39" s="26">
        <v>6.1509999999999998</v>
      </c>
      <c r="I39" s="26">
        <v>33.65</v>
      </c>
      <c r="J39" s="26">
        <v>0.498</v>
      </c>
      <c r="K39" s="26">
        <v>0.17399999999999999</v>
      </c>
      <c r="L39" s="26">
        <v>0.09</v>
      </c>
      <c r="M39" s="26">
        <v>1.2E-2</v>
      </c>
      <c r="N39" s="26"/>
      <c r="O39" s="25">
        <f t="shared" si="17"/>
        <v>100.08200000000001</v>
      </c>
      <c r="Q39" s="26">
        <v>46.081000000000003</v>
      </c>
      <c r="R39" s="26">
        <v>80.025000000000006</v>
      </c>
      <c r="S39" s="26">
        <v>11.041</v>
      </c>
      <c r="U39" s="26"/>
      <c r="V39" s="27">
        <v>12</v>
      </c>
      <c r="W39" s="27">
        <v>4</v>
      </c>
      <c r="X39" s="14">
        <v>0</v>
      </c>
      <c r="Z39" s="28">
        <f t="shared" si="18"/>
        <v>1.9110299140173994</v>
      </c>
      <c r="AA39" s="28">
        <f t="shared" si="19"/>
        <v>2.6746611766520468E-3</v>
      </c>
      <c r="AB39" s="28">
        <f t="shared" si="20"/>
        <v>0.14502844351496405</v>
      </c>
      <c r="AC39" s="28">
        <f t="shared" si="21"/>
        <v>1.3044768019036427E-2</v>
      </c>
      <c r="AD39" s="28">
        <f t="shared" si="22"/>
        <v>0</v>
      </c>
      <c r="AE39" s="28">
        <f t="shared" si="23"/>
        <v>0.17756145936566209</v>
      </c>
      <c r="AF39" s="28">
        <f t="shared" si="24"/>
        <v>1.7315143343706982</v>
      </c>
      <c r="AG39" s="28">
        <f t="shared" si="25"/>
        <v>1.8417681405768747E-2</v>
      </c>
      <c r="AH39" s="28">
        <f t="shared" si="26"/>
        <v>5.08706708192705E-3</v>
      </c>
      <c r="AI39" s="28">
        <f t="shared" si="27"/>
        <v>2.4989481912222247E-3</v>
      </c>
      <c r="AJ39" s="28">
        <f t="shared" si="28"/>
        <v>8.0308379123572018E-4</v>
      </c>
      <c r="AK39" s="28">
        <f t="shared" si="29"/>
        <v>0</v>
      </c>
      <c r="AL39" s="28">
        <f t="shared" si="30"/>
        <v>4.0076603609345662</v>
      </c>
      <c r="AM39" s="28">
        <f t="shared" si="31"/>
        <v>0.90699088011684104</v>
      </c>
      <c r="AN39" s="29">
        <f t="shared" si="2"/>
        <v>0</v>
      </c>
      <c r="AP39" s="25">
        <f t="shared" si="32"/>
        <v>55.360999999999997</v>
      </c>
      <c r="AQ39" s="25">
        <f t="shared" si="33"/>
        <v>0.10299999999999999</v>
      </c>
      <c r="AR39" s="25">
        <f t="shared" si="34"/>
        <v>3.5649999999999999</v>
      </c>
      <c r="AS39" s="25">
        <f t="shared" si="35"/>
        <v>0.47799999999999998</v>
      </c>
      <c r="AT39" s="25">
        <f t="shared" si="3"/>
        <v>0</v>
      </c>
      <c r="AU39" s="25">
        <f t="shared" si="4"/>
        <v>6.1509999999999998</v>
      </c>
      <c r="AV39" s="25">
        <f t="shared" si="36"/>
        <v>33.65</v>
      </c>
      <c r="AW39" s="25">
        <f t="shared" si="37"/>
        <v>0.498</v>
      </c>
      <c r="AX39" s="25">
        <f t="shared" si="38"/>
        <v>0.17399999999999999</v>
      </c>
      <c r="AY39" s="25">
        <f t="shared" si="39"/>
        <v>0.09</v>
      </c>
      <c r="AZ39" s="25">
        <f t="shared" si="40"/>
        <v>1.2E-2</v>
      </c>
      <c r="BA39" s="25">
        <f t="shared" si="41"/>
        <v>0</v>
      </c>
      <c r="BB39" s="25">
        <f t="shared" si="42"/>
        <v>100.08200000000001</v>
      </c>
      <c r="BD39" s="25">
        <f t="shared" si="6"/>
        <v>0.92145472703062581</v>
      </c>
      <c r="BE39" s="25">
        <f t="shared" si="7"/>
        <v>1.2896601808028447E-3</v>
      </c>
      <c r="BF39" s="25">
        <f t="shared" si="8"/>
        <v>6.9929384072185172E-2</v>
      </c>
      <c r="BG39" s="25">
        <f t="shared" si="9"/>
        <v>6.2898874925981967E-3</v>
      </c>
      <c r="BH39" s="25">
        <f t="shared" si="10"/>
        <v>8.56160570124158E-2</v>
      </c>
      <c r="BI39" s="25">
        <f t="shared" si="11"/>
        <v>0</v>
      </c>
      <c r="BJ39" s="25">
        <f t="shared" si="12"/>
        <v>0.83489643810601322</v>
      </c>
      <c r="BK39" s="25">
        <f t="shared" si="13"/>
        <v>8.8805829086227254E-3</v>
      </c>
      <c r="BL39" s="25">
        <f t="shared" si="14"/>
        <v>2.4528668939092775E-3</v>
      </c>
      <c r="BM39" s="25">
        <f t="shared" si="15"/>
        <v>1.2049354154617311E-3</v>
      </c>
      <c r="BN39" s="25">
        <f t="shared" si="43"/>
        <v>3.8722855681530327E-4</v>
      </c>
      <c r="BO39" s="25">
        <f t="shared" si="44"/>
        <v>0</v>
      </c>
      <c r="BP39" s="25">
        <f t="shared" si="45"/>
        <v>1.93240176766945</v>
      </c>
      <c r="BQ39" s="25">
        <f t="shared" si="16"/>
        <v>2.0739270828591492</v>
      </c>
    </row>
    <row r="40" spans="1:69" s="25" customFormat="1" x14ac:dyDescent="0.15">
      <c r="A40" s="25" t="s">
        <v>104</v>
      </c>
      <c r="B40" s="25">
        <v>396</v>
      </c>
      <c r="C40" s="25">
        <f t="shared" si="46"/>
        <v>5.6568542494842209</v>
      </c>
      <c r="D40" s="26">
        <v>55.392000000000003</v>
      </c>
      <c r="E40" s="26">
        <v>0.12</v>
      </c>
      <c r="F40" s="26">
        <v>3.5710000000000002</v>
      </c>
      <c r="G40" s="26">
        <v>0.48099999999999998</v>
      </c>
      <c r="H40" s="26">
        <v>6.1180000000000003</v>
      </c>
      <c r="I40" s="26">
        <v>33.594000000000001</v>
      </c>
      <c r="J40" s="26">
        <v>0.48499999999999999</v>
      </c>
      <c r="K40" s="26">
        <v>0.16300000000000001</v>
      </c>
      <c r="L40" s="26">
        <v>0.09</v>
      </c>
      <c r="M40" s="26">
        <v>8.9999999999999993E-3</v>
      </c>
      <c r="N40" s="26"/>
      <c r="O40" s="25">
        <f t="shared" si="17"/>
        <v>100.02300000000001</v>
      </c>
      <c r="Q40" s="26">
        <v>46.085000000000001</v>
      </c>
      <c r="R40" s="26">
        <v>80.028999999999996</v>
      </c>
      <c r="S40" s="26">
        <v>11.041</v>
      </c>
      <c r="U40" s="26"/>
      <c r="V40" s="27">
        <v>12</v>
      </c>
      <c r="W40" s="27">
        <v>4</v>
      </c>
      <c r="X40" s="14">
        <v>0</v>
      </c>
      <c r="Z40" s="28">
        <f t="shared" si="18"/>
        <v>1.9124904537633243</v>
      </c>
      <c r="AA40" s="28">
        <f t="shared" si="19"/>
        <v>3.1167463967836252E-3</v>
      </c>
      <c r="AB40" s="28">
        <f t="shared" si="20"/>
        <v>0.14530219429969851</v>
      </c>
      <c r="AC40" s="28">
        <f t="shared" si="21"/>
        <v>1.3129319316619032E-2</v>
      </c>
      <c r="AD40" s="28">
        <f t="shared" si="22"/>
        <v>0</v>
      </c>
      <c r="AE40" s="28">
        <f t="shared" si="23"/>
        <v>0.17664490775670641</v>
      </c>
      <c r="AF40" s="28">
        <f t="shared" si="24"/>
        <v>1.7289857400124951</v>
      </c>
      <c r="AG40" s="28">
        <f t="shared" si="25"/>
        <v>1.7940561148055739E-2</v>
      </c>
      <c r="AH40" s="28">
        <f t="shared" si="26"/>
        <v>4.766443963182084E-3</v>
      </c>
      <c r="AI40" s="28">
        <f t="shared" si="27"/>
        <v>2.4994584591036986E-3</v>
      </c>
      <c r="AJ40" s="28">
        <f t="shared" si="28"/>
        <v>6.0243583153021677E-4</v>
      </c>
      <c r="AK40" s="28">
        <f t="shared" si="29"/>
        <v>0</v>
      </c>
      <c r="AL40" s="28">
        <f t="shared" si="30"/>
        <v>4.0054782609474993</v>
      </c>
      <c r="AM40" s="28">
        <f t="shared" si="31"/>
        <v>0.90730370128991511</v>
      </c>
      <c r="AN40" s="29">
        <f t="shared" si="2"/>
        <v>0</v>
      </c>
      <c r="AP40" s="25">
        <f t="shared" si="32"/>
        <v>55.392000000000003</v>
      </c>
      <c r="AQ40" s="25">
        <f t="shared" si="33"/>
        <v>0.12</v>
      </c>
      <c r="AR40" s="25">
        <f t="shared" si="34"/>
        <v>3.5710000000000002</v>
      </c>
      <c r="AS40" s="25">
        <f t="shared" si="35"/>
        <v>0.48099999999999998</v>
      </c>
      <c r="AT40" s="25">
        <f t="shared" si="3"/>
        <v>0</v>
      </c>
      <c r="AU40" s="25">
        <f t="shared" si="4"/>
        <v>6.1180000000000003</v>
      </c>
      <c r="AV40" s="25">
        <f t="shared" si="36"/>
        <v>33.594000000000001</v>
      </c>
      <c r="AW40" s="25">
        <f t="shared" si="37"/>
        <v>0.48499999999999999</v>
      </c>
      <c r="AX40" s="25">
        <f t="shared" si="38"/>
        <v>0.16300000000000001</v>
      </c>
      <c r="AY40" s="25">
        <f t="shared" si="39"/>
        <v>0.09</v>
      </c>
      <c r="AZ40" s="25">
        <f t="shared" si="40"/>
        <v>8.9999999999999993E-3</v>
      </c>
      <c r="BA40" s="25">
        <f t="shared" si="41"/>
        <v>0</v>
      </c>
      <c r="BB40" s="25">
        <f t="shared" si="42"/>
        <v>100.02300000000001</v>
      </c>
      <c r="BD40" s="25">
        <f t="shared" si="6"/>
        <v>0.92197070572569917</v>
      </c>
      <c r="BE40" s="25">
        <f t="shared" si="7"/>
        <v>1.5025167154984599E-3</v>
      </c>
      <c r="BF40" s="25">
        <f t="shared" si="8"/>
        <v>7.0047077285209897E-2</v>
      </c>
      <c r="BG40" s="25">
        <f t="shared" si="9"/>
        <v>6.3293637739324947E-3</v>
      </c>
      <c r="BH40" s="25">
        <f t="shared" si="10"/>
        <v>8.5156728467234571E-2</v>
      </c>
      <c r="BI40" s="25">
        <f t="shared" si="11"/>
        <v>0</v>
      </c>
      <c r="BJ40" s="25">
        <f t="shared" si="12"/>
        <v>0.83350701164140883</v>
      </c>
      <c r="BK40" s="25">
        <f t="shared" si="13"/>
        <v>8.6487604632169111E-3</v>
      </c>
      <c r="BL40" s="25">
        <f t="shared" si="14"/>
        <v>2.2978005960184616E-3</v>
      </c>
      <c r="BM40" s="25">
        <f t="shared" si="15"/>
        <v>1.2049354154617311E-3</v>
      </c>
      <c r="BN40" s="25">
        <f t="shared" si="43"/>
        <v>2.9042141761147743E-4</v>
      </c>
      <c r="BO40" s="25">
        <f t="shared" si="44"/>
        <v>0</v>
      </c>
      <c r="BP40" s="25">
        <f t="shared" si="45"/>
        <v>1.9309553215012918</v>
      </c>
      <c r="BQ40" s="25">
        <f t="shared" si="16"/>
        <v>2.0743505643793418</v>
      </c>
    </row>
    <row r="41" spans="1:69" s="25" customFormat="1" x14ac:dyDescent="0.15">
      <c r="A41" s="25" t="s">
        <v>105</v>
      </c>
      <c r="B41" s="25">
        <v>397</v>
      </c>
      <c r="C41" s="25">
        <f t="shared" si="46"/>
        <v>5.8309518948475532</v>
      </c>
      <c r="D41" s="26">
        <v>55.305999999999997</v>
      </c>
      <c r="E41" s="26">
        <v>0.121</v>
      </c>
      <c r="F41" s="26">
        <v>3.6080000000000001</v>
      </c>
      <c r="G41" s="26">
        <v>0.48799999999999999</v>
      </c>
      <c r="H41" s="26">
        <v>6.0270000000000001</v>
      </c>
      <c r="I41" s="26">
        <v>33.350999999999999</v>
      </c>
      <c r="J41" s="26">
        <v>0.89700000000000002</v>
      </c>
      <c r="K41" s="26">
        <v>0.17299999999999999</v>
      </c>
      <c r="L41" s="26">
        <v>7.4999999999999997E-2</v>
      </c>
      <c r="M41" s="26">
        <v>1.4E-2</v>
      </c>
      <c r="N41" s="26"/>
      <c r="O41" s="25">
        <f t="shared" si="17"/>
        <v>100.06</v>
      </c>
      <c r="Q41" s="26">
        <v>46.09</v>
      </c>
      <c r="R41" s="26">
        <v>80.031999999999996</v>
      </c>
      <c r="S41" s="26">
        <v>11.041</v>
      </c>
      <c r="U41" s="26"/>
      <c r="V41" s="27">
        <v>12</v>
      </c>
      <c r="W41" s="27">
        <v>4</v>
      </c>
      <c r="X41" s="14">
        <v>0</v>
      </c>
      <c r="Z41" s="28">
        <f t="shared" si="18"/>
        <v>1.9105376672511041</v>
      </c>
      <c r="AA41" s="28">
        <f t="shared" si="19"/>
        <v>3.144392238708423E-3</v>
      </c>
      <c r="AB41" s="28">
        <f t="shared" si="20"/>
        <v>0.14688585544426211</v>
      </c>
      <c r="AC41" s="28">
        <f t="shared" si="21"/>
        <v>1.3327481299270253E-2</v>
      </c>
      <c r="AD41" s="28">
        <f t="shared" si="22"/>
        <v>0</v>
      </c>
      <c r="AE41" s="28">
        <f t="shared" si="23"/>
        <v>0.1741101005857747</v>
      </c>
      <c r="AF41" s="28">
        <f t="shared" si="24"/>
        <v>1.7173929636025722</v>
      </c>
      <c r="AG41" s="28">
        <f t="shared" si="25"/>
        <v>3.3198453452692192E-2</v>
      </c>
      <c r="AH41" s="28">
        <f t="shared" si="26"/>
        <v>5.0615568095747458E-3</v>
      </c>
      <c r="AI41" s="28">
        <f t="shared" si="27"/>
        <v>2.0839908242399449E-3</v>
      </c>
      <c r="AJ41" s="28">
        <f t="shared" si="28"/>
        <v>9.3762126044618472E-4</v>
      </c>
      <c r="AK41" s="28">
        <f t="shared" si="29"/>
        <v>0</v>
      </c>
      <c r="AL41" s="28">
        <f t="shared" si="30"/>
        <v>4.0066800827686446</v>
      </c>
      <c r="AM41" s="28">
        <f t="shared" si="31"/>
        <v>0.90795145729225346</v>
      </c>
      <c r="AN41" s="29">
        <f t="shared" si="2"/>
        <v>0</v>
      </c>
      <c r="AP41" s="25">
        <f t="shared" si="32"/>
        <v>55.305999999999997</v>
      </c>
      <c r="AQ41" s="25">
        <f t="shared" si="33"/>
        <v>0.121</v>
      </c>
      <c r="AR41" s="25">
        <f t="shared" si="34"/>
        <v>3.6080000000000001</v>
      </c>
      <c r="AS41" s="25">
        <f t="shared" si="35"/>
        <v>0.48799999999999999</v>
      </c>
      <c r="AT41" s="25">
        <f t="shared" si="3"/>
        <v>0</v>
      </c>
      <c r="AU41" s="25">
        <f t="shared" si="4"/>
        <v>6.0270000000000001</v>
      </c>
      <c r="AV41" s="25">
        <f t="shared" si="36"/>
        <v>33.350999999999999</v>
      </c>
      <c r="AW41" s="25">
        <f t="shared" si="37"/>
        <v>0.89700000000000002</v>
      </c>
      <c r="AX41" s="25">
        <f t="shared" si="38"/>
        <v>0.17299999999999999</v>
      </c>
      <c r="AY41" s="25">
        <f t="shared" si="39"/>
        <v>7.4999999999999997E-2</v>
      </c>
      <c r="AZ41" s="25">
        <f t="shared" si="40"/>
        <v>1.4E-2</v>
      </c>
      <c r="BA41" s="25">
        <f t="shared" si="41"/>
        <v>0</v>
      </c>
      <c r="BB41" s="25">
        <f t="shared" si="42"/>
        <v>100.06</v>
      </c>
      <c r="BD41" s="25">
        <f t="shared" si="6"/>
        <v>0.92053928095872173</v>
      </c>
      <c r="BE41" s="25">
        <f t="shared" si="7"/>
        <v>1.5150376881276138E-3</v>
      </c>
      <c r="BF41" s="25">
        <f t="shared" si="8"/>
        <v>7.0772852098862304E-2</v>
      </c>
      <c r="BG41" s="25">
        <f t="shared" si="9"/>
        <v>6.4214750970458577E-3</v>
      </c>
      <c r="BH41" s="25">
        <f t="shared" si="10"/>
        <v>8.3890095206280282E-2</v>
      </c>
      <c r="BI41" s="25">
        <f t="shared" si="11"/>
        <v>0</v>
      </c>
      <c r="BJ41" s="25">
        <f t="shared" si="12"/>
        <v>0.82747789323250065</v>
      </c>
      <c r="BK41" s="25">
        <f t="shared" si="13"/>
        <v>1.5995748733001174E-2</v>
      </c>
      <c r="BL41" s="25">
        <f t="shared" si="14"/>
        <v>2.4387699577373854E-3</v>
      </c>
      <c r="BM41" s="25">
        <f t="shared" si="15"/>
        <v>1.0041128462181092E-3</v>
      </c>
      <c r="BN41" s="25">
        <f t="shared" si="43"/>
        <v>4.517666496178538E-4</v>
      </c>
      <c r="BO41" s="25">
        <f t="shared" si="44"/>
        <v>0</v>
      </c>
      <c r="BP41" s="25">
        <f t="shared" si="45"/>
        <v>1.9305070324681128</v>
      </c>
      <c r="BQ41" s="25">
        <f t="shared" si="16"/>
        <v>2.0754547978238587</v>
      </c>
    </row>
    <row r="42" spans="1:69" s="25" customFormat="1" x14ac:dyDescent="0.15">
      <c r="A42" s="25" t="s">
        <v>106</v>
      </c>
      <c r="B42" s="25">
        <v>398</v>
      </c>
      <c r="C42" s="25">
        <f t="shared" si="46"/>
        <v>3.6055512754693813</v>
      </c>
      <c r="D42" s="26">
        <v>55.518999999999998</v>
      </c>
      <c r="E42" s="26">
        <v>0.114</v>
      </c>
      <c r="F42" s="26">
        <v>3.5630000000000002</v>
      </c>
      <c r="G42" s="26">
        <v>0.48699999999999999</v>
      </c>
      <c r="H42" s="26">
        <v>6.0709999999999997</v>
      </c>
      <c r="I42" s="26">
        <v>33.603999999999999</v>
      </c>
      <c r="J42" s="26">
        <v>0.498</v>
      </c>
      <c r="K42" s="26">
        <v>0.16900000000000001</v>
      </c>
      <c r="L42" s="26">
        <v>8.8999999999999996E-2</v>
      </c>
      <c r="M42" s="26">
        <v>8.9999999999999993E-3</v>
      </c>
      <c r="N42" s="26"/>
      <c r="O42" s="25">
        <f t="shared" si="17"/>
        <v>100.123</v>
      </c>
      <c r="Q42" s="26">
        <v>46.093000000000004</v>
      </c>
      <c r="R42" s="26">
        <v>80.034000000000006</v>
      </c>
      <c r="S42" s="26">
        <v>11.041</v>
      </c>
      <c r="U42" s="26"/>
      <c r="V42" s="27">
        <v>12</v>
      </c>
      <c r="W42" s="27">
        <v>4</v>
      </c>
      <c r="X42" s="14">
        <v>0</v>
      </c>
      <c r="Z42" s="28">
        <f t="shared" si="18"/>
        <v>1.9143223626696786</v>
      </c>
      <c r="AA42" s="28">
        <f t="shared" si="19"/>
        <v>2.9569656474726994E-3</v>
      </c>
      <c r="AB42" s="28">
        <f t="shared" si="20"/>
        <v>0.14478359393827603</v>
      </c>
      <c r="AC42" s="28">
        <f t="shared" si="21"/>
        <v>1.3275390458665166E-2</v>
      </c>
      <c r="AD42" s="28">
        <f t="shared" si="22"/>
        <v>0</v>
      </c>
      <c r="AE42" s="28">
        <f t="shared" si="23"/>
        <v>0.17505442380430533</v>
      </c>
      <c r="AF42" s="28">
        <f t="shared" si="24"/>
        <v>1.7271970093442059</v>
      </c>
      <c r="AG42" s="28">
        <f t="shared" si="25"/>
        <v>1.8396907927152126E-2</v>
      </c>
      <c r="AH42" s="28">
        <f t="shared" si="26"/>
        <v>4.9353141197754627E-3</v>
      </c>
      <c r="AI42" s="28">
        <f t="shared" si="27"/>
        <v>2.4683948303354467E-3</v>
      </c>
      <c r="AJ42" s="28">
        <f t="shared" si="28"/>
        <v>6.0163348902284627E-4</v>
      </c>
      <c r="AK42" s="28">
        <f t="shared" si="29"/>
        <v>0</v>
      </c>
      <c r="AL42" s="28">
        <f t="shared" si="30"/>
        <v>4.0039919962288888</v>
      </c>
      <c r="AM42" s="28">
        <f t="shared" si="31"/>
        <v>0.90797513895701798</v>
      </c>
      <c r="AN42" s="29">
        <f t="shared" si="2"/>
        <v>0</v>
      </c>
      <c r="AP42" s="25">
        <f t="shared" si="32"/>
        <v>55.518999999999998</v>
      </c>
      <c r="AQ42" s="25">
        <f t="shared" si="33"/>
        <v>0.114</v>
      </c>
      <c r="AR42" s="25">
        <f t="shared" si="34"/>
        <v>3.5630000000000002</v>
      </c>
      <c r="AS42" s="25">
        <f t="shared" si="35"/>
        <v>0.48699999999999999</v>
      </c>
      <c r="AT42" s="25">
        <f t="shared" si="3"/>
        <v>0</v>
      </c>
      <c r="AU42" s="25">
        <f t="shared" si="4"/>
        <v>6.0709999999999997</v>
      </c>
      <c r="AV42" s="25">
        <f t="shared" si="36"/>
        <v>33.603999999999999</v>
      </c>
      <c r="AW42" s="25">
        <f t="shared" si="37"/>
        <v>0.498</v>
      </c>
      <c r="AX42" s="25">
        <f t="shared" si="38"/>
        <v>0.16900000000000001</v>
      </c>
      <c r="AY42" s="25">
        <f t="shared" si="39"/>
        <v>8.8999999999999996E-2</v>
      </c>
      <c r="AZ42" s="25">
        <f t="shared" si="40"/>
        <v>8.9999999999999993E-3</v>
      </c>
      <c r="BA42" s="25">
        <f t="shared" si="41"/>
        <v>0</v>
      </c>
      <c r="BB42" s="25">
        <f t="shared" si="42"/>
        <v>100.123</v>
      </c>
      <c r="BD42" s="25">
        <f t="shared" si="6"/>
        <v>0.92408455392809585</v>
      </c>
      <c r="BE42" s="25">
        <f t="shared" si="7"/>
        <v>1.427390879723537E-3</v>
      </c>
      <c r="BF42" s="25">
        <f t="shared" si="8"/>
        <v>6.9890153001176944E-2</v>
      </c>
      <c r="BG42" s="25">
        <f t="shared" si="9"/>
        <v>6.4083163366010915E-3</v>
      </c>
      <c r="BH42" s="25">
        <f t="shared" si="10"/>
        <v>8.4502533266521906E-2</v>
      </c>
      <c r="BI42" s="25">
        <f t="shared" si="11"/>
        <v>0</v>
      </c>
      <c r="BJ42" s="25">
        <f t="shared" si="12"/>
        <v>0.83375512351008818</v>
      </c>
      <c r="BK42" s="25">
        <f t="shared" si="13"/>
        <v>8.8805829086227254E-3</v>
      </c>
      <c r="BL42" s="25">
        <f t="shared" si="14"/>
        <v>2.3823822130498162E-3</v>
      </c>
      <c r="BM42" s="25">
        <f t="shared" si="15"/>
        <v>1.191547244178823E-3</v>
      </c>
      <c r="BN42" s="25">
        <f t="shared" si="43"/>
        <v>2.9042141761147743E-4</v>
      </c>
      <c r="BO42" s="25">
        <f t="shared" si="44"/>
        <v>0</v>
      </c>
      <c r="BP42" s="25">
        <f t="shared" si="45"/>
        <v>1.9328130047056702</v>
      </c>
      <c r="BQ42" s="25">
        <f t="shared" si="16"/>
        <v>2.0715878807110051</v>
      </c>
    </row>
    <row r="43" spans="1:69" s="25" customFormat="1" x14ac:dyDescent="0.15">
      <c r="A43" s="25" t="s">
        <v>107</v>
      </c>
      <c r="B43" s="25">
        <v>399</v>
      </c>
      <c r="C43" s="25">
        <f t="shared" si="46"/>
        <v>4.9999999999982947</v>
      </c>
      <c r="D43" s="26">
        <v>57.563000000000002</v>
      </c>
      <c r="E43" s="26">
        <v>0.122</v>
      </c>
      <c r="F43" s="26">
        <v>3.5880000000000001</v>
      </c>
      <c r="G43" s="26">
        <v>0.48699999999999999</v>
      </c>
      <c r="H43" s="26">
        <v>6.101</v>
      </c>
      <c r="I43" s="26">
        <v>35.139000000000003</v>
      </c>
      <c r="J43" s="26">
        <v>0.48399999999999999</v>
      </c>
      <c r="K43" s="26">
        <v>0.159</v>
      </c>
      <c r="L43" s="26">
        <v>0.09</v>
      </c>
      <c r="M43" s="26">
        <v>0.01</v>
      </c>
      <c r="N43" s="26"/>
      <c r="O43" s="25">
        <f t="shared" si="17"/>
        <v>103.74300000000001</v>
      </c>
      <c r="Q43" s="26">
        <v>46.097000000000001</v>
      </c>
      <c r="R43" s="26">
        <v>80.037000000000006</v>
      </c>
      <c r="S43" s="26">
        <v>11.041</v>
      </c>
      <c r="U43" s="26"/>
      <c r="V43" s="27">
        <v>12</v>
      </c>
      <c r="W43" s="27">
        <v>4</v>
      </c>
      <c r="X43" s="14">
        <v>0</v>
      </c>
      <c r="Z43" s="28">
        <f t="shared" si="18"/>
        <v>1.9140111515849634</v>
      </c>
      <c r="AA43" s="28">
        <f t="shared" si="19"/>
        <v>3.0516088429760396E-3</v>
      </c>
      <c r="AB43" s="28">
        <f t="shared" si="20"/>
        <v>0.14059943358839055</v>
      </c>
      <c r="AC43" s="28">
        <f t="shared" si="21"/>
        <v>1.2801914128568809E-2</v>
      </c>
      <c r="AD43" s="28">
        <f t="shared" si="22"/>
        <v>0</v>
      </c>
      <c r="AE43" s="28">
        <f t="shared" si="23"/>
        <v>0.16964516585752648</v>
      </c>
      <c r="AF43" s="28">
        <f t="shared" si="24"/>
        <v>1.7416781582987357</v>
      </c>
      <c r="AG43" s="28">
        <f t="shared" si="25"/>
        <v>1.7242032522279106E-2</v>
      </c>
      <c r="AH43" s="28">
        <f t="shared" si="26"/>
        <v>4.4776776523219926E-3</v>
      </c>
      <c r="AI43" s="28">
        <f t="shared" si="27"/>
        <v>2.4071033496130415E-3</v>
      </c>
      <c r="AJ43" s="28">
        <f t="shared" si="28"/>
        <v>6.4463977641128056E-4</v>
      </c>
      <c r="AK43" s="28">
        <f t="shared" si="29"/>
        <v>0</v>
      </c>
      <c r="AL43" s="28">
        <f t="shared" si="30"/>
        <v>4.0065588856017866</v>
      </c>
      <c r="AM43" s="28">
        <f t="shared" si="31"/>
        <v>0.91124203649196045</v>
      </c>
      <c r="AN43" s="29">
        <f t="shared" si="2"/>
        <v>0</v>
      </c>
      <c r="AP43" s="25">
        <f t="shared" si="32"/>
        <v>57.563000000000002</v>
      </c>
      <c r="AQ43" s="25">
        <f t="shared" si="33"/>
        <v>0.122</v>
      </c>
      <c r="AR43" s="25">
        <f t="shared" si="34"/>
        <v>3.5880000000000001</v>
      </c>
      <c r="AS43" s="25">
        <f t="shared" si="35"/>
        <v>0.48699999999999999</v>
      </c>
      <c r="AT43" s="25">
        <f t="shared" si="3"/>
        <v>0</v>
      </c>
      <c r="AU43" s="25">
        <f t="shared" si="4"/>
        <v>6.101</v>
      </c>
      <c r="AV43" s="25">
        <f t="shared" si="36"/>
        <v>35.139000000000003</v>
      </c>
      <c r="AW43" s="25">
        <f t="shared" si="37"/>
        <v>0.48399999999999999</v>
      </c>
      <c r="AX43" s="25">
        <f t="shared" si="38"/>
        <v>0.159</v>
      </c>
      <c r="AY43" s="25">
        <f t="shared" si="39"/>
        <v>0.09</v>
      </c>
      <c r="AZ43" s="25">
        <f t="shared" si="40"/>
        <v>0.01</v>
      </c>
      <c r="BA43" s="25">
        <f t="shared" si="41"/>
        <v>0</v>
      </c>
      <c r="BB43" s="25">
        <f t="shared" si="42"/>
        <v>103.74300000000001</v>
      </c>
      <c r="BD43" s="25">
        <f t="shared" si="6"/>
        <v>0.95810585885486022</v>
      </c>
      <c r="BE43" s="25">
        <f t="shared" si="7"/>
        <v>1.5275586607567675E-3</v>
      </c>
      <c r="BF43" s="25">
        <f t="shared" si="8"/>
        <v>7.0380541388779916E-2</v>
      </c>
      <c r="BG43" s="25">
        <f t="shared" si="9"/>
        <v>6.4083163366010915E-3</v>
      </c>
      <c r="BH43" s="25">
        <f t="shared" si="10"/>
        <v>8.4920104671232122E-2</v>
      </c>
      <c r="BI43" s="25">
        <f t="shared" si="11"/>
        <v>0</v>
      </c>
      <c r="BJ43" s="25">
        <f t="shared" si="12"/>
        <v>0.87184029535236851</v>
      </c>
      <c r="BK43" s="25">
        <f t="shared" si="13"/>
        <v>8.6309279674164647E-3</v>
      </c>
      <c r="BL43" s="25">
        <f t="shared" si="14"/>
        <v>2.241412851330892E-3</v>
      </c>
      <c r="BM43" s="25">
        <f t="shared" si="15"/>
        <v>1.2049354154617311E-3</v>
      </c>
      <c r="BN43" s="25">
        <f t="shared" si="43"/>
        <v>3.2269046401275274E-4</v>
      </c>
      <c r="BO43" s="25">
        <f t="shared" si="44"/>
        <v>0</v>
      </c>
      <c r="BP43" s="25">
        <f t="shared" si="45"/>
        <v>2.0055826419628207</v>
      </c>
      <c r="BQ43" s="25">
        <f t="shared" si="16"/>
        <v>1.9977032119108558</v>
      </c>
    </row>
    <row r="44" spans="1:69" s="25" customFormat="1" x14ac:dyDescent="0.15">
      <c r="A44" s="25" t="s">
        <v>108</v>
      </c>
      <c r="B44" s="25">
        <v>400</v>
      </c>
      <c r="C44" s="25">
        <f t="shared" si="46"/>
        <v>5.3851648071285512</v>
      </c>
      <c r="D44" s="26">
        <v>53.966999999999999</v>
      </c>
      <c r="E44" s="26">
        <v>0.153</v>
      </c>
      <c r="F44" s="26">
        <v>5.4950000000000001</v>
      </c>
      <c r="G44" s="26">
        <v>0.48899999999999999</v>
      </c>
      <c r="H44" s="26">
        <v>5.9320000000000004</v>
      </c>
      <c r="I44" s="26">
        <v>31.213000000000001</v>
      </c>
      <c r="J44" s="26">
        <v>1.43</v>
      </c>
      <c r="K44" s="26">
        <v>0.16400000000000001</v>
      </c>
      <c r="L44" s="26">
        <v>0.125</v>
      </c>
      <c r="M44" s="26">
        <v>7.3999999999999996E-2</v>
      </c>
      <c r="N44" s="26"/>
      <c r="O44" s="25">
        <f t="shared" si="17"/>
        <v>99.042000000000002</v>
      </c>
      <c r="Q44" s="26">
        <v>46.101999999999997</v>
      </c>
      <c r="R44" s="26">
        <v>80.039000000000001</v>
      </c>
      <c r="S44" s="26">
        <v>11.041</v>
      </c>
      <c r="U44" s="26"/>
      <c r="V44" s="27">
        <v>12</v>
      </c>
      <c r="W44" s="27">
        <v>4</v>
      </c>
      <c r="X44" s="14">
        <v>0</v>
      </c>
      <c r="Z44" s="28">
        <f t="shared" si="18"/>
        <v>1.8848749593763616</v>
      </c>
      <c r="AA44" s="28">
        <f t="shared" si="19"/>
        <v>4.0198855579662738E-3</v>
      </c>
      <c r="AB44" s="28">
        <f t="shared" si="20"/>
        <v>0.22617888457463478</v>
      </c>
      <c r="AC44" s="28">
        <f t="shared" si="21"/>
        <v>1.3502308674983291E-2</v>
      </c>
      <c r="AD44" s="28">
        <f t="shared" si="22"/>
        <v>0</v>
      </c>
      <c r="AE44" s="28">
        <f t="shared" si="23"/>
        <v>0.17325861185046493</v>
      </c>
      <c r="AF44" s="28">
        <f t="shared" si="24"/>
        <v>1.6250519321626988</v>
      </c>
      <c r="AG44" s="28">
        <f t="shared" si="25"/>
        <v>5.3509680791183345E-2</v>
      </c>
      <c r="AH44" s="28">
        <f t="shared" si="26"/>
        <v>4.8512401476002338E-3</v>
      </c>
      <c r="AI44" s="28">
        <f t="shared" si="27"/>
        <v>3.5116842943001118E-3</v>
      </c>
      <c r="AJ44" s="28">
        <f t="shared" si="28"/>
        <v>5.0107420213369785E-3</v>
      </c>
      <c r="AK44" s="28">
        <f t="shared" si="29"/>
        <v>0</v>
      </c>
      <c r="AL44" s="28">
        <f t="shared" si="30"/>
        <v>3.9937699294515303</v>
      </c>
      <c r="AM44" s="28">
        <f t="shared" si="31"/>
        <v>0.90365478730730464</v>
      </c>
      <c r="AN44" s="29">
        <f t="shared" si="2"/>
        <v>0</v>
      </c>
      <c r="AP44" s="25">
        <f t="shared" si="32"/>
        <v>53.966999999999999</v>
      </c>
      <c r="AQ44" s="25">
        <f t="shared" si="33"/>
        <v>0.153</v>
      </c>
      <c r="AR44" s="25">
        <f t="shared" si="34"/>
        <v>5.4950000000000001</v>
      </c>
      <c r="AS44" s="25">
        <f t="shared" si="35"/>
        <v>0.48899999999999999</v>
      </c>
      <c r="AT44" s="25">
        <f t="shared" si="3"/>
        <v>0</v>
      </c>
      <c r="AU44" s="25">
        <f t="shared" si="4"/>
        <v>5.9320000000000013</v>
      </c>
      <c r="AV44" s="25">
        <f t="shared" si="36"/>
        <v>31.213000000000001</v>
      </c>
      <c r="AW44" s="25">
        <f t="shared" si="37"/>
        <v>1.43</v>
      </c>
      <c r="AX44" s="25">
        <f t="shared" si="38"/>
        <v>0.16400000000000001</v>
      </c>
      <c r="AY44" s="25">
        <f t="shared" si="39"/>
        <v>0.125</v>
      </c>
      <c r="AZ44" s="25">
        <f t="shared" si="40"/>
        <v>7.3999999999999996E-2</v>
      </c>
      <c r="BA44" s="25">
        <f t="shared" si="41"/>
        <v>0</v>
      </c>
      <c r="BB44" s="25">
        <f t="shared" si="42"/>
        <v>99.042000000000002</v>
      </c>
      <c r="BD44" s="25">
        <f t="shared" si="6"/>
        <v>0.89825233022636486</v>
      </c>
      <c r="BE44" s="25">
        <f t="shared" si="7"/>
        <v>1.9157088122605363E-3</v>
      </c>
      <c r="BF44" s="25">
        <f t="shared" si="8"/>
        <v>0.10778736759513535</v>
      </c>
      <c r="BG44" s="25">
        <f t="shared" si="9"/>
        <v>6.434633857490624E-3</v>
      </c>
      <c r="BH44" s="25">
        <f t="shared" si="10"/>
        <v>8.2567785758031309E-2</v>
      </c>
      <c r="BI44" s="25">
        <f t="shared" si="11"/>
        <v>0</v>
      </c>
      <c r="BJ44" s="25">
        <f t="shared" si="12"/>
        <v>0.77443157570885557</v>
      </c>
      <c r="BK44" s="25">
        <f t="shared" si="13"/>
        <v>2.5500468994639553E-2</v>
      </c>
      <c r="BL44" s="25">
        <f t="shared" si="14"/>
        <v>2.3118975321903541E-3</v>
      </c>
      <c r="BM44" s="25">
        <f t="shared" si="15"/>
        <v>1.6735214103635156E-3</v>
      </c>
      <c r="BN44" s="25">
        <f t="shared" si="43"/>
        <v>2.38790943369437E-3</v>
      </c>
      <c r="BO44" s="25">
        <f t="shared" si="44"/>
        <v>0</v>
      </c>
      <c r="BP44" s="25">
        <f t="shared" si="45"/>
        <v>1.9032631993290261</v>
      </c>
      <c r="BQ44" s="25">
        <f t="shared" si="16"/>
        <v>2.0983802612583951</v>
      </c>
    </row>
    <row r="45" spans="1:69" s="25" customFormat="1" x14ac:dyDescent="0.15">
      <c r="A45" s="25" t="s">
        <v>109</v>
      </c>
      <c r="B45" s="25">
        <v>401</v>
      </c>
      <c r="C45" s="25">
        <f t="shared" si="46"/>
        <v>5.6568542494992942</v>
      </c>
      <c r="D45" s="26">
        <v>55.161000000000001</v>
      </c>
      <c r="E45" s="26">
        <v>0.11899999999999999</v>
      </c>
      <c r="F45" s="26">
        <v>3.5339999999999998</v>
      </c>
      <c r="G45" s="26">
        <v>0.496</v>
      </c>
      <c r="H45" s="26">
        <v>6.2160000000000002</v>
      </c>
      <c r="I45" s="26">
        <v>33.375999999999998</v>
      </c>
      <c r="J45" s="26">
        <v>0.502</v>
      </c>
      <c r="K45" s="26">
        <v>0.157</v>
      </c>
      <c r="L45" s="26">
        <v>7.6999999999999999E-2</v>
      </c>
      <c r="M45" s="26">
        <v>0.01</v>
      </c>
      <c r="N45" s="26"/>
      <c r="O45" s="25">
        <f t="shared" si="17"/>
        <v>99.647999999999982</v>
      </c>
      <c r="Q45" s="26">
        <v>46.106000000000002</v>
      </c>
      <c r="R45" s="26">
        <v>80.043000000000006</v>
      </c>
      <c r="S45" s="26">
        <v>11.041</v>
      </c>
      <c r="U45" s="26"/>
      <c r="V45" s="27">
        <v>12</v>
      </c>
      <c r="W45" s="27">
        <v>4</v>
      </c>
      <c r="X45" s="14">
        <v>0</v>
      </c>
      <c r="Z45" s="28">
        <f t="shared" si="18"/>
        <v>1.9127753926744193</v>
      </c>
      <c r="AA45" s="28">
        <f t="shared" si="19"/>
        <v>3.1041792879819979E-3</v>
      </c>
      <c r="AB45" s="28">
        <f t="shared" si="20"/>
        <v>0.14442037997622578</v>
      </c>
      <c r="AC45" s="28">
        <f t="shared" si="21"/>
        <v>1.359747992873583E-2</v>
      </c>
      <c r="AD45" s="28">
        <f t="shared" si="22"/>
        <v>0</v>
      </c>
      <c r="AE45" s="28">
        <f t="shared" si="23"/>
        <v>0.1802529042634905</v>
      </c>
      <c r="AF45" s="28">
        <f t="shared" si="24"/>
        <v>1.7252164706153963</v>
      </c>
      <c r="AG45" s="28">
        <f t="shared" si="25"/>
        <v>1.8649947638849144E-2</v>
      </c>
      <c r="AH45" s="28">
        <f t="shared" si="26"/>
        <v>4.6109047943387708E-3</v>
      </c>
      <c r="AI45" s="28">
        <f t="shared" si="27"/>
        <v>2.1477006785705407E-3</v>
      </c>
      <c r="AJ45" s="28">
        <f t="shared" si="28"/>
        <v>6.7227645421907075E-4</v>
      </c>
      <c r="AK45" s="28">
        <f t="shared" si="29"/>
        <v>0</v>
      </c>
      <c r="AL45" s="28">
        <f t="shared" si="30"/>
        <v>4.0054476363122271</v>
      </c>
      <c r="AM45" s="28">
        <f t="shared" si="31"/>
        <v>0.90540236088814208</v>
      </c>
      <c r="AN45" s="29">
        <f t="shared" si="2"/>
        <v>0</v>
      </c>
      <c r="AP45" s="25">
        <f t="shared" si="32"/>
        <v>55.161000000000001</v>
      </c>
      <c r="AQ45" s="25">
        <f t="shared" si="33"/>
        <v>0.11899999999999999</v>
      </c>
      <c r="AR45" s="25">
        <f t="shared" si="34"/>
        <v>3.5339999999999998</v>
      </c>
      <c r="AS45" s="25">
        <f t="shared" si="35"/>
        <v>0.496</v>
      </c>
      <c r="AT45" s="25">
        <f t="shared" si="3"/>
        <v>0</v>
      </c>
      <c r="AU45" s="25">
        <f t="shared" si="4"/>
        <v>6.2160000000000002</v>
      </c>
      <c r="AV45" s="25">
        <f t="shared" si="36"/>
        <v>33.375999999999998</v>
      </c>
      <c r="AW45" s="25">
        <f t="shared" si="37"/>
        <v>0.502</v>
      </c>
      <c r="AX45" s="25">
        <f t="shared" si="38"/>
        <v>0.157</v>
      </c>
      <c r="AY45" s="25">
        <f t="shared" si="39"/>
        <v>7.6999999999999999E-2</v>
      </c>
      <c r="AZ45" s="25">
        <f t="shared" si="40"/>
        <v>0.01</v>
      </c>
      <c r="BA45" s="25">
        <f t="shared" si="41"/>
        <v>0</v>
      </c>
      <c r="BB45" s="25">
        <f t="shared" si="42"/>
        <v>99.647999999999982</v>
      </c>
      <c r="BD45" s="25">
        <f t="shared" si="6"/>
        <v>0.91812583222370181</v>
      </c>
      <c r="BE45" s="25">
        <f t="shared" si="7"/>
        <v>1.489995742869306E-3</v>
      </c>
      <c r="BF45" s="25">
        <f t="shared" si="8"/>
        <v>6.9321302471557475E-2</v>
      </c>
      <c r="BG45" s="25">
        <f t="shared" si="9"/>
        <v>6.5267451806039871E-3</v>
      </c>
      <c r="BH45" s="25">
        <f t="shared" si="10"/>
        <v>8.6520795055954572E-2</v>
      </c>
      <c r="BI45" s="25">
        <f t="shared" si="11"/>
        <v>0</v>
      </c>
      <c r="BJ45" s="25">
        <f t="shared" si="12"/>
        <v>0.82809817290419896</v>
      </c>
      <c r="BK45" s="25">
        <f t="shared" si="13"/>
        <v>8.9519128918245146E-3</v>
      </c>
      <c r="BL45" s="25">
        <f t="shared" si="14"/>
        <v>2.213218978987107E-3</v>
      </c>
      <c r="BM45" s="25">
        <f t="shared" si="15"/>
        <v>1.0308891887839255E-3</v>
      </c>
      <c r="BN45" s="25">
        <f t="shared" si="43"/>
        <v>3.2269046401275274E-4</v>
      </c>
      <c r="BO45" s="25">
        <f t="shared" si="44"/>
        <v>0</v>
      </c>
      <c r="BP45" s="25">
        <f t="shared" si="45"/>
        <v>1.9226015551024946</v>
      </c>
      <c r="BQ45" s="25">
        <f t="shared" si="16"/>
        <v>2.0833477564199181</v>
      </c>
    </row>
    <row r="46" spans="1:69" s="25" customFormat="1" x14ac:dyDescent="0.15">
      <c r="A46" s="25" t="s">
        <v>110</v>
      </c>
      <c r="B46" s="25">
        <v>402</v>
      </c>
      <c r="C46" s="25">
        <f t="shared" si="46"/>
        <v>4.4721359549955126</v>
      </c>
      <c r="D46" s="26">
        <v>55.167000000000002</v>
      </c>
      <c r="E46" s="26">
        <v>0.115</v>
      </c>
      <c r="F46" s="26">
        <v>3.5659999999999998</v>
      </c>
      <c r="G46" s="26">
        <v>0.49399999999999999</v>
      </c>
      <c r="H46" s="26">
        <v>6.1559999999999997</v>
      </c>
      <c r="I46" s="26">
        <v>33.39</v>
      </c>
      <c r="J46" s="26">
        <v>0.503</v>
      </c>
      <c r="K46" s="26">
        <v>0.16300000000000001</v>
      </c>
      <c r="L46" s="26">
        <v>7.2999999999999995E-2</v>
      </c>
      <c r="M46" s="26">
        <v>5.0000000000000001E-3</v>
      </c>
      <c r="N46" s="26"/>
      <c r="O46" s="25">
        <f t="shared" si="17"/>
        <v>99.631999999999991</v>
      </c>
      <c r="Q46" s="26">
        <v>46.11</v>
      </c>
      <c r="R46" s="26">
        <v>80.045000000000002</v>
      </c>
      <c r="S46" s="26">
        <v>11.041</v>
      </c>
      <c r="U46" s="26"/>
      <c r="V46" s="27">
        <v>12</v>
      </c>
      <c r="W46" s="27">
        <v>4</v>
      </c>
      <c r="X46" s="14">
        <v>0</v>
      </c>
      <c r="Z46" s="28">
        <f t="shared" si="18"/>
        <v>1.9126633171635645</v>
      </c>
      <c r="AA46" s="28">
        <f t="shared" si="19"/>
        <v>2.999335111987916E-3</v>
      </c>
      <c r="AB46" s="28">
        <f t="shared" si="20"/>
        <v>0.14570370417395734</v>
      </c>
      <c r="AC46" s="28">
        <f t="shared" si="21"/>
        <v>1.3540385052642394E-2</v>
      </c>
      <c r="AD46" s="28">
        <f t="shared" si="22"/>
        <v>0</v>
      </c>
      <c r="AE46" s="28">
        <f t="shared" si="23"/>
        <v>0.17848313767033758</v>
      </c>
      <c r="AF46" s="28">
        <f t="shared" si="24"/>
        <v>1.7256513035849266</v>
      </c>
      <c r="AG46" s="28">
        <f t="shared" si="25"/>
        <v>1.86839716908626E-2</v>
      </c>
      <c r="AH46" s="28">
        <f t="shared" si="26"/>
        <v>4.7863166045367354E-3</v>
      </c>
      <c r="AI46" s="28">
        <f t="shared" si="27"/>
        <v>2.035791070711892E-3</v>
      </c>
      <c r="AJ46" s="28">
        <f t="shared" si="28"/>
        <v>3.3608197523887599E-4</v>
      </c>
      <c r="AK46" s="28">
        <f t="shared" si="29"/>
        <v>0</v>
      </c>
      <c r="AL46" s="28">
        <f t="shared" si="30"/>
        <v>4.0048833440987677</v>
      </c>
      <c r="AM46" s="28">
        <f t="shared" si="31"/>
        <v>0.90626547485130515</v>
      </c>
      <c r="AN46" s="29">
        <f t="shared" si="2"/>
        <v>0</v>
      </c>
      <c r="AP46" s="25">
        <f t="shared" si="32"/>
        <v>55.167000000000002</v>
      </c>
      <c r="AQ46" s="25">
        <f t="shared" si="33"/>
        <v>0.115</v>
      </c>
      <c r="AR46" s="25">
        <f t="shared" si="34"/>
        <v>3.5659999999999998</v>
      </c>
      <c r="AS46" s="25">
        <f t="shared" si="35"/>
        <v>0.49399999999999999</v>
      </c>
      <c r="AT46" s="25">
        <f t="shared" si="3"/>
        <v>0</v>
      </c>
      <c r="AU46" s="25">
        <f t="shared" si="4"/>
        <v>6.1559999999999997</v>
      </c>
      <c r="AV46" s="25">
        <f t="shared" si="36"/>
        <v>33.39</v>
      </c>
      <c r="AW46" s="25">
        <f t="shared" si="37"/>
        <v>0.503</v>
      </c>
      <c r="AX46" s="25">
        <f t="shared" si="38"/>
        <v>0.16300000000000001</v>
      </c>
      <c r="AY46" s="25">
        <f t="shared" si="39"/>
        <v>7.2999999999999995E-2</v>
      </c>
      <c r="AZ46" s="25">
        <f t="shared" si="40"/>
        <v>5.0000000000000001E-3</v>
      </c>
      <c r="BA46" s="25">
        <f t="shared" si="41"/>
        <v>0</v>
      </c>
      <c r="BB46" s="25">
        <f t="shared" si="42"/>
        <v>99.631999999999991</v>
      </c>
      <c r="BD46" s="25">
        <f t="shared" si="6"/>
        <v>0.91822569906790952</v>
      </c>
      <c r="BE46" s="25">
        <f t="shared" si="7"/>
        <v>1.4399118523526909E-3</v>
      </c>
      <c r="BF46" s="25">
        <f t="shared" si="8"/>
        <v>6.9948999607689286E-2</v>
      </c>
      <c r="BG46" s="25">
        <f t="shared" si="9"/>
        <v>6.5004276597144545E-3</v>
      </c>
      <c r="BH46" s="25">
        <f t="shared" si="10"/>
        <v>8.5685652246534155E-2</v>
      </c>
      <c r="BI46" s="25">
        <f t="shared" si="11"/>
        <v>0</v>
      </c>
      <c r="BJ46" s="25">
        <f t="shared" si="12"/>
        <v>0.82844552952035011</v>
      </c>
      <c r="BK46" s="25">
        <f t="shared" si="13"/>
        <v>8.9697453876249611E-3</v>
      </c>
      <c r="BL46" s="25">
        <f t="shared" si="14"/>
        <v>2.2978005960184616E-3</v>
      </c>
      <c r="BM46" s="25">
        <f t="shared" si="15"/>
        <v>9.7733650365229292E-4</v>
      </c>
      <c r="BN46" s="25">
        <f t="shared" si="43"/>
        <v>1.6134523200637637E-4</v>
      </c>
      <c r="BO46" s="25">
        <f t="shared" si="44"/>
        <v>0</v>
      </c>
      <c r="BP46" s="25">
        <f t="shared" si="45"/>
        <v>1.9226524476738522</v>
      </c>
      <c r="BQ46" s="25">
        <f t="shared" si="16"/>
        <v>2.082999113513277</v>
      </c>
    </row>
    <row r="47" spans="1:69" s="25" customFormat="1" x14ac:dyDescent="0.15">
      <c r="A47" s="25" t="s">
        <v>111</v>
      </c>
      <c r="B47" s="25">
        <v>403</v>
      </c>
      <c r="C47" s="25">
        <f t="shared" si="46"/>
        <v>4.9999999999982947</v>
      </c>
      <c r="D47" s="26">
        <v>55.064999999999998</v>
      </c>
      <c r="E47" s="26">
        <v>0.152</v>
      </c>
      <c r="F47" s="26">
        <v>3.645</v>
      </c>
      <c r="G47" s="26">
        <v>0.51500000000000001</v>
      </c>
      <c r="H47" s="26">
        <v>5.9320000000000004</v>
      </c>
      <c r="I47" s="26">
        <v>32.485999999999997</v>
      </c>
      <c r="J47" s="26">
        <v>1.7869999999999999</v>
      </c>
      <c r="K47" s="26">
        <v>0.161</v>
      </c>
      <c r="L47" s="26">
        <v>7.0999999999999994E-2</v>
      </c>
      <c r="M47" s="26">
        <v>3.1E-2</v>
      </c>
      <c r="N47" s="26"/>
      <c r="O47" s="25">
        <f t="shared" si="17"/>
        <v>99.844999999999999</v>
      </c>
      <c r="Q47" s="26">
        <v>46.113999999999997</v>
      </c>
      <c r="R47" s="26">
        <v>80.048000000000002</v>
      </c>
      <c r="S47" s="26">
        <v>11.041</v>
      </c>
      <c r="U47" s="26"/>
      <c r="V47" s="27">
        <v>12</v>
      </c>
      <c r="W47" s="27">
        <v>4</v>
      </c>
      <c r="X47" s="14">
        <v>0</v>
      </c>
      <c r="Z47" s="28">
        <f t="shared" si="18"/>
        <v>1.9104638491645762</v>
      </c>
      <c r="AA47" s="28">
        <f t="shared" si="19"/>
        <v>3.9671147130189042E-3</v>
      </c>
      <c r="AB47" s="28">
        <f t="shared" si="20"/>
        <v>0.14903586964922166</v>
      </c>
      <c r="AC47" s="28">
        <f t="shared" si="21"/>
        <v>1.4125873550374974E-2</v>
      </c>
      <c r="AD47" s="28">
        <f t="shared" si="22"/>
        <v>0</v>
      </c>
      <c r="AE47" s="28">
        <f t="shared" si="23"/>
        <v>0.17210906400364617</v>
      </c>
      <c r="AF47" s="28">
        <f t="shared" si="24"/>
        <v>1.6801067793666797</v>
      </c>
      <c r="AG47" s="28">
        <f t="shared" si="25"/>
        <v>6.6424728427306262E-2</v>
      </c>
      <c r="AH47" s="28">
        <f t="shared" si="26"/>
        <v>4.7308994092776103E-3</v>
      </c>
      <c r="AI47" s="28">
        <f t="shared" si="27"/>
        <v>1.9814025300761489E-3</v>
      </c>
      <c r="AJ47" s="28">
        <f t="shared" si="28"/>
        <v>2.085167416858802E-3</v>
      </c>
      <c r="AK47" s="28">
        <f t="shared" si="29"/>
        <v>0</v>
      </c>
      <c r="AL47" s="28">
        <f t="shared" si="30"/>
        <v>4.0050307482310368</v>
      </c>
      <c r="AM47" s="28">
        <f t="shared" si="31"/>
        <v>0.90707936949158507</v>
      </c>
      <c r="AN47" s="29">
        <f t="shared" si="2"/>
        <v>0</v>
      </c>
      <c r="AP47" s="25">
        <f t="shared" si="32"/>
        <v>55.064999999999998</v>
      </c>
      <c r="AQ47" s="25">
        <f t="shared" si="33"/>
        <v>0.152</v>
      </c>
      <c r="AR47" s="25">
        <f t="shared" si="34"/>
        <v>3.645</v>
      </c>
      <c r="AS47" s="25">
        <f t="shared" si="35"/>
        <v>0.51500000000000001</v>
      </c>
      <c r="AT47" s="25">
        <f t="shared" si="3"/>
        <v>0</v>
      </c>
      <c r="AU47" s="25">
        <f t="shared" si="4"/>
        <v>5.9320000000000013</v>
      </c>
      <c r="AV47" s="25">
        <f t="shared" si="36"/>
        <v>32.485999999999997</v>
      </c>
      <c r="AW47" s="25">
        <f t="shared" si="37"/>
        <v>1.7869999999999999</v>
      </c>
      <c r="AX47" s="25">
        <f t="shared" si="38"/>
        <v>0.161</v>
      </c>
      <c r="AY47" s="25">
        <f t="shared" si="39"/>
        <v>7.0999999999999994E-2</v>
      </c>
      <c r="AZ47" s="25">
        <f t="shared" si="40"/>
        <v>3.1E-2</v>
      </c>
      <c r="BA47" s="25">
        <f t="shared" si="41"/>
        <v>0</v>
      </c>
      <c r="BB47" s="25">
        <f t="shared" si="42"/>
        <v>99.844999999999999</v>
      </c>
      <c r="BD47" s="25">
        <f t="shared" si="6"/>
        <v>0.91652796271637815</v>
      </c>
      <c r="BE47" s="25">
        <f t="shared" si="7"/>
        <v>1.9031878396313826E-3</v>
      </c>
      <c r="BF47" s="25">
        <f t="shared" si="8"/>
        <v>7.1498626912514712E-2</v>
      </c>
      <c r="BG47" s="25">
        <f t="shared" si="9"/>
        <v>6.7767616290545429E-3</v>
      </c>
      <c r="BH47" s="25">
        <f t="shared" si="10"/>
        <v>8.2567785758031309E-2</v>
      </c>
      <c r="BI47" s="25">
        <f t="shared" si="11"/>
        <v>0</v>
      </c>
      <c r="BJ47" s="25">
        <f t="shared" si="12"/>
        <v>0.80601621659173683</v>
      </c>
      <c r="BK47" s="25">
        <f t="shared" si="13"/>
        <v>3.1866669995399215E-2</v>
      </c>
      <c r="BL47" s="25">
        <f t="shared" si="14"/>
        <v>2.2696067236746766E-3</v>
      </c>
      <c r="BM47" s="25">
        <f t="shared" si="15"/>
        <v>9.5056016108647676E-4</v>
      </c>
      <c r="BN47" s="25">
        <f t="shared" si="43"/>
        <v>1.0003404384395333E-3</v>
      </c>
      <c r="BO47" s="25">
        <f t="shared" si="44"/>
        <v>0</v>
      </c>
      <c r="BP47" s="25">
        <f t="shared" si="45"/>
        <v>1.9213777187659467</v>
      </c>
      <c r="BQ47" s="25">
        <f t="shared" si="16"/>
        <v>2.0844577873024197</v>
      </c>
    </row>
    <row r="48" spans="1:69" s="25" customFormat="1" x14ac:dyDescent="0.15">
      <c r="A48" s="25" t="s">
        <v>112</v>
      </c>
      <c r="B48" s="25">
        <v>404</v>
      </c>
      <c r="C48" s="25">
        <f t="shared" si="46"/>
        <v>4.4721359550018667</v>
      </c>
      <c r="D48" s="26">
        <v>55.244999999999997</v>
      </c>
      <c r="E48" s="26">
        <v>0.127</v>
      </c>
      <c r="F48" s="26">
        <v>3.6539999999999999</v>
      </c>
      <c r="G48" s="26">
        <v>0.50900000000000001</v>
      </c>
      <c r="H48" s="26">
        <v>6.1580000000000004</v>
      </c>
      <c r="I48" s="26">
        <v>33.377000000000002</v>
      </c>
      <c r="J48" s="26">
        <v>0.52700000000000002</v>
      </c>
      <c r="K48" s="26">
        <v>0.17199999999999999</v>
      </c>
      <c r="L48" s="26">
        <v>9.0999999999999998E-2</v>
      </c>
      <c r="M48" s="26">
        <v>0</v>
      </c>
      <c r="N48" s="26"/>
      <c r="O48" s="25">
        <f t="shared" si="17"/>
        <v>99.859999999999985</v>
      </c>
      <c r="Q48" s="26">
        <v>46.118000000000002</v>
      </c>
      <c r="R48" s="26">
        <v>80.05</v>
      </c>
      <c r="S48" s="26">
        <v>11.041</v>
      </c>
      <c r="U48" s="26"/>
      <c r="V48" s="27">
        <v>12</v>
      </c>
      <c r="W48" s="27">
        <v>4</v>
      </c>
      <c r="X48" s="14">
        <v>0</v>
      </c>
      <c r="Z48" s="28">
        <f t="shared" si="18"/>
        <v>1.9112518962615488</v>
      </c>
      <c r="AA48" s="28">
        <f t="shared" si="19"/>
        <v>3.3051917688390656E-3</v>
      </c>
      <c r="AB48" s="28">
        <f t="shared" si="20"/>
        <v>0.14897849658351561</v>
      </c>
      <c r="AC48" s="28">
        <f t="shared" si="21"/>
        <v>1.3921551502543041E-2</v>
      </c>
      <c r="AD48" s="28">
        <f t="shared" si="22"/>
        <v>0</v>
      </c>
      <c r="AE48" s="28">
        <f t="shared" si="23"/>
        <v>0.17815747782691468</v>
      </c>
      <c r="AF48" s="28">
        <f t="shared" si="24"/>
        <v>1.7212728310399856</v>
      </c>
      <c r="AG48" s="28">
        <f t="shared" si="25"/>
        <v>1.9533389992263388E-2</v>
      </c>
      <c r="AH48" s="28">
        <f t="shared" si="26"/>
        <v>5.0397391164756734E-3</v>
      </c>
      <c r="AI48" s="28">
        <f t="shared" si="27"/>
        <v>2.5323138344969841E-3</v>
      </c>
      <c r="AJ48" s="28">
        <f t="shared" si="28"/>
        <v>0</v>
      </c>
      <c r="AK48" s="28">
        <f t="shared" si="29"/>
        <v>0</v>
      </c>
      <c r="AL48" s="28">
        <f t="shared" si="30"/>
        <v>4.0039928879265823</v>
      </c>
      <c r="AM48" s="28">
        <f t="shared" si="31"/>
        <v>0.90620478308930752</v>
      </c>
      <c r="AN48" s="29">
        <f t="shared" si="2"/>
        <v>0</v>
      </c>
      <c r="AP48" s="25">
        <f t="shared" si="32"/>
        <v>55.244999999999997</v>
      </c>
      <c r="AQ48" s="25">
        <f t="shared" si="33"/>
        <v>0.127</v>
      </c>
      <c r="AR48" s="25">
        <f t="shared" si="34"/>
        <v>3.6539999999999999</v>
      </c>
      <c r="AS48" s="25">
        <f t="shared" si="35"/>
        <v>0.50900000000000001</v>
      </c>
      <c r="AT48" s="25">
        <f t="shared" si="3"/>
        <v>0</v>
      </c>
      <c r="AU48" s="25">
        <f t="shared" si="4"/>
        <v>6.1580000000000004</v>
      </c>
      <c r="AV48" s="25">
        <f t="shared" si="36"/>
        <v>33.377000000000002</v>
      </c>
      <c r="AW48" s="25">
        <f t="shared" si="37"/>
        <v>0.52700000000000002</v>
      </c>
      <c r="AX48" s="25">
        <f t="shared" si="38"/>
        <v>0.17199999999999999</v>
      </c>
      <c r="AY48" s="25">
        <f t="shared" si="39"/>
        <v>9.0999999999999998E-2</v>
      </c>
      <c r="AZ48" s="25">
        <f t="shared" si="40"/>
        <v>0</v>
      </c>
      <c r="BA48" s="25">
        <f t="shared" si="41"/>
        <v>0</v>
      </c>
      <c r="BB48" s="25">
        <f t="shared" si="42"/>
        <v>99.859999999999985</v>
      </c>
      <c r="BD48" s="25">
        <f t="shared" si="6"/>
        <v>0.91952396804260983</v>
      </c>
      <c r="BE48" s="25">
        <f t="shared" si="7"/>
        <v>1.5901635239025367E-3</v>
      </c>
      <c r="BF48" s="25">
        <f t="shared" si="8"/>
        <v>7.1675166732051793E-2</v>
      </c>
      <c r="BG48" s="25">
        <f t="shared" si="9"/>
        <v>6.6978090663859461E-3</v>
      </c>
      <c r="BH48" s="25">
        <f t="shared" si="10"/>
        <v>8.5713490340181511E-2</v>
      </c>
      <c r="BI48" s="25">
        <f t="shared" si="11"/>
        <v>0</v>
      </c>
      <c r="BJ48" s="25">
        <f t="shared" si="12"/>
        <v>0.82812298409106699</v>
      </c>
      <c r="BK48" s="25">
        <f t="shared" si="13"/>
        <v>9.3977252868356967E-3</v>
      </c>
      <c r="BL48" s="25">
        <f t="shared" si="14"/>
        <v>2.4246730215654929E-3</v>
      </c>
      <c r="BM48" s="25">
        <f t="shared" si="15"/>
        <v>1.2183235867446393E-3</v>
      </c>
      <c r="BN48" s="25">
        <f t="shared" si="43"/>
        <v>0</v>
      </c>
      <c r="BO48" s="25">
        <f t="shared" si="44"/>
        <v>0</v>
      </c>
      <c r="BP48" s="25">
        <f t="shared" si="45"/>
        <v>1.9263643036913445</v>
      </c>
      <c r="BQ48" s="25">
        <f t="shared" si="16"/>
        <v>2.0785231953551246</v>
      </c>
    </row>
    <row r="49" spans="1:69" s="25" customFormat="1" x14ac:dyDescent="0.15">
      <c r="A49" s="25" t="s">
        <v>113</v>
      </c>
      <c r="B49" s="25">
        <v>405</v>
      </c>
      <c r="C49" s="25">
        <f t="shared" si="46"/>
        <v>5.8309518948414594</v>
      </c>
      <c r="D49" s="26">
        <v>55.234999999999999</v>
      </c>
      <c r="E49" s="26">
        <v>0.121</v>
      </c>
      <c r="F49" s="26">
        <v>3.6579999999999999</v>
      </c>
      <c r="G49" s="26">
        <v>0.51100000000000001</v>
      </c>
      <c r="H49" s="26">
        <v>6.093</v>
      </c>
      <c r="I49" s="26">
        <v>33.276000000000003</v>
      </c>
      <c r="J49" s="26">
        <v>0.61899999999999999</v>
      </c>
      <c r="K49" s="26">
        <v>0.16900000000000001</v>
      </c>
      <c r="L49" s="26">
        <v>7.4999999999999997E-2</v>
      </c>
      <c r="M49" s="26">
        <v>1.7000000000000001E-2</v>
      </c>
      <c r="N49" s="26"/>
      <c r="O49" s="25">
        <f t="shared" si="17"/>
        <v>99.774000000000001</v>
      </c>
      <c r="Q49" s="26">
        <v>46.122999999999998</v>
      </c>
      <c r="R49" s="26">
        <v>80.052999999999997</v>
      </c>
      <c r="S49" s="26">
        <v>11.041</v>
      </c>
      <c r="U49" s="26"/>
      <c r="V49" s="27">
        <v>12</v>
      </c>
      <c r="W49" s="27">
        <v>4</v>
      </c>
      <c r="X49" s="14">
        <v>0</v>
      </c>
      <c r="Z49" s="28">
        <f t="shared" si="18"/>
        <v>1.9122826916919868</v>
      </c>
      <c r="AA49" s="28">
        <f t="shared" si="19"/>
        <v>3.1513097732218721E-3</v>
      </c>
      <c r="AB49" s="28">
        <f t="shared" si="20"/>
        <v>0.1492490343355341</v>
      </c>
      <c r="AC49" s="28">
        <f t="shared" si="21"/>
        <v>1.3986322582542515E-2</v>
      </c>
      <c r="AD49" s="28">
        <f t="shared" si="22"/>
        <v>0</v>
      </c>
      <c r="AE49" s="28">
        <f t="shared" si="23"/>
        <v>0.17640396147336737</v>
      </c>
      <c r="AF49" s="28">
        <f t="shared" si="24"/>
        <v>1.7173005742909355</v>
      </c>
      <c r="AG49" s="28">
        <f t="shared" si="25"/>
        <v>2.2959923636462886E-2</v>
      </c>
      <c r="AH49" s="28">
        <f t="shared" si="26"/>
        <v>4.9554043509057975E-3</v>
      </c>
      <c r="AI49" s="28">
        <f t="shared" si="27"/>
        <v>2.0885755189465802E-3</v>
      </c>
      <c r="AJ49" s="28">
        <f t="shared" si="28"/>
        <v>1.1410448436986324E-3</v>
      </c>
      <c r="AK49" s="28">
        <f t="shared" si="29"/>
        <v>0</v>
      </c>
      <c r="AL49" s="28">
        <f t="shared" si="30"/>
        <v>4.0035188424976029</v>
      </c>
      <c r="AM49" s="28">
        <f t="shared" si="31"/>
        <v>0.90684715691290751</v>
      </c>
      <c r="AN49" s="29">
        <f t="shared" si="2"/>
        <v>0</v>
      </c>
      <c r="AP49" s="25">
        <f t="shared" si="32"/>
        <v>55.234999999999999</v>
      </c>
      <c r="AQ49" s="25">
        <f t="shared" si="33"/>
        <v>0.121</v>
      </c>
      <c r="AR49" s="25">
        <f t="shared" si="34"/>
        <v>3.6579999999999999</v>
      </c>
      <c r="AS49" s="25">
        <f t="shared" si="35"/>
        <v>0.51100000000000001</v>
      </c>
      <c r="AT49" s="25">
        <f t="shared" si="3"/>
        <v>0</v>
      </c>
      <c r="AU49" s="25">
        <f t="shared" si="4"/>
        <v>6.0930000000000009</v>
      </c>
      <c r="AV49" s="25">
        <f t="shared" si="36"/>
        <v>33.276000000000003</v>
      </c>
      <c r="AW49" s="25">
        <f t="shared" si="37"/>
        <v>0.61899999999999999</v>
      </c>
      <c r="AX49" s="25">
        <f t="shared" si="38"/>
        <v>0.16900000000000001</v>
      </c>
      <c r="AY49" s="25">
        <f t="shared" si="39"/>
        <v>7.4999999999999997E-2</v>
      </c>
      <c r="AZ49" s="25">
        <f t="shared" si="40"/>
        <v>1.7000000000000001E-2</v>
      </c>
      <c r="BA49" s="25">
        <f t="shared" si="41"/>
        <v>0</v>
      </c>
      <c r="BB49" s="25">
        <f t="shared" si="42"/>
        <v>99.774000000000001</v>
      </c>
      <c r="BD49" s="25">
        <f t="shared" si="6"/>
        <v>0.91935752330226361</v>
      </c>
      <c r="BE49" s="25">
        <f t="shared" si="7"/>
        <v>1.5150376881276138E-3</v>
      </c>
      <c r="BF49" s="25">
        <f t="shared" si="8"/>
        <v>7.1753628874068262E-2</v>
      </c>
      <c r="BG49" s="25">
        <f t="shared" si="9"/>
        <v>6.7241265872754787E-3</v>
      </c>
      <c r="BH49" s="25">
        <f t="shared" si="10"/>
        <v>8.4808752296642739E-2</v>
      </c>
      <c r="BI49" s="25">
        <f t="shared" si="11"/>
        <v>0</v>
      </c>
      <c r="BJ49" s="25">
        <f t="shared" si="12"/>
        <v>0.82561705421740561</v>
      </c>
      <c r="BK49" s="25">
        <f t="shared" si="13"/>
        <v>1.1038314900476841E-2</v>
      </c>
      <c r="BL49" s="25">
        <f t="shared" si="14"/>
        <v>2.3823822130498162E-3</v>
      </c>
      <c r="BM49" s="25">
        <f t="shared" si="15"/>
        <v>1.0041128462181092E-3</v>
      </c>
      <c r="BN49" s="25">
        <f t="shared" si="43"/>
        <v>5.4857378882167964E-4</v>
      </c>
      <c r="BO49" s="25">
        <f t="shared" si="44"/>
        <v>0</v>
      </c>
      <c r="BP49" s="25">
        <f t="shared" si="45"/>
        <v>1.9247495067143499</v>
      </c>
      <c r="BQ49" s="25">
        <f t="shared" si="16"/>
        <v>2.0800207136209754</v>
      </c>
    </row>
    <row r="50" spans="1:69" s="25" customFormat="1" x14ac:dyDescent="0.15">
      <c r="A50" s="25" t="s">
        <v>114</v>
      </c>
      <c r="B50" s="25">
        <v>406</v>
      </c>
      <c r="C50" s="25">
        <f t="shared" si="46"/>
        <v>5.0000000000039799</v>
      </c>
      <c r="D50" s="26">
        <v>55.213999999999999</v>
      </c>
      <c r="E50" s="26">
        <v>0.11899999999999999</v>
      </c>
      <c r="F50" s="26">
        <v>3.6429999999999998</v>
      </c>
      <c r="G50" s="26">
        <v>0.52300000000000002</v>
      </c>
      <c r="H50" s="26">
        <v>6.1630000000000003</v>
      </c>
      <c r="I50" s="26">
        <v>33.35</v>
      </c>
      <c r="J50" s="26">
        <v>0.55200000000000005</v>
      </c>
      <c r="K50" s="26">
        <v>0.16400000000000001</v>
      </c>
      <c r="L50" s="26">
        <v>7.9000000000000001E-2</v>
      </c>
      <c r="M50" s="26">
        <v>0</v>
      </c>
      <c r="N50" s="26"/>
      <c r="O50" s="25">
        <f>SUM(D50:N50)</f>
        <v>99.807000000000002</v>
      </c>
      <c r="Q50" s="26">
        <v>46.127000000000002</v>
      </c>
      <c r="R50" s="26">
        <v>80.055999999999997</v>
      </c>
      <c r="S50" s="26">
        <v>11.041</v>
      </c>
      <c r="U50" s="26"/>
      <c r="V50" s="27">
        <v>12</v>
      </c>
      <c r="W50" s="27">
        <v>4</v>
      </c>
      <c r="X50" s="14">
        <v>0</v>
      </c>
      <c r="Z50" s="28">
        <f t="shared" si="18"/>
        <v>1.9113100160667598</v>
      </c>
      <c r="AA50" s="28">
        <f t="shared" si="19"/>
        <v>3.0988237537138345E-3</v>
      </c>
      <c r="AB50" s="28">
        <f t="shared" si="20"/>
        <v>0.14861792345343855</v>
      </c>
      <c r="AC50" s="28">
        <f t="shared" si="21"/>
        <v>1.4312929044876244E-2</v>
      </c>
      <c r="AD50" s="28">
        <f t="shared" si="22"/>
        <v>0</v>
      </c>
      <c r="AE50" s="28">
        <f t="shared" si="23"/>
        <v>0.17840766627467058</v>
      </c>
      <c r="AF50" s="28">
        <f t="shared" si="24"/>
        <v>1.7208983837691676</v>
      </c>
      <c r="AG50" s="28">
        <f t="shared" si="25"/>
        <v>2.0472131235988303E-2</v>
      </c>
      <c r="AH50" s="28">
        <f t="shared" si="26"/>
        <v>4.8081768174100502E-3</v>
      </c>
      <c r="AI50" s="28">
        <f t="shared" si="27"/>
        <v>2.1996835143430534E-3</v>
      </c>
      <c r="AJ50" s="28">
        <f t="shared" si="28"/>
        <v>0</v>
      </c>
      <c r="AK50" s="28">
        <f t="shared" si="29"/>
        <v>0</v>
      </c>
      <c r="AL50" s="28">
        <f t="shared" si="30"/>
        <v>4.0041257339303673</v>
      </c>
      <c r="AM50" s="28">
        <f t="shared" si="31"/>
        <v>0.90606692045731507</v>
      </c>
      <c r="AN50" s="29">
        <f t="shared" si="2"/>
        <v>0</v>
      </c>
      <c r="AP50" s="25">
        <f>D50</f>
        <v>55.213999999999999</v>
      </c>
      <c r="AQ50" s="25">
        <f t="shared" si="33"/>
        <v>0.11899999999999999</v>
      </c>
      <c r="AR50" s="25">
        <f t="shared" si="34"/>
        <v>3.6429999999999998</v>
      </c>
      <c r="AS50" s="25">
        <f t="shared" si="35"/>
        <v>0.52300000000000002</v>
      </c>
      <c r="AT50" s="25">
        <f t="shared" si="3"/>
        <v>0</v>
      </c>
      <c r="AU50" s="25">
        <f t="shared" si="4"/>
        <v>6.1630000000000003</v>
      </c>
      <c r="AV50" s="25">
        <f t="shared" ref="AV50:BA51" si="47">I50</f>
        <v>33.35</v>
      </c>
      <c r="AW50" s="25">
        <f t="shared" si="47"/>
        <v>0.55200000000000005</v>
      </c>
      <c r="AX50" s="25">
        <f t="shared" si="47"/>
        <v>0.16400000000000001</v>
      </c>
      <c r="AY50" s="25">
        <f t="shared" si="47"/>
        <v>7.9000000000000001E-2</v>
      </c>
      <c r="AZ50" s="25">
        <f t="shared" si="47"/>
        <v>0</v>
      </c>
      <c r="BA50" s="25">
        <f t="shared" si="47"/>
        <v>0</v>
      </c>
      <c r="BB50" s="25">
        <f>SUM(AP50:BA50)</f>
        <v>99.807000000000002</v>
      </c>
      <c r="BD50" s="25">
        <f t="shared" si="6"/>
        <v>0.91900798934753658</v>
      </c>
      <c r="BE50" s="25">
        <f t="shared" si="7"/>
        <v>1.489995742869306E-3</v>
      </c>
      <c r="BF50" s="25">
        <f t="shared" si="8"/>
        <v>7.1459395841506471E-2</v>
      </c>
      <c r="BG50" s="25">
        <f t="shared" si="9"/>
        <v>6.8820317126126714E-3</v>
      </c>
      <c r="BH50" s="25">
        <f t="shared" si="10"/>
        <v>8.578308557429988E-2</v>
      </c>
      <c r="BI50" s="25">
        <f t="shared" si="11"/>
        <v>0</v>
      </c>
      <c r="BJ50" s="25">
        <f t="shared" si="12"/>
        <v>0.82745308204563273</v>
      </c>
      <c r="BK50" s="25">
        <f t="shared" si="13"/>
        <v>9.843537681846877E-3</v>
      </c>
      <c r="BL50" s="25">
        <f t="shared" si="14"/>
        <v>2.3118975321903541E-3</v>
      </c>
      <c r="BM50" s="25">
        <f t="shared" si="15"/>
        <v>1.0576655313497417E-3</v>
      </c>
      <c r="BN50" s="25">
        <f t="shared" si="43"/>
        <v>0</v>
      </c>
      <c r="BO50" s="25">
        <f t="shared" si="44"/>
        <v>0</v>
      </c>
      <c r="BP50" s="25">
        <f>SUM(BD50:BO50)</f>
        <v>1.9252886810098446</v>
      </c>
      <c r="BQ50" s="25">
        <f t="shared" si="16"/>
        <v>2.0797534278496563</v>
      </c>
    </row>
    <row r="51" spans="1:69" s="25" customFormat="1" x14ac:dyDescent="0.15">
      <c r="A51" s="25" t="s">
        <v>115</v>
      </c>
      <c r="B51" s="25">
        <v>407</v>
      </c>
      <c r="C51" s="25">
        <f t="shared" si="46"/>
        <v>4.9999999999982947</v>
      </c>
      <c r="D51" s="26">
        <v>55.454000000000001</v>
      </c>
      <c r="E51" s="26">
        <v>0.122</v>
      </c>
      <c r="F51" s="26">
        <v>3.665</v>
      </c>
      <c r="G51" s="26">
        <v>0.52100000000000002</v>
      </c>
      <c r="H51" s="26">
        <v>6.1609999999999996</v>
      </c>
      <c r="I51" s="26">
        <v>33.488999999999997</v>
      </c>
      <c r="J51" s="26">
        <v>0.52800000000000002</v>
      </c>
      <c r="K51" s="26">
        <v>0.17199999999999999</v>
      </c>
      <c r="L51" s="26">
        <v>7.5999999999999998E-2</v>
      </c>
      <c r="M51" s="26">
        <v>1.2999999999999999E-2</v>
      </c>
      <c r="N51" s="26"/>
      <c r="O51" s="25">
        <f t="shared" ref="O51:O64" si="48">SUM(D51:N51)</f>
        <v>100.20100000000001</v>
      </c>
      <c r="Q51" s="26">
        <v>46.131</v>
      </c>
      <c r="R51" s="26">
        <v>80.058999999999997</v>
      </c>
      <c r="S51" s="26">
        <v>11.041</v>
      </c>
      <c r="U51" s="26"/>
      <c r="V51" s="27">
        <v>12</v>
      </c>
      <c r="W51" s="27">
        <v>4</v>
      </c>
      <c r="X51" s="14">
        <v>0</v>
      </c>
      <c r="Z51" s="28">
        <f t="shared" ref="Z51:Z64" si="49">IFERROR(BD51*$BQ51,"NA")</f>
        <v>1.911700937620068</v>
      </c>
      <c r="AA51" s="28">
        <f t="shared" ref="AA51:AA64" si="50">IFERROR(BE51*$BQ51,"NA")</f>
        <v>3.1638427934544875E-3</v>
      </c>
      <c r="AB51" s="28">
        <f t="shared" ref="AB51:AB64" si="51">IFERROR(BF51*$BQ51,"NA")</f>
        <v>0.14889878258374586</v>
      </c>
      <c r="AC51" s="28">
        <f t="shared" ref="AC51:AC64" si="52">IFERROR(BG51*$BQ51,"NA")</f>
        <v>1.4199390502438233E-2</v>
      </c>
      <c r="AD51" s="28">
        <f t="shared" ref="AD51:AD64" si="53">IFERROR(IF(OR($X51="spinel", $X51="Spinel", $X51="SPINEL"),((BH51+BI51)*BQ51-AE51),BI51*$BQ51),"NA")</f>
        <v>0</v>
      </c>
      <c r="AE51" s="28">
        <f t="shared" ref="AE51:AE64" si="54">IFERROR(IF(OR($X51="spinel", $X51="Spinel", $X51="SPINEL"),(1-AF51-AG51-AH51-AI51),BH51*$BQ51),"NA")</f>
        <v>0.17761420802534411</v>
      </c>
      <c r="AF51" s="28">
        <f t="shared" ref="AF51:AF64" si="55">IFERROR(BJ51*$BQ51,"NA")</f>
        <v>1.7209439196412526</v>
      </c>
      <c r="AG51" s="28">
        <f t="shared" ref="AG51:AG64" si="56">IFERROR(BK51*$BQ51,"NA")</f>
        <v>1.9501277039134943E-2</v>
      </c>
      <c r="AH51" s="28">
        <f t="shared" ref="AH51:AH64" si="57">IFERROR(BL51*$BQ51,"NA")</f>
        <v>5.021924501389081E-3</v>
      </c>
      <c r="AI51" s="28">
        <f t="shared" ref="AI51:AI64" si="58">IFERROR(BM51*$BQ51,"NA")</f>
        <v>2.1074236585836726E-3</v>
      </c>
      <c r="AJ51" s="28">
        <f t="shared" ref="AJ51:AJ64" si="59">IFERROR(BN51*$BQ51,"NA")</f>
        <v>8.6885335594947416E-4</v>
      </c>
      <c r="AK51" s="28">
        <f t="shared" ref="AK51:AK64" si="60">IFERROR(BO51*$BQ51,"NA")</f>
        <v>0</v>
      </c>
      <c r="AL51" s="28">
        <f t="shared" ref="AL51:AL64" si="61">IFERROR(SUM(Z51:AK51),"NA")</f>
        <v>4.0040205597213596</v>
      </c>
      <c r="AM51" s="28">
        <f t="shared" ref="AM51:AM64" si="62">IFERROR(AF51/(AF51+AE51),"NA")</f>
        <v>0.90644784300408066</v>
      </c>
      <c r="AN51" s="29">
        <f t="shared" ref="AN51:AN64" si="63">IFERROR(AD51/(AD51+AE51),"NA")</f>
        <v>0</v>
      </c>
      <c r="AP51" s="25">
        <f t="shared" ref="AP51:AP64" si="64">D51</f>
        <v>55.454000000000001</v>
      </c>
      <c r="AQ51" s="25">
        <f t="shared" ref="AQ51:AQ64" si="65">E51</f>
        <v>0.122</v>
      </c>
      <c r="AR51" s="25">
        <f t="shared" ref="AR51:AR64" si="66">F51</f>
        <v>3.665</v>
      </c>
      <c r="AS51" s="25">
        <f t="shared" ref="AS51:AS64" si="67">G51</f>
        <v>0.52100000000000002</v>
      </c>
      <c r="AT51" s="25">
        <f t="shared" ref="AT51:AT64" si="68">BI51*AT$1/2</f>
        <v>0</v>
      </c>
      <c r="AU51" s="25">
        <f t="shared" ref="AU51:AU64" si="69">BH51*AU$1</f>
        <v>6.1609999999999996</v>
      </c>
      <c r="AV51" s="25">
        <f t="shared" si="47"/>
        <v>33.488999999999997</v>
      </c>
      <c r="AW51" s="25">
        <f t="shared" si="47"/>
        <v>0.52800000000000002</v>
      </c>
      <c r="AX51" s="25">
        <f t="shared" si="47"/>
        <v>0.17199999999999999</v>
      </c>
      <c r="AY51" s="25">
        <f t="shared" si="47"/>
        <v>7.5999999999999998E-2</v>
      </c>
      <c r="AZ51" s="25">
        <f t="shared" si="47"/>
        <v>1.2999999999999999E-2</v>
      </c>
      <c r="BA51" s="25">
        <f t="shared" si="47"/>
        <v>0</v>
      </c>
      <c r="BB51" s="25">
        <f t="shared" ref="BB51:BB64" si="70">SUM(AP51:BA51)</f>
        <v>100.20100000000001</v>
      </c>
      <c r="BD51" s="25">
        <f t="shared" ref="BD51:BD64" si="71">D51/AP$1</f>
        <v>0.92300266311584556</v>
      </c>
      <c r="BE51" s="25">
        <f t="shared" ref="BE51:BE64" si="72">E51/AQ$1</f>
        <v>1.5275586607567675E-3</v>
      </c>
      <c r="BF51" s="25">
        <f t="shared" ref="BF51:BF64" si="73">F51/AR$1*2</f>
        <v>7.1890937622597101E-2</v>
      </c>
      <c r="BG51" s="25">
        <f t="shared" ref="BG51:BG64" si="74">G51/AS$1*2</f>
        <v>6.8557141917231397E-3</v>
      </c>
      <c r="BH51" s="25">
        <f t="shared" ref="BH51:BH64" si="75">IF(OR($X51="spinel", $X51="Spinel", $X51="SPINEL"),H51/AU$1,H51/AU$1*(1-$X51))</f>
        <v>8.5755247480652524E-2</v>
      </c>
      <c r="BI51" s="25">
        <f t="shared" ref="BI51:BI64" si="76">IF(OR($X51="spinel", $X51="Spinel", $X51="SPINEL"),0,H51/AU$1*$X51)</f>
        <v>0</v>
      </c>
      <c r="BJ51" s="25">
        <f t="shared" ref="BJ51:BJ64" si="77">I51/AV$1</f>
        <v>0.83090183702027565</v>
      </c>
      <c r="BK51" s="25">
        <f t="shared" ref="BK51:BK64" si="78">J51/AW$1</f>
        <v>9.4155577826361431E-3</v>
      </c>
      <c r="BL51" s="25">
        <f t="shared" ref="BL51:BL64" si="79">K51/AX$1</f>
        <v>2.4246730215654929E-3</v>
      </c>
      <c r="BM51" s="25">
        <f t="shared" ref="BM51:BM64" si="80">L51/AY$1</f>
        <v>1.0175010175010174E-3</v>
      </c>
      <c r="BN51" s="25">
        <f t="shared" ref="BN51:BN64" si="81">M51/AZ$1*2</f>
        <v>4.1949760321657848E-4</v>
      </c>
      <c r="BO51" s="25">
        <f t="shared" ref="BO51:BO64" si="82">N51/BA$1*2</f>
        <v>0</v>
      </c>
      <c r="BP51" s="25">
        <f t="shared" ref="BP51:BP64" si="83">SUM(BD51:BO51)</f>
        <v>1.9332111875167701</v>
      </c>
      <c r="BQ51" s="25">
        <f t="shared" ref="BQ51:BQ64" si="84">IFERROR(IF(OR($U51="Total",$U51="total", $U51="TOTAL"),$W51/$BP51,V51/(BD51*4+BE51*4+BF51*3+BG51*3+BH51*2+BI51*3+BJ51*2+BK51*2+BL51*2+BM51*2+BN51+BO51)),"NA")</f>
        <v>2.0711759716560336</v>
      </c>
    </row>
    <row r="52" spans="1:69" s="25" customFormat="1" x14ac:dyDescent="0.15">
      <c r="A52" s="25" t="s">
        <v>116</v>
      </c>
      <c r="B52" s="25">
        <v>408</v>
      </c>
      <c r="C52" s="25">
        <f t="shared" si="46"/>
        <v>4.9999999999982947</v>
      </c>
      <c r="D52" s="26">
        <v>55.136000000000003</v>
      </c>
      <c r="E52" s="26">
        <v>0.129</v>
      </c>
      <c r="F52" s="26">
        <v>3.6240000000000001</v>
      </c>
      <c r="G52" s="26">
        <v>0.51100000000000001</v>
      </c>
      <c r="H52" s="26">
        <v>6.1580000000000004</v>
      </c>
      <c r="I52" s="26">
        <v>33.106000000000002</v>
      </c>
      <c r="J52" s="26">
        <v>0.71699999999999997</v>
      </c>
      <c r="K52" s="26">
        <v>0.16800000000000001</v>
      </c>
      <c r="L52" s="26">
        <v>8.5999999999999993E-2</v>
      </c>
      <c r="M52" s="26">
        <v>1.6E-2</v>
      </c>
      <c r="N52" s="26"/>
      <c r="O52" s="25">
        <f t="shared" si="48"/>
        <v>99.651000000000025</v>
      </c>
      <c r="Q52" s="26">
        <v>46.134999999999998</v>
      </c>
      <c r="R52" s="26">
        <v>80.061999999999998</v>
      </c>
      <c r="S52" s="26">
        <v>11.041</v>
      </c>
      <c r="U52" s="26"/>
      <c r="V52" s="27">
        <v>12</v>
      </c>
      <c r="W52" s="27">
        <v>4</v>
      </c>
      <c r="X52" s="14">
        <v>0</v>
      </c>
      <c r="Z52" s="28">
        <f t="shared" si="49"/>
        <v>1.9125311307057959</v>
      </c>
      <c r="AA52" s="28">
        <f t="shared" si="50"/>
        <v>3.3661305679549302E-3</v>
      </c>
      <c r="AB52" s="28">
        <f t="shared" si="51"/>
        <v>0.14814654894298193</v>
      </c>
      <c r="AC52" s="28">
        <f t="shared" si="52"/>
        <v>1.401325619581127E-2</v>
      </c>
      <c r="AD52" s="28">
        <f t="shared" si="53"/>
        <v>0</v>
      </c>
      <c r="AE52" s="28">
        <f t="shared" si="54"/>
        <v>0.17862916231338186</v>
      </c>
      <c r="AF52" s="28">
        <f t="shared" si="55"/>
        <v>1.711817380726314</v>
      </c>
      <c r="AG52" s="28">
        <f t="shared" si="56"/>
        <v>2.6646149935844046E-2</v>
      </c>
      <c r="AH52" s="28">
        <f t="shared" si="57"/>
        <v>4.935568642098577E-3</v>
      </c>
      <c r="AI52" s="28">
        <f t="shared" si="58"/>
        <v>2.3995118131893869E-3</v>
      </c>
      <c r="AJ52" s="28">
        <f t="shared" si="59"/>
        <v>1.0759926269593085E-3</v>
      </c>
      <c r="AK52" s="28">
        <f t="shared" si="60"/>
        <v>0</v>
      </c>
      <c r="AL52" s="28">
        <f t="shared" si="61"/>
        <v>4.0035608324703311</v>
      </c>
      <c r="AM52" s="28">
        <f t="shared" si="62"/>
        <v>0.90550954060506805</v>
      </c>
      <c r="AN52" s="29">
        <f t="shared" si="63"/>
        <v>0</v>
      </c>
      <c r="AP52" s="25">
        <f t="shared" si="64"/>
        <v>55.136000000000003</v>
      </c>
      <c r="AQ52" s="25">
        <f t="shared" si="65"/>
        <v>0.129</v>
      </c>
      <c r="AR52" s="25">
        <f t="shared" si="66"/>
        <v>3.6240000000000001</v>
      </c>
      <c r="AS52" s="25">
        <f t="shared" si="67"/>
        <v>0.51100000000000001</v>
      </c>
      <c r="AT52" s="25">
        <f t="shared" si="68"/>
        <v>0</v>
      </c>
      <c r="AU52" s="25">
        <f t="shared" si="69"/>
        <v>6.1580000000000004</v>
      </c>
      <c r="AV52" s="25">
        <f t="shared" ref="AV52:AV64" si="85">I52</f>
        <v>33.106000000000002</v>
      </c>
      <c r="AW52" s="25">
        <f t="shared" ref="AW52:AW64" si="86">J52</f>
        <v>0.71699999999999997</v>
      </c>
      <c r="AX52" s="25">
        <f t="shared" ref="AX52:AX64" si="87">K52</f>
        <v>0.16800000000000001</v>
      </c>
      <c r="AY52" s="25">
        <f t="shared" ref="AY52:AY64" si="88">L52</f>
        <v>8.5999999999999993E-2</v>
      </c>
      <c r="AZ52" s="25">
        <f t="shared" ref="AZ52:AZ64" si="89">M52</f>
        <v>1.6E-2</v>
      </c>
      <c r="BA52" s="25">
        <f t="shared" ref="BA52:BA64" si="90">N52</f>
        <v>0</v>
      </c>
      <c r="BB52" s="25">
        <f t="shared" si="70"/>
        <v>99.651000000000025</v>
      </c>
      <c r="BD52" s="25">
        <f t="shared" si="71"/>
        <v>0.91770972037283627</v>
      </c>
      <c r="BE52" s="25">
        <f t="shared" si="72"/>
        <v>1.6152054691608445E-3</v>
      </c>
      <c r="BF52" s="25">
        <f t="shared" si="73"/>
        <v>7.108670066692821E-2</v>
      </c>
      <c r="BG52" s="25">
        <f t="shared" si="74"/>
        <v>6.7241265872754787E-3</v>
      </c>
      <c r="BH52" s="25">
        <f t="shared" si="75"/>
        <v>8.5713490340181511E-2</v>
      </c>
      <c r="BI52" s="25">
        <f t="shared" si="76"/>
        <v>0</v>
      </c>
      <c r="BJ52" s="25">
        <f t="shared" si="77"/>
        <v>0.82139915244985662</v>
      </c>
      <c r="BK52" s="25">
        <f t="shared" si="78"/>
        <v>1.2785899488920671E-2</v>
      </c>
      <c r="BL52" s="25">
        <f t="shared" si="79"/>
        <v>2.3682852768779237E-3</v>
      </c>
      <c r="BM52" s="25">
        <f t="shared" si="80"/>
        <v>1.1513827303300985E-3</v>
      </c>
      <c r="BN52" s="25">
        <f t="shared" si="81"/>
        <v>5.1630474242040432E-4</v>
      </c>
      <c r="BO52" s="25">
        <f t="shared" si="82"/>
        <v>0</v>
      </c>
      <c r="BP52" s="25">
        <f t="shared" si="83"/>
        <v>1.9210702681247878</v>
      </c>
      <c r="BQ52" s="25">
        <f t="shared" si="84"/>
        <v>2.0840262320952592</v>
      </c>
    </row>
    <row r="53" spans="1:69" s="25" customFormat="1" x14ac:dyDescent="0.15">
      <c r="A53" s="25" t="s">
        <v>117</v>
      </c>
      <c r="B53" s="25">
        <v>409</v>
      </c>
      <c r="C53" s="25">
        <f t="shared" si="46"/>
        <v>4.4721359550018667</v>
      </c>
      <c r="D53" s="26">
        <v>55.439</v>
      </c>
      <c r="E53" s="26">
        <v>0.13700000000000001</v>
      </c>
      <c r="F53" s="26">
        <v>3.7130000000000001</v>
      </c>
      <c r="G53" s="26">
        <v>0.49199999999999999</v>
      </c>
      <c r="H53" s="26">
        <v>6.133</v>
      </c>
      <c r="I53" s="26">
        <v>33.259</v>
      </c>
      <c r="J53" s="26">
        <v>0.60099999999999998</v>
      </c>
      <c r="K53" s="26">
        <v>0.159</v>
      </c>
      <c r="L53" s="26">
        <v>7.3999999999999996E-2</v>
      </c>
      <c r="M53" s="26">
        <v>1.2E-2</v>
      </c>
      <c r="N53" s="26"/>
      <c r="O53" s="25">
        <f t="shared" si="48"/>
        <v>100.01900000000001</v>
      </c>
      <c r="Q53" s="26">
        <v>46.139000000000003</v>
      </c>
      <c r="R53" s="26">
        <v>80.063999999999993</v>
      </c>
      <c r="S53" s="26">
        <v>11.041</v>
      </c>
      <c r="U53" s="26"/>
      <c r="V53" s="27">
        <v>12</v>
      </c>
      <c r="W53" s="27">
        <v>4</v>
      </c>
      <c r="X53" s="14">
        <v>0</v>
      </c>
      <c r="Z53" s="28">
        <f t="shared" si="49"/>
        <v>1.9140278782568161</v>
      </c>
      <c r="AA53" s="28">
        <f t="shared" si="50"/>
        <v>3.5581268624442514E-3</v>
      </c>
      <c r="AB53" s="28">
        <f t="shared" si="51"/>
        <v>0.15107336864106524</v>
      </c>
      <c r="AC53" s="28">
        <f t="shared" si="52"/>
        <v>1.3428975409736281E-2</v>
      </c>
      <c r="AD53" s="28">
        <f t="shared" si="53"/>
        <v>0</v>
      </c>
      <c r="AE53" s="28">
        <f t="shared" si="54"/>
        <v>0.17707010941135842</v>
      </c>
      <c r="AF53" s="28">
        <f t="shared" si="55"/>
        <v>1.7116679623006967</v>
      </c>
      <c r="AG53" s="28">
        <f t="shared" si="56"/>
        <v>2.2230508536387042E-2</v>
      </c>
      <c r="AH53" s="28">
        <f t="shared" si="57"/>
        <v>4.6492687671595102E-3</v>
      </c>
      <c r="AI53" s="28">
        <f t="shared" si="58"/>
        <v>2.0550186839945533E-3</v>
      </c>
      <c r="AJ53" s="28">
        <f t="shared" si="59"/>
        <v>8.032119713620152E-4</v>
      </c>
      <c r="AK53" s="28">
        <f t="shared" si="60"/>
        <v>0</v>
      </c>
      <c r="AL53" s="28">
        <f t="shared" si="61"/>
        <v>4.0005644288410203</v>
      </c>
      <c r="AM53" s="28">
        <f t="shared" si="62"/>
        <v>0.90624951544983023</v>
      </c>
      <c r="AN53" s="29">
        <f t="shared" si="63"/>
        <v>0</v>
      </c>
      <c r="AP53" s="25">
        <f t="shared" si="64"/>
        <v>55.439</v>
      </c>
      <c r="AQ53" s="25">
        <f t="shared" si="65"/>
        <v>0.13700000000000001</v>
      </c>
      <c r="AR53" s="25">
        <f t="shared" si="66"/>
        <v>3.7130000000000001</v>
      </c>
      <c r="AS53" s="25">
        <f t="shared" si="67"/>
        <v>0.49199999999999999</v>
      </c>
      <c r="AT53" s="25">
        <f t="shared" si="68"/>
        <v>0</v>
      </c>
      <c r="AU53" s="25">
        <f t="shared" si="69"/>
        <v>6.133</v>
      </c>
      <c r="AV53" s="25">
        <f t="shared" si="85"/>
        <v>33.259</v>
      </c>
      <c r="AW53" s="25">
        <f t="shared" si="86"/>
        <v>0.60099999999999998</v>
      </c>
      <c r="AX53" s="25">
        <f t="shared" si="87"/>
        <v>0.159</v>
      </c>
      <c r="AY53" s="25">
        <f t="shared" si="88"/>
        <v>7.3999999999999996E-2</v>
      </c>
      <c r="AZ53" s="25">
        <f t="shared" si="89"/>
        <v>1.2E-2</v>
      </c>
      <c r="BA53" s="25">
        <f t="shared" si="90"/>
        <v>0</v>
      </c>
      <c r="BB53" s="25">
        <f t="shared" si="70"/>
        <v>100.01900000000001</v>
      </c>
      <c r="BD53" s="25">
        <f t="shared" si="71"/>
        <v>0.92275299600532623</v>
      </c>
      <c r="BE53" s="25">
        <f t="shared" si="72"/>
        <v>1.7153732501940752E-3</v>
      </c>
      <c r="BF53" s="25">
        <f t="shared" si="73"/>
        <v>7.2832483326794831E-2</v>
      </c>
      <c r="BG53" s="25">
        <f t="shared" si="74"/>
        <v>6.474110138824922E-3</v>
      </c>
      <c r="BH53" s="25">
        <f t="shared" si="75"/>
        <v>8.5365514169589679E-2</v>
      </c>
      <c r="BI53" s="25">
        <f t="shared" si="76"/>
        <v>0</v>
      </c>
      <c r="BJ53" s="25">
        <f t="shared" si="77"/>
        <v>0.82519526404065069</v>
      </c>
      <c r="BK53" s="25">
        <f t="shared" si="78"/>
        <v>1.0717329976068791E-2</v>
      </c>
      <c r="BL53" s="25">
        <f t="shared" si="79"/>
        <v>2.241412851330892E-3</v>
      </c>
      <c r="BM53" s="25">
        <f t="shared" si="80"/>
        <v>9.9072467493520116E-4</v>
      </c>
      <c r="BN53" s="25">
        <f t="shared" si="81"/>
        <v>3.8722855681530327E-4</v>
      </c>
      <c r="BO53" s="25">
        <f t="shared" si="82"/>
        <v>0</v>
      </c>
      <c r="BP53" s="25">
        <f t="shared" si="83"/>
        <v>1.9286724369905308</v>
      </c>
      <c r="BQ53" s="25">
        <f t="shared" si="84"/>
        <v>2.0742581021603836</v>
      </c>
    </row>
    <row r="54" spans="1:69" s="25" customFormat="1" x14ac:dyDescent="0.15">
      <c r="A54" s="25" t="s">
        <v>118</v>
      </c>
      <c r="B54" s="25">
        <v>410</v>
      </c>
      <c r="C54" s="25">
        <f t="shared" si="46"/>
        <v>5.8309518948414594</v>
      </c>
      <c r="D54" s="26">
        <v>55.451999999999998</v>
      </c>
      <c r="E54" s="26">
        <v>0.126</v>
      </c>
      <c r="F54" s="26">
        <v>3.6779999999999999</v>
      </c>
      <c r="G54" s="26">
        <v>0.49299999999999999</v>
      </c>
      <c r="H54" s="26">
        <v>6.1340000000000003</v>
      </c>
      <c r="I54" s="26">
        <v>33.384999999999998</v>
      </c>
      <c r="J54" s="26">
        <v>0.51300000000000001</v>
      </c>
      <c r="K54" s="26">
        <v>0.16800000000000001</v>
      </c>
      <c r="L54" s="26">
        <v>0.08</v>
      </c>
      <c r="M54" s="26">
        <v>7.0000000000000001E-3</v>
      </c>
      <c r="N54" s="26"/>
      <c r="O54" s="25">
        <f t="shared" si="48"/>
        <v>100.03600000000002</v>
      </c>
      <c r="Q54" s="26">
        <v>46.143999999999998</v>
      </c>
      <c r="R54" s="26">
        <v>80.066999999999993</v>
      </c>
      <c r="S54" s="26">
        <v>11.041</v>
      </c>
      <c r="U54" s="26"/>
      <c r="V54" s="27">
        <v>12</v>
      </c>
      <c r="W54" s="27">
        <v>4</v>
      </c>
      <c r="X54" s="14">
        <v>0</v>
      </c>
      <c r="Z54" s="28">
        <f t="shared" si="49"/>
        <v>1.9139178543393003</v>
      </c>
      <c r="AA54" s="28">
        <f t="shared" si="50"/>
        <v>3.2714825986183325E-3</v>
      </c>
      <c r="AB54" s="28">
        <f t="shared" si="51"/>
        <v>0.14960561612642428</v>
      </c>
      <c r="AC54" s="28">
        <f t="shared" si="52"/>
        <v>1.3452342103341916E-2</v>
      </c>
      <c r="AD54" s="28">
        <f t="shared" si="53"/>
        <v>0</v>
      </c>
      <c r="AE54" s="28">
        <f t="shared" si="54"/>
        <v>0.17704728477432566</v>
      </c>
      <c r="AF54" s="28">
        <f t="shared" si="55"/>
        <v>1.7176509879955379</v>
      </c>
      <c r="AG54" s="28">
        <f t="shared" si="56"/>
        <v>1.8969919974906303E-2</v>
      </c>
      <c r="AH54" s="28">
        <f t="shared" si="57"/>
        <v>4.9110009524125356E-3</v>
      </c>
      <c r="AI54" s="28">
        <f t="shared" si="58"/>
        <v>2.2209933089851522E-3</v>
      </c>
      <c r="AJ54" s="28">
        <f t="shared" si="59"/>
        <v>4.6840354669313395E-4</v>
      </c>
      <c r="AK54" s="28">
        <f t="shared" si="60"/>
        <v>0</v>
      </c>
      <c r="AL54" s="28">
        <f t="shared" si="61"/>
        <v>4.0015158857205462</v>
      </c>
      <c r="AM54" s="28">
        <f t="shared" si="62"/>
        <v>0.90655647534026629</v>
      </c>
      <c r="AN54" s="29">
        <f t="shared" si="63"/>
        <v>0</v>
      </c>
      <c r="AP54" s="25">
        <f t="shared" si="64"/>
        <v>55.451999999999998</v>
      </c>
      <c r="AQ54" s="25">
        <f t="shared" si="65"/>
        <v>0.126</v>
      </c>
      <c r="AR54" s="25">
        <f t="shared" si="66"/>
        <v>3.6779999999999999</v>
      </c>
      <c r="AS54" s="25">
        <f t="shared" si="67"/>
        <v>0.49299999999999999</v>
      </c>
      <c r="AT54" s="25">
        <f t="shared" si="68"/>
        <v>0</v>
      </c>
      <c r="AU54" s="25">
        <f t="shared" si="69"/>
        <v>6.1340000000000003</v>
      </c>
      <c r="AV54" s="25">
        <f t="shared" si="85"/>
        <v>33.384999999999998</v>
      </c>
      <c r="AW54" s="25">
        <f t="shared" si="86"/>
        <v>0.51300000000000001</v>
      </c>
      <c r="AX54" s="25">
        <f t="shared" si="87"/>
        <v>0.16800000000000001</v>
      </c>
      <c r="AY54" s="25">
        <f t="shared" si="88"/>
        <v>0.08</v>
      </c>
      <c r="AZ54" s="25">
        <f t="shared" si="89"/>
        <v>7.0000000000000001E-3</v>
      </c>
      <c r="BA54" s="25">
        <f t="shared" si="90"/>
        <v>0</v>
      </c>
      <c r="BB54" s="25">
        <f t="shared" si="70"/>
        <v>100.03600000000002</v>
      </c>
      <c r="BD54" s="25">
        <f t="shared" si="71"/>
        <v>0.92296937416777625</v>
      </c>
      <c r="BE54" s="25">
        <f t="shared" si="72"/>
        <v>1.577642551273383E-3</v>
      </c>
      <c r="BF54" s="25">
        <f t="shared" si="73"/>
        <v>7.2145939584150651E-2</v>
      </c>
      <c r="BG54" s="25">
        <f t="shared" si="74"/>
        <v>6.4872688992696883E-3</v>
      </c>
      <c r="BH54" s="25">
        <f t="shared" si="75"/>
        <v>8.537943321641335E-2</v>
      </c>
      <c r="BI54" s="25">
        <f t="shared" si="76"/>
        <v>0</v>
      </c>
      <c r="BJ54" s="25">
        <f t="shared" si="77"/>
        <v>0.82832147358601038</v>
      </c>
      <c r="BK54" s="25">
        <f t="shared" si="78"/>
        <v>9.1480703456294343E-3</v>
      </c>
      <c r="BL54" s="25">
        <f t="shared" si="79"/>
        <v>2.3682852768779237E-3</v>
      </c>
      <c r="BM54" s="25">
        <f t="shared" si="80"/>
        <v>1.07105370263265E-3</v>
      </c>
      <c r="BN54" s="25">
        <f t="shared" si="81"/>
        <v>2.258833248089269E-4</v>
      </c>
      <c r="BO54" s="25">
        <f t="shared" si="82"/>
        <v>0</v>
      </c>
      <c r="BP54" s="25">
        <f t="shared" si="83"/>
        <v>1.9296944246548426</v>
      </c>
      <c r="BQ54" s="25">
        <f t="shared" si="84"/>
        <v>2.0736526128670771</v>
      </c>
    </row>
    <row r="55" spans="1:69" s="25" customFormat="1" x14ac:dyDescent="0.15">
      <c r="A55" s="25" t="s">
        <v>119</v>
      </c>
      <c r="B55" s="25">
        <v>411</v>
      </c>
      <c r="C55" s="25">
        <f t="shared" si="46"/>
        <v>4.2426406871194464</v>
      </c>
      <c r="D55" s="26">
        <v>55.393000000000001</v>
      </c>
      <c r="E55" s="26">
        <v>0.129</v>
      </c>
      <c r="F55" s="26">
        <v>3.6970000000000001</v>
      </c>
      <c r="G55" s="26">
        <v>0.49199999999999999</v>
      </c>
      <c r="H55" s="26">
        <v>6.1660000000000004</v>
      </c>
      <c r="I55" s="26">
        <v>33.404000000000003</v>
      </c>
      <c r="J55" s="26">
        <v>0.51400000000000001</v>
      </c>
      <c r="K55" s="26">
        <v>0.16900000000000001</v>
      </c>
      <c r="L55" s="26">
        <v>7.1999999999999995E-2</v>
      </c>
      <c r="M55" s="26">
        <v>0.01</v>
      </c>
      <c r="N55" s="26"/>
      <c r="O55" s="25">
        <f t="shared" si="48"/>
        <v>100.04600000000001</v>
      </c>
      <c r="Q55" s="26">
        <v>46.146999999999998</v>
      </c>
      <c r="R55" s="26">
        <v>80.069999999999993</v>
      </c>
      <c r="S55" s="26">
        <v>11.041</v>
      </c>
      <c r="U55" s="26"/>
      <c r="V55" s="27">
        <v>12</v>
      </c>
      <c r="W55" s="27">
        <v>4</v>
      </c>
      <c r="X55" s="14">
        <v>0</v>
      </c>
      <c r="Z55" s="28">
        <f t="shared" si="49"/>
        <v>1.9121851914103216</v>
      </c>
      <c r="AA55" s="28">
        <f t="shared" si="50"/>
        <v>3.3499071094036576E-3</v>
      </c>
      <c r="AB55" s="28">
        <f t="shared" si="51"/>
        <v>0.1504023449528834</v>
      </c>
      <c r="AC55" s="28">
        <f t="shared" si="52"/>
        <v>1.3427188054520027E-2</v>
      </c>
      <c r="AD55" s="28">
        <f t="shared" si="53"/>
        <v>0</v>
      </c>
      <c r="AE55" s="28">
        <f t="shared" si="54"/>
        <v>0.17799918107200985</v>
      </c>
      <c r="AF55" s="28">
        <f t="shared" si="55"/>
        <v>1.7189015481319954</v>
      </c>
      <c r="AG55" s="28">
        <f t="shared" si="56"/>
        <v>1.9009917734219547E-2</v>
      </c>
      <c r="AH55" s="28">
        <f t="shared" si="57"/>
        <v>4.9410178860765505E-3</v>
      </c>
      <c r="AI55" s="28">
        <f t="shared" si="58"/>
        <v>1.999211514173272E-3</v>
      </c>
      <c r="AJ55" s="28">
        <f t="shared" si="59"/>
        <v>6.692542219379024E-4</v>
      </c>
      <c r="AK55" s="28">
        <f t="shared" si="60"/>
        <v>0</v>
      </c>
      <c r="AL55" s="28">
        <f t="shared" si="61"/>
        <v>4.0028847620875414</v>
      </c>
      <c r="AM55" s="28">
        <f t="shared" si="62"/>
        <v>0.90616315428024352</v>
      </c>
      <c r="AN55" s="29">
        <f t="shared" si="63"/>
        <v>0</v>
      </c>
      <c r="AP55" s="25">
        <f t="shared" si="64"/>
        <v>55.393000000000001</v>
      </c>
      <c r="AQ55" s="25">
        <f t="shared" si="65"/>
        <v>0.129</v>
      </c>
      <c r="AR55" s="25">
        <f t="shared" si="66"/>
        <v>3.6970000000000001</v>
      </c>
      <c r="AS55" s="25">
        <f t="shared" si="67"/>
        <v>0.49199999999999999</v>
      </c>
      <c r="AT55" s="25">
        <f t="shared" si="68"/>
        <v>0</v>
      </c>
      <c r="AU55" s="25">
        <f t="shared" si="69"/>
        <v>6.1660000000000004</v>
      </c>
      <c r="AV55" s="25">
        <f t="shared" si="85"/>
        <v>33.404000000000003</v>
      </c>
      <c r="AW55" s="25">
        <f t="shared" si="86"/>
        <v>0.51400000000000001</v>
      </c>
      <c r="AX55" s="25">
        <f t="shared" si="87"/>
        <v>0.16900000000000001</v>
      </c>
      <c r="AY55" s="25">
        <f t="shared" si="88"/>
        <v>7.1999999999999995E-2</v>
      </c>
      <c r="AZ55" s="25">
        <f t="shared" si="89"/>
        <v>0.01</v>
      </c>
      <c r="BA55" s="25">
        <f t="shared" si="90"/>
        <v>0</v>
      </c>
      <c r="BB55" s="25">
        <f t="shared" si="70"/>
        <v>100.04600000000001</v>
      </c>
      <c r="BD55" s="25">
        <f t="shared" si="71"/>
        <v>0.92198735019973377</v>
      </c>
      <c r="BE55" s="25">
        <f t="shared" si="72"/>
        <v>1.6152054691608445E-3</v>
      </c>
      <c r="BF55" s="25">
        <f t="shared" si="73"/>
        <v>7.2518634758728925E-2</v>
      </c>
      <c r="BG55" s="25">
        <f t="shared" si="74"/>
        <v>6.474110138824922E-3</v>
      </c>
      <c r="BH55" s="25">
        <f t="shared" si="75"/>
        <v>8.5824842714770908E-2</v>
      </c>
      <c r="BI55" s="25">
        <f t="shared" si="76"/>
        <v>0</v>
      </c>
      <c r="BJ55" s="25">
        <f t="shared" si="77"/>
        <v>0.82879288613650126</v>
      </c>
      <c r="BK55" s="25">
        <f t="shared" si="78"/>
        <v>9.1659028414298807E-3</v>
      </c>
      <c r="BL55" s="25">
        <f t="shared" si="79"/>
        <v>2.3823822130498162E-3</v>
      </c>
      <c r="BM55" s="25">
        <f t="shared" si="80"/>
        <v>9.639483323693849E-4</v>
      </c>
      <c r="BN55" s="25">
        <f t="shared" si="81"/>
        <v>3.2269046401275274E-4</v>
      </c>
      <c r="BO55" s="25">
        <f t="shared" si="82"/>
        <v>0</v>
      </c>
      <c r="BP55" s="25">
        <f t="shared" si="83"/>
        <v>1.9300479532685824</v>
      </c>
      <c r="BQ55" s="25">
        <f t="shared" si="84"/>
        <v>2.0739820248033527</v>
      </c>
    </row>
    <row r="56" spans="1:69" s="25" customFormat="1" x14ac:dyDescent="0.15">
      <c r="A56" s="25" t="s">
        <v>120</v>
      </c>
      <c r="B56" s="25">
        <v>412</v>
      </c>
      <c r="C56" s="25">
        <f t="shared" si="46"/>
        <v>5.8309518948475532</v>
      </c>
      <c r="D56" s="26">
        <v>55.322000000000003</v>
      </c>
      <c r="E56" s="26">
        <v>0.14699999999999999</v>
      </c>
      <c r="F56" s="26">
        <v>3.7170000000000001</v>
      </c>
      <c r="G56" s="26">
        <v>0.51100000000000001</v>
      </c>
      <c r="H56" s="26">
        <v>6.0339999999999998</v>
      </c>
      <c r="I56" s="26">
        <v>33.045000000000002</v>
      </c>
      <c r="J56" s="26">
        <v>1.079</v>
      </c>
      <c r="K56" s="26">
        <v>0.16300000000000001</v>
      </c>
      <c r="L56" s="26">
        <v>8.6999999999999994E-2</v>
      </c>
      <c r="M56" s="26">
        <v>1.4999999999999999E-2</v>
      </c>
      <c r="N56" s="26"/>
      <c r="O56" s="25">
        <f t="shared" si="48"/>
        <v>100.12</v>
      </c>
      <c r="Q56" s="26">
        <v>46.152000000000001</v>
      </c>
      <c r="R56" s="26">
        <v>80.072999999999993</v>
      </c>
      <c r="S56" s="26">
        <v>11.041</v>
      </c>
      <c r="U56" s="26"/>
      <c r="V56" s="27">
        <v>12</v>
      </c>
      <c r="W56" s="27">
        <v>4</v>
      </c>
      <c r="X56" s="14">
        <v>0</v>
      </c>
      <c r="Z56" s="28">
        <f t="shared" si="49"/>
        <v>1.9106730945983219</v>
      </c>
      <c r="AA56" s="28">
        <f t="shared" si="50"/>
        <v>3.8192126546858244E-3</v>
      </c>
      <c r="AB56" s="28">
        <f t="shared" si="51"/>
        <v>0.15129032983412946</v>
      </c>
      <c r="AC56" s="28">
        <f t="shared" si="52"/>
        <v>1.3952573549749249E-2</v>
      </c>
      <c r="AD56" s="28">
        <f t="shared" si="53"/>
        <v>0</v>
      </c>
      <c r="AE56" s="28">
        <f t="shared" si="54"/>
        <v>0.17427425761889984</v>
      </c>
      <c r="AF56" s="28">
        <f t="shared" si="55"/>
        <v>1.7012640921154838</v>
      </c>
      <c r="AG56" s="28">
        <f t="shared" si="56"/>
        <v>3.9925651796717351E-2</v>
      </c>
      <c r="AH56" s="28">
        <f t="shared" si="57"/>
        <v>4.767939955097663E-3</v>
      </c>
      <c r="AI56" s="28">
        <f t="shared" si="58"/>
        <v>2.416901505708881E-3</v>
      </c>
      <c r="AJ56" s="28">
        <f t="shared" si="59"/>
        <v>1.0043748525185646E-3</v>
      </c>
      <c r="AK56" s="28">
        <f t="shared" si="60"/>
        <v>0</v>
      </c>
      <c r="AL56" s="28">
        <f t="shared" si="61"/>
        <v>4.0033884284813128</v>
      </c>
      <c r="AM56" s="28">
        <f t="shared" si="62"/>
        <v>0.90708040832991721</v>
      </c>
      <c r="AN56" s="29">
        <f t="shared" si="63"/>
        <v>0</v>
      </c>
      <c r="AP56" s="25">
        <f t="shared" si="64"/>
        <v>55.322000000000003</v>
      </c>
      <c r="AQ56" s="25">
        <f t="shared" si="65"/>
        <v>0.14699999999999999</v>
      </c>
      <c r="AR56" s="25">
        <f t="shared" si="66"/>
        <v>3.7170000000000001</v>
      </c>
      <c r="AS56" s="25">
        <f t="shared" si="67"/>
        <v>0.51100000000000001</v>
      </c>
      <c r="AT56" s="25">
        <f t="shared" si="68"/>
        <v>0</v>
      </c>
      <c r="AU56" s="25">
        <f t="shared" si="69"/>
        <v>6.0339999999999998</v>
      </c>
      <c r="AV56" s="25">
        <f t="shared" si="85"/>
        <v>33.045000000000002</v>
      </c>
      <c r="AW56" s="25">
        <f t="shared" si="86"/>
        <v>1.079</v>
      </c>
      <c r="AX56" s="25">
        <f t="shared" si="87"/>
        <v>0.16300000000000001</v>
      </c>
      <c r="AY56" s="25">
        <f t="shared" si="88"/>
        <v>8.6999999999999994E-2</v>
      </c>
      <c r="AZ56" s="25">
        <f t="shared" si="89"/>
        <v>1.4999999999999999E-2</v>
      </c>
      <c r="BA56" s="25">
        <f t="shared" si="90"/>
        <v>0</v>
      </c>
      <c r="BB56" s="25">
        <f t="shared" si="70"/>
        <v>100.12</v>
      </c>
      <c r="BD56" s="25">
        <f t="shared" si="71"/>
        <v>0.92080559254327565</v>
      </c>
      <c r="BE56" s="25">
        <f t="shared" si="72"/>
        <v>1.8405829764856134E-3</v>
      </c>
      <c r="BF56" s="25">
        <f t="shared" si="73"/>
        <v>7.29109454688113E-2</v>
      </c>
      <c r="BG56" s="25">
        <f t="shared" si="74"/>
        <v>6.7241265872754787E-3</v>
      </c>
      <c r="BH56" s="25">
        <f t="shared" si="75"/>
        <v>8.3987528534045994E-2</v>
      </c>
      <c r="BI56" s="25">
        <f t="shared" si="76"/>
        <v>0</v>
      </c>
      <c r="BJ56" s="25">
        <f t="shared" si="77"/>
        <v>0.81988567005091262</v>
      </c>
      <c r="BK56" s="25">
        <f t="shared" si="78"/>
        <v>1.924126296868257E-2</v>
      </c>
      <c r="BL56" s="25">
        <f t="shared" si="79"/>
        <v>2.2978005960184616E-3</v>
      </c>
      <c r="BM56" s="25">
        <f t="shared" si="80"/>
        <v>1.1647709016130068E-3</v>
      </c>
      <c r="BN56" s="25">
        <f t="shared" si="81"/>
        <v>4.8403569601912906E-4</v>
      </c>
      <c r="BO56" s="25">
        <f t="shared" si="82"/>
        <v>0</v>
      </c>
      <c r="BP56" s="25">
        <f t="shared" si="83"/>
        <v>1.9293423163231396</v>
      </c>
      <c r="BQ56" s="25">
        <f t="shared" si="84"/>
        <v>2.0750016182254289</v>
      </c>
    </row>
    <row r="57" spans="1:69" s="25" customFormat="1" x14ac:dyDescent="0.15">
      <c r="A57" s="25" t="s">
        <v>121</v>
      </c>
      <c r="B57" s="25">
        <v>413</v>
      </c>
      <c r="C57" s="25">
        <f t="shared" si="46"/>
        <v>4.9999999999982947</v>
      </c>
      <c r="D57" s="26">
        <v>55.389000000000003</v>
      </c>
      <c r="E57" s="26">
        <v>0.13400000000000001</v>
      </c>
      <c r="F57" s="26">
        <v>3.6850000000000001</v>
      </c>
      <c r="G57" s="26">
        <v>0.49299999999999999</v>
      </c>
      <c r="H57" s="26">
        <v>6.117</v>
      </c>
      <c r="I57" s="26">
        <v>33.447000000000003</v>
      </c>
      <c r="J57" s="26">
        <v>0.58399999999999996</v>
      </c>
      <c r="K57" s="26">
        <v>0.16300000000000001</v>
      </c>
      <c r="L57" s="26">
        <v>7.4999999999999997E-2</v>
      </c>
      <c r="M57" s="26">
        <v>8.0000000000000002E-3</v>
      </c>
      <c r="N57" s="26"/>
      <c r="O57" s="25">
        <f t="shared" si="48"/>
        <v>100.09500000000001</v>
      </c>
      <c r="Q57" s="26">
        <v>46.155999999999999</v>
      </c>
      <c r="R57" s="26">
        <v>80.075999999999993</v>
      </c>
      <c r="S57" s="26">
        <v>11.041</v>
      </c>
      <c r="U57" s="26"/>
      <c r="V57" s="27">
        <v>12</v>
      </c>
      <c r="W57" s="27">
        <v>4</v>
      </c>
      <c r="X57" s="14">
        <v>0</v>
      </c>
      <c r="Z57" s="28">
        <f t="shared" si="49"/>
        <v>1.9112443247994872</v>
      </c>
      <c r="AA57" s="28">
        <f t="shared" si="50"/>
        <v>3.4782874755044197E-3</v>
      </c>
      <c r="AB57" s="28">
        <f t="shared" si="51"/>
        <v>0.14985121531507434</v>
      </c>
      <c r="AC57" s="28">
        <f t="shared" si="52"/>
        <v>1.3448830137753319E-2</v>
      </c>
      <c r="AD57" s="28">
        <f t="shared" si="53"/>
        <v>0</v>
      </c>
      <c r="AE57" s="28">
        <f t="shared" si="54"/>
        <v>0.176510516077901</v>
      </c>
      <c r="AF57" s="28">
        <f t="shared" si="55"/>
        <v>1.7203916193616982</v>
      </c>
      <c r="AG57" s="28">
        <f t="shared" si="56"/>
        <v>2.1589748634587541E-2</v>
      </c>
      <c r="AH57" s="28">
        <f t="shared" si="57"/>
        <v>4.7635962661821424E-3</v>
      </c>
      <c r="AI57" s="28">
        <f t="shared" si="58"/>
        <v>2.0816376379039284E-3</v>
      </c>
      <c r="AJ57" s="28">
        <f t="shared" si="59"/>
        <v>5.3517858500594861E-4</v>
      </c>
      <c r="AK57" s="28">
        <f t="shared" si="60"/>
        <v>0</v>
      </c>
      <c r="AL57" s="28">
        <f t="shared" si="61"/>
        <v>4.0038949542910975</v>
      </c>
      <c r="AM57" s="28">
        <f t="shared" si="62"/>
        <v>0.90694801129685299</v>
      </c>
      <c r="AN57" s="29">
        <f t="shared" si="63"/>
        <v>0</v>
      </c>
      <c r="AP57" s="25">
        <f t="shared" si="64"/>
        <v>55.389000000000003</v>
      </c>
      <c r="AQ57" s="25">
        <f t="shared" si="65"/>
        <v>0.13400000000000001</v>
      </c>
      <c r="AR57" s="25">
        <f t="shared" si="66"/>
        <v>3.6850000000000001</v>
      </c>
      <c r="AS57" s="25">
        <f t="shared" si="67"/>
        <v>0.49299999999999999</v>
      </c>
      <c r="AT57" s="25">
        <f t="shared" si="68"/>
        <v>0</v>
      </c>
      <c r="AU57" s="25">
        <f t="shared" si="69"/>
        <v>6.117</v>
      </c>
      <c r="AV57" s="25">
        <f t="shared" si="85"/>
        <v>33.447000000000003</v>
      </c>
      <c r="AW57" s="25">
        <f t="shared" si="86"/>
        <v>0.58399999999999996</v>
      </c>
      <c r="AX57" s="25">
        <f t="shared" si="87"/>
        <v>0.16300000000000001</v>
      </c>
      <c r="AY57" s="25">
        <f t="shared" si="88"/>
        <v>7.4999999999999997E-2</v>
      </c>
      <c r="AZ57" s="25">
        <f t="shared" si="89"/>
        <v>8.0000000000000002E-3</v>
      </c>
      <c r="BA57" s="25">
        <f t="shared" si="90"/>
        <v>0</v>
      </c>
      <c r="BB57" s="25">
        <f t="shared" si="70"/>
        <v>100.09500000000001</v>
      </c>
      <c r="BD57" s="25">
        <f t="shared" si="71"/>
        <v>0.92192077230359526</v>
      </c>
      <c r="BE57" s="25">
        <f t="shared" si="72"/>
        <v>1.6778103323066137E-3</v>
      </c>
      <c r="BF57" s="25">
        <f t="shared" si="73"/>
        <v>7.2283248332679489E-2</v>
      </c>
      <c r="BG57" s="25">
        <f t="shared" si="74"/>
        <v>6.4872688992696883E-3</v>
      </c>
      <c r="BH57" s="25">
        <f t="shared" si="75"/>
        <v>8.51428094204109E-2</v>
      </c>
      <c r="BI57" s="25">
        <f t="shared" si="76"/>
        <v>0</v>
      </c>
      <c r="BJ57" s="25">
        <f t="shared" si="77"/>
        <v>0.82985976717182253</v>
      </c>
      <c r="BK57" s="25">
        <f t="shared" si="78"/>
        <v>1.0414177547461188E-2</v>
      </c>
      <c r="BL57" s="25">
        <f t="shared" si="79"/>
        <v>2.2978005960184616E-3</v>
      </c>
      <c r="BM57" s="25">
        <f t="shared" si="80"/>
        <v>1.0041128462181092E-3</v>
      </c>
      <c r="BN57" s="25">
        <f t="shared" si="81"/>
        <v>2.5815237121020216E-4</v>
      </c>
      <c r="BO57" s="25">
        <f t="shared" si="82"/>
        <v>0</v>
      </c>
      <c r="BP57" s="25">
        <f t="shared" si="83"/>
        <v>1.9313459198209924</v>
      </c>
      <c r="BQ57" s="25">
        <f t="shared" si="84"/>
        <v>2.0731112501390743</v>
      </c>
    </row>
    <row r="58" spans="1:69" s="25" customFormat="1" x14ac:dyDescent="0.15">
      <c r="A58" s="25" t="s">
        <v>122</v>
      </c>
      <c r="B58" s="25">
        <v>414</v>
      </c>
      <c r="C58" s="25">
        <f t="shared" si="46"/>
        <v>4.4721359550018667</v>
      </c>
      <c r="D58" s="26">
        <v>55.241</v>
      </c>
      <c r="E58" s="26">
        <v>0.13500000000000001</v>
      </c>
      <c r="F58" s="26">
        <v>3.6680000000000001</v>
      </c>
      <c r="G58" s="26">
        <v>0.499</v>
      </c>
      <c r="H58" s="26">
        <v>6.0940000000000003</v>
      </c>
      <c r="I58" s="26">
        <v>33.283999999999999</v>
      </c>
      <c r="J58" s="26">
        <v>0.61399999999999999</v>
      </c>
      <c r="K58" s="26">
        <v>0.17199999999999999</v>
      </c>
      <c r="L58" s="26">
        <v>7.6999999999999999E-2</v>
      </c>
      <c r="M58" s="26">
        <v>0</v>
      </c>
      <c r="N58" s="26"/>
      <c r="O58" s="25">
        <f t="shared" si="48"/>
        <v>99.783999999999992</v>
      </c>
      <c r="Q58" s="26">
        <v>46.16</v>
      </c>
      <c r="R58" s="26">
        <v>80.078000000000003</v>
      </c>
      <c r="S58" s="26">
        <v>11.041</v>
      </c>
      <c r="U58" s="26"/>
      <c r="V58" s="27">
        <v>12</v>
      </c>
      <c r="W58" s="27">
        <v>4</v>
      </c>
      <c r="X58" s="14">
        <v>0</v>
      </c>
      <c r="Z58" s="28">
        <f t="shared" si="49"/>
        <v>1.9121419245110292</v>
      </c>
      <c r="AA58" s="28">
        <f t="shared" si="50"/>
        <v>3.5152834586127252E-3</v>
      </c>
      <c r="AB58" s="28">
        <f t="shared" si="51"/>
        <v>0.14962977116545462</v>
      </c>
      <c r="AC58" s="28">
        <f t="shared" si="52"/>
        <v>1.3655387925041498E-2</v>
      </c>
      <c r="AD58" s="28">
        <f t="shared" si="53"/>
        <v>0</v>
      </c>
      <c r="AE58" s="28">
        <f t="shared" si="54"/>
        <v>0.17640076393211077</v>
      </c>
      <c r="AF58" s="28">
        <f t="shared" si="55"/>
        <v>1.7174004363526871</v>
      </c>
      <c r="AG58" s="28">
        <f t="shared" si="56"/>
        <v>2.2770313890921955E-2</v>
      </c>
      <c r="AH58" s="28">
        <f t="shared" si="57"/>
        <v>5.0424511102440958E-3</v>
      </c>
      <c r="AI58" s="28">
        <f t="shared" si="58"/>
        <v>2.1438801390077375E-3</v>
      </c>
      <c r="AJ58" s="28">
        <f t="shared" si="59"/>
        <v>0</v>
      </c>
      <c r="AK58" s="28">
        <f t="shared" si="60"/>
        <v>0</v>
      </c>
      <c r="AL58" s="28">
        <f t="shared" si="61"/>
        <v>4.0027002124851103</v>
      </c>
      <c r="AM58" s="28">
        <f t="shared" si="62"/>
        <v>0.90685360010037863</v>
      </c>
      <c r="AN58" s="29">
        <f t="shared" si="63"/>
        <v>0</v>
      </c>
      <c r="AP58" s="25">
        <f t="shared" si="64"/>
        <v>55.241</v>
      </c>
      <c r="AQ58" s="25">
        <f t="shared" si="65"/>
        <v>0.13500000000000001</v>
      </c>
      <c r="AR58" s="25">
        <f t="shared" si="66"/>
        <v>3.6680000000000001</v>
      </c>
      <c r="AS58" s="25">
        <f t="shared" si="67"/>
        <v>0.499</v>
      </c>
      <c r="AT58" s="25">
        <f t="shared" si="68"/>
        <v>0</v>
      </c>
      <c r="AU58" s="25">
        <f t="shared" si="69"/>
        <v>6.0940000000000003</v>
      </c>
      <c r="AV58" s="25">
        <f t="shared" si="85"/>
        <v>33.283999999999999</v>
      </c>
      <c r="AW58" s="25">
        <f t="shared" si="86"/>
        <v>0.61399999999999999</v>
      </c>
      <c r="AX58" s="25">
        <f t="shared" si="87"/>
        <v>0.17199999999999999</v>
      </c>
      <c r="AY58" s="25">
        <f t="shared" si="88"/>
        <v>7.6999999999999999E-2</v>
      </c>
      <c r="AZ58" s="25">
        <f t="shared" si="89"/>
        <v>0</v>
      </c>
      <c r="BA58" s="25">
        <f t="shared" si="90"/>
        <v>0</v>
      </c>
      <c r="BB58" s="25">
        <f t="shared" si="70"/>
        <v>99.783999999999992</v>
      </c>
      <c r="BD58" s="25">
        <f t="shared" si="71"/>
        <v>0.91945739014647143</v>
      </c>
      <c r="BE58" s="25">
        <f t="shared" si="72"/>
        <v>1.6903313049357676E-3</v>
      </c>
      <c r="BF58" s="25">
        <f t="shared" si="73"/>
        <v>7.1949784229109456E-2</v>
      </c>
      <c r="BG58" s="25">
        <f t="shared" si="74"/>
        <v>6.5662214619382851E-3</v>
      </c>
      <c r="BH58" s="25">
        <f t="shared" si="75"/>
        <v>8.482267134346641E-2</v>
      </c>
      <c r="BI58" s="25">
        <f t="shared" si="76"/>
        <v>0</v>
      </c>
      <c r="BJ58" s="25">
        <f t="shared" si="77"/>
        <v>0.825815543712349</v>
      </c>
      <c r="BK58" s="25">
        <f t="shared" si="78"/>
        <v>1.0949152421474605E-2</v>
      </c>
      <c r="BL58" s="25">
        <f t="shared" si="79"/>
        <v>2.4246730215654929E-3</v>
      </c>
      <c r="BM58" s="25">
        <f t="shared" si="80"/>
        <v>1.0308891887839255E-3</v>
      </c>
      <c r="BN58" s="25">
        <f t="shared" si="81"/>
        <v>0</v>
      </c>
      <c r="BO58" s="25">
        <f t="shared" si="82"/>
        <v>0</v>
      </c>
      <c r="BP58" s="25">
        <f t="shared" si="83"/>
        <v>1.9247066568300948</v>
      </c>
      <c r="BQ58" s="25">
        <f t="shared" si="84"/>
        <v>2.079641694115288</v>
      </c>
    </row>
    <row r="59" spans="1:69" s="25" customFormat="1" x14ac:dyDescent="0.15">
      <c r="A59" s="25" t="s">
        <v>123</v>
      </c>
      <c r="B59" s="25">
        <v>415</v>
      </c>
      <c r="C59" s="25">
        <f t="shared" si="46"/>
        <v>5.0000000000039799</v>
      </c>
      <c r="D59" s="26">
        <v>55.222000000000001</v>
      </c>
      <c r="E59" s="26">
        <v>0.14299999999999999</v>
      </c>
      <c r="F59" s="26">
        <v>3.7250000000000001</v>
      </c>
      <c r="G59" s="26">
        <v>0.51300000000000001</v>
      </c>
      <c r="H59" s="26">
        <v>6.032</v>
      </c>
      <c r="I59" s="26">
        <v>32.929000000000002</v>
      </c>
      <c r="J59" s="26">
        <v>1.3340000000000001</v>
      </c>
      <c r="K59" s="26">
        <v>0.161</v>
      </c>
      <c r="L59" s="26">
        <v>6.8000000000000005E-2</v>
      </c>
      <c r="M59" s="26">
        <v>2.7E-2</v>
      </c>
      <c r="N59" s="26"/>
      <c r="O59" s="25">
        <f t="shared" si="48"/>
        <v>100.15400000000001</v>
      </c>
      <c r="Q59" s="26">
        <v>46.164000000000001</v>
      </c>
      <c r="R59" s="26">
        <v>80.081000000000003</v>
      </c>
      <c r="S59" s="26">
        <v>11.041</v>
      </c>
      <c r="U59" s="26"/>
      <c r="V59" s="27">
        <v>12</v>
      </c>
      <c r="W59" s="27">
        <v>4</v>
      </c>
      <c r="X59" s="14">
        <v>0</v>
      </c>
      <c r="Z59" s="28">
        <f t="shared" si="49"/>
        <v>1.9082764679341566</v>
      </c>
      <c r="AA59" s="28">
        <f t="shared" si="50"/>
        <v>3.7173477541281425E-3</v>
      </c>
      <c r="AB59" s="28">
        <f t="shared" si="51"/>
        <v>0.15169998334719409</v>
      </c>
      <c r="AC59" s="28">
        <f t="shared" si="52"/>
        <v>1.4014946135129859E-2</v>
      </c>
      <c r="AD59" s="28">
        <f t="shared" si="53"/>
        <v>0</v>
      </c>
      <c r="AE59" s="28">
        <f t="shared" si="54"/>
        <v>0.17431305558416468</v>
      </c>
      <c r="AF59" s="28">
        <f t="shared" si="55"/>
        <v>1.6962316753305644</v>
      </c>
      <c r="AG59" s="28">
        <f t="shared" si="56"/>
        <v>4.9388637710478446E-2</v>
      </c>
      <c r="AH59" s="28">
        <f t="shared" si="57"/>
        <v>4.7120478994493462E-3</v>
      </c>
      <c r="AI59" s="28">
        <f t="shared" si="58"/>
        <v>1.8901194874365289E-3</v>
      </c>
      <c r="AJ59" s="28">
        <f t="shared" si="59"/>
        <v>1.8088767757026879E-3</v>
      </c>
      <c r="AK59" s="28">
        <f t="shared" si="60"/>
        <v>0</v>
      </c>
      <c r="AL59" s="28">
        <f t="shared" si="61"/>
        <v>4.0060531579584042</v>
      </c>
      <c r="AM59" s="28">
        <f t="shared" si="62"/>
        <v>0.90681160802878924</v>
      </c>
      <c r="AN59" s="29">
        <f t="shared" si="63"/>
        <v>0</v>
      </c>
      <c r="AP59" s="25">
        <f t="shared" si="64"/>
        <v>55.222000000000001</v>
      </c>
      <c r="AQ59" s="25">
        <f t="shared" si="65"/>
        <v>0.14299999999999999</v>
      </c>
      <c r="AR59" s="25">
        <f t="shared" si="66"/>
        <v>3.7250000000000001</v>
      </c>
      <c r="AS59" s="25">
        <f t="shared" si="67"/>
        <v>0.51300000000000001</v>
      </c>
      <c r="AT59" s="25">
        <f t="shared" si="68"/>
        <v>0</v>
      </c>
      <c r="AU59" s="25">
        <f t="shared" si="69"/>
        <v>6.032</v>
      </c>
      <c r="AV59" s="25">
        <f t="shared" si="85"/>
        <v>32.929000000000002</v>
      </c>
      <c r="AW59" s="25">
        <f t="shared" si="86"/>
        <v>1.3340000000000001</v>
      </c>
      <c r="AX59" s="25">
        <f t="shared" si="87"/>
        <v>0.161</v>
      </c>
      <c r="AY59" s="25">
        <f t="shared" si="88"/>
        <v>6.8000000000000005E-2</v>
      </c>
      <c r="AZ59" s="25">
        <f t="shared" si="89"/>
        <v>2.7E-2</v>
      </c>
      <c r="BA59" s="25">
        <f t="shared" si="90"/>
        <v>0</v>
      </c>
      <c r="BB59" s="25">
        <f t="shared" si="70"/>
        <v>100.15400000000001</v>
      </c>
      <c r="BD59" s="25">
        <f t="shared" si="71"/>
        <v>0.9191411451398136</v>
      </c>
      <c r="BE59" s="25">
        <f t="shared" si="72"/>
        <v>1.7904990859689978E-3</v>
      </c>
      <c r="BF59" s="25">
        <f t="shared" si="73"/>
        <v>7.3067869752844253E-2</v>
      </c>
      <c r="BG59" s="25">
        <f t="shared" si="74"/>
        <v>6.7504441081650103E-3</v>
      </c>
      <c r="BH59" s="25">
        <f t="shared" si="75"/>
        <v>8.3959690440398652E-2</v>
      </c>
      <c r="BI59" s="25">
        <f t="shared" si="76"/>
        <v>0</v>
      </c>
      <c r="BJ59" s="25">
        <f t="shared" si="77"/>
        <v>0.81700757237423216</v>
      </c>
      <c r="BK59" s="25">
        <f t="shared" si="78"/>
        <v>2.3788549397796618E-2</v>
      </c>
      <c r="BL59" s="25">
        <f t="shared" si="79"/>
        <v>2.2696067236746766E-3</v>
      </c>
      <c r="BM59" s="25">
        <f t="shared" si="80"/>
        <v>9.1039564723775248E-4</v>
      </c>
      <c r="BN59" s="25">
        <f t="shared" si="81"/>
        <v>8.7126425283443228E-4</v>
      </c>
      <c r="BO59" s="25">
        <f t="shared" si="82"/>
        <v>0</v>
      </c>
      <c r="BP59" s="25">
        <f t="shared" si="83"/>
        <v>1.929557036922966</v>
      </c>
      <c r="BQ59" s="25">
        <f t="shared" si="84"/>
        <v>2.0761517183999878</v>
      </c>
    </row>
    <row r="60" spans="1:69" s="25" customFormat="1" x14ac:dyDescent="0.15">
      <c r="A60" s="25" t="s">
        <v>124</v>
      </c>
      <c r="B60" s="25">
        <v>416</v>
      </c>
      <c r="C60" s="25">
        <f t="shared" si="46"/>
        <v>4.9999999999982947</v>
      </c>
      <c r="D60" s="26">
        <v>55.262999999999998</v>
      </c>
      <c r="E60" s="26">
        <v>0.13500000000000001</v>
      </c>
      <c r="F60" s="26">
        <v>3.7010000000000001</v>
      </c>
      <c r="G60" s="26">
        <v>0.503</v>
      </c>
      <c r="H60" s="26">
        <v>6.1349999999999998</v>
      </c>
      <c r="I60" s="26">
        <v>33.518000000000001</v>
      </c>
      <c r="J60" s="26">
        <v>0.50800000000000001</v>
      </c>
      <c r="K60" s="26">
        <v>0.16600000000000001</v>
      </c>
      <c r="L60" s="26">
        <v>8.2000000000000003E-2</v>
      </c>
      <c r="M60" s="26">
        <v>8.0000000000000002E-3</v>
      </c>
      <c r="N60" s="26"/>
      <c r="O60" s="25">
        <f t="shared" si="48"/>
        <v>100.01899999999998</v>
      </c>
      <c r="Q60" s="26">
        <v>46.167999999999999</v>
      </c>
      <c r="R60" s="26">
        <v>80.084000000000003</v>
      </c>
      <c r="S60" s="26">
        <v>11.041</v>
      </c>
      <c r="U60" s="26"/>
      <c r="V60" s="27">
        <v>12</v>
      </c>
      <c r="W60" s="27">
        <v>4</v>
      </c>
      <c r="X60" s="14">
        <v>0</v>
      </c>
      <c r="Z60" s="28">
        <f t="shared" si="49"/>
        <v>1.9086826957101473</v>
      </c>
      <c r="AA60" s="28">
        <f t="shared" si="50"/>
        <v>3.5075271192990419E-3</v>
      </c>
      <c r="AB60" s="28">
        <f t="shared" si="51"/>
        <v>0.15064282689328826</v>
      </c>
      <c r="AC60" s="28">
        <f t="shared" si="52"/>
        <v>1.3734478334363949E-2</v>
      </c>
      <c r="AD60" s="28">
        <f t="shared" si="53"/>
        <v>0</v>
      </c>
      <c r="AE60" s="28">
        <f t="shared" si="54"/>
        <v>0.17719573553217827</v>
      </c>
      <c r="AF60" s="28">
        <f t="shared" si="55"/>
        <v>1.7256584373251549</v>
      </c>
      <c r="AG60" s="28">
        <f t="shared" si="56"/>
        <v>1.8797714341943012E-2</v>
      </c>
      <c r="AH60" s="28">
        <f t="shared" si="57"/>
        <v>4.8558137916956921E-3</v>
      </c>
      <c r="AI60" s="28">
        <f t="shared" si="58"/>
        <v>2.2780555768392623E-3</v>
      </c>
      <c r="AJ60" s="28">
        <f t="shared" si="59"/>
        <v>5.3567986363806076E-4</v>
      </c>
      <c r="AK60" s="28">
        <f t="shared" si="60"/>
        <v>0</v>
      </c>
      <c r="AL60" s="28">
        <f t="shared" si="61"/>
        <v>4.0058889644885483</v>
      </c>
      <c r="AM60" s="28">
        <f t="shared" si="62"/>
        <v>0.90687897261927308</v>
      </c>
      <c r="AN60" s="29">
        <f t="shared" si="63"/>
        <v>0</v>
      </c>
      <c r="AP60" s="25">
        <f t="shared" si="64"/>
        <v>55.262999999999998</v>
      </c>
      <c r="AQ60" s="25">
        <f t="shared" si="65"/>
        <v>0.13500000000000001</v>
      </c>
      <c r="AR60" s="25">
        <f t="shared" si="66"/>
        <v>3.7010000000000001</v>
      </c>
      <c r="AS60" s="25">
        <f t="shared" si="67"/>
        <v>0.503</v>
      </c>
      <c r="AT60" s="25">
        <f t="shared" si="68"/>
        <v>0</v>
      </c>
      <c r="AU60" s="25">
        <f t="shared" si="69"/>
        <v>6.1349999999999998</v>
      </c>
      <c r="AV60" s="25">
        <f t="shared" si="85"/>
        <v>33.518000000000001</v>
      </c>
      <c r="AW60" s="25">
        <f t="shared" si="86"/>
        <v>0.50800000000000001</v>
      </c>
      <c r="AX60" s="25">
        <f t="shared" si="87"/>
        <v>0.16600000000000001</v>
      </c>
      <c r="AY60" s="25">
        <f t="shared" si="88"/>
        <v>8.2000000000000003E-2</v>
      </c>
      <c r="AZ60" s="25">
        <f t="shared" si="89"/>
        <v>8.0000000000000002E-3</v>
      </c>
      <c r="BA60" s="25">
        <f t="shared" si="90"/>
        <v>0</v>
      </c>
      <c r="BB60" s="25">
        <f t="shared" si="70"/>
        <v>100.01899999999998</v>
      </c>
      <c r="BD60" s="25">
        <f t="shared" si="71"/>
        <v>0.91982356857523306</v>
      </c>
      <c r="BE60" s="25">
        <f t="shared" si="72"/>
        <v>1.6903313049357676E-3</v>
      </c>
      <c r="BF60" s="25">
        <f t="shared" si="73"/>
        <v>7.2597096900745395E-2</v>
      </c>
      <c r="BG60" s="25">
        <f t="shared" si="74"/>
        <v>6.6188565037173493E-3</v>
      </c>
      <c r="BH60" s="25">
        <f t="shared" si="75"/>
        <v>8.5393352263237021E-2</v>
      </c>
      <c r="BI60" s="25">
        <f t="shared" si="76"/>
        <v>0</v>
      </c>
      <c r="BJ60" s="25">
        <f t="shared" si="77"/>
        <v>0.83162136143944576</v>
      </c>
      <c r="BK60" s="25">
        <f t="shared" si="78"/>
        <v>9.0589078666271985E-3</v>
      </c>
      <c r="BL60" s="25">
        <f t="shared" si="79"/>
        <v>2.3400914045341387E-3</v>
      </c>
      <c r="BM60" s="25">
        <f t="shared" si="80"/>
        <v>1.0978300451984662E-3</v>
      </c>
      <c r="BN60" s="25">
        <f t="shared" si="81"/>
        <v>2.5815237121020216E-4</v>
      </c>
      <c r="BO60" s="25">
        <f t="shared" si="82"/>
        <v>0</v>
      </c>
      <c r="BP60" s="25">
        <f t="shared" si="83"/>
        <v>1.9304995486748844</v>
      </c>
      <c r="BQ60" s="25">
        <f t="shared" si="84"/>
        <v>2.0750530437773129</v>
      </c>
    </row>
    <row r="61" spans="1:69" s="25" customFormat="1" x14ac:dyDescent="0.15">
      <c r="A61" s="25" t="s">
        <v>125</v>
      </c>
      <c r="B61" s="25">
        <v>417</v>
      </c>
      <c r="C61" s="25">
        <f t="shared" si="46"/>
        <v>5.8309518948475532</v>
      </c>
      <c r="D61" s="26">
        <v>55.293999999999997</v>
      </c>
      <c r="E61" s="26">
        <v>0.13300000000000001</v>
      </c>
      <c r="F61" s="26">
        <v>3.6890000000000001</v>
      </c>
      <c r="G61" s="26">
        <v>0.505</v>
      </c>
      <c r="H61" s="26">
        <v>6.13</v>
      </c>
      <c r="I61" s="26">
        <v>33.435000000000002</v>
      </c>
      <c r="J61" s="26">
        <v>0.51700000000000002</v>
      </c>
      <c r="K61" s="26">
        <v>0.16500000000000001</v>
      </c>
      <c r="L61" s="26">
        <v>8.5000000000000006E-2</v>
      </c>
      <c r="M61" s="26">
        <v>0.01</v>
      </c>
      <c r="N61" s="26"/>
      <c r="O61" s="25">
        <f t="shared" si="48"/>
        <v>99.963000000000008</v>
      </c>
      <c r="Q61" s="26">
        <v>46.173000000000002</v>
      </c>
      <c r="R61" s="26">
        <v>80.087000000000003</v>
      </c>
      <c r="S61" s="26">
        <v>11.041</v>
      </c>
      <c r="U61" s="26"/>
      <c r="V61" s="27">
        <v>12</v>
      </c>
      <c r="W61" s="27">
        <v>4</v>
      </c>
      <c r="X61" s="14">
        <v>0</v>
      </c>
      <c r="Z61" s="28">
        <f t="shared" si="49"/>
        <v>1.9105739231621508</v>
      </c>
      <c r="AA61" s="28">
        <f t="shared" si="50"/>
        <v>3.4570484714645093E-3</v>
      </c>
      <c r="AB61" s="28">
        <f t="shared" si="51"/>
        <v>0.1502189028803719</v>
      </c>
      <c r="AC61" s="28">
        <f t="shared" si="52"/>
        <v>1.3795013203490551E-2</v>
      </c>
      <c r="AD61" s="28">
        <f t="shared" si="53"/>
        <v>0</v>
      </c>
      <c r="AE61" s="28">
        <f t="shared" si="54"/>
        <v>0.17712739356855947</v>
      </c>
      <c r="AF61" s="28">
        <f t="shared" si="55"/>
        <v>1.7221248314941811</v>
      </c>
      <c r="AG61" s="28">
        <f t="shared" si="56"/>
        <v>1.9138964426445661E-2</v>
      </c>
      <c r="AH61" s="28">
        <f t="shared" si="57"/>
        <v>4.8286356810951078E-3</v>
      </c>
      <c r="AI61" s="28">
        <f t="shared" si="58"/>
        <v>2.3624136718503937E-3</v>
      </c>
      <c r="AJ61" s="28">
        <f t="shared" si="59"/>
        <v>6.6988752968884983E-4</v>
      </c>
      <c r="AK61" s="28">
        <f t="shared" si="60"/>
        <v>0</v>
      </c>
      <c r="AL61" s="28">
        <f t="shared" si="61"/>
        <v>4.0042970140892988</v>
      </c>
      <c r="AM61" s="28">
        <f t="shared" si="62"/>
        <v>0.90673835142527826</v>
      </c>
      <c r="AN61" s="29">
        <f t="shared" si="63"/>
        <v>0</v>
      </c>
      <c r="AP61" s="25">
        <f t="shared" si="64"/>
        <v>55.293999999999997</v>
      </c>
      <c r="AQ61" s="25">
        <f t="shared" si="65"/>
        <v>0.13300000000000001</v>
      </c>
      <c r="AR61" s="25">
        <f t="shared" si="66"/>
        <v>3.6890000000000001</v>
      </c>
      <c r="AS61" s="25">
        <f t="shared" si="67"/>
        <v>0.505</v>
      </c>
      <c r="AT61" s="25">
        <f t="shared" si="68"/>
        <v>0</v>
      </c>
      <c r="AU61" s="25">
        <f t="shared" si="69"/>
        <v>6.13</v>
      </c>
      <c r="AV61" s="25">
        <f t="shared" si="85"/>
        <v>33.435000000000002</v>
      </c>
      <c r="AW61" s="25">
        <f t="shared" si="86"/>
        <v>0.51700000000000002</v>
      </c>
      <c r="AX61" s="25">
        <f t="shared" si="87"/>
        <v>0.16500000000000001</v>
      </c>
      <c r="AY61" s="25">
        <f t="shared" si="88"/>
        <v>8.5000000000000006E-2</v>
      </c>
      <c r="AZ61" s="25">
        <f t="shared" si="89"/>
        <v>0.01</v>
      </c>
      <c r="BA61" s="25">
        <f t="shared" si="90"/>
        <v>0</v>
      </c>
      <c r="BB61" s="25">
        <f t="shared" si="70"/>
        <v>99.963000000000008</v>
      </c>
      <c r="BD61" s="25">
        <f t="shared" si="71"/>
        <v>0.9203395472703062</v>
      </c>
      <c r="BE61" s="25">
        <f t="shared" si="72"/>
        <v>1.6652893596774598E-3</v>
      </c>
      <c r="BF61" s="25">
        <f t="shared" si="73"/>
        <v>7.2361710474695959E-2</v>
      </c>
      <c r="BG61" s="25">
        <f t="shared" si="74"/>
        <v>6.6451740246068819E-3</v>
      </c>
      <c r="BH61" s="25">
        <f t="shared" si="75"/>
        <v>8.5323757029118652E-2</v>
      </c>
      <c r="BI61" s="25">
        <f t="shared" si="76"/>
        <v>0</v>
      </c>
      <c r="BJ61" s="25">
        <f t="shared" si="77"/>
        <v>0.82956203292940722</v>
      </c>
      <c r="BK61" s="25">
        <f t="shared" si="78"/>
        <v>9.2194003288312235E-3</v>
      </c>
      <c r="BL61" s="25">
        <f t="shared" si="79"/>
        <v>2.3259944683622462E-3</v>
      </c>
      <c r="BM61" s="25">
        <f t="shared" si="80"/>
        <v>1.1379945590471907E-3</v>
      </c>
      <c r="BN61" s="25">
        <f t="shared" si="81"/>
        <v>3.2269046401275274E-4</v>
      </c>
      <c r="BO61" s="25">
        <f t="shared" si="82"/>
        <v>0</v>
      </c>
      <c r="BP61" s="25">
        <f t="shared" si="83"/>
        <v>1.9289035909080663</v>
      </c>
      <c r="BQ61" s="25">
        <f t="shared" si="84"/>
        <v>2.0759446106916126</v>
      </c>
    </row>
    <row r="62" spans="1:69" s="25" customFormat="1" x14ac:dyDescent="0.15">
      <c r="A62" s="25" t="s">
        <v>126</v>
      </c>
      <c r="B62" s="25">
        <v>418</v>
      </c>
      <c r="C62" s="25">
        <f t="shared" si="46"/>
        <v>4.2426406871194464</v>
      </c>
      <c r="D62" s="26">
        <v>55.402000000000001</v>
      </c>
      <c r="E62" s="26">
        <v>0.13500000000000001</v>
      </c>
      <c r="F62" s="26">
        <v>3.698</v>
      </c>
      <c r="G62" s="26">
        <v>0.51100000000000001</v>
      </c>
      <c r="H62" s="26">
        <v>6.1740000000000004</v>
      </c>
      <c r="I62" s="26">
        <v>33.517000000000003</v>
      </c>
      <c r="J62" s="26">
        <v>0.505</v>
      </c>
      <c r="K62" s="26">
        <v>0.16800000000000001</v>
      </c>
      <c r="L62" s="26">
        <v>7.4999999999999997E-2</v>
      </c>
      <c r="M62" s="26">
        <v>8.0000000000000002E-3</v>
      </c>
      <c r="N62" s="26"/>
      <c r="O62" s="25">
        <f t="shared" si="48"/>
        <v>100.19300000000001</v>
      </c>
      <c r="Q62" s="26">
        <v>46.176000000000002</v>
      </c>
      <c r="R62" s="26">
        <v>80.09</v>
      </c>
      <c r="S62" s="26">
        <v>11.041</v>
      </c>
      <c r="U62" s="26"/>
      <c r="V62" s="27">
        <v>12</v>
      </c>
      <c r="W62" s="27">
        <v>4</v>
      </c>
      <c r="X62" s="14">
        <v>0</v>
      </c>
      <c r="Z62" s="28">
        <f t="shared" si="49"/>
        <v>1.9101172135249938</v>
      </c>
      <c r="AA62" s="28">
        <f t="shared" si="50"/>
        <v>3.5013565178305464E-3</v>
      </c>
      <c r="AB62" s="28">
        <f t="shared" si="51"/>
        <v>0.15025591416198003</v>
      </c>
      <c r="AC62" s="28">
        <f t="shared" si="52"/>
        <v>1.3928372730438969E-2</v>
      </c>
      <c r="AD62" s="28">
        <f t="shared" si="53"/>
        <v>0</v>
      </c>
      <c r="AE62" s="28">
        <f t="shared" si="54"/>
        <v>0.17800845071914642</v>
      </c>
      <c r="AF62" s="28">
        <f t="shared" si="55"/>
        <v>1.7225711864473257</v>
      </c>
      <c r="AG62" s="28">
        <f t="shared" si="56"/>
        <v>1.8653829716677631E-2</v>
      </c>
      <c r="AH62" s="28">
        <f t="shared" si="57"/>
        <v>4.9056720810088418E-3</v>
      </c>
      <c r="AI62" s="28">
        <f t="shared" si="58"/>
        <v>2.0799218759524518E-3</v>
      </c>
      <c r="AJ62" s="28">
        <f t="shared" si="59"/>
        <v>5.3473747122289705E-4</v>
      </c>
      <c r="AK62" s="28">
        <f t="shared" si="60"/>
        <v>0</v>
      </c>
      <c r="AL62" s="28">
        <f t="shared" si="61"/>
        <v>4.0045566552465779</v>
      </c>
      <c r="AM62" s="28">
        <f t="shared" si="62"/>
        <v>0.90633991481433795</v>
      </c>
      <c r="AN62" s="29">
        <f t="shared" si="63"/>
        <v>0</v>
      </c>
      <c r="AP62" s="25">
        <f t="shared" si="64"/>
        <v>55.402000000000001</v>
      </c>
      <c r="AQ62" s="25">
        <f t="shared" si="65"/>
        <v>0.13500000000000001</v>
      </c>
      <c r="AR62" s="25">
        <f t="shared" si="66"/>
        <v>3.698</v>
      </c>
      <c r="AS62" s="25">
        <f t="shared" si="67"/>
        <v>0.51100000000000001</v>
      </c>
      <c r="AT62" s="25">
        <f t="shared" si="68"/>
        <v>0</v>
      </c>
      <c r="AU62" s="25">
        <f t="shared" si="69"/>
        <v>6.1740000000000004</v>
      </c>
      <c r="AV62" s="25">
        <f t="shared" si="85"/>
        <v>33.517000000000003</v>
      </c>
      <c r="AW62" s="25">
        <f t="shared" si="86"/>
        <v>0.505</v>
      </c>
      <c r="AX62" s="25">
        <f t="shared" si="87"/>
        <v>0.16800000000000001</v>
      </c>
      <c r="AY62" s="25">
        <f t="shared" si="88"/>
        <v>7.4999999999999997E-2</v>
      </c>
      <c r="AZ62" s="25">
        <f t="shared" si="89"/>
        <v>8.0000000000000002E-3</v>
      </c>
      <c r="BA62" s="25">
        <f t="shared" si="90"/>
        <v>0</v>
      </c>
      <c r="BB62" s="25">
        <f t="shared" si="70"/>
        <v>100.19300000000001</v>
      </c>
      <c r="BD62" s="25">
        <f t="shared" si="71"/>
        <v>0.92213715046604527</v>
      </c>
      <c r="BE62" s="25">
        <f t="shared" si="72"/>
        <v>1.6903313049357676E-3</v>
      </c>
      <c r="BF62" s="25">
        <f t="shared" si="73"/>
        <v>7.2538250294233039E-2</v>
      </c>
      <c r="BG62" s="25">
        <f t="shared" si="74"/>
        <v>6.7241265872754787E-3</v>
      </c>
      <c r="BH62" s="25">
        <f t="shared" si="75"/>
        <v>8.593619508936029E-2</v>
      </c>
      <c r="BI62" s="25">
        <f t="shared" si="76"/>
        <v>0</v>
      </c>
      <c r="BJ62" s="25">
        <f t="shared" si="77"/>
        <v>0.83159655025257795</v>
      </c>
      <c r="BK62" s="25">
        <f t="shared" si="78"/>
        <v>9.0054103792258557E-3</v>
      </c>
      <c r="BL62" s="25">
        <f t="shared" si="79"/>
        <v>2.3682852768779237E-3</v>
      </c>
      <c r="BM62" s="25">
        <f t="shared" si="80"/>
        <v>1.0041128462181092E-3</v>
      </c>
      <c r="BN62" s="25">
        <f t="shared" si="81"/>
        <v>2.5815237121020216E-4</v>
      </c>
      <c r="BO62" s="25">
        <f t="shared" si="82"/>
        <v>0</v>
      </c>
      <c r="BP62" s="25">
        <f t="shared" si="83"/>
        <v>1.9332585648679597</v>
      </c>
      <c r="BQ62" s="25">
        <f t="shared" si="84"/>
        <v>2.071402515948551</v>
      </c>
    </row>
    <row r="63" spans="1:69" s="25" customFormat="1" x14ac:dyDescent="0.15">
      <c r="A63" s="25" t="s">
        <v>127</v>
      </c>
      <c r="B63" s="25">
        <v>419</v>
      </c>
      <c r="C63" s="25">
        <f t="shared" si="46"/>
        <v>5.3851648071285512</v>
      </c>
      <c r="D63" s="26">
        <v>55.353999999999999</v>
      </c>
      <c r="E63" s="26">
        <v>0.151</v>
      </c>
      <c r="F63" s="26">
        <v>3.6629999999999998</v>
      </c>
      <c r="G63" s="26">
        <v>0.50600000000000001</v>
      </c>
      <c r="H63" s="26">
        <v>6.0380000000000003</v>
      </c>
      <c r="I63" s="26">
        <v>33.011000000000003</v>
      </c>
      <c r="J63" s="26">
        <v>1.2589999999999999</v>
      </c>
      <c r="K63" s="26">
        <v>0.16</v>
      </c>
      <c r="L63" s="26">
        <v>8.5999999999999993E-2</v>
      </c>
      <c r="M63" s="26">
        <v>2.1000000000000001E-2</v>
      </c>
      <c r="N63" s="26"/>
      <c r="O63" s="25">
        <f t="shared" si="48"/>
        <v>100.24900000000001</v>
      </c>
      <c r="Q63" s="26">
        <v>46.180999999999997</v>
      </c>
      <c r="R63" s="26">
        <v>80.091999999999999</v>
      </c>
      <c r="S63" s="26">
        <v>11.041</v>
      </c>
      <c r="U63" s="26"/>
      <c r="V63" s="27">
        <v>12</v>
      </c>
      <c r="W63" s="27">
        <v>4</v>
      </c>
      <c r="X63" s="14">
        <v>0</v>
      </c>
      <c r="Z63" s="28">
        <f t="shared" si="49"/>
        <v>1.9104958840736039</v>
      </c>
      <c r="AA63" s="28">
        <f t="shared" si="50"/>
        <v>3.9205052020654446E-3</v>
      </c>
      <c r="AB63" s="28">
        <f t="shared" si="51"/>
        <v>0.14899239745996554</v>
      </c>
      <c r="AC63" s="28">
        <f t="shared" si="52"/>
        <v>1.3806783615067769E-2</v>
      </c>
      <c r="AD63" s="28">
        <f t="shared" si="53"/>
        <v>0</v>
      </c>
      <c r="AE63" s="28">
        <f t="shared" si="54"/>
        <v>0.1742728066265303</v>
      </c>
      <c r="AF63" s="28">
        <f t="shared" si="55"/>
        <v>1.698373642343749</v>
      </c>
      <c r="AG63" s="28">
        <f t="shared" si="56"/>
        <v>4.6554844620434604E-2</v>
      </c>
      <c r="AH63" s="28">
        <f t="shared" si="57"/>
        <v>4.6770470300962694E-3</v>
      </c>
      <c r="AI63" s="28">
        <f t="shared" si="58"/>
        <v>2.3875184267573802E-3</v>
      </c>
      <c r="AJ63" s="28">
        <f t="shared" si="59"/>
        <v>1.405181577086672E-3</v>
      </c>
      <c r="AK63" s="28">
        <f t="shared" si="60"/>
        <v>0</v>
      </c>
      <c r="AL63" s="28">
        <f t="shared" si="61"/>
        <v>4.0048866109753565</v>
      </c>
      <c r="AM63" s="28">
        <f t="shared" si="62"/>
        <v>0.90693768878671233</v>
      </c>
      <c r="AN63" s="29">
        <f t="shared" si="63"/>
        <v>0</v>
      </c>
      <c r="AP63" s="25">
        <f t="shared" si="64"/>
        <v>55.353999999999999</v>
      </c>
      <c r="AQ63" s="25">
        <f t="shared" si="65"/>
        <v>0.151</v>
      </c>
      <c r="AR63" s="25">
        <f t="shared" si="66"/>
        <v>3.6629999999999998</v>
      </c>
      <c r="AS63" s="25">
        <f t="shared" si="67"/>
        <v>0.50600000000000001</v>
      </c>
      <c r="AT63" s="25">
        <f t="shared" si="68"/>
        <v>0</v>
      </c>
      <c r="AU63" s="25">
        <f t="shared" si="69"/>
        <v>6.0380000000000003</v>
      </c>
      <c r="AV63" s="25">
        <f t="shared" si="85"/>
        <v>33.011000000000003</v>
      </c>
      <c r="AW63" s="25">
        <f t="shared" si="86"/>
        <v>1.2589999999999999</v>
      </c>
      <c r="AX63" s="25">
        <f t="shared" si="87"/>
        <v>0.16</v>
      </c>
      <c r="AY63" s="25">
        <f t="shared" si="88"/>
        <v>8.5999999999999993E-2</v>
      </c>
      <c r="AZ63" s="25">
        <f t="shared" si="89"/>
        <v>2.1000000000000001E-2</v>
      </c>
      <c r="BA63" s="25">
        <f t="shared" si="90"/>
        <v>0</v>
      </c>
      <c r="BB63" s="25">
        <f t="shared" si="70"/>
        <v>100.24900000000001</v>
      </c>
      <c r="BD63" s="25">
        <f t="shared" si="71"/>
        <v>0.9213382157123835</v>
      </c>
      <c r="BE63" s="25">
        <f t="shared" si="72"/>
        <v>1.8906668670022287E-3</v>
      </c>
      <c r="BF63" s="25">
        <f t="shared" si="73"/>
        <v>7.1851706551588859E-2</v>
      </c>
      <c r="BG63" s="25">
        <f t="shared" si="74"/>
        <v>6.6583327850516481E-3</v>
      </c>
      <c r="BH63" s="25">
        <f t="shared" si="75"/>
        <v>8.4043204721340692E-2</v>
      </c>
      <c r="BI63" s="25">
        <f t="shared" si="76"/>
        <v>0</v>
      </c>
      <c r="BJ63" s="25">
        <f t="shared" si="77"/>
        <v>0.81904208969740278</v>
      </c>
      <c r="BK63" s="25">
        <f t="shared" si="78"/>
        <v>2.2451112212763073E-2</v>
      </c>
      <c r="BL63" s="25">
        <f t="shared" si="79"/>
        <v>2.2555097875027845E-3</v>
      </c>
      <c r="BM63" s="25">
        <f t="shared" si="80"/>
        <v>1.1513827303300985E-3</v>
      </c>
      <c r="BN63" s="25">
        <f t="shared" si="81"/>
        <v>6.776499744267807E-4</v>
      </c>
      <c r="BO63" s="25">
        <f t="shared" si="82"/>
        <v>0</v>
      </c>
      <c r="BP63" s="25">
        <f t="shared" si="83"/>
        <v>1.9313598710397923</v>
      </c>
      <c r="BQ63" s="25">
        <f t="shared" si="84"/>
        <v>2.0736097249546939</v>
      </c>
    </row>
    <row r="64" spans="1:69" s="25" customFormat="1" x14ac:dyDescent="0.15">
      <c r="A64" s="25" t="s">
        <v>128</v>
      </c>
      <c r="B64" s="25">
        <v>420</v>
      </c>
      <c r="C64" s="25">
        <f t="shared" si="46"/>
        <v>5.0000000000039799</v>
      </c>
      <c r="D64" s="26">
        <v>55.49</v>
      </c>
      <c r="E64" s="26">
        <v>0.13300000000000001</v>
      </c>
      <c r="F64" s="26">
        <v>3.6789999999999998</v>
      </c>
      <c r="G64" s="26">
        <v>0.505</v>
      </c>
      <c r="H64" s="26">
        <v>6.1429999999999998</v>
      </c>
      <c r="I64" s="26">
        <v>33.436999999999998</v>
      </c>
      <c r="J64" s="26">
        <v>0.51300000000000001</v>
      </c>
      <c r="K64" s="26">
        <v>0.16300000000000001</v>
      </c>
      <c r="L64" s="26">
        <v>7.9000000000000001E-2</v>
      </c>
      <c r="M64" s="26">
        <v>1.4999999999999999E-2</v>
      </c>
      <c r="N64" s="26"/>
      <c r="O64" s="25">
        <f t="shared" si="48"/>
        <v>100.157</v>
      </c>
      <c r="Q64" s="26">
        <v>46.185000000000002</v>
      </c>
      <c r="R64" s="26">
        <v>80.094999999999999</v>
      </c>
      <c r="S64" s="26">
        <v>11.041</v>
      </c>
      <c r="U64" s="26"/>
      <c r="V64" s="27">
        <v>12</v>
      </c>
      <c r="W64" s="27">
        <v>4</v>
      </c>
      <c r="X64" s="14">
        <v>0</v>
      </c>
      <c r="Z64" s="28">
        <f t="shared" si="49"/>
        <v>1.9131352705624121</v>
      </c>
      <c r="AA64" s="28">
        <f t="shared" si="50"/>
        <v>3.4494558025995651E-3</v>
      </c>
      <c r="AB64" s="28">
        <f t="shared" si="51"/>
        <v>0.14948266582543113</v>
      </c>
      <c r="AC64" s="28">
        <f t="shared" si="52"/>
        <v>1.3764715402315299E-2</v>
      </c>
      <c r="AD64" s="28">
        <f t="shared" si="53"/>
        <v>0</v>
      </c>
      <c r="AE64" s="28">
        <f t="shared" si="54"/>
        <v>0.17711318327262859</v>
      </c>
      <c r="AF64" s="28">
        <f t="shared" si="55"/>
        <v>1.7184453390394114</v>
      </c>
      <c r="AG64" s="28">
        <f t="shared" si="56"/>
        <v>1.8949177902891502E-2</v>
      </c>
      <c r="AH64" s="28">
        <f t="shared" si="57"/>
        <v>4.7596302426911527E-3</v>
      </c>
      <c r="AI64" s="28">
        <f t="shared" si="58"/>
        <v>2.1908327721679257E-3</v>
      </c>
      <c r="AJ64" s="28">
        <f t="shared" si="59"/>
        <v>1.0026243971329347E-3</v>
      </c>
      <c r="AK64" s="28">
        <f t="shared" si="60"/>
        <v>0</v>
      </c>
      <c r="AL64" s="28">
        <f t="shared" si="61"/>
        <v>4.0022928952196812</v>
      </c>
      <c r="AM64" s="28">
        <f t="shared" si="62"/>
        <v>0.90656411754747557</v>
      </c>
      <c r="AN64" s="29">
        <f t="shared" si="63"/>
        <v>0</v>
      </c>
      <c r="AP64" s="25">
        <f t="shared" si="64"/>
        <v>55.49</v>
      </c>
      <c r="AQ64" s="25">
        <f t="shared" si="65"/>
        <v>0.13300000000000001</v>
      </c>
      <c r="AR64" s="25">
        <f t="shared" si="66"/>
        <v>3.6789999999999998</v>
      </c>
      <c r="AS64" s="25">
        <f t="shared" si="67"/>
        <v>0.505</v>
      </c>
      <c r="AT64" s="25">
        <f t="shared" si="68"/>
        <v>0</v>
      </c>
      <c r="AU64" s="25">
        <f t="shared" si="69"/>
        <v>6.1429999999999998</v>
      </c>
      <c r="AV64" s="25">
        <f t="shared" si="85"/>
        <v>33.436999999999998</v>
      </c>
      <c r="AW64" s="25">
        <f t="shared" si="86"/>
        <v>0.51300000000000001</v>
      </c>
      <c r="AX64" s="25">
        <f t="shared" si="87"/>
        <v>0.16300000000000001</v>
      </c>
      <c r="AY64" s="25">
        <f t="shared" si="88"/>
        <v>7.9000000000000001E-2</v>
      </c>
      <c r="AZ64" s="25">
        <f t="shared" si="89"/>
        <v>1.4999999999999999E-2</v>
      </c>
      <c r="BA64" s="25">
        <f t="shared" si="90"/>
        <v>0</v>
      </c>
      <c r="BB64" s="25">
        <f t="shared" si="70"/>
        <v>100.157</v>
      </c>
      <c r="BD64" s="25">
        <f t="shared" si="71"/>
        <v>0.92360186418109191</v>
      </c>
      <c r="BE64" s="25">
        <f t="shared" si="72"/>
        <v>1.6652893596774598E-3</v>
      </c>
      <c r="BF64" s="25">
        <f t="shared" si="73"/>
        <v>7.2165555119654765E-2</v>
      </c>
      <c r="BG64" s="25">
        <f t="shared" si="74"/>
        <v>6.6451740246068819E-3</v>
      </c>
      <c r="BH64" s="25">
        <f t="shared" si="75"/>
        <v>8.5504704637826404E-2</v>
      </c>
      <c r="BI64" s="25">
        <f t="shared" si="76"/>
        <v>0</v>
      </c>
      <c r="BJ64" s="25">
        <f t="shared" si="77"/>
        <v>0.82961165530314296</v>
      </c>
      <c r="BK64" s="25">
        <f t="shared" si="78"/>
        <v>9.1480703456294343E-3</v>
      </c>
      <c r="BL64" s="25">
        <f t="shared" si="79"/>
        <v>2.2978005960184616E-3</v>
      </c>
      <c r="BM64" s="25">
        <f t="shared" si="80"/>
        <v>1.0576655313497417E-3</v>
      </c>
      <c r="BN64" s="25">
        <f t="shared" si="81"/>
        <v>4.8403569601912906E-4</v>
      </c>
      <c r="BO64" s="25">
        <f t="shared" si="82"/>
        <v>0</v>
      </c>
      <c r="BP64" s="25">
        <f t="shared" si="83"/>
        <v>1.9321818147950169</v>
      </c>
      <c r="BQ64" s="25">
        <f t="shared" si="84"/>
        <v>2.0713852415820817</v>
      </c>
    </row>
    <row r="65" spans="1:69" s="25" customFormat="1" x14ac:dyDescent="0.15">
      <c r="A65" s="25" t="s">
        <v>129</v>
      </c>
      <c r="B65" s="25">
        <v>421</v>
      </c>
      <c r="C65" s="25">
        <f t="shared" si="46"/>
        <v>4.9999999999982947</v>
      </c>
      <c r="D65" s="26">
        <v>55.414000000000001</v>
      </c>
      <c r="E65" s="26">
        <v>0.12</v>
      </c>
      <c r="F65" s="26">
        <v>3.6869999999999998</v>
      </c>
      <c r="G65" s="26">
        <v>0.51100000000000001</v>
      </c>
      <c r="H65" s="26">
        <v>6.1669999999999998</v>
      </c>
      <c r="I65" s="26">
        <v>33.472000000000001</v>
      </c>
      <c r="J65" s="26">
        <v>0.51800000000000002</v>
      </c>
      <c r="K65" s="26">
        <v>0.17100000000000001</v>
      </c>
      <c r="L65" s="26">
        <v>0.08</v>
      </c>
      <c r="M65" s="26">
        <v>4.0000000000000001E-3</v>
      </c>
      <c r="N65" s="26"/>
      <c r="O65" s="25">
        <f t="shared" ref="O65:O71" si="91">SUM(D65:N65)</f>
        <v>100.14400000000002</v>
      </c>
      <c r="Q65" s="26">
        <v>46.189</v>
      </c>
      <c r="R65" s="26">
        <v>80.097999999999999</v>
      </c>
      <c r="S65" s="26">
        <v>11.041</v>
      </c>
      <c r="U65" s="26"/>
      <c r="V65" s="27">
        <v>12</v>
      </c>
      <c r="W65" s="27">
        <v>4</v>
      </c>
      <c r="X65" s="14">
        <v>0</v>
      </c>
      <c r="Z65" s="28">
        <f t="shared" ref="Z65:Z71" si="92">IFERROR(BD65*$BQ65,"NA")</f>
        <v>1.9113473488236654</v>
      </c>
      <c r="AA65" s="28">
        <f t="shared" ref="AA65:AA71" si="93">IFERROR(BE65*$BQ65,"NA")</f>
        <v>3.1136468573128065E-3</v>
      </c>
      <c r="AB65" s="28">
        <f t="shared" ref="AB65:AB71" si="94">IFERROR(BF65*$BQ65,"NA")</f>
        <v>0.14987298203445062</v>
      </c>
      <c r="AC65" s="28">
        <f t="shared" ref="AC65:AC71" si="95">IFERROR(BG65*$BQ65,"NA")</f>
        <v>1.3934324590657269E-2</v>
      </c>
      <c r="AD65" s="28">
        <f t="shared" ref="AD65:AD71" si="96">IFERROR(IF(OR($X65="spinel", $X65="Spinel", $X65="SPINEL"),((BH65+BI65)*BQ65-AE65),BI65*$BQ65),"NA")</f>
        <v>0</v>
      </c>
      <c r="AE65" s="28">
        <f t="shared" ref="AE65:AE71" si="97">IFERROR(IF(OR($X65="spinel", $X65="Spinel", $X65="SPINEL"),(1-AF65-AG65-AH65-AI65),BH65*$BQ65),"NA")</f>
        <v>0.17788260725335378</v>
      </c>
      <c r="AF65" s="28">
        <f t="shared" ref="AF65:AF71" si="98">IFERROR(BJ65*$BQ65,"NA")</f>
        <v>1.7209935578370419</v>
      </c>
      <c r="AG65" s="28">
        <f t="shared" ref="AG65:AG71" si="99">IFERROR(BK65*$BQ65,"NA")</f>
        <v>1.9142203649388005E-2</v>
      </c>
      <c r="AH65" s="28">
        <f t="shared" ref="AH65:AH71" si="100">IFERROR(BL65*$BQ65,"NA")</f>
        <v>4.9954070894373927E-3</v>
      </c>
      <c r="AI65" s="28">
        <f t="shared" ref="AI65:AI71" si="101">IFERROR(BM65*$BQ65,"NA")</f>
        <v>2.2195313774656068E-3</v>
      </c>
      <c r="AJ65" s="28">
        <f t="shared" ref="AJ65:AJ71" si="102">IFERROR(BN65*$BQ65,"NA")</f>
        <v>2.6748298738887437E-4</v>
      </c>
      <c r="AK65" s="28">
        <f t="shared" ref="AK65:AK71" si="103">IFERROR(BO65*$BQ65,"NA")</f>
        <v>0</v>
      </c>
      <c r="AL65" s="28">
        <f t="shared" ref="AL65:AL71" si="104">IFERROR(SUM(Z65:AK65),"NA")</f>
        <v>4.0037690925001614</v>
      </c>
      <c r="AM65" s="28">
        <f t="shared" ref="AM65:AM71" si="105">IFERROR(AF65/(AF65+AE65),"NA")</f>
        <v>0.90632216543468713</v>
      </c>
      <c r="AN65" s="29">
        <f t="shared" ref="AN65:AN71" si="106">IFERROR(AD65/(AD65+AE65),"NA")</f>
        <v>0</v>
      </c>
      <c r="AP65" s="25">
        <f t="shared" ref="AP65:AP71" si="107">D65</f>
        <v>55.414000000000001</v>
      </c>
      <c r="AQ65" s="25">
        <f t="shared" ref="AQ65:AQ71" si="108">E65</f>
        <v>0.12</v>
      </c>
      <c r="AR65" s="25">
        <f t="shared" ref="AR65:AR71" si="109">F65</f>
        <v>3.6869999999999998</v>
      </c>
      <c r="AS65" s="25">
        <f t="shared" ref="AS65:AS71" si="110">G65</f>
        <v>0.51100000000000001</v>
      </c>
      <c r="AT65" s="25">
        <f t="shared" ref="AT65:AT71" si="111">BI65*AT$1/2</f>
        <v>0</v>
      </c>
      <c r="AU65" s="25">
        <f t="shared" ref="AU65:AU71" si="112">BH65*AU$1</f>
        <v>6.1669999999999998</v>
      </c>
      <c r="AV65" s="25">
        <f t="shared" ref="AV65:AV71" si="113">I65</f>
        <v>33.472000000000001</v>
      </c>
      <c r="AW65" s="25">
        <f t="shared" ref="AW65:AW71" si="114">J65</f>
        <v>0.51800000000000002</v>
      </c>
      <c r="AX65" s="25">
        <f t="shared" ref="AX65:AX71" si="115">K65</f>
        <v>0.17100000000000001</v>
      </c>
      <c r="AY65" s="25">
        <f t="shared" ref="AY65:AY71" si="116">L65</f>
        <v>0.08</v>
      </c>
      <c r="AZ65" s="25">
        <f t="shared" ref="AZ65:AZ71" si="117">M65</f>
        <v>4.0000000000000001E-3</v>
      </c>
      <c r="BA65" s="25">
        <f t="shared" ref="BA65:BA71" si="118">N65</f>
        <v>0</v>
      </c>
      <c r="BB65" s="25">
        <f t="shared" ref="BB65:BB71" si="119">SUM(AP65:BA65)</f>
        <v>100.14400000000002</v>
      </c>
      <c r="BD65" s="25">
        <f t="shared" ref="BD65:BD71" si="120">D65/AP$1</f>
        <v>0.9223368841544608</v>
      </c>
      <c r="BE65" s="25">
        <f t="shared" ref="BE65:BE71" si="121">E65/AQ$1</f>
        <v>1.5025167154984599E-3</v>
      </c>
      <c r="BF65" s="25">
        <f t="shared" ref="BF65:BF71" si="122">F65/AR$1*2</f>
        <v>7.2322479403687717E-2</v>
      </c>
      <c r="BG65" s="25">
        <f t="shared" ref="BG65:BG71" si="123">G65/AS$1*2</f>
        <v>6.7241265872754787E-3</v>
      </c>
      <c r="BH65" s="25">
        <f t="shared" ref="BH65:BH71" si="124">IF(OR($X65="spinel", $X65="Spinel", $X65="SPINEL"),H65/AU$1,H65/AU$1*(1-$X65))</f>
        <v>8.5838761761594565E-2</v>
      </c>
      <c r="BI65" s="25">
        <f t="shared" ref="BI65:BI71" si="125">IF(OR($X65="spinel", $X65="Spinel", $X65="SPINEL"),0,H65/AU$1*$X65)</f>
        <v>0</v>
      </c>
      <c r="BJ65" s="25">
        <f t="shared" ref="BJ65:BJ71" si="126">I65/AV$1</f>
        <v>0.83048004684352084</v>
      </c>
      <c r="BK65" s="25">
        <f t="shared" ref="BK65:BK71" si="127">J65/AW$1</f>
        <v>9.23723282463167E-3</v>
      </c>
      <c r="BL65" s="25">
        <f t="shared" ref="BL65:BL71" si="128">K65/AX$1</f>
        <v>2.4105760853936008E-3</v>
      </c>
      <c r="BM65" s="25">
        <f t="shared" ref="BM65:BM71" si="129">L65/AY$1</f>
        <v>1.07105370263265E-3</v>
      </c>
      <c r="BN65" s="25">
        <f t="shared" ref="BN65:BN71" si="130">M65/AZ$1*2</f>
        <v>1.2907618560510108E-4</v>
      </c>
      <c r="BO65" s="25">
        <f t="shared" ref="BO65:BO71" si="131">N65/BA$1*2</f>
        <v>0</v>
      </c>
      <c r="BP65" s="25">
        <f t="shared" ref="BP65:BP71" si="132">SUM(BD65:BO65)</f>
        <v>1.9320527542643011</v>
      </c>
      <c r="BQ65" s="25">
        <f t="shared" ref="BQ65:BQ71" si="133">IFERROR(IF(OR($U65="Total",$U65="total", $U65="TOTAL"),$W65/$BP65,V65/(BD65*4+BE65*4+BF65*3+BG65*3+BH65*2+BI65*3+BJ65*2+BK65*2+BL65*2+BM65*2+BN65+BO65)),"NA")</f>
        <v>2.0722876658845384</v>
      </c>
    </row>
    <row r="66" spans="1:69" s="25" customFormat="1" x14ac:dyDescent="0.15">
      <c r="A66" s="25" t="s">
        <v>130</v>
      </c>
      <c r="B66" s="25">
        <v>422</v>
      </c>
      <c r="C66" s="25">
        <f t="shared" si="46"/>
        <v>5.8309518948475532</v>
      </c>
      <c r="D66" s="26">
        <v>55.482999999999997</v>
      </c>
      <c r="E66" s="26">
        <v>0.13300000000000001</v>
      </c>
      <c r="F66" s="26">
        <v>3.6720000000000002</v>
      </c>
      <c r="G66" s="26">
        <v>0.51400000000000001</v>
      </c>
      <c r="H66" s="26">
        <v>6.1950000000000003</v>
      </c>
      <c r="I66" s="26">
        <v>33.524999999999999</v>
      </c>
      <c r="J66" s="26">
        <v>0.51400000000000001</v>
      </c>
      <c r="K66" s="26">
        <v>0.17100000000000001</v>
      </c>
      <c r="L66" s="26">
        <v>8.8999999999999996E-2</v>
      </c>
      <c r="M66" s="26">
        <v>7.0000000000000001E-3</v>
      </c>
      <c r="N66" s="26"/>
      <c r="O66" s="25">
        <f t="shared" si="91"/>
        <v>100.303</v>
      </c>
      <c r="Q66" s="26">
        <v>46.194000000000003</v>
      </c>
      <c r="R66" s="26">
        <v>80.100999999999999</v>
      </c>
      <c r="S66" s="26">
        <v>11.041</v>
      </c>
      <c r="U66" s="26"/>
      <c r="V66" s="27">
        <v>12</v>
      </c>
      <c r="W66" s="27">
        <v>4</v>
      </c>
      <c r="X66" s="14">
        <v>0</v>
      </c>
      <c r="Z66" s="28">
        <f t="shared" si="92"/>
        <v>1.9110589855024156</v>
      </c>
      <c r="AA66" s="28">
        <f t="shared" si="93"/>
        <v>3.4461469089979327E-3</v>
      </c>
      <c r="AB66" s="28">
        <f t="shared" si="94"/>
        <v>0.14905512795714582</v>
      </c>
      <c r="AC66" s="28">
        <f t="shared" si="95"/>
        <v>1.3996588030721336E-2</v>
      </c>
      <c r="AD66" s="28">
        <f t="shared" si="96"/>
        <v>0</v>
      </c>
      <c r="AE66" s="28">
        <f t="shared" si="97"/>
        <v>0.17844109796013849</v>
      </c>
      <c r="AF66" s="28">
        <f t="shared" si="98"/>
        <v>1.7213152107696925</v>
      </c>
      <c r="AG66" s="28">
        <f t="shared" si="99"/>
        <v>1.8967903422674161E-2</v>
      </c>
      <c r="AH66" s="28">
        <f t="shared" si="100"/>
        <v>4.9884419649402351E-3</v>
      </c>
      <c r="AI66" s="28">
        <f t="shared" si="101"/>
        <v>2.4657857978790968E-3</v>
      </c>
      <c r="AJ66" s="28">
        <f t="shared" si="102"/>
        <v>4.6744256009371754E-4</v>
      </c>
      <c r="AK66" s="28">
        <f t="shared" si="103"/>
        <v>0</v>
      </c>
      <c r="AL66" s="28">
        <f t="shared" si="104"/>
        <v>4.0042027308746988</v>
      </c>
      <c r="AM66" s="28">
        <f t="shared" si="105"/>
        <v>0.90607158552907063</v>
      </c>
      <c r="AN66" s="29">
        <f t="shared" si="106"/>
        <v>0</v>
      </c>
      <c r="AP66" s="25">
        <f t="shared" si="107"/>
        <v>55.482999999999997</v>
      </c>
      <c r="AQ66" s="25">
        <f t="shared" si="108"/>
        <v>0.13300000000000001</v>
      </c>
      <c r="AR66" s="25">
        <f t="shared" si="109"/>
        <v>3.6720000000000002</v>
      </c>
      <c r="AS66" s="25">
        <f t="shared" si="110"/>
        <v>0.51400000000000001</v>
      </c>
      <c r="AT66" s="25">
        <f t="shared" si="111"/>
        <v>0</v>
      </c>
      <c r="AU66" s="25">
        <f t="shared" si="112"/>
        <v>6.1950000000000003</v>
      </c>
      <c r="AV66" s="25">
        <f t="shared" si="113"/>
        <v>33.524999999999999</v>
      </c>
      <c r="AW66" s="25">
        <f t="shared" si="114"/>
        <v>0.51400000000000001</v>
      </c>
      <c r="AX66" s="25">
        <f t="shared" si="115"/>
        <v>0.17100000000000001</v>
      </c>
      <c r="AY66" s="25">
        <f t="shared" si="116"/>
        <v>8.8999999999999996E-2</v>
      </c>
      <c r="AZ66" s="25">
        <f t="shared" si="117"/>
        <v>7.0000000000000001E-3</v>
      </c>
      <c r="BA66" s="25">
        <f t="shared" si="118"/>
        <v>0</v>
      </c>
      <c r="BB66" s="25">
        <f t="shared" si="119"/>
        <v>100.303</v>
      </c>
      <c r="BD66" s="25">
        <f t="shared" si="120"/>
        <v>0.9234853528628495</v>
      </c>
      <c r="BE66" s="25">
        <f t="shared" si="121"/>
        <v>1.6652893596774598E-3</v>
      </c>
      <c r="BF66" s="25">
        <f t="shared" si="122"/>
        <v>7.202824637112594E-2</v>
      </c>
      <c r="BG66" s="25">
        <f t="shared" si="123"/>
        <v>6.7636028686097766E-3</v>
      </c>
      <c r="BH66" s="25">
        <f t="shared" si="124"/>
        <v>8.6228495072657438E-2</v>
      </c>
      <c r="BI66" s="25">
        <f t="shared" si="125"/>
        <v>0</v>
      </c>
      <c r="BJ66" s="25">
        <f t="shared" si="126"/>
        <v>0.83179503974752134</v>
      </c>
      <c r="BK66" s="25">
        <f t="shared" si="127"/>
        <v>9.1659028414298807E-3</v>
      </c>
      <c r="BL66" s="25">
        <f t="shared" si="128"/>
        <v>2.4105760853936008E-3</v>
      </c>
      <c r="BM66" s="25">
        <f t="shared" si="129"/>
        <v>1.191547244178823E-3</v>
      </c>
      <c r="BN66" s="25">
        <f t="shared" si="130"/>
        <v>2.258833248089269E-4</v>
      </c>
      <c r="BO66" s="25">
        <f t="shared" si="131"/>
        <v>0</v>
      </c>
      <c r="BP66" s="25">
        <f t="shared" si="132"/>
        <v>1.934959935778253</v>
      </c>
      <c r="BQ66" s="25">
        <f t="shared" si="133"/>
        <v>2.0693982634137509</v>
      </c>
    </row>
    <row r="67" spans="1:69" s="25" customFormat="1" x14ac:dyDescent="0.15">
      <c r="A67" s="25" t="s">
        <v>131</v>
      </c>
      <c r="B67" s="25">
        <v>423</v>
      </c>
      <c r="C67" s="25">
        <f t="shared" si="46"/>
        <v>4.2426406871194464</v>
      </c>
      <c r="D67" s="26">
        <v>55.216999999999999</v>
      </c>
      <c r="E67" s="26">
        <v>0.18099999999999999</v>
      </c>
      <c r="F67" s="26">
        <v>3.6970000000000001</v>
      </c>
      <c r="G67" s="26">
        <v>0.52400000000000002</v>
      </c>
      <c r="H67" s="26">
        <v>5.8979999999999997</v>
      </c>
      <c r="I67" s="26">
        <v>32.279000000000003</v>
      </c>
      <c r="J67" s="26">
        <v>2.1339999999999999</v>
      </c>
      <c r="K67" s="26">
        <v>0.16500000000000001</v>
      </c>
      <c r="L67" s="26">
        <v>7.1999999999999995E-2</v>
      </c>
      <c r="M67" s="26">
        <v>3.2000000000000001E-2</v>
      </c>
      <c r="N67" s="26"/>
      <c r="O67" s="25">
        <f t="shared" si="91"/>
        <v>100.199</v>
      </c>
      <c r="Q67" s="26">
        <v>46.197000000000003</v>
      </c>
      <c r="R67" s="26">
        <v>80.103999999999999</v>
      </c>
      <c r="S67" s="26">
        <v>11.041</v>
      </c>
      <c r="U67" s="26"/>
      <c r="V67" s="27">
        <v>12</v>
      </c>
      <c r="W67" s="27">
        <v>4</v>
      </c>
      <c r="X67" s="14">
        <v>0</v>
      </c>
      <c r="Z67" s="28">
        <f t="shared" si="92"/>
        <v>1.9103229929761161</v>
      </c>
      <c r="AA67" s="28">
        <f t="shared" si="93"/>
        <v>4.7106469984857869E-3</v>
      </c>
      <c r="AB67" s="28">
        <f t="shared" si="94"/>
        <v>0.15073480350548052</v>
      </c>
      <c r="AC67" s="28">
        <f t="shared" si="95"/>
        <v>1.433211180198163E-2</v>
      </c>
      <c r="AD67" s="28">
        <f t="shared" si="96"/>
        <v>0</v>
      </c>
      <c r="AE67" s="28">
        <f t="shared" si="97"/>
        <v>0.17063895535953488</v>
      </c>
      <c r="AF67" s="28">
        <f t="shared" si="98"/>
        <v>1.6646829492961364</v>
      </c>
      <c r="AG67" s="28">
        <f t="shared" si="99"/>
        <v>7.9098903869822476E-2</v>
      </c>
      <c r="AH67" s="28">
        <f t="shared" si="100"/>
        <v>4.834734138472122E-3</v>
      </c>
      <c r="AI67" s="28">
        <f t="shared" si="101"/>
        <v>2.0036306937182835E-3</v>
      </c>
      <c r="AJ67" s="28">
        <f t="shared" si="102"/>
        <v>2.1463474638377614E-3</v>
      </c>
      <c r="AK67" s="28">
        <f t="shared" si="103"/>
        <v>0</v>
      </c>
      <c r="AL67" s="28">
        <f t="shared" si="104"/>
        <v>4.0035060761035854</v>
      </c>
      <c r="AM67" s="28">
        <f t="shared" si="105"/>
        <v>0.90702505379210363</v>
      </c>
      <c r="AN67" s="29">
        <f t="shared" si="106"/>
        <v>0</v>
      </c>
      <c r="AP67" s="25">
        <f t="shared" si="107"/>
        <v>55.216999999999999</v>
      </c>
      <c r="AQ67" s="25">
        <f t="shared" si="108"/>
        <v>0.18099999999999999</v>
      </c>
      <c r="AR67" s="25">
        <f t="shared" si="109"/>
        <v>3.6970000000000001</v>
      </c>
      <c r="AS67" s="25">
        <f t="shared" si="110"/>
        <v>0.52400000000000002</v>
      </c>
      <c r="AT67" s="25">
        <f t="shared" si="111"/>
        <v>0</v>
      </c>
      <c r="AU67" s="25">
        <f t="shared" si="112"/>
        <v>5.8979999999999997</v>
      </c>
      <c r="AV67" s="25">
        <f t="shared" si="113"/>
        <v>32.279000000000003</v>
      </c>
      <c r="AW67" s="25">
        <f t="shared" si="114"/>
        <v>2.1339999999999999</v>
      </c>
      <c r="AX67" s="25">
        <f t="shared" si="115"/>
        <v>0.16500000000000001</v>
      </c>
      <c r="AY67" s="25">
        <f t="shared" si="116"/>
        <v>7.1999999999999995E-2</v>
      </c>
      <c r="AZ67" s="25">
        <f t="shared" si="117"/>
        <v>3.2000000000000001E-2</v>
      </c>
      <c r="BA67" s="25">
        <f t="shared" si="118"/>
        <v>0</v>
      </c>
      <c r="BB67" s="25">
        <f t="shared" si="119"/>
        <v>100.199</v>
      </c>
      <c r="BD67" s="25">
        <f t="shared" si="120"/>
        <v>0.91905792276964049</v>
      </c>
      <c r="BE67" s="25">
        <f t="shared" si="121"/>
        <v>2.2662960458768437E-3</v>
      </c>
      <c r="BF67" s="25">
        <f t="shared" si="122"/>
        <v>7.2518634758728925E-2</v>
      </c>
      <c r="BG67" s="25">
        <f t="shared" si="123"/>
        <v>6.8951904730574377E-3</v>
      </c>
      <c r="BH67" s="25">
        <f t="shared" si="124"/>
        <v>8.2094538166026396E-2</v>
      </c>
      <c r="BI67" s="25">
        <f t="shared" si="125"/>
        <v>0</v>
      </c>
      <c r="BJ67" s="25">
        <f t="shared" si="126"/>
        <v>0.80088030091007445</v>
      </c>
      <c r="BK67" s="25">
        <f t="shared" si="127"/>
        <v>3.8054546038154405E-2</v>
      </c>
      <c r="BL67" s="25">
        <f t="shared" si="128"/>
        <v>2.3259944683622462E-3</v>
      </c>
      <c r="BM67" s="25">
        <f t="shared" si="129"/>
        <v>9.639483323693849E-4</v>
      </c>
      <c r="BN67" s="25">
        <f t="shared" si="130"/>
        <v>1.0326094848408086E-3</v>
      </c>
      <c r="BO67" s="25">
        <f t="shared" si="131"/>
        <v>0</v>
      </c>
      <c r="BP67" s="25">
        <f t="shared" si="132"/>
        <v>1.9260899814471313</v>
      </c>
      <c r="BQ67" s="25">
        <f t="shared" si="133"/>
        <v>2.0785664816633473</v>
      </c>
    </row>
    <row r="68" spans="1:69" s="25" customFormat="1" x14ac:dyDescent="0.15">
      <c r="A68" s="25" t="s">
        <v>132</v>
      </c>
      <c r="B68" s="25">
        <v>424</v>
      </c>
      <c r="C68" s="25">
        <f t="shared" si="46"/>
        <v>4.4721359549955126</v>
      </c>
      <c r="D68" s="26">
        <v>54.927</v>
      </c>
      <c r="E68" s="26">
        <v>0.13500000000000001</v>
      </c>
      <c r="F68" s="26">
        <v>3.419</v>
      </c>
      <c r="G68" s="26">
        <v>0.48799999999999999</v>
      </c>
      <c r="H68" s="26">
        <v>5.9550000000000001</v>
      </c>
      <c r="I68" s="26">
        <v>31.446000000000002</v>
      </c>
      <c r="J68" s="26">
        <v>0.69499999999999995</v>
      </c>
      <c r="K68" s="26">
        <v>0.161</v>
      </c>
      <c r="L68" s="26">
        <v>7.8E-2</v>
      </c>
      <c r="M68" s="26">
        <v>2.3E-2</v>
      </c>
      <c r="N68" s="26"/>
      <c r="O68" s="25">
        <f t="shared" si="91"/>
        <v>97.326999999999984</v>
      </c>
      <c r="Q68" s="26">
        <v>46.201000000000001</v>
      </c>
      <c r="R68" s="26">
        <v>80.105999999999995</v>
      </c>
      <c r="S68" s="26">
        <v>11.041</v>
      </c>
      <c r="U68" s="26"/>
      <c r="V68" s="27">
        <v>12</v>
      </c>
      <c r="W68" s="27">
        <v>4</v>
      </c>
      <c r="X68" s="14">
        <v>0</v>
      </c>
      <c r="Z68" s="28">
        <f t="shared" si="92"/>
        <v>1.9443089911175939</v>
      </c>
      <c r="AA68" s="28">
        <f t="shared" si="93"/>
        <v>3.5948532298793164E-3</v>
      </c>
      <c r="AB68" s="28">
        <f t="shared" si="94"/>
        <v>0.14262925007755176</v>
      </c>
      <c r="AC68" s="28">
        <f t="shared" si="95"/>
        <v>1.3656648507780016E-2</v>
      </c>
      <c r="AD68" s="28">
        <f t="shared" si="96"/>
        <v>0</v>
      </c>
      <c r="AE68" s="28">
        <f t="shared" si="97"/>
        <v>0.17627900509567637</v>
      </c>
      <c r="AF68" s="28">
        <f t="shared" si="98"/>
        <v>1.6592899351155208</v>
      </c>
      <c r="AG68" s="28">
        <f t="shared" si="99"/>
        <v>2.6357624349624614E-2</v>
      </c>
      <c r="AH68" s="28">
        <f t="shared" si="100"/>
        <v>4.8268070509809094E-3</v>
      </c>
      <c r="AI68" s="28">
        <f t="shared" si="101"/>
        <v>2.2208805041735624E-3</v>
      </c>
      <c r="AJ68" s="28">
        <f t="shared" si="102"/>
        <v>1.5784226221608282E-3</v>
      </c>
      <c r="AK68" s="28">
        <f t="shared" si="103"/>
        <v>0</v>
      </c>
      <c r="AL68" s="28">
        <f t="shared" si="104"/>
        <v>3.9747424176709414</v>
      </c>
      <c r="AM68" s="28">
        <f t="shared" si="105"/>
        <v>0.90396492268201378</v>
      </c>
      <c r="AN68" s="29">
        <f t="shared" si="106"/>
        <v>0</v>
      </c>
      <c r="AP68" s="25">
        <f t="shared" si="107"/>
        <v>54.927</v>
      </c>
      <c r="AQ68" s="25">
        <f t="shared" si="108"/>
        <v>0.13500000000000001</v>
      </c>
      <c r="AR68" s="25">
        <f t="shared" si="109"/>
        <v>3.419</v>
      </c>
      <c r="AS68" s="25">
        <f t="shared" si="110"/>
        <v>0.48799999999999999</v>
      </c>
      <c r="AT68" s="25">
        <f t="shared" si="111"/>
        <v>0</v>
      </c>
      <c r="AU68" s="25">
        <f t="shared" si="112"/>
        <v>5.9550000000000001</v>
      </c>
      <c r="AV68" s="25">
        <f t="shared" si="113"/>
        <v>31.446000000000002</v>
      </c>
      <c r="AW68" s="25">
        <f t="shared" si="114"/>
        <v>0.69499999999999995</v>
      </c>
      <c r="AX68" s="25">
        <f t="shared" si="115"/>
        <v>0.161</v>
      </c>
      <c r="AY68" s="25">
        <f t="shared" si="116"/>
        <v>7.8E-2</v>
      </c>
      <c r="AZ68" s="25">
        <f t="shared" si="117"/>
        <v>2.3E-2</v>
      </c>
      <c r="BA68" s="25">
        <f t="shared" si="118"/>
        <v>0</v>
      </c>
      <c r="BB68" s="25">
        <f t="shared" si="119"/>
        <v>97.326999999999984</v>
      </c>
      <c r="BD68" s="25">
        <f t="shared" si="120"/>
        <v>0.91423102529960054</v>
      </c>
      <c r="BE68" s="25">
        <f t="shared" si="121"/>
        <v>1.6903313049357676E-3</v>
      </c>
      <c r="BF68" s="25">
        <f t="shared" si="122"/>
        <v>6.7065515888583768E-2</v>
      </c>
      <c r="BG68" s="25">
        <f t="shared" si="123"/>
        <v>6.4214750970458577E-3</v>
      </c>
      <c r="BH68" s="25">
        <f t="shared" si="124"/>
        <v>8.2887923834975785E-2</v>
      </c>
      <c r="BI68" s="25">
        <f t="shared" si="125"/>
        <v>0</v>
      </c>
      <c r="BJ68" s="25">
        <f t="shared" si="126"/>
        <v>0.78021258224908452</v>
      </c>
      <c r="BK68" s="25">
        <f t="shared" si="127"/>
        <v>1.239358458131083E-2</v>
      </c>
      <c r="BL68" s="25">
        <f t="shared" si="128"/>
        <v>2.2696067236746766E-3</v>
      </c>
      <c r="BM68" s="25">
        <f t="shared" si="129"/>
        <v>1.0442773600668337E-3</v>
      </c>
      <c r="BN68" s="25">
        <f t="shared" si="130"/>
        <v>7.4218806722933122E-4</v>
      </c>
      <c r="BO68" s="25">
        <f t="shared" si="131"/>
        <v>0</v>
      </c>
      <c r="BP68" s="25">
        <f t="shared" si="132"/>
        <v>1.8689585104065078</v>
      </c>
      <c r="BQ68" s="25">
        <f t="shared" si="133"/>
        <v>2.1267151707966034</v>
      </c>
    </row>
    <row r="69" spans="1:69" s="25" customFormat="1" x14ac:dyDescent="0.15">
      <c r="A69" s="25" t="s">
        <v>133</v>
      </c>
      <c r="B69" s="25">
        <v>425</v>
      </c>
      <c r="C69" s="25">
        <f t="shared" si="46"/>
        <v>5.8309518948475532</v>
      </c>
      <c r="D69" s="26">
        <v>55.308</v>
      </c>
      <c r="E69" s="26">
        <v>0.13700000000000001</v>
      </c>
      <c r="F69" s="26">
        <v>3.669</v>
      </c>
      <c r="G69" s="26">
        <v>0.51500000000000001</v>
      </c>
      <c r="H69" s="26">
        <v>6.149</v>
      </c>
      <c r="I69" s="26">
        <v>33.338999999999999</v>
      </c>
      <c r="J69" s="26">
        <v>0.503</v>
      </c>
      <c r="K69" s="26">
        <v>0.16300000000000001</v>
      </c>
      <c r="L69" s="26">
        <v>6.4000000000000001E-2</v>
      </c>
      <c r="M69" s="26">
        <v>1.2E-2</v>
      </c>
      <c r="N69" s="26"/>
      <c r="O69" s="25">
        <f t="shared" si="91"/>
        <v>99.85899999999998</v>
      </c>
      <c r="Q69" s="26">
        <v>46.206000000000003</v>
      </c>
      <c r="R69" s="26">
        <v>80.108999999999995</v>
      </c>
      <c r="S69" s="26">
        <v>11.041</v>
      </c>
      <c r="U69" s="26"/>
      <c r="V69" s="27">
        <v>12</v>
      </c>
      <c r="W69" s="27">
        <v>4</v>
      </c>
      <c r="X69" s="14">
        <v>0</v>
      </c>
      <c r="Z69" s="28">
        <f t="shared" si="92"/>
        <v>1.9126915942908014</v>
      </c>
      <c r="AA69" s="28">
        <f t="shared" si="93"/>
        <v>3.5640644789684561E-3</v>
      </c>
      <c r="AB69" s="28">
        <f t="shared" si="94"/>
        <v>0.14953222643801839</v>
      </c>
      <c r="AC69" s="28">
        <f t="shared" si="95"/>
        <v>1.4080209891239173E-2</v>
      </c>
      <c r="AD69" s="28">
        <f t="shared" si="96"/>
        <v>0</v>
      </c>
      <c r="AE69" s="28">
        <f t="shared" si="97"/>
        <v>0.17782831277801875</v>
      </c>
      <c r="AF69" s="28">
        <f t="shared" si="98"/>
        <v>1.7186483594928954</v>
      </c>
      <c r="AG69" s="28">
        <f t="shared" si="99"/>
        <v>1.8636615044456573E-2</v>
      </c>
      <c r="AH69" s="28">
        <f t="shared" si="100"/>
        <v>4.7741851419773485E-3</v>
      </c>
      <c r="AI69" s="28">
        <f t="shared" si="101"/>
        <v>1.7802793444231621E-3</v>
      </c>
      <c r="AJ69" s="28">
        <f t="shared" si="102"/>
        <v>8.0455232960610613E-4</v>
      </c>
      <c r="AK69" s="28">
        <f t="shared" si="103"/>
        <v>0</v>
      </c>
      <c r="AL69" s="28">
        <f t="shared" si="104"/>
        <v>4.0023403992304054</v>
      </c>
      <c r="AM69" s="28">
        <f t="shared" si="105"/>
        <v>0.90623226988335148</v>
      </c>
      <c r="AN69" s="29">
        <f t="shared" si="106"/>
        <v>0</v>
      </c>
      <c r="AP69" s="25">
        <f t="shared" si="107"/>
        <v>55.308</v>
      </c>
      <c r="AQ69" s="25">
        <f t="shared" si="108"/>
        <v>0.13700000000000001</v>
      </c>
      <c r="AR69" s="25">
        <f t="shared" si="109"/>
        <v>3.669</v>
      </c>
      <c r="AS69" s="25">
        <f t="shared" si="110"/>
        <v>0.51500000000000001</v>
      </c>
      <c r="AT69" s="25">
        <f t="shared" si="111"/>
        <v>0</v>
      </c>
      <c r="AU69" s="25">
        <f t="shared" si="112"/>
        <v>6.149</v>
      </c>
      <c r="AV69" s="25">
        <f t="shared" si="113"/>
        <v>33.338999999999999</v>
      </c>
      <c r="AW69" s="25">
        <f t="shared" si="114"/>
        <v>0.503</v>
      </c>
      <c r="AX69" s="25">
        <f t="shared" si="115"/>
        <v>0.16300000000000001</v>
      </c>
      <c r="AY69" s="25">
        <f t="shared" si="116"/>
        <v>6.4000000000000001E-2</v>
      </c>
      <c r="AZ69" s="25">
        <f t="shared" si="117"/>
        <v>1.2E-2</v>
      </c>
      <c r="BA69" s="25">
        <f t="shared" si="118"/>
        <v>0</v>
      </c>
      <c r="BB69" s="25">
        <f t="shared" si="119"/>
        <v>99.85899999999998</v>
      </c>
      <c r="BD69" s="25">
        <f t="shared" si="120"/>
        <v>0.92057256990679093</v>
      </c>
      <c r="BE69" s="25">
        <f t="shared" si="121"/>
        <v>1.7153732501940752E-3</v>
      </c>
      <c r="BF69" s="25">
        <f t="shared" si="122"/>
        <v>7.1969399764613584E-2</v>
      </c>
      <c r="BG69" s="25">
        <f t="shared" si="123"/>
        <v>6.7767616290545429E-3</v>
      </c>
      <c r="BH69" s="25">
        <f t="shared" si="124"/>
        <v>8.5588218918768444E-2</v>
      </c>
      <c r="BI69" s="25">
        <f t="shared" si="125"/>
        <v>0</v>
      </c>
      <c r="BJ69" s="25">
        <f t="shared" si="126"/>
        <v>0.82718015899008535</v>
      </c>
      <c r="BK69" s="25">
        <f t="shared" si="127"/>
        <v>8.9697453876249611E-3</v>
      </c>
      <c r="BL69" s="25">
        <f t="shared" si="128"/>
        <v>2.2978005960184616E-3</v>
      </c>
      <c r="BM69" s="25">
        <f t="shared" si="129"/>
        <v>8.5684296210611994E-4</v>
      </c>
      <c r="BN69" s="25">
        <f t="shared" si="130"/>
        <v>3.8722855681530327E-4</v>
      </c>
      <c r="BO69" s="25">
        <f t="shared" si="131"/>
        <v>0</v>
      </c>
      <c r="BP69" s="25">
        <f t="shared" si="132"/>
        <v>1.9263140999620718</v>
      </c>
      <c r="BQ69" s="25">
        <f t="shared" si="133"/>
        <v>2.077719515892662</v>
      </c>
    </row>
    <row r="70" spans="1:69" s="25" customFormat="1" x14ac:dyDescent="0.15">
      <c r="A70" s="25" t="s">
        <v>134</v>
      </c>
      <c r="B70" s="25">
        <v>426</v>
      </c>
      <c r="C70" s="25">
        <f t="shared" ref="C70:C133" si="134">SQRT((Q69-Q70)^2+(R69-R70)^2)*1000</f>
        <v>4.9999999999982947</v>
      </c>
      <c r="D70" s="26">
        <v>55.332999999999998</v>
      </c>
      <c r="E70" s="26">
        <v>0.13500000000000001</v>
      </c>
      <c r="F70" s="26">
        <v>3.6880000000000002</v>
      </c>
      <c r="G70" s="26">
        <v>0.52100000000000002</v>
      </c>
      <c r="H70" s="26">
        <v>6.1779999999999999</v>
      </c>
      <c r="I70" s="26">
        <v>33.274999999999999</v>
      </c>
      <c r="J70" s="26">
        <v>0.57099999999999995</v>
      </c>
      <c r="K70" s="26">
        <v>0.17</v>
      </c>
      <c r="L70" s="26">
        <v>7.0999999999999994E-2</v>
      </c>
      <c r="M70" s="26">
        <v>5.0000000000000001E-3</v>
      </c>
      <c r="N70" s="26"/>
      <c r="O70" s="25">
        <f t="shared" si="91"/>
        <v>99.946999999999989</v>
      </c>
      <c r="Q70" s="26">
        <v>46.21</v>
      </c>
      <c r="R70" s="26">
        <v>80.111999999999995</v>
      </c>
      <c r="S70" s="26">
        <v>11.041</v>
      </c>
      <c r="U70" s="26"/>
      <c r="V70" s="27">
        <v>12</v>
      </c>
      <c r="W70" s="27">
        <v>4</v>
      </c>
      <c r="X70" s="14">
        <v>0</v>
      </c>
      <c r="Z70" s="28">
        <f t="shared" si="92"/>
        <v>1.9125180936378341</v>
      </c>
      <c r="AA70" s="28">
        <f t="shared" si="93"/>
        <v>3.510129135096976E-3</v>
      </c>
      <c r="AB70" s="28">
        <f t="shared" si="94"/>
        <v>0.15022504428482919</v>
      </c>
      <c r="AC70" s="28">
        <f t="shared" si="95"/>
        <v>1.4236523961898496E-2</v>
      </c>
      <c r="AD70" s="28">
        <f t="shared" si="96"/>
        <v>0</v>
      </c>
      <c r="AE70" s="28">
        <f t="shared" si="97"/>
        <v>0.17857006603871978</v>
      </c>
      <c r="AF70" s="28">
        <f t="shared" si="98"/>
        <v>1.7144185743407707</v>
      </c>
      <c r="AG70" s="28">
        <f t="shared" si="99"/>
        <v>2.1144601181592667E-2</v>
      </c>
      <c r="AH70" s="28">
        <f t="shared" si="100"/>
        <v>4.9765103792213002E-3</v>
      </c>
      <c r="AI70" s="28">
        <f t="shared" si="101"/>
        <v>1.973926002760096E-3</v>
      </c>
      <c r="AJ70" s="28">
        <f t="shared" si="102"/>
        <v>3.3504828196747135E-4</v>
      </c>
      <c r="AK70" s="28">
        <f t="shared" si="103"/>
        <v>0</v>
      </c>
      <c r="AL70" s="28">
        <f t="shared" si="104"/>
        <v>4.0019085172446909</v>
      </c>
      <c r="AM70" s="28">
        <f t="shared" si="105"/>
        <v>0.90566765049212261</v>
      </c>
      <c r="AN70" s="29">
        <f t="shared" si="106"/>
        <v>0</v>
      </c>
      <c r="AP70" s="25">
        <f t="shared" si="107"/>
        <v>55.332999999999998</v>
      </c>
      <c r="AQ70" s="25">
        <f t="shared" si="108"/>
        <v>0.13500000000000001</v>
      </c>
      <c r="AR70" s="25">
        <f t="shared" si="109"/>
        <v>3.6880000000000002</v>
      </c>
      <c r="AS70" s="25">
        <f t="shared" si="110"/>
        <v>0.52100000000000002</v>
      </c>
      <c r="AT70" s="25">
        <f t="shared" si="111"/>
        <v>0</v>
      </c>
      <c r="AU70" s="25">
        <f t="shared" si="112"/>
        <v>6.177999999999999</v>
      </c>
      <c r="AV70" s="25">
        <f t="shared" si="113"/>
        <v>33.274999999999999</v>
      </c>
      <c r="AW70" s="25">
        <f t="shared" si="114"/>
        <v>0.57099999999999995</v>
      </c>
      <c r="AX70" s="25">
        <f t="shared" si="115"/>
        <v>0.17</v>
      </c>
      <c r="AY70" s="25">
        <f t="shared" si="116"/>
        <v>7.0999999999999994E-2</v>
      </c>
      <c r="AZ70" s="25">
        <f t="shared" si="117"/>
        <v>5.0000000000000001E-3</v>
      </c>
      <c r="BA70" s="25">
        <f t="shared" si="118"/>
        <v>0</v>
      </c>
      <c r="BB70" s="25">
        <f t="shared" si="119"/>
        <v>99.946999999999989</v>
      </c>
      <c r="BD70" s="25">
        <f t="shared" si="120"/>
        <v>0.92098868175765647</v>
      </c>
      <c r="BE70" s="25">
        <f t="shared" si="121"/>
        <v>1.6903313049357676E-3</v>
      </c>
      <c r="BF70" s="25">
        <f t="shared" si="122"/>
        <v>7.2342094939191845E-2</v>
      </c>
      <c r="BG70" s="25">
        <f t="shared" si="123"/>
        <v>6.8557141917231397E-3</v>
      </c>
      <c r="BH70" s="25">
        <f t="shared" si="124"/>
        <v>8.5991871276654974E-2</v>
      </c>
      <c r="BI70" s="25">
        <f t="shared" si="125"/>
        <v>0</v>
      </c>
      <c r="BJ70" s="25">
        <f t="shared" si="126"/>
        <v>0.82559224303053758</v>
      </c>
      <c r="BK70" s="25">
        <f t="shared" si="127"/>
        <v>1.0182355102055373E-2</v>
      </c>
      <c r="BL70" s="25">
        <f t="shared" si="128"/>
        <v>2.3964791492217083E-3</v>
      </c>
      <c r="BM70" s="25">
        <f t="shared" si="129"/>
        <v>9.5056016108647676E-4</v>
      </c>
      <c r="BN70" s="25">
        <f t="shared" si="130"/>
        <v>1.6134523200637637E-4</v>
      </c>
      <c r="BO70" s="25">
        <f t="shared" si="131"/>
        <v>0</v>
      </c>
      <c r="BP70" s="25">
        <f t="shared" si="132"/>
        <v>1.9271516761450698</v>
      </c>
      <c r="BQ70" s="25">
        <f t="shared" si="133"/>
        <v>2.0765923963233708</v>
      </c>
    </row>
    <row r="71" spans="1:69" s="25" customFormat="1" x14ac:dyDescent="0.15">
      <c r="A71" s="25" t="s">
        <v>135</v>
      </c>
      <c r="B71" s="25">
        <v>427</v>
      </c>
      <c r="C71" s="25">
        <f t="shared" si="134"/>
        <v>4.9999999999982947</v>
      </c>
      <c r="D71" s="26">
        <v>55.298999999999999</v>
      </c>
      <c r="E71" s="26">
        <v>0.13300000000000001</v>
      </c>
      <c r="F71" s="26">
        <v>3.6720000000000002</v>
      </c>
      <c r="G71" s="26">
        <v>0.52400000000000002</v>
      </c>
      <c r="H71" s="26">
        <v>6.2380000000000004</v>
      </c>
      <c r="I71" s="26">
        <v>33.326000000000001</v>
      </c>
      <c r="J71" s="26">
        <v>0.51800000000000002</v>
      </c>
      <c r="K71" s="26">
        <v>0.16500000000000001</v>
      </c>
      <c r="L71" s="26">
        <v>7.6999999999999999E-2</v>
      </c>
      <c r="M71" s="26">
        <v>1.6E-2</v>
      </c>
      <c r="N71" s="26"/>
      <c r="O71" s="25">
        <f t="shared" si="91"/>
        <v>99.968000000000018</v>
      </c>
      <c r="Q71" s="26">
        <v>46.213999999999999</v>
      </c>
      <c r="R71" s="26">
        <v>80.114999999999995</v>
      </c>
      <c r="S71" s="26">
        <v>11.041</v>
      </c>
      <c r="U71" s="26"/>
      <c r="V71" s="27">
        <v>12</v>
      </c>
      <c r="W71" s="27">
        <v>4</v>
      </c>
      <c r="X71" s="14">
        <v>0</v>
      </c>
      <c r="Z71" s="28">
        <f t="shared" si="92"/>
        <v>1.9115088146310029</v>
      </c>
      <c r="AA71" s="28">
        <f t="shared" si="93"/>
        <v>3.4584273606986697E-3</v>
      </c>
      <c r="AB71" s="28">
        <f t="shared" si="94"/>
        <v>0.1495862905418997</v>
      </c>
      <c r="AC71" s="28">
        <f t="shared" si="95"/>
        <v>1.4319742842690919E-2</v>
      </c>
      <c r="AD71" s="28">
        <f t="shared" si="96"/>
        <v>0</v>
      </c>
      <c r="AE71" s="28">
        <f t="shared" si="97"/>
        <v>0.18031996626773164</v>
      </c>
      <c r="AF71" s="28">
        <f t="shared" si="98"/>
        <v>1.7171952595040603</v>
      </c>
      <c r="AG71" s="28">
        <f t="shared" si="99"/>
        <v>1.9183632293211503E-2</v>
      </c>
      <c r="AH71" s="28">
        <f t="shared" si="100"/>
        <v>4.8305616459206821E-3</v>
      </c>
      <c r="AI71" s="28">
        <f t="shared" si="101"/>
        <v>2.1409224502757394E-3</v>
      </c>
      <c r="AJ71" s="28">
        <f t="shared" si="102"/>
        <v>1.0722475570197894E-3</v>
      </c>
      <c r="AK71" s="28">
        <f t="shared" si="103"/>
        <v>0</v>
      </c>
      <c r="AL71" s="28">
        <f t="shared" si="104"/>
        <v>4.0036158650945124</v>
      </c>
      <c r="AM71" s="28">
        <f t="shared" si="105"/>
        <v>0.90497047727541224</v>
      </c>
      <c r="AN71" s="29">
        <f t="shared" si="106"/>
        <v>0</v>
      </c>
      <c r="AP71" s="25">
        <f t="shared" si="107"/>
        <v>55.298999999999999</v>
      </c>
      <c r="AQ71" s="25">
        <f t="shared" si="108"/>
        <v>0.13300000000000001</v>
      </c>
      <c r="AR71" s="25">
        <f t="shared" si="109"/>
        <v>3.6720000000000002</v>
      </c>
      <c r="AS71" s="25">
        <f t="shared" si="110"/>
        <v>0.52400000000000002</v>
      </c>
      <c r="AT71" s="25">
        <f t="shared" si="111"/>
        <v>0</v>
      </c>
      <c r="AU71" s="25">
        <f t="shared" si="112"/>
        <v>6.2380000000000004</v>
      </c>
      <c r="AV71" s="25">
        <f t="shared" si="113"/>
        <v>33.326000000000001</v>
      </c>
      <c r="AW71" s="25">
        <f t="shared" si="114"/>
        <v>0.51800000000000002</v>
      </c>
      <c r="AX71" s="25">
        <f t="shared" si="115"/>
        <v>0.16500000000000001</v>
      </c>
      <c r="AY71" s="25">
        <f t="shared" si="116"/>
        <v>7.6999999999999999E-2</v>
      </c>
      <c r="AZ71" s="25">
        <f t="shared" si="117"/>
        <v>1.6E-2</v>
      </c>
      <c r="BA71" s="25">
        <f t="shared" si="118"/>
        <v>0</v>
      </c>
      <c r="BB71" s="25">
        <f t="shared" si="119"/>
        <v>99.968000000000018</v>
      </c>
      <c r="BD71" s="25">
        <f t="shared" si="120"/>
        <v>0.92042276964047942</v>
      </c>
      <c r="BE71" s="25">
        <f t="shared" si="121"/>
        <v>1.6652893596774598E-3</v>
      </c>
      <c r="BF71" s="25">
        <f t="shared" si="122"/>
        <v>7.202824637112594E-2</v>
      </c>
      <c r="BG71" s="25">
        <f t="shared" si="123"/>
        <v>6.8951904730574377E-3</v>
      </c>
      <c r="BH71" s="25">
        <f t="shared" si="124"/>
        <v>8.6827014086075405E-2</v>
      </c>
      <c r="BI71" s="25">
        <f t="shared" si="125"/>
        <v>0</v>
      </c>
      <c r="BJ71" s="25">
        <f t="shared" si="126"/>
        <v>0.82685761356080223</v>
      </c>
      <c r="BK71" s="25">
        <f t="shared" si="127"/>
        <v>9.23723282463167E-3</v>
      </c>
      <c r="BL71" s="25">
        <f t="shared" si="128"/>
        <v>2.3259944683622462E-3</v>
      </c>
      <c r="BM71" s="25">
        <f t="shared" si="129"/>
        <v>1.0308891887839255E-3</v>
      </c>
      <c r="BN71" s="25">
        <f t="shared" si="130"/>
        <v>5.1630474242040432E-4</v>
      </c>
      <c r="BO71" s="25">
        <f t="shared" si="131"/>
        <v>0</v>
      </c>
      <c r="BP71" s="25">
        <f t="shared" si="132"/>
        <v>1.9278065447154162</v>
      </c>
      <c r="BQ71" s="25">
        <f t="shared" si="133"/>
        <v>2.076772628492932</v>
      </c>
    </row>
    <row r="72" spans="1:69" s="25" customFormat="1" x14ac:dyDescent="0.15">
      <c r="A72" s="25" t="s">
        <v>136</v>
      </c>
      <c r="B72" s="25">
        <v>428</v>
      </c>
      <c r="C72" s="25">
        <f t="shared" si="134"/>
        <v>5.0000000000039799</v>
      </c>
      <c r="D72" s="26">
        <v>55.281999999999996</v>
      </c>
      <c r="E72" s="26">
        <v>0.13700000000000001</v>
      </c>
      <c r="F72" s="26">
        <v>3.6669999999999998</v>
      </c>
      <c r="G72" s="26">
        <v>0.51600000000000001</v>
      </c>
      <c r="H72" s="26">
        <v>6.1959999999999997</v>
      </c>
      <c r="I72" s="26">
        <v>33.281999999999996</v>
      </c>
      <c r="J72" s="26">
        <v>0.54</v>
      </c>
      <c r="K72" s="26">
        <v>0.16800000000000001</v>
      </c>
      <c r="L72" s="26">
        <v>6.8000000000000005E-2</v>
      </c>
      <c r="M72" s="26">
        <v>1E-3</v>
      </c>
      <c r="N72" s="26"/>
      <c r="O72" s="25">
        <f t="shared" ref="O72:O99" si="135">SUM(D72:N72)</f>
        <v>99.857000000000014</v>
      </c>
      <c r="Q72" s="26">
        <v>46.218000000000004</v>
      </c>
      <c r="R72" s="26">
        <v>80.117999999999995</v>
      </c>
      <c r="S72" s="26">
        <v>11.041</v>
      </c>
      <c r="U72" s="26"/>
      <c r="V72" s="27">
        <v>12</v>
      </c>
      <c r="W72" s="27">
        <v>4</v>
      </c>
      <c r="X72" s="14">
        <v>0</v>
      </c>
      <c r="Z72" s="28">
        <f t="shared" ref="Z72:Z99" si="136">IFERROR(BD72*$BQ72,"NA")</f>
        <v>1.9124933315937576</v>
      </c>
      <c r="AA72" s="28">
        <f t="shared" ref="AA72:AA99" si="137">IFERROR(BE72*$BQ72,"NA")</f>
        <v>3.565371103136717E-3</v>
      </c>
      <c r="AB72" s="28">
        <f t="shared" ref="AB72:AB99" si="138">IFERROR(BF72*$BQ72,"NA")</f>
        <v>0.14950550550727926</v>
      </c>
      <c r="AC72" s="28">
        <f t="shared" ref="AC72:AC99" si="139">IFERROR(BG72*$BQ72,"NA")</f>
        <v>1.4112722083418702E-2</v>
      </c>
      <c r="AD72" s="28">
        <f t="shared" ref="AD72:AD99" si="140">IFERROR(IF(OR($X72="spinel", $X72="Spinel", $X72="SPINEL"),((BH72+BI72)*BQ72-AE72),BI72*$BQ72),"NA")</f>
        <v>0</v>
      </c>
      <c r="AE72" s="28">
        <f t="shared" ref="AE72:AE99" si="141">IFERROR(IF(OR($X72="spinel", $X72="Spinel", $X72="SPINEL"),(1-AF72-AG72-AH72-AI72),BH72*$BQ72),"NA")</f>
        <v>0.17925323898548567</v>
      </c>
      <c r="AF72" s="28">
        <f t="shared" ref="AF72:AF99" si="142">IFERROR(BJ72*$BQ72,"NA")</f>
        <v>1.7163389679550265</v>
      </c>
      <c r="AG72" s="28">
        <f t="shared" ref="AG72:AG99" si="143">IFERROR(BK72*$BQ72,"NA")</f>
        <v>2.0014834215775025E-2</v>
      </c>
      <c r="AH72" s="28">
        <f t="shared" ref="AH72:AH99" si="144">IFERROR(BL72*$BQ72,"NA")</f>
        <v>4.9224364955028684E-3</v>
      </c>
      <c r="AI72" s="28">
        <f t="shared" ref="AI72:AI99" si="145">IFERROR(BM72*$BQ72,"NA")</f>
        <v>1.8922402647445354E-3</v>
      </c>
      <c r="AJ72" s="28">
        <f t="shared" ref="AJ72:AJ99" si="146">IFERROR(BN72*$BQ72,"NA")</f>
        <v>6.7070607258139288E-5</v>
      </c>
      <c r="AK72" s="28">
        <f t="shared" ref="AK72:AK99" si="147">IFERROR(BO72*$BQ72,"NA")</f>
        <v>0</v>
      </c>
      <c r="AL72" s="28">
        <f t="shared" ref="AL72:AL99" si="148">IFERROR(SUM(Z72:AK72),"NA")</f>
        <v>4.0021657188113853</v>
      </c>
      <c r="AM72" s="28">
        <f t="shared" ref="AM72:AM99" si="149">IFERROR(AF72/(AF72+AE72),"NA")</f>
        <v>0.90543681371490725</v>
      </c>
      <c r="AN72" s="29">
        <f t="shared" ref="AN72:AN99" si="150">IFERROR(AD72/(AD72+AE72),"NA")</f>
        <v>0</v>
      </c>
      <c r="AP72" s="25">
        <f t="shared" ref="AP72:AP99" si="151">D72</f>
        <v>55.281999999999996</v>
      </c>
      <c r="AQ72" s="25">
        <f t="shared" ref="AQ72:AQ99" si="152">E72</f>
        <v>0.13700000000000001</v>
      </c>
      <c r="AR72" s="25">
        <f t="shared" ref="AR72:AR99" si="153">F72</f>
        <v>3.6669999999999998</v>
      </c>
      <c r="AS72" s="25">
        <f t="shared" ref="AS72:AS99" si="154">G72</f>
        <v>0.51600000000000001</v>
      </c>
      <c r="AT72" s="25">
        <f t="shared" ref="AT72:AT99" si="155">BI72*AT$1/2</f>
        <v>0</v>
      </c>
      <c r="AU72" s="25">
        <f t="shared" ref="AU72:AU99" si="156">BH72*AU$1</f>
        <v>6.1959999999999988</v>
      </c>
      <c r="AV72" s="25">
        <f t="shared" ref="AV72:AV99" si="157">I72</f>
        <v>33.281999999999996</v>
      </c>
      <c r="AW72" s="25">
        <f t="shared" ref="AW72:AW99" si="158">J72</f>
        <v>0.54</v>
      </c>
      <c r="AX72" s="25">
        <f t="shared" ref="AX72:AX99" si="159">K72</f>
        <v>0.16800000000000001</v>
      </c>
      <c r="AY72" s="25">
        <f t="shared" ref="AY72:AY99" si="160">L72</f>
        <v>6.8000000000000005E-2</v>
      </c>
      <c r="AZ72" s="25">
        <f t="shared" ref="AZ72:AZ99" si="161">M72</f>
        <v>1E-3</v>
      </c>
      <c r="BA72" s="25">
        <f t="shared" ref="BA72:BA99" si="162">N72</f>
        <v>0</v>
      </c>
      <c r="BB72" s="25">
        <f t="shared" ref="BB72:BB99" si="163">SUM(AP72:BA72)</f>
        <v>99.857000000000014</v>
      </c>
      <c r="BD72" s="25">
        <f t="shared" ref="BD72:BD99" si="164">D72/AP$1</f>
        <v>0.92013981358189079</v>
      </c>
      <c r="BE72" s="25">
        <f t="shared" ref="BE72:BE99" si="165">E72/AQ$1</f>
        <v>1.7153732501940752E-3</v>
      </c>
      <c r="BF72" s="25">
        <f t="shared" ref="BF72:BF99" si="166">F72/AR$1*2</f>
        <v>7.1930168693605342E-2</v>
      </c>
      <c r="BG72" s="25">
        <f t="shared" ref="BG72:BG99" si="167">G72/AS$1*2</f>
        <v>6.7899203894993092E-3</v>
      </c>
      <c r="BH72" s="25">
        <f t="shared" ref="BH72:BH99" si="168">IF(OR($X72="spinel", $X72="Spinel", $X72="SPINEL"),H72/AU$1,H72/AU$1*(1-$X72))</f>
        <v>8.6242414119481095E-2</v>
      </c>
      <c r="BI72" s="25">
        <f t="shared" ref="BI72:BI99" si="169">IF(OR($X72="spinel", $X72="Spinel", $X72="SPINEL"),0,H72/AU$1*$X72)</f>
        <v>0</v>
      </c>
      <c r="BJ72" s="25">
        <f t="shared" ref="BJ72:BJ99" si="170">I72/AV$1</f>
        <v>0.82576592133861304</v>
      </c>
      <c r="BK72" s="25">
        <f t="shared" ref="BK72:BK99" si="171">J72/AW$1</f>
        <v>9.6295477322415109E-3</v>
      </c>
      <c r="BL72" s="25">
        <f t="shared" ref="BL72:BL99" si="172">K72/AX$1</f>
        <v>2.3682852768779237E-3</v>
      </c>
      <c r="BM72" s="25">
        <f t="shared" ref="BM72:BM99" si="173">L72/AY$1</f>
        <v>9.1039564723775248E-4</v>
      </c>
      <c r="BN72" s="25">
        <f t="shared" ref="BN72:BN99" si="174">M72/AZ$1*2</f>
        <v>3.226904640127527E-5</v>
      </c>
      <c r="BO72" s="25">
        <f t="shared" ref="BO72:BO99" si="175">N72/BA$1*2</f>
        <v>0</v>
      </c>
      <c r="BP72" s="25">
        <f t="shared" ref="BP72:BP99" si="176">SUM(BD72:BO72)</f>
        <v>1.925524109076042</v>
      </c>
      <c r="BQ72" s="25">
        <f t="shared" ref="BQ72:BQ99" si="177">IFERROR(IF(OR($U72="Total",$U72="total", $U72="TOTAL"),$W72/$BP72,V72/(BD72*4+BE72*4+BF72*3+BG72*3+BH72*2+BI72*3+BJ72*2+BK72*2+BL72*2+BM72*2+BN72+BO72)),"NA")</f>
        <v>2.0784812300957447</v>
      </c>
    </row>
    <row r="73" spans="1:69" s="25" customFormat="1" x14ac:dyDescent="0.15">
      <c r="A73" s="25" t="s">
        <v>137</v>
      </c>
      <c r="B73" s="25">
        <v>429</v>
      </c>
      <c r="C73" s="25">
        <f t="shared" si="134"/>
        <v>4.4721359550018667</v>
      </c>
      <c r="D73" s="26">
        <v>55.069000000000003</v>
      </c>
      <c r="E73" s="26">
        <v>0.158</v>
      </c>
      <c r="F73" s="26">
        <v>3.7080000000000002</v>
      </c>
      <c r="G73" s="26">
        <v>0.52300000000000002</v>
      </c>
      <c r="H73" s="26">
        <v>6.0439999999999996</v>
      </c>
      <c r="I73" s="26">
        <v>32.604999999999997</v>
      </c>
      <c r="J73" s="26">
        <v>1.4370000000000001</v>
      </c>
      <c r="K73" s="26">
        <v>0.16700000000000001</v>
      </c>
      <c r="L73" s="26">
        <v>7.3999999999999996E-2</v>
      </c>
      <c r="M73" s="26">
        <v>2.5000000000000001E-2</v>
      </c>
      <c r="N73" s="26"/>
      <c r="O73" s="25">
        <f t="shared" si="135"/>
        <v>99.81</v>
      </c>
      <c r="Q73" s="26">
        <v>46.222000000000001</v>
      </c>
      <c r="R73" s="26">
        <v>80.12</v>
      </c>
      <c r="S73" s="26">
        <v>11.041</v>
      </c>
      <c r="U73" s="26"/>
      <c r="V73" s="27">
        <v>12</v>
      </c>
      <c r="W73" s="27">
        <v>4</v>
      </c>
      <c r="X73" s="14">
        <v>0</v>
      </c>
      <c r="Z73" s="28">
        <f t="shared" si="136"/>
        <v>1.9102090912731102</v>
      </c>
      <c r="AA73" s="28">
        <f t="shared" si="137"/>
        <v>4.1228619642723644E-3</v>
      </c>
      <c r="AB73" s="28">
        <f t="shared" si="138"/>
        <v>0.15158056999417024</v>
      </c>
      <c r="AC73" s="28">
        <f t="shared" si="139"/>
        <v>1.4342349819231576E-2</v>
      </c>
      <c r="AD73" s="28">
        <f t="shared" si="140"/>
        <v>0</v>
      </c>
      <c r="AE73" s="28">
        <f t="shared" si="141"/>
        <v>0.17532247502778145</v>
      </c>
      <c r="AF73" s="28">
        <f t="shared" si="142"/>
        <v>1.6859138781539871</v>
      </c>
      <c r="AG73" s="28">
        <f t="shared" si="143"/>
        <v>5.3403846636228623E-2</v>
      </c>
      <c r="AH73" s="28">
        <f t="shared" si="144"/>
        <v>4.9061954569145621E-3</v>
      </c>
      <c r="AI73" s="28">
        <f t="shared" si="145"/>
        <v>2.0646983995182382E-3</v>
      </c>
      <c r="AJ73" s="28">
        <f t="shared" si="146"/>
        <v>1.6812402614038689E-3</v>
      </c>
      <c r="AK73" s="28">
        <f t="shared" si="147"/>
        <v>0</v>
      </c>
      <c r="AL73" s="28">
        <f t="shared" si="148"/>
        <v>4.0035472069866183</v>
      </c>
      <c r="AM73" s="28">
        <f t="shared" si="149"/>
        <v>0.9058032179910579</v>
      </c>
      <c r="AN73" s="29">
        <f t="shared" si="150"/>
        <v>0</v>
      </c>
      <c r="AP73" s="25">
        <f t="shared" si="151"/>
        <v>55.069000000000003</v>
      </c>
      <c r="AQ73" s="25">
        <f t="shared" si="152"/>
        <v>0.158</v>
      </c>
      <c r="AR73" s="25">
        <f t="shared" si="153"/>
        <v>3.7080000000000002</v>
      </c>
      <c r="AS73" s="25">
        <f t="shared" si="154"/>
        <v>0.52300000000000002</v>
      </c>
      <c r="AT73" s="25">
        <f t="shared" si="155"/>
        <v>0</v>
      </c>
      <c r="AU73" s="25">
        <f t="shared" si="156"/>
        <v>6.0439999999999987</v>
      </c>
      <c r="AV73" s="25">
        <f t="shared" si="157"/>
        <v>32.604999999999997</v>
      </c>
      <c r="AW73" s="25">
        <f t="shared" si="158"/>
        <v>1.4370000000000001</v>
      </c>
      <c r="AX73" s="25">
        <f t="shared" si="159"/>
        <v>0.16700000000000001</v>
      </c>
      <c r="AY73" s="25">
        <f t="shared" si="160"/>
        <v>7.3999999999999996E-2</v>
      </c>
      <c r="AZ73" s="25">
        <f t="shared" si="161"/>
        <v>2.5000000000000001E-2</v>
      </c>
      <c r="BA73" s="25">
        <f t="shared" si="162"/>
        <v>0</v>
      </c>
      <c r="BB73" s="25">
        <f t="shared" si="163"/>
        <v>99.81</v>
      </c>
      <c r="BD73" s="25">
        <f t="shared" si="164"/>
        <v>0.91659454061251666</v>
      </c>
      <c r="BE73" s="25">
        <f t="shared" si="165"/>
        <v>1.9783136754063057E-3</v>
      </c>
      <c r="BF73" s="25">
        <f t="shared" si="166"/>
        <v>7.2734405649274234E-2</v>
      </c>
      <c r="BG73" s="25">
        <f t="shared" si="167"/>
        <v>6.8820317126126714E-3</v>
      </c>
      <c r="BH73" s="25">
        <f t="shared" si="168"/>
        <v>8.4126719002282718E-2</v>
      </c>
      <c r="BI73" s="25">
        <f t="shared" si="169"/>
        <v>0</v>
      </c>
      <c r="BJ73" s="25">
        <f t="shared" si="170"/>
        <v>0.80896874782902106</v>
      </c>
      <c r="BK73" s="25">
        <f t="shared" si="171"/>
        <v>2.5625296465242683E-2</v>
      </c>
      <c r="BL73" s="25">
        <f t="shared" si="172"/>
        <v>2.3541883407060312E-3</v>
      </c>
      <c r="BM73" s="25">
        <f t="shared" si="173"/>
        <v>9.9072467493520116E-4</v>
      </c>
      <c r="BN73" s="25">
        <f t="shared" si="174"/>
        <v>8.0672616003188186E-4</v>
      </c>
      <c r="BO73" s="25">
        <f t="shared" si="175"/>
        <v>0</v>
      </c>
      <c r="BP73" s="25">
        <f t="shared" si="176"/>
        <v>1.9210616941220295</v>
      </c>
      <c r="BQ73" s="25">
        <f t="shared" si="177"/>
        <v>2.084028440750485</v>
      </c>
    </row>
    <row r="74" spans="1:69" s="25" customFormat="1" x14ac:dyDescent="0.15">
      <c r="A74" s="25" t="s">
        <v>138</v>
      </c>
      <c r="B74" s="25">
        <v>430</v>
      </c>
      <c r="C74" s="25">
        <f t="shared" si="134"/>
        <v>5.8309518948414594</v>
      </c>
      <c r="D74" s="26">
        <v>55.31</v>
      </c>
      <c r="E74" s="26">
        <v>0.13100000000000001</v>
      </c>
      <c r="F74" s="26">
        <v>3.694</v>
      </c>
      <c r="G74" s="26">
        <v>0.52300000000000002</v>
      </c>
      <c r="H74" s="26">
        <v>6.1859999999999999</v>
      </c>
      <c r="I74" s="26">
        <v>33.366999999999997</v>
      </c>
      <c r="J74" s="26">
        <v>0.50800000000000001</v>
      </c>
      <c r="K74" s="26">
        <v>0.159</v>
      </c>
      <c r="L74" s="26">
        <v>7.3999999999999996E-2</v>
      </c>
      <c r="M74" s="26">
        <v>0.02</v>
      </c>
      <c r="N74" s="26"/>
      <c r="O74" s="25">
        <f t="shared" si="135"/>
        <v>99.972000000000008</v>
      </c>
      <c r="Q74" s="26">
        <v>46.226999999999997</v>
      </c>
      <c r="R74" s="26">
        <v>80.123000000000005</v>
      </c>
      <c r="S74" s="26">
        <v>11.041</v>
      </c>
      <c r="U74" s="26"/>
      <c r="V74" s="27">
        <v>12</v>
      </c>
      <c r="W74" s="27">
        <v>4</v>
      </c>
      <c r="X74" s="14">
        <v>0</v>
      </c>
      <c r="Z74" s="28">
        <f t="shared" si="136"/>
        <v>1.9112284414467742</v>
      </c>
      <c r="AA74" s="28">
        <f t="shared" si="137"/>
        <v>3.4052439263713759E-3</v>
      </c>
      <c r="AB74" s="28">
        <f t="shared" si="138"/>
        <v>0.15043050904541086</v>
      </c>
      <c r="AC74" s="28">
        <f t="shared" si="139"/>
        <v>1.4287476684588067E-2</v>
      </c>
      <c r="AD74" s="28">
        <f t="shared" si="140"/>
        <v>0</v>
      </c>
      <c r="AE74" s="28">
        <f t="shared" si="141"/>
        <v>0.17875503219934999</v>
      </c>
      <c r="AF74" s="28">
        <f t="shared" si="142"/>
        <v>1.7187138084464382</v>
      </c>
      <c r="AG74" s="28">
        <f t="shared" si="143"/>
        <v>1.8806791415253675E-2</v>
      </c>
      <c r="AH74" s="28">
        <f t="shared" si="144"/>
        <v>4.6532964669772853E-3</v>
      </c>
      <c r="AI74" s="28">
        <f t="shared" si="145"/>
        <v>2.0567989636027179E-3</v>
      </c>
      <c r="AJ74" s="28">
        <f t="shared" si="146"/>
        <v>1.3398463341782018E-3</v>
      </c>
      <c r="AK74" s="28">
        <f t="shared" si="147"/>
        <v>0</v>
      </c>
      <c r="AL74" s="28">
        <f t="shared" si="148"/>
        <v>4.0036772449289453</v>
      </c>
      <c r="AM74" s="28">
        <f t="shared" si="149"/>
        <v>0.9057929024339012</v>
      </c>
      <c r="AN74" s="29">
        <f t="shared" si="150"/>
        <v>0</v>
      </c>
      <c r="AP74" s="25">
        <f t="shared" si="151"/>
        <v>55.31</v>
      </c>
      <c r="AQ74" s="25">
        <f t="shared" si="152"/>
        <v>0.13100000000000001</v>
      </c>
      <c r="AR74" s="25">
        <f t="shared" si="153"/>
        <v>3.694</v>
      </c>
      <c r="AS74" s="25">
        <f t="shared" si="154"/>
        <v>0.52300000000000002</v>
      </c>
      <c r="AT74" s="25">
        <f t="shared" si="155"/>
        <v>0</v>
      </c>
      <c r="AU74" s="25">
        <f t="shared" si="156"/>
        <v>6.1859999999999999</v>
      </c>
      <c r="AV74" s="25">
        <f t="shared" si="157"/>
        <v>33.366999999999997</v>
      </c>
      <c r="AW74" s="25">
        <f t="shared" si="158"/>
        <v>0.50800000000000001</v>
      </c>
      <c r="AX74" s="25">
        <f t="shared" si="159"/>
        <v>0.159</v>
      </c>
      <c r="AY74" s="25">
        <f t="shared" si="160"/>
        <v>7.3999999999999996E-2</v>
      </c>
      <c r="AZ74" s="25">
        <f t="shared" si="161"/>
        <v>0.02</v>
      </c>
      <c r="BA74" s="25">
        <f t="shared" si="162"/>
        <v>0</v>
      </c>
      <c r="BB74" s="25">
        <f t="shared" si="163"/>
        <v>99.972000000000008</v>
      </c>
      <c r="BD74" s="25">
        <f t="shared" si="164"/>
        <v>0.92060585885486024</v>
      </c>
      <c r="BE74" s="25">
        <f t="shared" si="165"/>
        <v>1.640247414419152E-3</v>
      </c>
      <c r="BF74" s="25">
        <f t="shared" si="166"/>
        <v>7.2459788152216556E-2</v>
      </c>
      <c r="BG74" s="25">
        <f t="shared" si="167"/>
        <v>6.8820317126126714E-3</v>
      </c>
      <c r="BH74" s="25">
        <f t="shared" si="168"/>
        <v>8.610322365124437E-2</v>
      </c>
      <c r="BI74" s="25">
        <f t="shared" si="169"/>
        <v>0</v>
      </c>
      <c r="BJ74" s="25">
        <f t="shared" si="170"/>
        <v>0.82787487222238754</v>
      </c>
      <c r="BK74" s="25">
        <f t="shared" si="171"/>
        <v>9.0589078666271985E-3</v>
      </c>
      <c r="BL74" s="25">
        <f t="shared" si="172"/>
        <v>2.241412851330892E-3</v>
      </c>
      <c r="BM74" s="25">
        <f t="shared" si="173"/>
        <v>9.9072467493520116E-4</v>
      </c>
      <c r="BN74" s="25">
        <f t="shared" si="174"/>
        <v>6.4538092802550549E-4</v>
      </c>
      <c r="BO74" s="25">
        <f t="shared" si="175"/>
        <v>0</v>
      </c>
      <c r="BP74" s="25">
        <f t="shared" si="176"/>
        <v>1.9285024483286595</v>
      </c>
      <c r="BQ74" s="25">
        <f t="shared" si="177"/>
        <v>2.0760550490349337</v>
      </c>
    </row>
    <row r="75" spans="1:69" s="25" customFormat="1" x14ac:dyDescent="0.15">
      <c r="A75" s="25" t="s">
        <v>139</v>
      </c>
      <c r="B75" s="25">
        <v>431</v>
      </c>
      <c r="C75" s="25">
        <f t="shared" si="134"/>
        <v>4.2426406871194464</v>
      </c>
      <c r="D75" s="26">
        <v>55.281999999999996</v>
      </c>
      <c r="E75" s="26">
        <v>0.13600000000000001</v>
      </c>
      <c r="F75" s="26">
        <v>3.7360000000000002</v>
      </c>
      <c r="G75" s="26">
        <v>0.52300000000000002</v>
      </c>
      <c r="H75" s="26">
        <v>6.2069999999999999</v>
      </c>
      <c r="I75" s="26">
        <v>33.32</v>
      </c>
      <c r="J75" s="26">
        <v>0.51100000000000001</v>
      </c>
      <c r="K75" s="26">
        <v>0.16700000000000001</v>
      </c>
      <c r="L75" s="26">
        <v>6.5000000000000002E-2</v>
      </c>
      <c r="M75" s="26">
        <v>6.0000000000000001E-3</v>
      </c>
      <c r="N75" s="26"/>
      <c r="O75" s="25">
        <f t="shared" si="135"/>
        <v>99.953000000000003</v>
      </c>
      <c r="Q75" s="26">
        <v>46.23</v>
      </c>
      <c r="R75" s="26">
        <v>80.126000000000005</v>
      </c>
      <c r="S75" s="26">
        <v>11.041</v>
      </c>
      <c r="U75" s="26"/>
      <c r="V75" s="27">
        <v>12</v>
      </c>
      <c r="W75" s="27">
        <v>4</v>
      </c>
      <c r="X75" s="14">
        <v>0</v>
      </c>
      <c r="Z75" s="28">
        <f t="shared" si="136"/>
        <v>1.9106741210445388</v>
      </c>
      <c r="AA75" s="28">
        <f t="shared" si="137"/>
        <v>3.5359797833761303E-3</v>
      </c>
      <c r="AB75" s="28">
        <f t="shared" si="138"/>
        <v>0.15217378229530396</v>
      </c>
      <c r="AC75" s="28">
        <f t="shared" si="139"/>
        <v>1.4290567258805601E-2</v>
      </c>
      <c r="AD75" s="28">
        <f t="shared" si="140"/>
        <v>0</v>
      </c>
      <c r="AE75" s="28">
        <f t="shared" si="141"/>
        <v>0.17940066144949943</v>
      </c>
      <c r="AF75" s="28">
        <f t="shared" si="142"/>
        <v>1.7166641244599574</v>
      </c>
      <c r="AG75" s="28">
        <f t="shared" si="143"/>
        <v>1.8921947331714383E-2</v>
      </c>
      <c r="AH75" s="28">
        <f t="shared" si="144"/>
        <v>4.8884818070655906E-3</v>
      </c>
      <c r="AI75" s="28">
        <f t="shared" si="145"/>
        <v>1.8070385406116266E-3</v>
      </c>
      <c r="AJ75" s="28">
        <f t="shared" si="146"/>
        <v>4.020408483121125E-4</v>
      </c>
      <c r="AK75" s="28">
        <f t="shared" si="147"/>
        <v>0</v>
      </c>
      <c r="AL75" s="28">
        <f t="shared" si="148"/>
        <v>4.0027587448191859</v>
      </c>
      <c r="AM75" s="28">
        <f t="shared" si="149"/>
        <v>0.90538263102468364</v>
      </c>
      <c r="AN75" s="29">
        <f t="shared" si="150"/>
        <v>0</v>
      </c>
      <c r="AP75" s="25">
        <f t="shared" si="151"/>
        <v>55.281999999999996</v>
      </c>
      <c r="AQ75" s="25">
        <f t="shared" si="152"/>
        <v>0.13600000000000001</v>
      </c>
      <c r="AR75" s="25">
        <f t="shared" si="153"/>
        <v>3.7360000000000002</v>
      </c>
      <c r="AS75" s="25">
        <f t="shared" si="154"/>
        <v>0.52300000000000002</v>
      </c>
      <c r="AT75" s="25">
        <f t="shared" si="155"/>
        <v>0</v>
      </c>
      <c r="AU75" s="25">
        <f t="shared" si="156"/>
        <v>6.2070000000000007</v>
      </c>
      <c r="AV75" s="25">
        <f t="shared" si="157"/>
        <v>33.32</v>
      </c>
      <c r="AW75" s="25">
        <f t="shared" si="158"/>
        <v>0.51100000000000001</v>
      </c>
      <c r="AX75" s="25">
        <f t="shared" si="159"/>
        <v>0.16700000000000001</v>
      </c>
      <c r="AY75" s="25">
        <f t="shared" si="160"/>
        <v>6.5000000000000002E-2</v>
      </c>
      <c r="AZ75" s="25">
        <f t="shared" si="161"/>
        <v>6.0000000000000001E-3</v>
      </c>
      <c r="BA75" s="25">
        <f t="shared" si="162"/>
        <v>0</v>
      </c>
      <c r="BB75" s="25">
        <f t="shared" si="163"/>
        <v>99.953000000000003</v>
      </c>
      <c r="BD75" s="25">
        <f t="shared" si="164"/>
        <v>0.92013981358189079</v>
      </c>
      <c r="BE75" s="25">
        <f t="shared" si="165"/>
        <v>1.7028522775649213E-3</v>
      </c>
      <c r="BF75" s="25">
        <f t="shared" si="166"/>
        <v>7.3283640643389575E-2</v>
      </c>
      <c r="BG75" s="25">
        <f t="shared" si="167"/>
        <v>6.8820317126126714E-3</v>
      </c>
      <c r="BH75" s="25">
        <f t="shared" si="168"/>
        <v>8.6395523634541518E-2</v>
      </c>
      <c r="BI75" s="25">
        <f t="shared" si="169"/>
        <v>0</v>
      </c>
      <c r="BJ75" s="25">
        <f t="shared" si="170"/>
        <v>0.82670874643959469</v>
      </c>
      <c r="BK75" s="25">
        <f t="shared" si="171"/>
        <v>9.1124053540285396E-3</v>
      </c>
      <c r="BL75" s="25">
        <f t="shared" si="172"/>
        <v>2.3541883407060312E-3</v>
      </c>
      <c r="BM75" s="25">
        <f t="shared" si="173"/>
        <v>8.7023113338902808E-4</v>
      </c>
      <c r="BN75" s="25">
        <f t="shared" si="174"/>
        <v>1.9361427840765164E-4</v>
      </c>
      <c r="BO75" s="25">
        <f t="shared" si="175"/>
        <v>0</v>
      </c>
      <c r="BP75" s="25">
        <f t="shared" si="176"/>
        <v>1.9276430473961252</v>
      </c>
      <c r="BQ75" s="25">
        <f t="shared" si="177"/>
        <v>2.0765041277876324</v>
      </c>
    </row>
    <row r="76" spans="1:69" s="25" customFormat="1" x14ac:dyDescent="0.15">
      <c r="A76" s="25" t="s">
        <v>140</v>
      </c>
      <c r="B76" s="25">
        <v>432</v>
      </c>
      <c r="C76" s="25">
        <f t="shared" si="134"/>
        <v>5.8309518948475532</v>
      </c>
      <c r="D76" s="26">
        <v>55.295000000000002</v>
      </c>
      <c r="E76" s="26">
        <v>0.13700000000000001</v>
      </c>
      <c r="F76" s="26">
        <v>3.7370000000000001</v>
      </c>
      <c r="G76" s="26">
        <v>0.52100000000000002</v>
      </c>
      <c r="H76" s="26">
        <v>6.2210000000000001</v>
      </c>
      <c r="I76" s="26">
        <v>33.418999999999997</v>
      </c>
      <c r="J76" s="26">
        <v>0.503</v>
      </c>
      <c r="K76" s="26">
        <v>0.16800000000000001</v>
      </c>
      <c r="L76" s="26">
        <v>7.0000000000000007E-2</v>
      </c>
      <c r="M76" s="26">
        <v>8.0000000000000002E-3</v>
      </c>
      <c r="N76" s="26"/>
      <c r="O76" s="25">
        <f t="shared" si="135"/>
        <v>100.07899999999999</v>
      </c>
      <c r="Q76" s="26">
        <v>46.234999999999999</v>
      </c>
      <c r="R76" s="26">
        <v>80.129000000000005</v>
      </c>
      <c r="S76" s="26">
        <v>11.041</v>
      </c>
      <c r="U76" s="26"/>
      <c r="V76" s="27">
        <v>12</v>
      </c>
      <c r="W76" s="27">
        <v>4</v>
      </c>
      <c r="X76" s="14">
        <v>0</v>
      </c>
      <c r="Z76" s="28">
        <f t="shared" si="136"/>
        <v>1.9090953460267426</v>
      </c>
      <c r="AA76" s="28">
        <f t="shared" si="137"/>
        <v>3.5581996601093788E-3</v>
      </c>
      <c r="AB76" s="28">
        <f t="shared" si="138"/>
        <v>0.15205298391539016</v>
      </c>
      <c r="AC76" s="28">
        <f t="shared" si="139"/>
        <v>1.4220811653694852E-2</v>
      </c>
      <c r="AD76" s="28">
        <f t="shared" si="140"/>
        <v>0</v>
      </c>
      <c r="AE76" s="28">
        <f t="shared" si="141"/>
        <v>0.17961449338446736</v>
      </c>
      <c r="AF76" s="28">
        <f t="shared" si="142"/>
        <v>1.7199375195855351</v>
      </c>
      <c r="AG76" s="28">
        <f t="shared" si="143"/>
        <v>1.8605947706077295E-2</v>
      </c>
      <c r="AH76" s="28">
        <f t="shared" si="144"/>
        <v>4.9125354299862567E-3</v>
      </c>
      <c r="AI76" s="28">
        <f t="shared" si="145"/>
        <v>1.9439763650306492E-3</v>
      </c>
      <c r="AJ76" s="28">
        <f t="shared" si="146"/>
        <v>5.3548560314359978E-4</v>
      </c>
      <c r="AK76" s="28">
        <f t="shared" si="147"/>
        <v>0</v>
      </c>
      <c r="AL76" s="28">
        <f t="shared" si="148"/>
        <v>4.0044772993301772</v>
      </c>
      <c r="AM76" s="28">
        <f t="shared" si="149"/>
        <v>0.9054437613931744</v>
      </c>
      <c r="AN76" s="29">
        <f t="shared" si="150"/>
        <v>0</v>
      </c>
      <c r="AP76" s="25">
        <f t="shared" si="151"/>
        <v>55.295000000000002</v>
      </c>
      <c r="AQ76" s="25">
        <f t="shared" si="152"/>
        <v>0.13700000000000001</v>
      </c>
      <c r="AR76" s="25">
        <f t="shared" si="153"/>
        <v>3.7370000000000001</v>
      </c>
      <c r="AS76" s="25">
        <f t="shared" si="154"/>
        <v>0.52100000000000002</v>
      </c>
      <c r="AT76" s="25">
        <f t="shared" si="155"/>
        <v>0</v>
      </c>
      <c r="AU76" s="25">
        <f t="shared" si="156"/>
        <v>6.2210000000000001</v>
      </c>
      <c r="AV76" s="25">
        <f t="shared" si="157"/>
        <v>33.418999999999997</v>
      </c>
      <c r="AW76" s="25">
        <f t="shared" si="158"/>
        <v>0.503</v>
      </c>
      <c r="AX76" s="25">
        <f t="shared" si="159"/>
        <v>0.16800000000000001</v>
      </c>
      <c r="AY76" s="25">
        <f t="shared" si="160"/>
        <v>7.0000000000000007E-2</v>
      </c>
      <c r="AZ76" s="25">
        <f t="shared" si="161"/>
        <v>8.0000000000000002E-3</v>
      </c>
      <c r="BA76" s="25">
        <f t="shared" si="162"/>
        <v>0</v>
      </c>
      <c r="BB76" s="25">
        <f t="shared" si="163"/>
        <v>100.07899999999999</v>
      </c>
      <c r="BD76" s="25">
        <f t="shared" si="164"/>
        <v>0.92035619174434091</v>
      </c>
      <c r="BE76" s="25">
        <f t="shared" si="165"/>
        <v>1.7153732501940752E-3</v>
      </c>
      <c r="BF76" s="25">
        <f t="shared" si="166"/>
        <v>7.3303256178893689E-2</v>
      </c>
      <c r="BG76" s="25">
        <f t="shared" si="167"/>
        <v>6.8557141917231397E-3</v>
      </c>
      <c r="BH76" s="25">
        <f t="shared" si="168"/>
        <v>8.6590390290072941E-2</v>
      </c>
      <c r="BI76" s="25">
        <f t="shared" si="169"/>
        <v>0</v>
      </c>
      <c r="BJ76" s="25">
        <f t="shared" si="170"/>
        <v>0.82916505393952011</v>
      </c>
      <c r="BK76" s="25">
        <f t="shared" si="171"/>
        <v>8.9697453876249611E-3</v>
      </c>
      <c r="BL76" s="25">
        <f t="shared" si="172"/>
        <v>2.3682852768779237E-3</v>
      </c>
      <c r="BM76" s="25">
        <f t="shared" si="173"/>
        <v>9.3717198980356874E-4</v>
      </c>
      <c r="BN76" s="25">
        <f t="shared" si="174"/>
        <v>2.5815237121020216E-4</v>
      </c>
      <c r="BO76" s="25">
        <f t="shared" si="175"/>
        <v>0</v>
      </c>
      <c r="BP76" s="25">
        <f t="shared" si="176"/>
        <v>1.9305193346202612</v>
      </c>
      <c r="BQ76" s="25">
        <f t="shared" si="177"/>
        <v>2.0743005405423038</v>
      </c>
    </row>
    <row r="77" spans="1:69" s="25" customFormat="1" x14ac:dyDescent="0.15">
      <c r="A77" s="25" t="s">
        <v>141</v>
      </c>
      <c r="B77" s="25">
        <v>433</v>
      </c>
      <c r="C77" s="25">
        <f t="shared" si="134"/>
        <v>4.4721359549955126</v>
      </c>
      <c r="D77" s="26">
        <v>55.226999999999997</v>
      </c>
      <c r="E77" s="26">
        <v>0.16700000000000001</v>
      </c>
      <c r="F77" s="26">
        <v>3.5670000000000002</v>
      </c>
      <c r="G77" s="26">
        <v>0.51100000000000001</v>
      </c>
      <c r="H77" s="26">
        <v>6.0609999999999999</v>
      </c>
      <c r="I77" s="26">
        <v>32.695</v>
      </c>
      <c r="J77" s="26">
        <v>1.5189999999999999</v>
      </c>
      <c r="K77" s="26">
        <v>0.17</v>
      </c>
      <c r="L77" s="26">
        <v>7.2999999999999995E-2</v>
      </c>
      <c r="M77" s="26">
        <v>1.9E-2</v>
      </c>
      <c r="N77" s="26"/>
      <c r="O77" s="25">
        <f t="shared" si="135"/>
        <v>100.00900000000001</v>
      </c>
      <c r="Q77" s="26">
        <v>46.238999999999997</v>
      </c>
      <c r="R77" s="26">
        <v>80.131</v>
      </c>
      <c r="S77" s="26">
        <v>11.041</v>
      </c>
      <c r="U77" s="26"/>
      <c r="V77" s="27">
        <v>12</v>
      </c>
      <c r="W77" s="27">
        <v>4</v>
      </c>
      <c r="X77" s="14">
        <v>0</v>
      </c>
      <c r="Z77" s="28">
        <f t="shared" si="136"/>
        <v>1.9123927504618374</v>
      </c>
      <c r="AA77" s="28">
        <f t="shared" si="137"/>
        <v>4.3502087497757844E-3</v>
      </c>
      <c r="AB77" s="28">
        <f t="shared" si="138"/>
        <v>0.1455656280328575</v>
      </c>
      <c r="AC77" s="28">
        <f t="shared" si="139"/>
        <v>1.3989153674773113E-2</v>
      </c>
      <c r="AD77" s="28">
        <f t="shared" si="140"/>
        <v>0</v>
      </c>
      <c r="AE77" s="28">
        <f t="shared" si="141"/>
        <v>0.17551302040566788</v>
      </c>
      <c r="AF77" s="28">
        <f t="shared" si="142"/>
        <v>1.6876579968733798</v>
      </c>
      <c r="AG77" s="28">
        <f t="shared" si="143"/>
        <v>5.6354093022559927E-2</v>
      </c>
      <c r="AH77" s="28">
        <f t="shared" si="144"/>
        <v>4.9857352715954361E-3</v>
      </c>
      <c r="AI77" s="28">
        <f t="shared" si="145"/>
        <v>2.033291664590319E-3</v>
      </c>
      <c r="AJ77" s="28">
        <f t="shared" si="146"/>
        <v>1.2755435550694924E-3</v>
      </c>
      <c r="AK77" s="28">
        <f t="shared" si="147"/>
        <v>0</v>
      </c>
      <c r="AL77" s="28">
        <f t="shared" si="148"/>
        <v>4.0041174217121061</v>
      </c>
      <c r="AM77" s="28">
        <f t="shared" si="149"/>
        <v>0.90579875986800995</v>
      </c>
      <c r="AN77" s="29">
        <f t="shared" si="150"/>
        <v>0</v>
      </c>
      <c r="AP77" s="25">
        <f t="shared" si="151"/>
        <v>55.226999999999997</v>
      </c>
      <c r="AQ77" s="25">
        <f t="shared" si="152"/>
        <v>0.16700000000000001</v>
      </c>
      <c r="AR77" s="25">
        <f t="shared" si="153"/>
        <v>3.5670000000000002</v>
      </c>
      <c r="AS77" s="25">
        <f t="shared" si="154"/>
        <v>0.51100000000000001</v>
      </c>
      <c r="AT77" s="25">
        <f t="shared" si="155"/>
        <v>0</v>
      </c>
      <c r="AU77" s="25">
        <f t="shared" si="156"/>
        <v>6.0609999999999999</v>
      </c>
      <c r="AV77" s="25">
        <f t="shared" si="157"/>
        <v>32.695</v>
      </c>
      <c r="AW77" s="25">
        <f t="shared" si="158"/>
        <v>1.5189999999999999</v>
      </c>
      <c r="AX77" s="25">
        <f t="shared" si="159"/>
        <v>0.17</v>
      </c>
      <c r="AY77" s="25">
        <f t="shared" si="160"/>
        <v>7.2999999999999995E-2</v>
      </c>
      <c r="AZ77" s="25">
        <f t="shared" si="161"/>
        <v>1.9E-2</v>
      </c>
      <c r="BA77" s="25">
        <f t="shared" si="162"/>
        <v>0</v>
      </c>
      <c r="BB77" s="25">
        <f t="shared" si="163"/>
        <v>100.00900000000001</v>
      </c>
      <c r="BD77" s="25">
        <f t="shared" si="164"/>
        <v>0.91922436750998671</v>
      </c>
      <c r="BE77" s="25">
        <f t="shared" si="165"/>
        <v>2.0910024290686901E-3</v>
      </c>
      <c r="BF77" s="25">
        <f t="shared" si="166"/>
        <v>6.9968615143193413E-2</v>
      </c>
      <c r="BG77" s="25">
        <f t="shared" si="167"/>
        <v>6.7241265872754787E-3</v>
      </c>
      <c r="BH77" s="25">
        <f t="shared" si="168"/>
        <v>8.4363342798285182E-2</v>
      </c>
      <c r="BI77" s="25">
        <f t="shared" si="169"/>
        <v>0</v>
      </c>
      <c r="BJ77" s="25">
        <f t="shared" si="170"/>
        <v>0.81120175464713529</v>
      </c>
      <c r="BK77" s="25">
        <f t="shared" si="171"/>
        <v>2.7087561120879355E-2</v>
      </c>
      <c r="BL77" s="25">
        <f t="shared" si="172"/>
        <v>2.3964791492217083E-3</v>
      </c>
      <c r="BM77" s="25">
        <f t="shared" si="173"/>
        <v>9.7733650365229292E-4</v>
      </c>
      <c r="BN77" s="25">
        <f t="shared" si="174"/>
        <v>6.1311188162423017E-4</v>
      </c>
      <c r="BO77" s="25">
        <f t="shared" si="175"/>
        <v>0</v>
      </c>
      <c r="BP77" s="25">
        <f t="shared" si="176"/>
        <v>1.9246476977703224</v>
      </c>
      <c r="BQ77" s="25">
        <f t="shared" si="177"/>
        <v>2.0804417485604358</v>
      </c>
    </row>
    <row r="78" spans="1:69" s="25" customFormat="1" x14ac:dyDescent="0.15">
      <c r="A78" s="25" t="s">
        <v>142</v>
      </c>
      <c r="B78" s="25">
        <v>434</v>
      </c>
      <c r="C78" s="25">
        <f t="shared" si="134"/>
        <v>5.0000000000039799</v>
      </c>
      <c r="D78" s="26">
        <v>55.371000000000002</v>
      </c>
      <c r="E78" s="26">
        <v>0.13</v>
      </c>
      <c r="F78" s="26">
        <v>3.6549999999999998</v>
      </c>
      <c r="G78" s="26">
        <v>0.52</v>
      </c>
      <c r="H78" s="26">
        <v>6.23</v>
      </c>
      <c r="I78" s="26">
        <v>33.447000000000003</v>
      </c>
      <c r="J78" s="26">
        <v>0.51600000000000001</v>
      </c>
      <c r="K78" s="26">
        <v>0.16400000000000001</v>
      </c>
      <c r="L78" s="26">
        <v>7.9000000000000001E-2</v>
      </c>
      <c r="M78" s="26">
        <v>7.0000000000000001E-3</v>
      </c>
      <c r="N78" s="26"/>
      <c r="O78" s="25">
        <f t="shared" si="135"/>
        <v>100.11900000000001</v>
      </c>
      <c r="Q78" s="26">
        <v>46.243000000000002</v>
      </c>
      <c r="R78" s="26">
        <v>80.134</v>
      </c>
      <c r="S78" s="26">
        <v>11.041</v>
      </c>
      <c r="U78" s="26"/>
      <c r="V78" s="27">
        <v>12</v>
      </c>
      <c r="W78" s="27">
        <v>4</v>
      </c>
      <c r="X78" s="14">
        <v>0</v>
      </c>
      <c r="Z78" s="28">
        <f t="shared" si="136"/>
        <v>1.9110440826321471</v>
      </c>
      <c r="AA78" s="28">
        <f t="shared" si="137"/>
        <v>3.3752013083089977E-3</v>
      </c>
      <c r="AB78" s="28">
        <f t="shared" si="138"/>
        <v>0.14866399948769959</v>
      </c>
      <c r="AC78" s="28">
        <f t="shared" si="139"/>
        <v>1.4188503332556425E-2</v>
      </c>
      <c r="AD78" s="28">
        <f t="shared" si="140"/>
        <v>0</v>
      </c>
      <c r="AE78" s="28">
        <f t="shared" si="141"/>
        <v>0.17981081301206053</v>
      </c>
      <c r="AF78" s="28">
        <f t="shared" si="142"/>
        <v>1.7207705791098158</v>
      </c>
      <c r="AG78" s="28">
        <f t="shared" si="143"/>
        <v>1.9080075737042249E-2</v>
      </c>
      <c r="AH78" s="28">
        <f t="shared" si="144"/>
        <v>4.7938765230994187E-3</v>
      </c>
      <c r="AI78" s="28">
        <f t="shared" si="145"/>
        <v>2.1931413003522015E-3</v>
      </c>
      <c r="AJ78" s="28">
        <f t="shared" si="146"/>
        <v>4.6838441266695217E-4</v>
      </c>
      <c r="AK78" s="28">
        <f t="shared" si="147"/>
        <v>0</v>
      </c>
      <c r="AL78" s="28">
        <f t="shared" si="148"/>
        <v>4.004388656855749</v>
      </c>
      <c r="AM78" s="28">
        <f t="shared" si="149"/>
        <v>0.90539167974736745</v>
      </c>
      <c r="AN78" s="29">
        <f t="shared" si="150"/>
        <v>0</v>
      </c>
      <c r="AP78" s="25">
        <f t="shared" si="151"/>
        <v>55.371000000000002</v>
      </c>
      <c r="AQ78" s="25">
        <f t="shared" si="152"/>
        <v>0.13</v>
      </c>
      <c r="AR78" s="25">
        <f t="shared" si="153"/>
        <v>3.6549999999999998</v>
      </c>
      <c r="AS78" s="25">
        <f t="shared" si="154"/>
        <v>0.52</v>
      </c>
      <c r="AT78" s="25">
        <f t="shared" si="155"/>
        <v>0</v>
      </c>
      <c r="AU78" s="25">
        <f t="shared" si="156"/>
        <v>6.23</v>
      </c>
      <c r="AV78" s="25">
        <f t="shared" si="157"/>
        <v>33.447000000000003</v>
      </c>
      <c r="AW78" s="25">
        <f t="shared" si="158"/>
        <v>0.51600000000000001</v>
      </c>
      <c r="AX78" s="25">
        <f t="shared" si="159"/>
        <v>0.16400000000000001</v>
      </c>
      <c r="AY78" s="25">
        <f t="shared" si="160"/>
        <v>7.9000000000000001E-2</v>
      </c>
      <c r="AZ78" s="25">
        <f t="shared" si="161"/>
        <v>7.0000000000000001E-3</v>
      </c>
      <c r="BA78" s="25">
        <f t="shared" si="162"/>
        <v>0</v>
      </c>
      <c r="BB78" s="25">
        <f t="shared" si="163"/>
        <v>100.11900000000001</v>
      </c>
      <c r="BD78" s="25">
        <f t="shared" si="164"/>
        <v>0.92162117177097214</v>
      </c>
      <c r="BE78" s="25">
        <f t="shared" si="165"/>
        <v>1.6277264417899984E-3</v>
      </c>
      <c r="BF78" s="25">
        <f t="shared" si="166"/>
        <v>7.1694782267555907E-2</v>
      </c>
      <c r="BG78" s="25">
        <f t="shared" si="167"/>
        <v>6.8425554312783734E-3</v>
      </c>
      <c r="BH78" s="25">
        <f t="shared" si="168"/>
        <v>8.6715661711486008E-2</v>
      </c>
      <c r="BI78" s="25">
        <f t="shared" si="169"/>
        <v>0</v>
      </c>
      <c r="BJ78" s="25">
        <f t="shared" si="170"/>
        <v>0.82985976717182253</v>
      </c>
      <c r="BK78" s="25">
        <f t="shared" si="171"/>
        <v>9.2015678330307753E-3</v>
      </c>
      <c r="BL78" s="25">
        <f t="shared" si="172"/>
        <v>2.3118975321903541E-3</v>
      </c>
      <c r="BM78" s="25">
        <f t="shared" si="173"/>
        <v>1.0576655313497417E-3</v>
      </c>
      <c r="BN78" s="25">
        <f t="shared" si="174"/>
        <v>2.258833248089269E-4</v>
      </c>
      <c r="BO78" s="25">
        <f t="shared" si="175"/>
        <v>0</v>
      </c>
      <c r="BP78" s="25">
        <f t="shared" si="176"/>
        <v>1.9311586790162847</v>
      </c>
      <c r="BQ78" s="25">
        <f t="shared" si="177"/>
        <v>2.073567905303126</v>
      </c>
    </row>
    <row r="79" spans="1:69" s="25" customFormat="1" x14ac:dyDescent="0.15">
      <c r="A79" s="25" t="s">
        <v>143</v>
      </c>
      <c r="B79" s="25">
        <v>435</v>
      </c>
      <c r="C79" s="25">
        <f t="shared" si="134"/>
        <v>5.8309518948414594</v>
      </c>
      <c r="D79" s="26">
        <v>55.331000000000003</v>
      </c>
      <c r="E79" s="26">
        <v>0.14399999999999999</v>
      </c>
      <c r="F79" s="26">
        <v>3.6709999999999998</v>
      </c>
      <c r="G79" s="26">
        <v>0.52100000000000002</v>
      </c>
      <c r="H79" s="26">
        <v>6.2050000000000001</v>
      </c>
      <c r="I79" s="26">
        <v>33.354999999999997</v>
      </c>
      <c r="J79" s="26">
        <v>0.60199999999999998</v>
      </c>
      <c r="K79" s="26">
        <v>0.16300000000000001</v>
      </c>
      <c r="L79" s="26">
        <v>8.3000000000000004E-2</v>
      </c>
      <c r="M79" s="26">
        <v>4.0000000000000001E-3</v>
      </c>
      <c r="N79" s="26"/>
      <c r="O79" s="25">
        <f t="shared" si="135"/>
        <v>100.07900000000001</v>
      </c>
      <c r="Q79" s="26">
        <v>46.247999999999998</v>
      </c>
      <c r="R79" s="26">
        <v>80.137</v>
      </c>
      <c r="S79" s="26">
        <v>11.041</v>
      </c>
      <c r="U79" s="26"/>
      <c r="V79" s="27">
        <v>12</v>
      </c>
      <c r="W79" s="27">
        <v>4</v>
      </c>
      <c r="X79" s="14">
        <v>0</v>
      </c>
      <c r="Z79" s="28">
        <f t="shared" si="136"/>
        <v>1.9107177137028721</v>
      </c>
      <c r="AA79" s="28">
        <f t="shared" si="137"/>
        <v>3.7407483478815629E-3</v>
      </c>
      <c r="AB79" s="28">
        <f t="shared" si="138"/>
        <v>0.14939721027895711</v>
      </c>
      <c r="AC79" s="28">
        <f t="shared" si="139"/>
        <v>1.422363628953518E-2</v>
      </c>
      <c r="AD79" s="28">
        <f t="shared" si="140"/>
        <v>0</v>
      </c>
      <c r="AE79" s="28">
        <f t="shared" si="141"/>
        <v>0.17918812131721304</v>
      </c>
      <c r="AF79" s="28">
        <f t="shared" si="142"/>
        <v>1.7169846762825731</v>
      </c>
      <c r="AG79" s="28">
        <f t="shared" si="143"/>
        <v>2.2272376332910848E-2</v>
      </c>
      <c r="AH79" s="28">
        <f t="shared" si="144"/>
        <v>4.7672757395723752E-3</v>
      </c>
      <c r="AI79" s="28">
        <f t="shared" si="145"/>
        <v>2.3054583822381325E-3</v>
      </c>
      <c r="AJ79" s="28">
        <f t="shared" si="146"/>
        <v>2.677959824964705E-4</v>
      </c>
      <c r="AK79" s="28">
        <f t="shared" si="147"/>
        <v>0</v>
      </c>
      <c r="AL79" s="28">
        <f t="shared" si="148"/>
        <v>4.0038650126562496</v>
      </c>
      <c r="AM79" s="28">
        <f t="shared" si="149"/>
        <v>0.90550010972415962</v>
      </c>
      <c r="AN79" s="29">
        <f t="shared" si="150"/>
        <v>0</v>
      </c>
      <c r="AP79" s="25">
        <f t="shared" si="151"/>
        <v>55.331000000000003</v>
      </c>
      <c r="AQ79" s="25">
        <f t="shared" si="152"/>
        <v>0.14399999999999999</v>
      </c>
      <c r="AR79" s="25">
        <f t="shared" si="153"/>
        <v>3.6709999999999998</v>
      </c>
      <c r="AS79" s="25">
        <f t="shared" si="154"/>
        <v>0.52100000000000002</v>
      </c>
      <c r="AT79" s="25">
        <f t="shared" si="155"/>
        <v>0</v>
      </c>
      <c r="AU79" s="25">
        <f t="shared" si="156"/>
        <v>6.2050000000000001</v>
      </c>
      <c r="AV79" s="25">
        <f t="shared" si="157"/>
        <v>33.354999999999997</v>
      </c>
      <c r="AW79" s="25">
        <f t="shared" si="158"/>
        <v>0.60199999999999998</v>
      </c>
      <c r="AX79" s="25">
        <f t="shared" si="159"/>
        <v>0.16300000000000001</v>
      </c>
      <c r="AY79" s="25">
        <f t="shared" si="160"/>
        <v>8.3000000000000004E-2</v>
      </c>
      <c r="AZ79" s="25">
        <f t="shared" si="161"/>
        <v>4.0000000000000001E-3</v>
      </c>
      <c r="BA79" s="25">
        <f t="shared" si="162"/>
        <v>0</v>
      </c>
      <c r="BB79" s="25">
        <f t="shared" si="163"/>
        <v>100.07900000000001</v>
      </c>
      <c r="BD79" s="25">
        <f t="shared" si="164"/>
        <v>0.92095539280958727</v>
      </c>
      <c r="BE79" s="25">
        <f t="shared" si="165"/>
        <v>1.8030200585981517E-3</v>
      </c>
      <c r="BF79" s="25">
        <f t="shared" si="166"/>
        <v>7.2008630835621812E-2</v>
      </c>
      <c r="BG79" s="25">
        <f t="shared" si="167"/>
        <v>6.8557141917231397E-3</v>
      </c>
      <c r="BH79" s="25">
        <f t="shared" si="168"/>
        <v>8.6367685540894162E-2</v>
      </c>
      <c r="BI79" s="25">
        <f t="shared" si="169"/>
        <v>0</v>
      </c>
      <c r="BJ79" s="25">
        <f t="shared" si="170"/>
        <v>0.82757713797997234</v>
      </c>
      <c r="BK79" s="25">
        <f t="shared" si="171"/>
        <v>1.0735162471869238E-2</v>
      </c>
      <c r="BL79" s="25">
        <f t="shared" si="172"/>
        <v>2.2978005960184616E-3</v>
      </c>
      <c r="BM79" s="25">
        <f t="shared" si="173"/>
        <v>1.1112182164813742E-3</v>
      </c>
      <c r="BN79" s="25">
        <f t="shared" si="174"/>
        <v>1.2907618560510108E-4</v>
      </c>
      <c r="BO79" s="25">
        <f t="shared" si="175"/>
        <v>0</v>
      </c>
      <c r="BP79" s="25">
        <f t="shared" si="176"/>
        <v>1.929840838886371</v>
      </c>
      <c r="BQ79" s="25">
        <f t="shared" si="177"/>
        <v>2.0747125524438119</v>
      </c>
    </row>
    <row r="80" spans="1:69" s="25" customFormat="1" x14ac:dyDescent="0.15">
      <c r="A80" s="25" t="s">
        <v>144</v>
      </c>
      <c r="B80" s="25">
        <v>436</v>
      </c>
      <c r="C80" s="25">
        <f t="shared" si="134"/>
        <v>4.2426406871194464</v>
      </c>
      <c r="D80" s="26">
        <v>55.305</v>
      </c>
      <c r="E80" s="26">
        <v>0.13700000000000001</v>
      </c>
      <c r="F80" s="26">
        <v>3.6669999999999998</v>
      </c>
      <c r="G80" s="26">
        <v>0.52400000000000002</v>
      </c>
      <c r="H80" s="26">
        <v>6.173</v>
      </c>
      <c r="I80" s="26">
        <v>33.356000000000002</v>
      </c>
      <c r="J80" s="26">
        <v>0.57999999999999996</v>
      </c>
      <c r="K80" s="26">
        <v>0.16800000000000001</v>
      </c>
      <c r="L80" s="26">
        <v>6.7000000000000004E-2</v>
      </c>
      <c r="M80" s="26">
        <v>0.01</v>
      </c>
      <c r="N80" s="26"/>
      <c r="O80" s="25">
        <f t="shared" si="135"/>
        <v>99.987000000000009</v>
      </c>
      <c r="Q80" s="26">
        <v>46.250999999999998</v>
      </c>
      <c r="R80" s="26">
        <v>80.14</v>
      </c>
      <c r="S80" s="26">
        <v>11.041</v>
      </c>
      <c r="U80" s="26"/>
      <c r="V80" s="27">
        <v>12</v>
      </c>
      <c r="W80" s="27">
        <v>4</v>
      </c>
      <c r="X80" s="14">
        <v>0</v>
      </c>
      <c r="Z80" s="28">
        <f t="shared" si="136"/>
        <v>1.9111145230107252</v>
      </c>
      <c r="AA80" s="28">
        <f t="shared" si="137"/>
        <v>3.5613189734791939E-3</v>
      </c>
      <c r="AB80" s="28">
        <f t="shared" si="138"/>
        <v>0.14933558891927079</v>
      </c>
      <c r="AC80" s="28">
        <f t="shared" si="139"/>
        <v>1.4315235855913109E-2</v>
      </c>
      <c r="AD80" s="28">
        <f t="shared" si="140"/>
        <v>0</v>
      </c>
      <c r="AE80" s="28">
        <f t="shared" si="141"/>
        <v>0.17838486864604094</v>
      </c>
      <c r="AF80" s="28">
        <f t="shared" si="142"/>
        <v>1.7182001198414234</v>
      </c>
      <c r="AG80" s="28">
        <f t="shared" si="143"/>
        <v>2.1472982201531175E-2</v>
      </c>
      <c r="AH80" s="28">
        <f t="shared" si="144"/>
        <v>4.9168420285220947E-3</v>
      </c>
      <c r="AI80" s="28">
        <f t="shared" si="145"/>
        <v>1.862294251766631E-3</v>
      </c>
      <c r="AJ80" s="28">
        <f t="shared" si="146"/>
        <v>6.6994379906495677E-4</v>
      </c>
      <c r="AK80" s="28">
        <f t="shared" si="147"/>
        <v>0</v>
      </c>
      <c r="AL80" s="28">
        <f t="shared" si="148"/>
        <v>4.0038337175277379</v>
      </c>
      <c r="AM80" s="28">
        <f t="shared" si="149"/>
        <v>0.90594417348610157</v>
      </c>
      <c r="AN80" s="29">
        <f t="shared" si="150"/>
        <v>0</v>
      </c>
      <c r="AP80" s="25">
        <f t="shared" si="151"/>
        <v>55.305</v>
      </c>
      <c r="AQ80" s="25">
        <f t="shared" si="152"/>
        <v>0.13700000000000001</v>
      </c>
      <c r="AR80" s="25">
        <f t="shared" si="153"/>
        <v>3.6669999999999998</v>
      </c>
      <c r="AS80" s="25">
        <f t="shared" si="154"/>
        <v>0.52400000000000002</v>
      </c>
      <c r="AT80" s="25">
        <f t="shared" si="155"/>
        <v>0</v>
      </c>
      <c r="AU80" s="25">
        <f t="shared" si="156"/>
        <v>6.173</v>
      </c>
      <c r="AV80" s="25">
        <f t="shared" si="157"/>
        <v>33.356000000000002</v>
      </c>
      <c r="AW80" s="25">
        <f t="shared" si="158"/>
        <v>0.57999999999999996</v>
      </c>
      <c r="AX80" s="25">
        <f t="shared" si="159"/>
        <v>0.16800000000000001</v>
      </c>
      <c r="AY80" s="25">
        <f t="shared" si="160"/>
        <v>6.7000000000000004E-2</v>
      </c>
      <c r="AZ80" s="25">
        <f t="shared" si="161"/>
        <v>0.01</v>
      </c>
      <c r="BA80" s="25">
        <f t="shared" si="162"/>
        <v>0</v>
      </c>
      <c r="BB80" s="25">
        <f t="shared" si="163"/>
        <v>99.987000000000009</v>
      </c>
      <c r="BD80" s="25">
        <f t="shared" si="164"/>
        <v>0.92052263648468713</v>
      </c>
      <c r="BE80" s="25">
        <f t="shared" si="165"/>
        <v>1.7153732501940752E-3</v>
      </c>
      <c r="BF80" s="25">
        <f t="shared" si="166"/>
        <v>7.1930168693605342E-2</v>
      </c>
      <c r="BG80" s="25">
        <f t="shared" si="167"/>
        <v>6.8951904730574377E-3</v>
      </c>
      <c r="BH80" s="25">
        <f t="shared" si="168"/>
        <v>8.5922276042536619E-2</v>
      </c>
      <c r="BI80" s="25">
        <f t="shared" si="169"/>
        <v>0</v>
      </c>
      <c r="BJ80" s="25">
        <f t="shared" si="170"/>
        <v>0.82760194916684038</v>
      </c>
      <c r="BK80" s="25">
        <f t="shared" si="171"/>
        <v>1.0342847564259398E-2</v>
      </c>
      <c r="BL80" s="25">
        <f t="shared" si="172"/>
        <v>2.3682852768779237E-3</v>
      </c>
      <c r="BM80" s="25">
        <f t="shared" si="173"/>
        <v>8.9700747595484434E-4</v>
      </c>
      <c r="BN80" s="25">
        <f t="shared" si="174"/>
        <v>3.2269046401275274E-4</v>
      </c>
      <c r="BO80" s="25">
        <f t="shared" si="175"/>
        <v>0</v>
      </c>
      <c r="BP80" s="25">
        <f t="shared" si="176"/>
        <v>1.9285184248920257</v>
      </c>
      <c r="BQ80" s="25">
        <f t="shared" si="177"/>
        <v>2.0761189863933525</v>
      </c>
    </row>
    <row r="81" spans="1:69" s="25" customFormat="1" x14ac:dyDescent="0.15">
      <c r="A81" s="25" t="s">
        <v>145</v>
      </c>
      <c r="B81" s="25">
        <v>437</v>
      </c>
      <c r="C81" s="25">
        <f t="shared" si="134"/>
        <v>5.8309518948475532</v>
      </c>
      <c r="D81" s="26">
        <v>55.287999999999997</v>
      </c>
      <c r="E81" s="26">
        <v>0.13300000000000001</v>
      </c>
      <c r="F81" s="26">
        <v>3.6640000000000001</v>
      </c>
      <c r="G81" s="26">
        <v>0.52900000000000003</v>
      </c>
      <c r="H81" s="26">
        <v>6.17</v>
      </c>
      <c r="I81" s="26">
        <v>33.299999999999997</v>
      </c>
      <c r="J81" s="26">
        <v>0.53</v>
      </c>
      <c r="K81" s="26">
        <v>0.159</v>
      </c>
      <c r="L81" s="26">
        <v>7.3999999999999996E-2</v>
      </c>
      <c r="M81" s="26">
        <v>0.01</v>
      </c>
      <c r="N81" s="26"/>
      <c r="O81" s="25">
        <f t="shared" si="135"/>
        <v>99.857000000000014</v>
      </c>
      <c r="Q81" s="26">
        <v>46.256</v>
      </c>
      <c r="R81" s="26">
        <v>80.143000000000001</v>
      </c>
      <c r="S81" s="26">
        <v>11.041</v>
      </c>
      <c r="U81" s="26"/>
      <c r="V81" s="27">
        <v>12</v>
      </c>
      <c r="W81" s="27">
        <v>4</v>
      </c>
      <c r="X81" s="14">
        <v>0</v>
      </c>
      <c r="Z81" s="28">
        <f t="shared" si="136"/>
        <v>1.9125200737537735</v>
      </c>
      <c r="AA81" s="28">
        <f t="shared" si="137"/>
        <v>3.4609454436011779E-3</v>
      </c>
      <c r="AB81" s="28">
        <f t="shared" si="138"/>
        <v>0.14936907106107655</v>
      </c>
      <c r="AC81" s="28">
        <f t="shared" si="139"/>
        <v>1.446690730983852E-2</v>
      </c>
      <c r="AD81" s="28">
        <f t="shared" si="140"/>
        <v>0</v>
      </c>
      <c r="AE81" s="28">
        <f t="shared" si="141"/>
        <v>0.17848417085051035</v>
      </c>
      <c r="AF81" s="28">
        <f t="shared" si="142"/>
        <v>1.7171048678569432</v>
      </c>
      <c r="AG81" s="28">
        <f t="shared" si="143"/>
        <v>1.9642331950821327E-2</v>
      </c>
      <c r="AH81" s="28">
        <f t="shared" si="144"/>
        <v>4.6582940976367384E-3</v>
      </c>
      <c r="AI81" s="28">
        <f t="shared" si="145"/>
        <v>2.0590079613817718E-3</v>
      </c>
      <c r="AJ81" s="28">
        <f t="shared" si="146"/>
        <v>6.7064266316743638E-4</v>
      </c>
      <c r="AK81" s="28">
        <f t="shared" si="147"/>
        <v>0</v>
      </c>
      <c r="AL81" s="28">
        <f t="shared" si="148"/>
        <v>4.0024363129487499</v>
      </c>
      <c r="AM81" s="28">
        <f t="shared" si="149"/>
        <v>0.90584237025752512</v>
      </c>
      <c r="AN81" s="29">
        <f t="shared" si="150"/>
        <v>0</v>
      </c>
      <c r="AP81" s="25">
        <f t="shared" si="151"/>
        <v>55.287999999999997</v>
      </c>
      <c r="AQ81" s="25">
        <f t="shared" si="152"/>
        <v>0.13300000000000001</v>
      </c>
      <c r="AR81" s="25">
        <f t="shared" si="153"/>
        <v>3.6640000000000001</v>
      </c>
      <c r="AS81" s="25">
        <f t="shared" si="154"/>
        <v>0.52900000000000003</v>
      </c>
      <c r="AT81" s="25">
        <f t="shared" si="155"/>
        <v>0</v>
      </c>
      <c r="AU81" s="25">
        <f t="shared" si="156"/>
        <v>6.17</v>
      </c>
      <c r="AV81" s="25">
        <f t="shared" si="157"/>
        <v>33.299999999999997</v>
      </c>
      <c r="AW81" s="25">
        <f t="shared" si="158"/>
        <v>0.53</v>
      </c>
      <c r="AX81" s="25">
        <f t="shared" si="159"/>
        <v>0.159</v>
      </c>
      <c r="AY81" s="25">
        <f t="shared" si="160"/>
        <v>7.3999999999999996E-2</v>
      </c>
      <c r="AZ81" s="25">
        <f t="shared" si="161"/>
        <v>0.01</v>
      </c>
      <c r="BA81" s="25">
        <f t="shared" si="162"/>
        <v>0</v>
      </c>
      <c r="BB81" s="25">
        <f t="shared" si="163"/>
        <v>99.857000000000014</v>
      </c>
      <c r="BD81" s="25">
        <f t="shared" si="164"/>
        <v>0.92023968042609849</v>
      </c>
      <c r="BE81" s="25">
        <f t="shared" si="165"/>
        <v>1.6652893596774598E-3</v>
      </c>
      <c r="BF81" s="25">
        <f t="shared" si="166"/>
        <v>7.1871322087092987E-2</v>
      </c>
      <c r="BG81" s="25">
        <f t="shared" si="167"/>
        <v>6.9609842752812682E-3</v>
      </c>
      <c r="BH81" s="25">
        <f t="shared" si="168"/>
        <v>8.5880518902065592E-2</v>
      </c>
      <c r="BI81" s="25">
        <f t="shared" si="169"/>
        <v>0</v>
      </c>
      <c r="BJ81" s="25">
        <f t="shared" si="170"/>
        <v>0.82621252270223589</v>
      </c>
      <c r="BK81" s="25">
        <f t="shared" si="171"/>
        <v>9.4512227742370378E-3</v>
      </c>
      <c r="BL81" s="25">
        <f t="shared" si="172"/>
        <v>2.241412851330892E-3</v>
      </c>
      <c r="BM81" s="25">
        <f t="shared" si="173"/>
        <v>9.9072467493520116E-4</v>
      </c>
      <c r="BN81" s="25">
        <f t="shared" si="174"/>
        <v>3.2269046401275274E-4</v>
      </c>
      <c r="BO81" s="25">
        <f t="shared" si="175"/>
        <v>0</v>
      </c>
      <c r="BP81" s="25">
        <f t="shared" si="176"/>
        <v>1.9258363685169675</v>
      </c>
      <c r="BQ81" s="25">
        <f t="shared" si="177"/>
        <v>2.078284727809411</v>
      </c>
    </row>
    <row r="82" spans="1:69" s="25" customFormat="1" x14ac:dyDescent="0.15">
      <c r="A82" s="25" t="s">
        <v>146</v>
      </c>
      <c r="B82" s="25">
        <v>438</v>
      </c>
      <c r="C82" s="25">
        <f t="shared" si="134"/>
        <v>4.4721359549955126</v>
      </c>
      <c r="D82" s="26">
        <v>55.401000000000003</v>
      </c>
      <c r="E82" s="26">
        <v>0.14000000000000001</v>
      </c>
      <c r="F82" s="26">
        <v>3.661</v>
      </c>
      <c r="G82" s="26">
        <v>0.53</v>
      </c>
      <c r="H82" s="26">
        <v>6.1589999999999998</v>
      </c>
      <c r="I82" s="26">
        <v>33.347999999999999</v>
      </c>
      <c r="J82" s="26">
        <v>0.56699999999999995</v>
      </c>
      <c r="K82" s="26">
        <v>0.16500000000000001</v>
      </c>
      <c r="L82" s="26">
        <v>8.4000000000000005E-2</v>
      </c>
      <c r="M82" s="26">
        <v>0</v>
      </c>
      <c r="N82" s="26"/>
      <c r="O82" s="25">
        <f t="shared" si="135"/>
        <v>100.05500000000001</v>
      </c>
      <c r="Q82" s="26">
        <v>46.26</v>
      </c>
      <c r="R82" s="26">
        <v>80.144999999999996</v>
      </c>
      <c r="S82" s="26">
        <v>11.041</v>
      </c>
      <c r="U82" s="26"/>
      <c r="V82" s="27">
        <v>12</v>
      </c>
      <c r="W82" s="27">
        <v>4</v>
      </c>
      <c r="X82" s="14">
        <v>0</v>
      </c>
      <c r="Z82" s="28">
        <f t="shared" si="136"/>
        <v>1.912703487222569</v>
      </c>
      <c r="AA82" s="28">
        <f t="shared" si="137"/>
        <v>3.636018394321633E-3</v>
      </c>
      <c r="AB82" s="28">
        <f t="shared" si="138"/>
        <v>0.14895664003266601</v>
      </c>
      <c r="AC82" s="28">
        <f t="shared" si="139"/>
        <v>1.4466078585327277E-2</v>
      </c>
      <c r="AD82" s="28">
        <f t="shared" si="140"/>
        <v>0</v>
      </c>
      <c r="AE82" s="28">
        <f t="shared" si="141"/>
        <v>0.17781961665485643</v>
      </c>
      <c r="AF82" s="28">
        <f t="shared" si="142"/>
        <v>1.716237164633845</v>
      </c>
      <c r="AG82" s="28">
        <f t="shared" si="143"/>
        <v>2.0972739331310126E-2</v>
      </c>
      <c r="AH82" s="28">
        <f t="shared" si="144"/>
        <v>4.8246814835884574E-3</v>
      </c>
      <c r="AI82" s="28">
        <f t="shared" si="145"/>
        <v>2.3327087356282655E-3</v>
      </c>
      <c r="AJ82" s="28">
        <f t="shared" si="146"/>
        <v>0</v>
      </c>
      <c r="AK82" s="28">
        <f t="shared" si="147"/>
        <v>0</v>
      </c>
      <c r="AL82" s="28">
        <f t="shared" si="148"/>
        <v>4.0019491350741117</v>
      </c>
      <c r="AM82" s="28">
        <f t="shared" si="149"/>
        <v>0.9061170613196351</v>
      </c>
      <c r="AN82" s="29">
        <f t="shared" si="150"/>
        <v>0</v>
      </c>
      <c r="AP82" s="25">
        <f t="shared" si="151"/>
        <v>55.401000000000003</v>
      </c>
      <c r="AQ82" s="25">
        <f t="shared" si="152"/>
        <v>0.14000000000000001</v>
      </c>
      <c r="AR82" s="25">
        <f t="shared" si="153"/>
        <v>3.661</v>
      </c>
      <c r="AS82" s="25">
        <f t="shared" si="154"/>
        <v>0.53</v>
      </c>
      <c r="AT82" s="25">
        <f t="shared" si="155"/>
        <v>0</v>
      </c>
      <c r="AU82" s="25">
        <f t="shared" si="156"/>
        <v>6.1589999999999998</v>
      </c>
      <c r="AV82" s="25">
        <f t="shared" si="157"/>
        <v>33.347999999999999</v>
      </c>
      <c r="AW82" s="25">
        <f t="shared" si="158"/>
        <v>0.56699999999999995</v>
      </c>
      <c r="AX82" s="25">
        <f t="shared" si="159"/>
        <v>0.16500000000000001</v>
      </c>
      <c r="AY82" s="25">
        <f t="shared" si="160"/>
        <v>8.4000000000000005E-2</v>
      </c>
      <c r="AZ82" s="25">
        <f t="shared" si="161"/>
        <v>0</v>
      </c>
      <c r="BA82" s="25">
        <f t="shared" si="162"/>
        <v>0</v>
      </c>
      <c r="BB82" s="25">
        <f t="shared" si="163"/>
        <v>100.05500000000001</v>
      </c>
      <c r="BD82" s="25">
        <f t="shared" si="164"/>
        <v>0.92212050599201079</v>
      </c>
      <c r="BE82" s="25">
        <f t="shared" si="165"/>
        <v>1.7529361680815368E-3</v>
      </c>
      <c r="BF82" s="25">
        <f t="shared" si="166"/>
        <v>7.1812475480580631E-2</v>
      </c>
      <c r="BG82" s="25">
        <f t="shared" si="167"/>
        <v>6.9741430357260345E-3</v>
      </c>
      <c r="BH82" s="25">
        <f t="shared" si="168"/>
        <v>8.5727409387005182E-2</v>
      </c>
      <c r="BI82" s="25">
        <f t="shared" si="169"/>
        <v>0</v>
      </c>
      <c r="BJ82" s="25">
        <f t="shared" si="170"/>
        <v>0.82740345967189677</v>
      </c>
      <c r="BK82" s="25">
        <f t="shared" si="171"/>
        <v>1.0111025118853584E-2</v>
      </c>
      <c r="BL82" s="25">
        <f t="shared" si="172"/>
        <v>2.3259944683622462E-3</v>
      </c>
      <c r="BM82" s="25">
        <f t="shared" si="173"/>
        <v>1.1246063877642825E-3</v>
      </c>
      <c r="BN82" s="25">
        <f t="shared" si="174"/>
        <v>0</v>
      </c>
      <c r="BO82" s="25">
        <f t="shared" si="175"/>
        <v>0</v>
      </c>
      <c r="BP82" s="25">
        <f t="shared" si="176"/>
        <v>1.9293525557102813</v>
      </c>
      <c r="BQ82" s="25">
        <f t="shared" si="177"/>
        <v>2.0742446077206536</v>
      </c>
    </row>
    <row r="83" spans="1:69" s="25" customFormat="1" x14ac:dyDescent="0.15">
      <c r="A83" s="25" t="s">
        <v>147</v>
      </c>
      <c r="B83" s="25">
        <v>439</v>
      </c>
      <c r="C83" s="25">
        <f t="shared" si="134"/>
        <v>5.0000000000039799</v>
      </c>
      <c r="D83" s="26">
        <v>55.387</v>
      </c>
      <c r="E83" s="26">
        <v>0.13800000000000001</v>
      </c>
      <c r="F83" s="26">
        <v>3.7010000000000001</v>
      </c>
      <c r="G83" s="26">
        <v>0.52900000000000003</v>
      </c>
      <c r="H83" s="26">
        <v>6.2069999999999999</v>
      </c>
      <c r="I83" s="26">
        <v>33.305999999999997</v>
      </c>
      <c r="J83" s="26">
        <v>0.52</v>
      </c>
      <c r="K83" s="26">
        <v>0.16800000000000001</v>
      </c>
      <c r="L83" s="26">
        <v>8.3000000000000004E-2</v>
      </c>
      <c r="M83" s="26">
        <v>8.0000000000000002E-3</v>
      </c>
      <c r="N83" s="26"/>
      <c r="O83" s="25">
        <f t="shared" si="135"/>
        <v>100.047</v>
      </c>
      <c r="Q83" s="26">
        <v>46.264000000000003</v>
      </c>
      <c r="R83" s="26">
        <v>80.147999999999996</v>
      </c>
      <c r="S83" s="26">
        <v>11.041</v>
      </c>
      <c r="U83" s="26"/>
      <c r="V83" s="27">
        <v>12</v>
      </c>
      <c r="W83" s="27">
        <v>4</v>
      </c>
      <c r="X83" s="14">
        <v>0</v>
      </c>
      <c r="Z83" s="28">
        <f t="shared" si="136"/>
        <v>1.9124932276006956</v>
      </c>
      <c r="AA83" s="28">
        <f t="shared" si="137"/>
        <v>3.5845871202542174E-3</v>
      </c>
      <c r="AB83" s="28">
        <f t="shared" si="138"/>
        <v>0.15060564187376302</v>
      </c>
      <c r="AC83" s="28">
        <f t="shared" si="139"/>
        <v>1.4440846116549633E-2</v>
      </c>
      <c r="AD83" s="28">
        <f t="shared" si="140"/>
        <v>0</v>
      </c>
      <c r="AE83" s="28">
        <f t="shared" si="141"/>
        <v>0.17923104156340433</v>
      </c>
      <c r="AF83" s="28">
        <f t="shared" si="142"/>
        <v>1.7143204459567964</v>
      </c>
      <c r="AG83" s="28">
        <f t="shared" si="143"/>
        <v>1.9237005159488431E-2</v>
      </c>
      <c r="AH83" s="28">
        <f t="shared" si="144"/>
        <v>4.9131045109425042E-3</v>
      </c>
      <c r="AI83" s="28">
        <f t="shared" si="145"/>
        <v>2.3052675644014242E-3</v>
      </c>
      <c r="AJ83" s="28">
        <f t="shared" si="146"/>
        <v>5.3554763519679039E-4</v>
      </c>
      <c r="AK83" s="28">
        <f t="shared" si="147"/>
        <v>0</v>
      </c>
      <c r="AL83" s="28">
        <f t="shared" si="148"/>
        <v>4.0016667151014929</v>
      </c>
      <c r="AM83" s="28">
        <f t="shared" si="149"/>
        <v>0.90534662366211871</v>
      </c>
      <c r="AN83" s="29">
        <f t="shared" si="150"/>
        <v>0</v>
      </c>
      <c r="AP83" s="25">
        <f t="shared" si="151"/>
        <v>55.387</v>
      </c>
      <c r="AQ83" s="25">
        <f t="shared" si="152"/>
        <v>0.13800000000000001</v>
      </c>
      <c r="AR83" s="25">
        <f t="shared" si="153"/>
        <v>3.7010000000000001</v>
      </c>
      <c r="AS83" s="25">
        <f t="shared" si="154"/>
        <v>0.52900000000000003</v>
      </c>
      <c r="AT83" s="25">
        <f t="shared" si="155"/>
        <v>0</v>
      </c>
      <c r="AU83" s="25">
        <f t="shared" si="156"/>
        <v>6.2070000000000007</v>
      </c>
      <c r="AV83" s="25">
        <f t="shared" si="157"/>
        <v>33.305999999999997</v>
      </c>
      <c r="AW83" s="25">
        <f t="shared" si="158"/>
        <v>0.52</v>
      </c>
      <c r="AX83" s="25">
        <f t="shared" si="159"/>
        <v>0.16800000000000001</v>
      </c>
      <c r="AY83" s="25">
        <f t="shared" si="160"/>
        <v>8.3000000000000004E-2</v>
      </c>
      <c r="AZ83" s="25">
        <f t="shared" si="161"/>
        <v>8.0000000000000002E-3</v>
      </c>
      <c r="BA83" s="25">
        <f t="shared" si="162"/>
        <v>0</v>
      </c>
      <c r="BB83" s="25">
        <f t="shared" si="163"/>
        <v>100.047</v>
      </c>
      <c r="BD83" s="25">
        <f t="shared" si="164"/>
        <v>0.92188748335552595</v>
      </c>
      <c r="BE83" s="25">
        <f t="shared" si="165"/>
        <v>1.7278942228232291E-3</v>
      </c>
      <c r="BF83" s="25">
        <f t="shared" si="166"/>
        <v>7.2597096900745395E-2</v>
      </c>
      <c r="BG83" s="25">
        <f t="shared" si="167"/>
        <v>6.9609842752812682E-3</v>
      </c>
      <c r="BH83" s="25">
        <f t="shared" si="168"/>
        <v>8.6395523634541518E-2</v>
      </c>
      <c r="BI83" s="25">
        <f t="shared" si="169"/>
        <v>0</v>
      </c>
      <c r="BJ83" s="25">
        <f t="shared" si="170"/>
        <v>0.82636138982344354</v>
      </c>
      <c r="BK83" s="25">
        <f t="shared" si="171"/>
        <v>9.2728978162325646E-3</v>
      </c>
      <c r="BL83" s="25">
        <f t="shared" si="172"/>
        <v>2.3682852768779237E-3</v>
      </c>
      <c r="BM83" s="25">
        <f t="shared" si="173"/>
        <v>1.1112182164813742E-3</v>
      </c>
      <c r="BN83" s="25">
        <f t="shared" si="174"/>
        <v>2.5815237121020216E-4</v>
      </c>
      <c r="BO83" s="25">
        <f t="shared" si="175"/>
        <v>0</v>
      </c>
      <c r="BP83" s="25">
        <f t="shared" si="176"/>
        <v>1.9289409258931629</v>
      </c>
      <c r="BQ83" s="25">
        <f t="shared" si="177"/>
        <v>2.0745408329436472</v>
      </c>
    </row>
    <row r="84" spans="1:69" s="25" customFormat="1" x14ac:dyDescent="0.15">
      <c r="A84" s="25" t="s">
        <v>148</v>
      </c>
      <c r="B84" s="25">
        <v>440</v>
      </c>
      <c r="C84" s="25">
        <f t="shared" si="134"/>
        <v>4.4721359550018667</v>
      </c>
      <c r="D84" s="26">
        <v>55.198</v>
      </c>
      <c r="E84" s="26">
        <v>0.156</v>
      </c>
      <c r="F84" s="26">
        <v>3.7410000000000001</v>
      </c>
      <c r="G84" s="26">
        <v>0.53200000000000003</v>
      </c>
      <c r="H84" s="26">
        <v>6.0289999999999999</v>
      </c>
      <c r="I84" s="26">
        <v>32.631999999999998</v>
      </c>
      <c r="J84" s="26">
        <v>1.4930000000000001</v>
      </c>
      <c r="K84" s="26">
        <v>0.16300000000000001</v>
      </c>
      <c r="L84" s="26">
        <v>7.9000000000000001E-2</v>
      </c>
      <c r="M84" s="26">
        <v>1.7999999999999999E-2</v>
      </c>
      <c r="N84" s="26"/>
      <c r="O84" s="25">
        <f t="shared" si="135"/>
        <v>100.04099999999997</v>
      </c>
      <c r="Q84" s="26">
        <v>46.268000000000001</v>
      </c>
      <c r="R84" s="26">
        <v>80.150000000000006</v>
      </c>
      <c r="S84" s="26">
        <v>11.041</v>
      </c>
      <c r="U84" s="26"/>
      <c r="V84" s="27">
        <v>12</v>
      </c>
      <c r="W84" s="27">
        <v>4</v>
      </c>
      <c r="X84" s="14">
        <v>0</v>
      </c>
      <c r="Z84" s="28">
        <f t="shared" si="136"/>
        <v>1.9102051493864969</v>
      </c>
      <c r="AA84" s="28">
        <f t="shared" si="137"/>
        <v>4.0611521251160011E-3</v>
      </c>
      <c r="AB84" s="28">
        <f t="shared" si="138"/>
        <v>0.15257187041817669</v>
      </c>
      <c r="AC84" s="28">
        <f t="shared" si="139"/>
        <v>1.4555033397291804E-2</v>
      </c>
      <c r="AD84" s="28">
        <f t="shared" si="140"/>
        <v>0</v>
      </c>
      <c r="AE84" s="28">
        <f t="shared" si="141"/>
        <v>0.1744782806693882</v>
      </c>
      <c r="AF84" s="28">
        <f t="shared" si="142"/>
        <v>1.6833631863727223</v>
      </c>
      <c r="AG84" s="28">
        <f t="shared" si="143"/>
        <v>5.5355213669353365E-2</v>
      </c>
      <c r="AH84" s="28">
        <f t="shared" si="144"/>
        <v>4.7774805878678904E-3</v>
      </c>
      <c r="AI84" s="28">
        <f t="shared" si="145"/>
        <v>2.1990491921866362E-3</v>
      </c>
      <c r="AJ84" s="28">
        <f t="shared" si="146"/>
        <v>1.2076615241062108E-3</v>
      </c>
      <c r="AK84" s="28">
        <f t="shared" si="147"/>
        <v>0</v>
      </c>
      <c r="AL84" s="28">
        <f t="shared" si="148"/>
        <v>4.002774077342707</v>
      </c>
      <c r="AM84" s="28">
        <f t="shared" si="149"/>
        <v>0.9060854848141715</v>
      </c>
      <c r="AN84" s="29">
        <f t="shared" si="150"/>
        <v>0</v>
      </c>
      <c r="AP84" s="25">
        <f t="shared" si="151"/>
        <v>55.198</v>
      </c>
      <c r="AQ84" s="25">
        <f t="shared" si="152"/>
        <v>0.156</v>
      </c>
      <c r="AR84" s="25">
        <f t="shared" si="153"/>
        <v>3.7410000000000001</v>
      </c>
      <c r="AS84" s="25">
        <f t="shared" si="154"/>
        <v>0.53200000000000003</v>
      </c>
      <c r="AT84" s="25">
        <f t="shared" si="155"/>
        <v>0</v>
      </c>
      <c r="AU84" s="25">
        <f t="shared" si="156"/>
        <v>6.0289999999999999</v>
      </c>
      <c r="AV84" s="25">
        <f t="shared" si="157"/>
        <v>32.631999999999998</v>
      </c>
      <c r="AW84" s="25">
        <f t="shared" si="158"/>
        <v>1.4930000000000001</v>
      </c>
      <c r="AX84" s="25">
        <f t="shared" si="159"/>
        <v>0.16300000000000001</v>
      </c>
      <c r="AY84" s="25">
        <f t="shared" si="160"/>
        <v>7.9000000000000001E-2</v>
      </c>
      <c r="AZ84" s="25">
        <f t="shared" si="161"/>
        <v>1.7999999999999999E-2</v>
      </c>
      <c r="BA84" s="25">
        <f t="shared" si="162"/>
        <v>0</v>
      </c>
      <c r="BB84" s="25">
        <f t="shared" si="163"/>
        <v>100.04099999999997</v>
      </c>
      <c r="BD84" s="25">
        <f t="shared" si="164"/>
        <v>0.91874167776298277</v>
      </c>
      <c r="BE84" s="25">
        <f t="shared" si="165"/>
        <v>1.953271730147998E-3</v>
      </c>
      <c r="BF84" s="25">
        <f t="shared" si="166"/>
        <v>7.3381718320910172E-2</v>
      </c>
      <c r="BG84" s="25">
        <f t="shared" si="167"/>
        <v>7.000460556615567E-3</v>
      </c>
      <c r="BH84" s="25">
        <f t="shared" si="168"/>
        <v>8.3917933299927625E-2</v>
      </c>
      <c r="BI84" s="25">
        <f t="shared" si="169"/>
        <v>0</v>
      </c>
      <c r="BJ84" s="25">
        <f t="shared" si="170"/>
        <v>0.80963864987445533</v>
      </c>
      <c r="BK84" s="25">
        <f t="shared" si="171"/>
        <v>2.662391623006773E-2</v>
      </c>
      <c r="BL84" s="25">
        <f t="shared" si="172"/>
        <v>2.2978005960184616E-3</v>
      </c>
      <c r="BM84" s="25">
        <f t="shared" si="173"/>
        <v>1.0576655313497417E-3</v>
      </c>
      <c r="BN84" s="25">
        <f t="shared" si="174"/>
        <v>5.8084283522295485E-4</v>
      </c>
      <c r="BO84" s="25">
        <f t="shared" si="175"/>
        <v>0</v>
      </c>
      <c r="BP84" s="25">
        <f t="shared" si="176"/>
        <v>1.9251939367376982</v>
      </c>
      <c r="BQ84" s="25">
        <f t="shared" si="177"/>
        <v>2.0791536899007341</v>
      </c>
    </row>
    <row r="85" spans="1:69" s="25" customFormat="1" x14ac:dyDescent="0.15">
      <c r="A85" s="25" t="s">
        <v>149</v>
      </c>
      <c r="B85" s="25">
        <v>441</v>
      </c>
      <c r="C85" s="25">
        <f t="shared" si="134"/>
        <v>5.6568542494842209</v>
      </c>
      <c r="D85" s="26">
        <v>55.283999999999999</v>
      </c>
      <c r="E85" s="26">
        <v>0.154</v>
      </c>
      <c r="F85" s="26">
        <v>3.7290000000000001</v>
      </c>
      <c r="G85" s="26">
        <v>0.52800000000000002</v>
      </c>
      <c r="H85" s="26">
        <v>6.1459999999999999</v>
      </c>
      <c r="I85" s="26">
        <v>33.012</v>
      </c>
      <c r="J85" s="26">
        <v>1.04</v>
      </c>
      <c r="K85" s="26">
        <v>0.157</v>
      </c>
      <c r="L85" s="26">
        <v>7.5999999999999998E-2</v>
      </c>
      <c r="M85" s="26">
        <v>1.9E-2</v>
      </c>
      <c r="N85" s="26"/>
      <c r="O85" s="25">
        <f t="shared" si="135"/>
        <v>100.145</v>
      </c>
      <c r="Q85" s="26">
        <v>46.271999999999998</v>
      </c>
      <c r="R85" s="26">
        <v>80.153999999999996</v>
      </c>
      <c r="S85" s="26">
        <v>11.041</v>
      </c>
      <c r="U85" s="26"/>
      <c r="V85" s="27">
        <v>12</v>
      </c>
      <c r="W85" s="27">
        <v>4</v>
      </c>
      <c r="X85" s="14">
        <v>0</v>
      </c>
      <c r="Z85" s="28">
        <f t="shared" si="136"/>
        <v>1.909706533106702</v>
      </c>
      <c r="AA85" s="28">
        <f t="shared" si="137"/>
        <v>4.0018046685024438E-3</v>
      </c>
      <c r="AB85" s="28">
        <f t="shared" si="138"/>
        <v>0.15180624983314872</v>
      </c>
      <c r="AC85" s="28">
        <f t="shared" si="139"/>
        <v>1.4419360596488092E-2</v>
      </c>
      <c r="AD85" s="28">
        <f t="shared" si="140"/>
        <v>0</v>
      </c>
      <c r="AE85" s="28">
        <f t="shared" si="141"/>
        <v>0.17754120012093946</v>
      </c>
      <c r="AF85" s="28">
        <f t="shared" si="142"/>
        <v>1.6998729992971329</v>
      </c>
      <c r="AG85" s="28">
        <f t="shared" si="143"/>
        <v>3.8489526572341046E-2</v>
      </c>
      <c r="AH85" s="28">
        <f t="shared" si="144"/>
        <v>4.5932648234844574E-3</v>
      </c>
      <c r="AI85" s="28">
        <f t="shared" si="145"/>
        <v>2.1116986958452668E-3</v>
      </c>
      <c r="AJ85" s="28">
        <f t="shared" si="146"/>
        <v>1.2724385907867948E-3</v>
      </c>
      <c r="AK85" s="28">
        <f t="shared" si="147"/>
        <v>0</v>
      </c>
      <c r="AL85" s="28">
        <f t="shared" si="148"/>
        <v>4.0038150763053713</v>
      </c>
      <c r="AM85" s="28">
        <f t="shared" si="149"/>
        <v>0.90543312169686874</v>
      </c>
      <c r="AN85" s="29">
        <f t="shared" si="150"/>
        <v>0</v>
      </c>
      <c r="AP85" s="25">
        <f t="shared" si="151"/>
        <v>55.283999999999999</v>
      </c>
      <c r="AQ85" s="25">
        <f t="shared" si="152"/>
        <v>0.154</v>
      </c>
      <c r="AR85" s="25">
        <f t="shared" si="153"/>
        <v>3.7290000000000001</v>
      </c>
      <c r="AS85" s="25">
        <f t="shared" si="154"/>
        <v>0.52800000000000002</v>
      </c>
      <c r="AT85" s="25">
        <f t="shared" si="155"/>
        <v>0</v>
      </c>
      <c r="AU85" s="25">
        <f t="shared" si="156"/>
        <v>6.1459999999999999</v>
      </c>
      <c r="AV85" s="25">
        <f t="shared" si="157"/>
        <v>33.012</v>
      </c>
      <c r="AW85" s="25">
        <f t="shared" si="158"/>
        <v>1.04</v>
      </c>
      <c r="AX85" s="25">
        <f t="shared" si="159"/>
        <v>0.157</v>
      </c>
      <c r="AY85" s="25">
        <f t="shared" si="160"/>
        <v>7.5999999999999998E-2</v>
      </c>
      <c r="AZ85" s="25">
        <f t="shared" si="161"/>
        <v>1.9E-2</v>
      </c>
      <c r="BA85" s="25">
        <f t="shared" si="162"/>
        <v>0</v>
      </c>
      <c r="BB85" s="25">
        <f t="shared" si="163"/>
        <v>100.145</v>
      </c>
      <c r="BD85" s="25">
        <f t="shared" si="164"/>
        <v>0.9201731025299601</v>
      </c>
      <c r="BE85" s="25">
        <f t="shared" si="165"/>
        <v>1.9282297848896902E-3</v>
      </c>
      <c r="BF85" s="25">
        <f t="shared" si="166"/>
        <v>7.3146331894860736E-2</v>
      </c>
      <c r="BG85" s="25">
        <f t="shared" si="167"/>
        <v>6.9478255148365019E-3</v>
      </c>
      <c r="BH85" s="25">
        <f t="shared" si="168"/>
        <v>8.5546461778297431E-2</v>
      </c>
      <c r="BI85" s="25">
        <f t="shared" si="169"/>
        <v>0</v>
      </c>
      <c r="BJ85" s="25">
        <f t="shared" si="170"/>
        <v>0.8190669008842707</v>
      </c>
      <c r="BK85" s="25">
        <f t="shared" si="171"/>
        <v>1.8545795632465129E-2</v>
      </c>
      <c r="BL85" s="25">
        <f t="shared" si="172"/>
        <v>2.213218978987107E-3</v>
      </c>
      <c r="BM85" s="25">
        <f t="shared" si="173"/>
        <v>1.0175010175010174E-3</v>
      </c>
      <c r="BN85" s="25">
        <f t="shared" si="174"/>
        <v>6.1311188162423017E-4</v>
      </c>
      <c r="BO85" s="25">
        <f t="shared" si="175"/>
        <v>0</v>
      </c>
      <c r="BP85" s="25">
        <f t="shared" si="176"/>
        <v>1.9291984798976929</v>
      </c>
      <c r="BQ85" s="25">
        <f t="shared" si="177"/>
        <v>2.0753774782767285</v>
      </c>
    </row>
    <row r="86" spans="1:69" s="25" customFormat="1" x14ac:dyDescent="0.15">
      <c r="A86" s="25" t="s">
        <v>150</v>
      </c>
      <c r="B86" s="25">
        <v>442</v>
      </c>
      <c r="C86" s="25">
        <f t="shared" si="134"/>
        <v>5.3851648071404261</v>
      </c>
      <c r="D86" s="26">
        <v>55.448999999999998</v>
      </c>
      <c r="E86" s="26">
        <v>0.13900000000000001</v>
      </c>
      <c r="F86" s="26">
        <v>3.6909999999999998</v>
      </c>
      <c r="G86" s="26">
        <v>0.53</v>
      </c>
      <c r="H86" s="26">
        <v>6.21</v>
      </c>
      <c r="I86" s="26">
        <v>33.482999999999997</v>
      </c>
      <c r="J86" s="26">
        <v>0.49299999999999999</v>
      </c>
      <c r="K86" s="26">
        <v>0.159</v>
      </c>
      <c r="L86" s="26">
        <v>8.6999999999999994E-2</v>
      </c>
      <c r="M86" s="26">
        <v>6.0000000000000001E-3</v>
      </c>
      <c r="N86" s="26"/>
      <c r="O86" s="25">
        <f t="shared" si="135"/>
        <v>100.24700000000001</v>
      </c>
      <c r="Q86" s="26">
        <v>46.277000000000001</v>
      </c>
      <c r="R86" s="26">
        <v>80.156000000000006</v>
      </c>
      <c r="S86" s="26">
        <v>11.041</v>
      </c>
      <c r="U86" s="26"/>
      <c r="V86" s="27">
        <v>12</v>
      </c>
      <c r="W86" s="27">
        <v>4</v>
      </c>
      <c r="X86" s="14">
        <v>0</v>
      </c>
      <c r="Z86" s="28">
        <f t="shared" si="136"/>
        <v>1.9108939930784947</v>
      </c>
      <c r="AA86" s="28">
        <f t="shared" si="137"/>
        <v>3.6035094674844591E-3</v>
      </c>
      <c r="AB86" s="28">
        <f t="shared" si="138"/>
        <v>0.14990530937470894</v>
      </c>
      <c r="AC86" s="28">
        <f t="shared" si="139"/>
        <v>1.4439882231835614E-2</v>
      </c>
      <c r="AD86" s="28">
        <f t="shared" si="140"/>
        <v>0</v>
      </c>
      <c r="AE86" s="28">
        <f t="shared" si="141"/>
        <v>0.17896738688000727</v>
      </c>
      <c r="AF86" s="28">
        <f t="shared" si="142"/>
        <v>1.7200643846332286</v>
      </c>
      <c r="AG86" s="28">
        <f t="shared" si="143"/>
        <v>1.8202533989333049E-2</v>
      </c>
      <c r="AH86" s="28">
        <f t="shared" si="144"/>
        <v>4.6408193007144933E-3</v>
      </c>
      <c r="AI86" s="28">
        <f t="shared" si="145"/>
        <v>2.4116446365097912E-3</v>
      </c>
      <c r="AJ86" s="28">
        <f t="shared" si="146"/>
        <v>4.0087611686290465E-4</v>
      </c>
      <c r="AK86" s="28">
        <f t="shared" si="147"/>
        <v>0</v>
      </c>
      <c r="AL86" s="28">
        <f t="shared" si="148"/>
        <v>4.0035303397091795</v>
      </c>
      <c r="AM86" s="28">
        <f t="shared" si="149"/>
        <v>0.90575861364478505</v>
      </c>
      <c r="AN86" s="29">
        <f t="shared" si="150"/>
        <v>0</v>
      </c>
      <c r="AP86" s="25">
        <f t="shared" si="151"/>
        <v>55.448999999999998</v>
      </c>
      <c r="AQ86" s="25">
        <f t="shared" si="152"/>
        <v>0.13900000000000001</v>
      </c>
      <c r="AR86" s="25">
        <f t="shared" si="153"/>
        <v>3.6909999999999998</v>
      </c>
      <c r="AS86" s="25">
        <f t="shared" si="154"/>
        <v>0.53</v>
      </c>
      <c r="AT86" s="25">
        <f t="shared" si="155"/>
        <v>0</v>
      </c>
      <c r="AU86" s="25">
        <f t="shared" si="156"/>
        <v>6.21</v>
      </c>
      <c r="AV86" s="25">
        <f t="shared" si="157"/>
        <v>33.482999999999997</v>
      </c>
      <c r="AW86" s="25">
        <f t="shared" si="158"/>
        <v>0.49299999999999999</v>
      </c>
      <c r="AX86" s="25">
        <f t="shared" si="159"/>
        <v>0.159</v>
      </c>
      <c r="AY86" s="25">
        <f t="shared" si="160"/>
        <v>8.6999999999999994E-2</v>
      </c>
      <c r="AZ86" s="25">
        <f t="shared" si="161"/>
        <v>6.0000000000000001E-3</v>
      </c>
      <c r="BA86" s="25">
        <f t="shared" si="162"/>
        <v>0</v>
      </c>
      <c r="BB86" s="25">
        <f t="shared" si="163"/>
        <v>100.24700000000001</v>
      </c>
      <c r="BD86" s="25">
        <f t="shared" si="164"/>
        <v>0.92291944074567245</v>
      </c>
      <c r="BE86" s="25">
        <f t="shared" si="165"/>
        <v>1.7404151954523829E-3</v>
      </c>
      <c r="BF86" s="25">
        <f t="shared" si="166"/>
        <v>7.24009415457042E-2</v>
      </c>
      <c r="BG86" s="25">
        <f t="shared" si="167"/>
        <v>6.9741430357260345E-3</v>
      </c>
      <c r="BH86" s="25">
        <f t="shared" si="168"/>
        <v>8.6437280775012532E-2</v>
      </c>
      <c r="BI86" s="25">
        <f t="shared" si="169"/>
        <v>0</v>
      </c>
      <c r="BJ86" s="25">
        <f t="shared" si="170"/>
        <v>0.83075296989906799</v>
      </c>
      <c r="BK86" s="25">
        <f t="shared" si="171"/>
        <v>8.7914204296204897E-3</v>
      </c>
      <c r="BL86" s="25">
        <f t="shared" si="172"/>
        <v>2.241412851330892E-3</v>
      </c>
      <c r="BM86" s="25">
        <f t="shared" si="173"/>
        <v>1.1647709016130068E-3</v>
      </c>
      <c r="BN86" s="25">
        <f t="shared" si="174"/>
        <v>1.9361427840765164E-4</v>
      </c>
      <c r="BO86" s="25">
        <f t="shared" si="175"/>
        <v>0</v>
      </c>
      <c r="BP86" s="25">
        <f t="shared" si="176"/>
        <v>1.9336164096576074</v>
      </c>
      <c r="BQ86" s="25">
        <f t="shared" si="177"/>
        <v>2.0704883966195236</v>
      </c>
    </row>
    <row r="87" spans="1:69" s="25" customFormat="1" x14ac:dyDescent="0.15">
      <c r="A87" s="25" t="s">
        <v>151</v>
      </c>
      <c r="B87" s="25">
        <v>443</v>
      </c>
      <c r="C87" s="25">
        <f t="shared" si="134"/>
        <v>4.2426406871194464</v>
      </c>
      <c r="D87" s="26">
        <v>55.372</v>
      </c>
      <c r="E87" s="26">
        <v>0.14699999999999999</v>
      </c>
      <c r="F87" s="26">
        <v>3.673</v>
      </c>
      <c r="G87" s="26">
        <v>0.53300000000000003</v>
      </c>
      <c r="H87" s="26">
        <v>6.181</v>
      </c>
      <c r="I87" s="26">
        <v>33.238</v>
      </c>
      <c r="J87" s="26">
        <v>0.79900000000000004</v>
      </c>
      <c r="K87" s="26">
        <v>0.16200000000000001</v>
      </c>
      <c r="L87" s="26">
        <v>7.5999999999999998E-2</v>
      </c>
      <c r="M87" s="26">
        <v>1.2E-2</v>
      </c>
      <c r="N87" s="26"/>
      <c r="O87" s="25">
        <f t="shared" si="135"/>
        <v>100.19300000000001</v>
      </c>
      <c r="Q87" s="26">
        <v>46.28</v>
      </c>
      <c r="R87" s="26">
        <v>80.159000000000006</v>
      </c>
      <c r="S87" s="26">
        <v>11.041</v>
      </c>
      <c r="U87" s="26"/>
      <c r="V87" s="27">
        <v>12</v>
      </c>
      <c r="W87" s="27">
        <v>4</v>
      </c>
      <c r="X87" s="14">
        <v>0</v>
      </c>
      <c r="Z87" s="28">
        <f t="shared" si="136"/>
        <v>1.9107903121068806</v>
      </c>
      <c r="AA87" s="28">
        <f t="shared" si="137"/>
        <v>3.8159980613931442E-3</v>
      </c>
      <c r="AB87" s="28">
        <f t="shared" si="138"/>
        <v>0.14937359786309543</v>
      </c>
      <c r="AC87" s="28">
        <f t="shared" si="139"/>
        <v>1.4541022088748485E-2</v>
      </c>
      <c r="AD87" s="28">
        <f t="shared" si="140"/>
        <v>0</v>
      </c>
      <c r="AE87" s="28">
        <f t="shared" si="141"/>
        <v>0.17836965974836455</v>
      </c>
      <c r="AF87" s="28">
        <f t="shared" si="142"/>
        <v>1.7097600596078082</v>
      </c>
      <c r="AG87" s="28">
        <f t="shared" si="143"/>
        <v>2.9540079120941014E-2</v>
      </c>
      <c r="AH87" s="28">
        <f t="shared" si="144"/>
        <v>4.7347002825216299E-3</v>
      </c>
      <c r="AI87" s="28">
        <f t="shared" si="145"/>
        <v>2.1095391839726619E-3</v>
      </c>
      <c r="AJ87" s="28">
        <f t="shared" si="146"/>
        <v>8.0282358415847933E-4</v>
      </c>
      <c r="AK87" s="28">
        <f t="shared" si="147"/>
        <v>0</v>
      </c>
      <c r="AL87" s="28">
        <f t="shared" si="148"/>
        <v>4.003837791647884</v>
      </c>
      <c r="AM87" s="28">
        <f t="shared" si="149"/>
        <v>0.90553103533099077</v>
      </c>
      <c r="AN87" s="29">
        <f t="shared" si="150"/>
        <v>0</v>
      </c>
      <c r="AP87" s="25">
        <f t="shared" si="151"/>
        <v>55.372</v>
      </c>
      <c r="AQ87" s="25">
        <f t="shared" si="152"/>
        <v>0.14699999999999999</v>
      </c>
      <c r="AR87" s="25">
        <f t="shared" si="153"/>
        <v>3.673</v>
      </c>
      <c r="AS87" s="25">
        <f t="shared" si="154"/>
        <v>0.53300000000000003</v>
      </c>
      <c r="AT87" s="25">
        <f t="shared" si="155"/>
        <v>0</v>
      </c>
      <c r="AU87" s="25">
        <f t="shared" si="156"/>
        <v>6.181</v>
      </c>
      <c r="AV87" s="25">
        <f t="shared" si="157"/>
        <v>33.238</v>
      </c>
      <c r="AW87" s="25">
        <f t="shared" si="158"/>
        <v>0.79900000000000004</v>
      </c>
      <c r="AX87" s="25">
        <f t="shared" si="159"/>
        <v>0.16200000000000001</v>
      </c>
      <c r="AY87" s="25">
        <f t="shared" si="160"/>
        <v>7.5999999999999998E-2</v>
      </c>
      <c r="AZ87" s="25">
        <f t="shared" si="161"/>
        <v>1.2E-2</v>
      </c>
      <c r="BA87" s="25">
        <f t="shared" si="162"/>
        <v>0</v>
      </c>
      <c r="BB87" s="25">
        <f t="shared" si="163"/>
        <v>100.19300000000001</v>
      </c>
      <c r="BD87" s="25">
        <f t="shared" si="164"/>
        <v>0.92163781624500674</v>
      </c>
      <c r="BE87" s="25">
        <f t="shared" si="165"/>
        <v>1.8405829764856134E-3</v>
      </c>
      <c r="BF87" s="25">
        <f t="shared" si="166"/>
        <v>7.2047861906630054E-2</v>
      </c>
      <c r="BG87" s="25">
        <f t="shared" si="167"/>
        <v>7.0136193170603333E-3</v>
      </c>
      <c r="BH87" s="25">
        <f t="shared" si="168"/>
        <v>8.6033628417126001E-2</v>
      </c>
      <c r="BI87" s="25">
        <f t="shared" si="169"/>
        <v>0</v>
      </c>
      <c r="BJ87" s="25">
        <f t="shared" si="170"/>
        <v>0.82467422911642396</v>
      </c>
      <c r="BK87" s="25">
        <f t="shared" si="171"/>
        <v>1.4248164144557346E-2</v>
      </c>
      <c r="BL87" s="25">
        <f t="shared" si="172"/>
        <v>2.2837036598465691E-3</v>
      </c>
      <c r="BM87" s="25">
        <f t="shared" si="173"/>
        <v>1.0175010175010174E-3</v>
      </c>
      <c r="BN87" s="25">
        <f t="shared" si="174"/>
        <v>3.8722855681530327E-4</v>
      </c>
      <c r="BO87" s="25">
        <f t="shared" si="175"/>
        <v>0</v>
      </c>
      <c r="BP87" s="25">
        <f t="shared" si="176"/>
        <v>1.9311843353574529</v>
      </c>
      <c r="BQ87" s="25">
        <f t="shared" si="177"/>
        <v>2.0732551100083323</v>
      </c>
    </row>
    <row r="88" spans="1:69" s="25" customFormat="1" x14ac:dyDescent="0.15">
      <c r="A88" s="25" t="s">
        <v>152</v>
      </c>
      <c r="B88" s="25">
        <v>444</v>
      </c>
      <c r="C88" s="25">
        <f t="shared" si="134"/>
        <v>5.8309518948414594</v>
      </c>
      <c r="D88" s="26">
        <v>55.32</v>
      </c>
      <c r="E88" s="26">
        <v>0.14099999999999999</v>
      </c>
      <c r="F88" s="26">
        <v>3.7509999999999999</v>
      </c>
      <c r="G88" s="26">
        <v>0.53100000000000003</v>
      </c>
      <c r="H88" s="26">
        <v>6.2119999999999997</v>
      </c>
      <c r="I88" s="26">
        <v>33.366</v>
      </c>
      <c r="J88" s="26">
        <v>0.52100000000000002</v>
      </c>
      <c r="K88" s="26">
        <v>0.17299999999999999</v>
      </c>
      <c r="L88" s="26">
        <v>7.8E-2</v>
      </c>
      <c r="M88" s="26">
        <v>1.4E-2</v>
      </c>
      <c r="N88" s="26"/>
      <c r="O88" s="25">
        <f t="shared" si="135"/>
        <v>100.107</v>
      </c>
      <c r="Q88" s="26">
        <v>46.284999999999997</v>
      </c>
      <c r="R88" s="26">
        <v>80.162000000000006</v>
      </c>
      <c r="S88" s="26">
        <v>11.041</v>
      </c>
      <c r="U88" s="26"/>
      <c r="V88" s="27">
        <v>12</v>
      </c>
      <c r="W88" s="27">
        <v>4</v>
      </c>
      <c r="X88" s="14">
        <v>0</v>
      </c>
      <c r="Z88" s="28">
        <f t="shared" si="136"/>
        <v>1.9094984864207536</v>
      </c>
      <c r="AA88" s="28">
        <f t="shared" si="137"/>
        <v>3.6612067118710896E-3</v>
      </c>
      <c r="AB88" s="28">
        <f t="shared" si="138"/>
        <v>0.15258586500670018</v>
      </c>
      <c r="AC88" s="28">
        <f t="shared" si="139"/>
        <v>1.4490273167272336E-2</v>
      </c>
      <c r="AD88" s="28">
        <f t="shared" si="140"/>
        <v>0</v>
      </c>
      <c r="AE88" s="28">
        <f t="shared" si="141"/>
        <v>0.17931144644906771</v>
      </c>
      <c r="AF88" s="28">
        <f t="shared" si="142"/>
        <v>1.7167962506674195</v>
      </c>
      <c r="AG88" s="28">
        <f t="shared" si="143"/>
        <v>1.926712543296661E-2</v>
      </c>
      <c r="AH88" s="28">
        <f t="shared" si="144"/>
        <v>5.0575234776774908E-3</v>
      </c>
      <c r="AI88" s="28">
        <f t="shared" si="145"/>
        <v>2.1656233910003768E-3</v>
      </c>
      <c r="AJ88" s="28">
        <f t="shared" si="146"/>
        <v>9.3687411132199673E-4</v>
      </c>
      <c r="AK88" s="28">
        <f t="shared" si="147"/>
        <v>0</v>
      </c>
      <c r="AL88" s="28">
        <f t="shared" si="148"/>
        <v>4.0037706748360513</v>
      </c>
      <c r="AM88" s="28">
        <f t="shared" si="149"/>
        <v>0.90543182398248989</v>
      </c>
      <c r="AN88" s="29">
        <f t="shared" si="150"/>
        <v>0</v>
      </c>
      <c r="AP88" s="25">
        <f t="shared" si="151"/>
        <v>55.32</v>
      </c>
      <c r="AQ88" s="25">
        <f t="shared" si="152"/>
        <v>0.14099999999999999</v>
      </c>
      <c r="AR88" s="25">
        <f t="shared" si="153"/>
        <v>3.7509999999999999</v>
      </c>
      <c r="AS88" s="25">
        <f t="shared" si="154"/>
        <v>0.53100000000000003</v>
      </c>
      <c r="AT88" s="25">
        <f t="shared" si="155"/>
        <v>0</v>
      </c>
      <c r="AU88" s="25">
        <f t="shared" si="156"/>
        <v>6.2119999999999997</v>
      </c>
      <c r="AV88" s="25">
        <f t="shared" si="157"/>
        <v>33.366</v>
      </c>
      <c r="AW88" s="25">
        <f t="shared" si="158"/>
        <v>0.52100000000000002</v>
      </c>
      <c r="AX88" s="25">
        <f t="shared" si="159"/>
        <v>0.17299999999999999</v>
      </c>
      <c r="AY88" s="25">
        <f t="shared" si="160"/>
        <v>7.8E-2</v>
      </c>
      <c r="AZ88" s="25">
        <f t="shared" si="161"/>
        <v>1.4E-2</v>
      </c>
      <c r="BA88" s="25">
        <f t="shared" si="162"/>
        <v>0</v>
      </c>
      <c r="BB88" s="25">
        <f t="shared" si="163"/>
        <v>100.107</v>
      </c>
      <c r="BD88" s="25">
        <f t="shared" si="164"/>
        <v>0.92077230359520645</v>
      </c>
      <c r="BE88" s="25">
        <f t="shared" si="165"/>
        <v>1.7654571407106903E-3</v>
      </c>
      <c r="BF88" s="25">
        <f t="shared" si="166"/>
        <v>7.3577873675951352E-2</v>
      </c>
      <c r="BG88" s="25">
        <f t="shared" si="167"/>
        <v>6.9873017961708007E-3</v>
      </c>
      <c r="BH88" s="25">
        <f t="shared" si="168"/>
        <v>8.6465118868659874E-2</v>
      </c>
      <c r="BI88" s="25">
        <f t="shared" si="169"/>
        <v>0</v>
      </c>
      <c r="BJ88" s="25">
        <f t="shared" si="170"/>
        <v>0.82785006103551961</v>
      </c>
      <c r="BK88" s="25">
        <f t="shared" si="171"/>
        <v>9.2907303120330128E-3</v>
      </c>
      <c r="BL88" s="25">
        <f t="shared" si="172"/>
        <v>2.4387699577373854E-3</v>
      </c>
      <c r="BM88" s="25">
        <f t="shared" si="173"/>
        <v>1.0442773600668337E-3</v>
      </c>
      <c r="BN88" s="25">
        <f t="shared" si="174"/>
        <v>4.517666496178538E-4</v>
      </c>
      <c r="BO88" s="25">
        <f t="shared" si="175"/>
        <v>0</v>
      </c>
      <c r="BP88" s="25">
        <f t="shared" si="176"/>
        <v>1.9306436603916735</v>
      </c>
      <c r="BQ88" s="25">
        <f t="shared" si="177"/>
        <v>2.0738009592219608</v>
      </c>
    </row>
    <row r="89" spans="1:69" s="25" customFormat="1" x14ac:dyDescent="0.15">
      <c r="A89" s="25" t="s">
        <v>153</v>
      </c>
      <c r="B89" s="25">
        <v>445</v>
      </c>
      <c r="C89" s="25">
        <f t="shared" si="134"/>
        <v>4.4721359550018667</v>
      </c>
      <c r="D89" s="26">
        <v>55.402000000000001</v>
      </c>
      <c r="E89" s="26">
        <v>0.13200000000000001</v>
      </c>
      <c r="F89" s="26">
        <v>3.7269999999999999</v>
      </c>
      <c r="G89" s="26">
        <v>0.53300000000000003</v>
      </c>
      <c r="H89" s="26">
        <v>6.226</v>
      </c>
      <c r="I89" s="26">
        <v>33.459000000000003</v>
      </c>
      <c r="J89" s="26">
        <v>0.51400000000000001</v>
      </c>
      <c r="K89" s="26">
        <v>0.17100000000000001</v>
      </c>
      <c r="L89" s="26">
        <v>7.4999999999999997E-2</v>
      </c>
      <c r="M89" s="26">
        <v>8.0000000000000002E-3</v>
      </c>
      <c r="N89" s="26"/>
      <c r="O89" s="25">
        <f t="shared" si="135"/>
        <v>100.247</v>
      </c>
      <c r="Q89" s="26">
        <v>46.289000000000001</v>
      </c>
      <c r="R89" s="26">
        <v>80.164000000000001</v>
      </c>
      <c r="S89" s="26">
        <v>11.041</v>
      </c>
      <c r="U89" s="26"/>
      <c r="V89" s="27">
        <v>12</v>
      </c>
      <c r="W89" s="27">
        <v>4</v>
      </c>
      <c r="X89" s="14">
        <v>0</v>
      </c>
      <c r="Z89" s="28">
        <f t="shared" si="136"/>
        <v>1.9096557759343873</v>
      </c>
      <c r="AA89" s="28">
        <f t="shared" si="137"/>
        <v>3.4227215496235187E-3</v>
      </c>
      <c r="AB89" s="28">
        <f t="shared" si="138"/>
        <v>0.15139764977425468</v>
      </c>
      <c r="AC89" s="28">
        <f t="shared" si="139"/>
        <v>1.4524519082937039E-2</v>
      </c>
      <c r="AD89" s="28">
        <f t="shared" si="140"/>
        <v>0</v>
      </c>
      <c r="AE89" s="28">
        <f t="shared" si="141"/>
        <v>0.17946434737503397</v>
      </c>
      <c r="AF89" s="28">
        <f t="shared" si="142"/>
        <v>1.7191749261048044</v>
      </c>
      <c r="AG89" s="28">
        <f t="shared" si="143"/>
        <v>1.89816875873005E-2</v>
      </c>
      <c r="AH89" s="28">
        <f t="shared" si="144"/>
        <v>4.9920671154769823E-3</v>
      </c>
      <c r="AI89" s="28">
        <f t="shared" si="145"/>
        <v>2.0794194177094221E-3</v>
      </c>
      <c r="AJ89" s="28">
        <f t="shared" si="146"/>
        <v>5.346082917314078E-4</v>
      </c>
      <c r="AK89" s="28">
        <f t="shared" si="147"/>
        <v>0</v>
      </c>
      <c r="AL89" s="28">
        <f t="shared" si="148"/>
        <v>4.0042277222332592</v>
      </c>
      <c r="AM89" s="28">
        <f t="shared" si="149"/>
        <v>0.9054773858932611</v>
      </c>
      <c r="AN89" s="29">
        <f t="shared" si="150"/>
        <v>0</v>
      </c>
      <c r="AP89" s="25">
        <f t="shared" si="151"/>
        <v>55.402000000000001</v>
      </c>
      <c r="AQ89" s="25">
        <f t="shared" si="152"/>
        <v>0.13200000000000001</v>
      </c>
      <c r="AR89" s="25">
        <f t="shared" si="153"/>
        <v>3.7269999999999999</v>
      </c>
      <c r="AS89" s="25">
        <f t="shared" si="154"/>
        <v>0.53300000000000003</v>
      </c>
      <c r="AT89" s="25">
        <f t="shared" si="155"/>
        <v>0</v>
      </c>
      <c r="AU89" s="25">
        <f t="shared" si="156"/>
        <v>6.226</v>
      </c>
      <c r="AV89" s="25">
        <f t="shared" si="157"/>
        <v>33.459000000000003</v>
      </c>
      <c r="AW89" s="25">
        <f t="shared" si="158"/>
        <v>0.51400000000000001</v>
      </c>
      <c r="AX89" s="25">
        <f t="shared" si="159"/>
        <v>0.17100000000000001</v>
      </c>
      <c r="AY89" s="25">
        <f t="shared" si="160"/>
        <v>7.4999999999999997E-2</v>
      </c>
      <c r="AZ89" s="25">
        <f t="shared" si="161"/>
        <v>8.0000000000000002E-3</v>
      </c>
      <c r="BA89" s="25">
        <f t="shared" si="162"/>
        <v>0</v>
      </c>
      <c r="BB89" s="25">
        <f t="shared" si="163"/>
        <v>100.247</v>
      </c>
      <c r="BD89" s="25">
        <f t="shared" si="164"/>
        <v>0.92213715046604527</v>
      </c>
      <c r="BE89" s="25">
        <f t="shared" si="165"/>
        <v>1.6527683870483059E-3</v>
      </c>
      <c r="BF89" s="25">
        <f t="shared" si="166"/>
        <v>7.3107100823852494E-2</v>
      </c>
      <c r="BG89" s="25">
        <f t="shared" si="167"/>
        <v>7.0136193170603333E-3</v>
      </c>
      <c r="BH89" s="25">
        <f t="shared" si="168"/>
        <v>8.665998552419131E-2</v>
      </c>
      <c r="BI89" s="25">
        <f t="shared" si="169"/>
        <v>0</v>
      </c>
      <c r="BJ89" s="25">
        <f t="shared" si="170"/>
        <v>0.83015750141423772</v>
      </c>
      <c r="BK89" s="25">
        <f t="shared" si="171"/>
        <v>9.1659028414298807E-3</v>
      </c>
      <c r="BL89" s="25">
        <f t="shared" si="172"/>
        <v>2.4105760853936008E-3</v>
      </c>
      <c r="BM89" s="25">
        <f t="shared" si="173"/>
        <v>1.0041128462181092E-3</v>
      </c>
      <c r="BN89" s="25">
        <f t="shared" si="174"/>
        <v>2.5815237121020216E-4</v>
      </c>
      <c r="BO89" s="25">
        <f t="shared" si="175"/>
        <v>0</v>
      </c>
      <c r="BP89" s="25">
        <f t="shared" si="176"/>
        <v>1.9335668700766875</v>
      </c>
      <c r="BQ89" s="25">
        <f t="shared" si="177"/>
        <v>2.0709021157744845</v>
      </c>
    </row>
    <row r="90" spans="1:69" s="25" customFormat="1" x14ac:dyDescent="0.15">
      <c r="A90" s="25" t="s">
        <v>154</v>
      </c>
      <c r="B90" s="25">
        <v>446</v>
      </c>
      <c r="C90" s="25">
        <f t="shared" si="134"/>
        <v>5.6568542494942697</v>
      </c>
      <c r="D90" s="26">
        <v>55.35</v>
      </c>
      <c r="E90" s="26">
        <v>0.14099999999999999</v>
      </c>
      <c r="F90" s="26">
        <v>3.6760000000000002</v>
      </c>
      <c r="G90" s="26">
        <v>0.53100000000000003</v>
      </c>
      <c r="H90" s="26">
        <v>6.2110000000000003</v>
      </c>
      <c r="I90" s="26">
        <v>33.502000000000002</v>
      </c>
      <c r="J90" s="26">
        <v>0.54</v>
      </c>
      <c r="K90" s="26">
        <v>0.16400000000000001</v>
      </c>
      <c r="L90" s="26">
        <v>7.8E-2</v>
      </c>
      <c r="M90" s="26">
        <v>1.4999999999999999E-2</v>
      </c>
      <c r="N90" s="26"/>
      <c r="O90" s="25">
        <f t="shared" si="135"/>
        <v>100.20800000000001</v>
      </c>
      <c r="Q90" s="26">
        <v>46.292999999999999</v>
      </c>
      <c r="R90" s="26">
        <v>80.168000000000006</v>
      </c>
      <c r="S90" s="26">
        <v>11.041</v>
      </c>
      <c r="U90" s="26"/>
      <c r="V90" s="27">
        <v>12</v>
      </c>
      <c r="W90" s="27">
        <v>4</v>
      </c>
      <c r="X90" s="14">
        <v>0</v>
      </c>
      <c r="Z90" s="28">
        <f t="shared" si="136"/>
        <v>1.9089634125538335</v>
      </c>
      <c r="AA90" s="28">
        <f t="shared" si="137"/>
        <v>3.65819694182404E-3</v>
      </c>
      <c r="AB90" s="28">
        <f t="shared" si="138"/>
        <v>0.14941203299990019</v>
      </c>
      <c r="AC90" s="28">
        <f t="shared" si="139"/>
        <v>1.4478361141105933E-2</v>
      </c>
      <c r="AD90" s="28">
        <f t="shared" si="140"/>
        <v>0</v>
      </c>
      <c r="AE90" s="28">
        <f t="shared" si="141"/>
        <v>0.17913519819458806</v>
      </c>
      <c r="AF90" s="28">
        <f t="shared" si="142"/>
        <v>1.7223768415145304</v>
      </c>
      <c r="AG90" s="28">
        <f t="shared" si="143"/>
        <v>1.9953348768950496E-2</v>
      </c>
      <c r="AH90" s="28">
        <f t="shared" si="144"/>
        <v>4.7904739724606146E-3</v>
      </c>
      <c r="AI90" s="28">
        <f t="shared" si="145"/>
        <v>2.1638430958877603E-3</v>
      </c>
      <c r="AJ90" s="28">
        <f t="shared" si="146"/>
        <v>1.0029685015168642E-3</v>
      </c>
      <c r="AK90" s="28">
        <f t="shared" si="147"/>
        <v>0</v>
      </c>
      <c r="AL90" s="28">
        <f t="shared" si="148"/>
        <v>4.0059346776845972</v>
      </c>
      <c r="AM90" s="28">
        <f t="shared" si="149"/>
        <v>0.90579328741878962</v>
      </c>
      <c r="AN90" s="29">
        <f t="shared" si="150"/>
        <v>0</v>
      </c>
      <c r="AP90" s="25">
        <f t="shared" si="151"/>
        <v>55.35</v>
      </c>
      <c r="AQ90" s="25">
        <f t="shared" si="152"/>
        <v>0.14099999999999999</v>
      </c>
      <c r="AR90" s="25">
        <f t="shared" si="153"/>
        <v>3.6760000000000002</v>
      </c>
      <c r="AS90" s="25">
        <f t="shared" si="154"/>
        <v>0.53100000000000003</v>
      </c>
      <c r="AT90" s="25">
        <f t="shared" si="155"/>
        <v>0</v>
      </c>
      <c r="AU90" s="25">
        <f t="shared" si="156"/>
        <v>6.2110000000000003</v>
      </c>
      <c r="AV90" s="25">
        <f t="shared" si="157"/>
        <v>33.502000000000002</v>
      </c>
      <c r="AW90" s="25">
        <f t="shared" si="158"/>
        <v>0.54</v>
      </c>
      <c r="AX90" s="25">
        <f t="shared" si="159"/>
        <v>0.16400000000000001</v>
      </c>
      <c r="AY90" s="25">
        <f t="shared" si="160"/>
        <v>7.8E-2</v>
      </c>
      <c r="AZ90" s="25">
        <f t="shared" si="161"/>
        <v>1.4999999999999999E-2</v>
      </c>
      <c r="BA90" s="25">
        <f t="shared" si="162"/>
        <v>0</v>
      </c>
      <c r="BB90" s="25">
        <f t="shared" si="163"/>
        <v>100.20800000000001</v>
      </c>
      <c r="BD90" s="25">
        <f t="shared" si="164"/>
        <v>0.9212716378162451</v>
      </c>
      <c r="BE90" s="25">
        <f t="shared" si="165"/>
        <v>1.7654571407106903E-3</v>
      </c>
      <c r="BF90" s="25">
        <f t="shared" si="166"/>
        <v>7.2106708513142423E-2</v>
      </c>
      <c r="BG90" s="25">
        <f t="shared" si="167"/>
        <v>6.9873017961708007E-3</v>
      </c>
      <c r="BH90" s="25">
        <f t="shared" si="168"/>
        <v>8.6451199821836217E-2</v>
      </c>
      <c r="BI90" s="25">
        <f t="shared" si="169"/>
        <v>0</v>
      </c>
      <c r="BJ90" s="25">
        <f t="shared" si="170"/>
        <v>0.83122438244955887</v>
      </c>
      <c r="BK90" s="25">
        <f t="shared" si="171"/>
        <v>9.6295477322415109E-3</v>
      </c>
      <c r="BL90" s="25">
        <f t="shared" si="172"/>
        <v>2.3118975321903541E-3</v>
      </c>
      <c r="BM90" s="25">
        <f t="shared" si="173"/>
        <v>1.0442773600668337E-3</v>
      </c>
      <c r="BN90" s="25">
        <f t="shared" si="174"/>
        <v>4.8403569601912906E-4</v>
      </c>
      <c r="BO90" s="25">
        <f t="shared" si="175"/>
        <v>0</v>
      </c>
      <c r="BP90" s="25">
        <f t="shared" si="176"/>
        <v>1.9332764458581817</v>
      </c>
      <c r="BQ90" s="25">
        <f t="shared" si="177"/>
        <v>2.0720961486221192</v>
      </c>
    </row>
    <row r="91" spans="1:69" s="25" customFormat="1" x14ac:dyDescent="0.15">
      <c r="A91" s="25" t="s">
        <v>155</v>
      </c>
      <c r="B91" s="25">
        <v>447</v>
      </c>
      <c r="C91" s="25">
        <f t="shared" si="134"/>
        <v>5.3851648071351477</v>
      </c>
      <c r="D91" s="26">
        <v>55.351999999999997</v>
      </c>
      <c r="E91" s="26">
        <v>0.14199999999999999</v>
      </c>
      <c r="F91" s="26">
        <v>3.694</v>
      </c>
      <c r="G91" s="26">
        <v>0.52200000000000002</v>
      </c>
      <c r="H91" s="26">
        <v>6.1749999999999998</v>
      </c>
      <c r="I91" s="26">
        <v>33.222000000000001</v>
      </c>
      <c r="J91" s="26">
        <v>0.69699999999999995</v>
      </c>
      <c r="K91" s="26">
        <v>0.17499999999999999</v>
      </c>
      <c r="L91" s="26">
        <v>7.0999999999999994E-2</v>
      </c>
      <c r="M91" s="26">
        <v>1.4E-2</v>
      </c>
      <c r="N91" s="26"/>
      <c r="O91" s="25">
        <f t="shared" si="135"/>
        <v>100.06399999999999</v>
      </c>
      <c r="Q91" s="26">
        <v>46.298000000000002</v>
      </c>
      <c r="R91" s="26">
        <v>80.17</v>
      </c>
      <c r="S91" s="26">
        <v>11.041</v>
      </c>
      <c r="U91" s="26"/>
      <c r="V91" s="27">
        <v>12</v>
      </c>
      <c r="W91" s="27">
        <v>4</v>
      </c>
      <c r="X91" s="14">
        <v>0</v>
      </c>
      <c r="Z91" s="28">
        <f t="shared" si="136"/>
        <v>1.9117787593755362</v>
      </c>
      <c r="AA91" s="28">
        <f t="shared" si="137"/>
        <v>3.6894416744905271E-3</v>
      </c>
      <c r="AB91" s="28">
        <f t="shared" si="138"/>
        <v>0.15035964735885579</v>
      </c>
      <c r="AC91" s="28">
        <f t="shared" si="139"/>
        <v>1.4253440993660365E-2</v>
      </c>
      <c r="AD91" s="28">
        <f t="shared" si="140"/>
        <v>0</v>
      </c>
      <c r="AE91" s="28">
        <f t="shared" si="141"/>
        <v>0.17835311393433459</v>
      </c>
      <c r="AF91" s="28">
        <f t="shared" si="142"/>
        <v>1.7104388491254814</v>
      </c>
      <c r="AG91" s="28">
        <f t="shared" si="143"/>
        <v>2.5791651209251393E-2</v>
      </c>
      <c r="AH91" s="28">
        <f t="shared" si="144"/>
        <v>5.1191401603167689E-3</v>
      </c>
      <c r="AI91" s="28">
        <f t="shared" si="145"/>
        <v>1.9724856262910242E-3</v>
      </c>
      <c r="AJ91" s="28">
        <f t="shared" si="146"/>
        <v>9.3745063099462498E-4</v>
      </c>
      <c r="AK91" s="28">
        <f t="shared" si="147"/>
        <v>0</v>
      </c>
      <c r="AL91" s="28">
        <f t="shared" si="148"/>
        <v>4.0026939800892123</v>
      </c>
      <c r="AM91" s="28">
        <f t="shared" si="149"/>
        <v>0.90557291781070204</v>
      </c>
      <c r="AN91" s="29">
        <f t="shared" si="150"/>
        <v>0</v>
      </c>
      <c r="AP91" s="25">
        <f t="shared" si="151"/>
        <v>55.351999999999997</v>
      </c>
      <c r="AQ91" s="25">
        <f t="shared" si="152"/>
        <v>0.14199999999999999</v>
      </c>
      <c r="AR91" s="25">
        <f t="shared" si="153"/>
        <v>3.694</v>
      </c>
      <c r="AS91" s="25">
        <f t="shared" si="154"/>
        <v>0.52200000000000002</v>
      </c>
      <c r="AT91" s="25">
        <f t="shared" si="155"/>
        <v>0</v>
      </c>
      <c r="AU91" s="25">
        <f t="shared" si="156"/>
        <v>6.1749999999999998</v>
      </c>
      <c r="AV91" s="25">
        <f t="shared" si="157"/>
        <v>33.222000000000001</v>
      </c>
      <c r="AW91" s="25">
        <f t="shared" si="158"/>
        <v>0.69699999999999995</v>
      </c>
      <c r="AX91" s="25">
        <f t="shared" si="159"/>
        <v>0.17499999999999999</v>
      </c>
      <c r="AY91" s="25">
        <f t="shared" si="160"/>
        <v>7.0999999999999994E-2</v>
      </c>
      <c r="AZ91" s="25">
        <f t="shared" si="161"/>
        <v>1.4E-2</v>
      </c>
      <c r="BA91" s="25">
        <f t="shared" si="162"/>
        <v>0</v>
      </c>
      <c r="BB91" s="25">
        <f t="shared" si="163"/>
        <v>100.06399999999999</v>
      </c>
      <c r="BD91" s="25">
        <f t="shared" si="164"/>
        <v>0.92130492676431419</v>
      </c>
      <c r="BE91" s="25">
        <f t="shared" si="165"/>
        <v>1.7779781133398442E-3</v>
      </c>
      <c r="BF91" s="25">
        <f t="shared" si="166"/>
        <v>7.2459788152216556E-2</v>
      </c>
      <c r="BG91" s="25">
        <f t="shared" si="167"/>
        <v>6.868872952167906E-3</v>
      </c>
      <c r="BH91" s="25">
        <f t="shared" si="168"/>
        <v>8.5950114136183961E-2</v>
      </c>
      <c r="BI91" s="25">
        <f t="shared" si="169"/>
        <v>0</v>
      </c>
      <c r="BJ91" s="25">
        <f t="shared" si="170"/>
        <v>0.82427725012653708</v>
      </c>
      <c r="BK91" s="25">
        <f t="shared" si="171"/>
        <v>1.2429249572911725E-2</v>
      </c>
      <c r="BL91" s="25">
        <f t="shared" si="172"/>
        <v>2.46696383008117E-3</v>
      </c>
      <c r="BM91" s="25">
        <f t="shared" si="173"/>
        <v>9.5056016108647676E-4</v>
      </c>
      <c r="BN91" s="25">
        <f t="shared" si="174"/>
        <v>4.517666496178538E-4</v>
      </c>
      <c r="BO91" s="25">
        <f t="shared" si="175"/>
        <v>0</v>
      </c>
      <c r="BP91" s="25">
        <f t="shared" si="176"/>
        <v>1.9289374704584568</v>
      </c>
      <c r="BQ91" s="25">
        <f t="shared" si="177"/>
        <v>2.0750771040483129</v>
      </c>
    </row>
    <row r="92" spans="1:69" s="25" customFormat="1" x14ac:dyDescent="0.15">
      <c r="A92" s="25" t="s">
        <v>156</v>
      </c>
      <c r="B92" s="25">
        <v>448</v>
      </c>
      <c r="C92" s="25">
        <f t="shared" si="134"/>
        <v>4.2426406871194464</v>
      </c>
      <c r="D92" s="26">
        <v>55.411000000000001</v>
      </c>
      <c r="E92" s="26">
        <v>0.13500000000000001</v>
      </c>
      <c r="F92" s="26">
        <v>3.6880000000000002</v>
      </c>
      <c r="G92" s="26">
        <v>0.53300000000000003</v>
      </c>
      <c r="H92" s="26">
        <v>6.1849999999999996</v>
      </c>
      <c r="I92" s="26">
        <v>33.195</v>
      </c>
      <c r="J92" s="26">
        <v>0.60299999999999998</v>
      </c>
      <c r="K92" s="26">
        <v>0.16300000000000001</v>
      </c>
      <c r="L92" s="26">
        <v>7.4999999999999997E-2</v>
      </c>
      <c r="M92" s="26">
        <v>7.0000000000000001E-3</v>
      </c>
      <c r="N92" s="26"/>
      <c r="O92" s="25">
        <f t="shared" si="135"/>
        <v>99.99499999999999</v>
      </c>
      <c r="Q92" s="26">
        <v>46.301000000000002</v>
      </c>
      <c r="R92" s="26">
        <v>80.173000000000002</v>
      </c>
      <c r="S92" s="26">
        <v>11.041</v>
      </c>
      <c r="U92" s="26"/>
      <c r="V92" s="27">
        <v>12</v>
      </c>
      <c r="W92" s="27">
        <v>4</v>
      </c>
      <c r="X92" s="14">
        <v>0</v>
      </c>
      <c r="Z92" s="28">
        <f t="shared" si="136"/>
        <v>1.9142178439809985</v>
      </c>
      <c r="AA92" s="28">
        <f t="shared" si="137"/>
        <v>3.5083032927858324E-3</v>
      </c>
      <c r="AB92" s="28">
        <f t="shared" si="138"/>
        <v>0.15014690264630481</v>
      </c>
      <c r="AC92" s="28">
        <f t="shared" si="139"/>
        <v>1.4556852655180584E-2</v>
      </c>
      <c r="AD92" s="28">
        <f t="shared" si="140"/>
        <v>0</v>
      </c>
      <c r="AE92" s="28">
        <f t="shared" si="141"/>
        <v>0.17867940440753338</v>
      </c>
      <c r="AF92" s="28">
        <f t="shared" si="142"/>
        <v>1.7094071220229454</v>
      </c>
      <c r="AG92" s="28">
        <f t="shared" si="143"/>
        <v>2.2317972543150991E-2</v>
      </c>
      <c r="AH92" s="28">
        <f t="shared" si="144"/>
        <v>4.7691132345698047E-3</v>
      </c>
      <c r="AI92" s="28">
        <f t="shared" si="145"/>
        <v>2.0840484906297172E-3</v>
      </c>
      <c r="AJ92" s="28">
        <f t="shared" si="146"/>
        <v>4.6882360274495637E-4</v>
      </c>
      <c r="AK92" s="28">
        <f t="shared" si="147"/>
        <v>0</v>
      </c>
      <c r="AL92" s="28">
        <f t="shared" si="148"/>
        <v>4.0001563868768439</v>
      </c>
      <c r="AM92" s="28">
        <f t="shared" si="149"/>
        <v>0.90536482205329039</v>
      </c>
      <c r="AN92" s="29">
        <f t="shared" si="150"/>
        <v>0</v>
      </c>
      <c r="AP92" s="25">
        <f t="shared" si="151"/>
        <v>55.411000000000001</v>
      </c>
      <c r="AQ92" s="25">
        <f t="shared" si="152"/>
        <v>0.13500000000000001</v>
      </c>
      <c r="AR92" s="25">
        <f t="shared" si="153"/>
        <v>3.6880000000000002</v>
      </c>
      <c r="AS92" s="25">
        <f t="shared" si="154"/>
        <v>0.53300000000000003</v>
      </c>
      <c r="AT92" s="25">
        <f t="shared" si="155"/>
        <v>0</v>
      </c>
      <c r="AU92" s="25">
        <f t="shared" si="156"/>
        <v>6.1849999999999996</v>
      </c>
      <c r="AV92" s="25">
        <f t="shared" si="157"/>
        <v>33.195</v>
      </c>
      <c r="AW92" s="25">
        <f t="shared" si="158"/>
        <v>0.60299999999999998</v>
      </c>
      <c r="AX92" s="25">
        <f t="shared" si="159"/>
        <v>0.16300000000000001</v>
      </c>
      <c r="AY92" s="25">
        <f t="shared" si="160"/>
        <v>7.4999999999999997E-2</v>
      </c>
      <c r="AZ92" s="25">
        <f t="shared" si="161"/>
        <v>7.0000000000000001E-3</v>
      </c>
      <c r="BA92" s="25">
        <f t="shared" si="162"/>
        <v>0</v>
      </c>
      <c r="BB92" s="25">
        <f t="shared" si="163"/>
        <v>99.99499999999999</v>
      </c>
      <c r="BD92" s="25">
        <f t="shared" si="164"/>
        <v>0.92228695073235689</v>
      </c>
      <c r="BE92" s="25">
        <f t="shared" si="165"/>
        <v>1.6903313049357676E-3</v>
      </c>
      <c r="BF92" s="25">
        <f t="shared" si="166"/>
        <v>7.2342094939191845E-2</v>
      </c>
      <c r="BG92" s="25">
        <f t="shared" si="167"/>
        <v>7.0136193170603333E-3</v>
      </c>
      <c r="BH92" s="25">
        <f t="shared" si="168"/>
        <v>8.6089304604420686E-2</v>
      </c>
      <c r="BI92" s="25">
        <f t="shared" si="169"/>
        <v>0</v>
      </c>
      <c r="BJ92" s="25">
        <f t="shared" si="170"/>
        <v>0.82360734808110281</v>
      </c>
      <c r="BK92" s="25">
        <f t="shared" si="171"/>
        <v>1.0752994967669686E-2</v>
      </c>
      <c r="BL92" s="25">
        <f t="shared" si="172"/>
        <v>2.2978005960184616E-3</v>
      </c>
      <c r="BM92" s="25">
        <f t="shared" si="173"/>
        <v>1.0041128462181092E-3</v>
      </c>
      <c r="BN92" s="25">
        <f t="shared" si="174"/>
        <v>2.258833248089269E-4</v>
      </c>
      <c r="BO92" s="25">
        <f t="shared" si="175"/>
        <v>0</v>
      </c>
      <c r="BP92" s="25">
        <f t="shared" si="176"/>
        <v>1.9273104407137835</v>
      </c>
      <c r="BQ92" s="25">
        <f t="shared" si="177"/>
        <v>2.0755122280120983</v>
      </c>
    </row>
    <row r="93" spans="1:69" s="25" customFormat="1" x14ac:dyDescent="0.15">
      <c r="A93" s="25" t="s">
        <v>157</v>
      </c>
      <c r="B93" s="25">
        <v>449</v>
      </c>
      <c r="C93" s="25">
        <f t="shared" si="134"/>
        <v>5.3851648071285512</v>
      </c>
      <c r="D93" s="26">
        <v>55.35</v>
      </c>
      <c r="E93" s="26">
        <v>0.14599999999999999</v>
      </c>
      <c r="F93" s="26">
        <v>3.69</v>
      </c>
      <c r="G93" s="26">
        <v>0.53200000000000003</v>
      </c>
      <c r="H93" s="26">
        <v>6.2270000000000003</v>
      </c>
      <c r="I93" s="26">
        <v>33.286000000000001</v>
      </c>
      <c r="J93" s="26">
        <v>0.60399999999999998</v>
      </c>
      <c r="K93" s="26">
        <v>0.17100000000000001</v>
      </c>
      <c r="L93" s="26">
        <v>8.3000000000000004E-2</v>
      </c>
      <c r="M93" s="26">
        <v>1.0999999999999999E-2</v>
      </c>
      <c r="N93" s="26"/>
      <c r="O93" s="25">
        <f t="shared" si="135"/>
        <v>100.10000000000001</v>
      </c>
      <c r="Q93" s="26">
        <v>46.305999999999997</v>
      </c>
      <c r="R93" s="26">
        <v>80.174999999999997</v>
      </c>
      <c r="S93" s="26">
        <v>11.041</v>
      </c>
      <c r="U93" s="26"/>
      <c r="V93" s="27">
        <v>12</v>
      </c>
      <c r="W93" s="27">
        <v>4</v>
      </c>
      <c r="X93" s="14">
        <v>0</v>
      </c>
      <c r="Z93" s="28">
        <f t="shared" si="136"/>
        <v>1.9111660816905325</v>
      </c>
      <c r="AA93" s="28">
        <f t="shared" si="137"/>
        <v>3.7922909526218853E-3</v>
      </c>
      <c r="AB93" s="28">
        <f t="shared" si="138"/>
        <v>0.15015412343136811</v>
      </c>
      <c r="AC93" s="28">
        <f t="shared" si="139"/>
        <v>1.4522364764999584E-2</v>
      </c>
      <c r="AD93" s="28">
        <f t="shared" si="140"/>
        <v>0</v>
      </c>
      <c r="AE93" s="28">
        <f t="shared" si="141"/>
        <v>0.17980389255926024</v>
      </c>
      <c r="AF93" s="28">
        <f t="shared" si="142"/>
        <v>1.7132465916510295</v>
      </c>
      <c r="AG93" s="28">
        <f t="shared" si="143"/>
        <v>2.2343942085006199E-2</v>
      </c>
      <c r="AH93" s="28">
        <f t="shared" si="144"/>
        <v>5.0007088709025198E-3</v>
      </c>
      <c r="AI93" s="28">
        <f t="shared" si="145"/>
        <v>2.3052077992218004E-3</v>
      </c>
      <c r="AJ93" s="28">
        <f t="shared" si="146"/>
        <v>7.3635890743884715E-4</v>
      </c>
      <c r="AK93" s="28">
        <f t="shared" si="147"/>
        <v>0</v>
      </c>
      <c r="AL93" s="28">
        <f t="shared" si="148"/>
        <v>4.0030715627123818</v>
      </c>
      <c r="AM93" s="28">
        <f t="shared" si="149"/>
        <v>0.90501896591824504</v>
      </c>
      <c r="AN93" s="29">
        <f t="shared" si="150"/>
        <v>0</v>
      </c>
      <c r="AP93" s="25">
        <f t="shared" si="151"/>
        <v>55.35</v>
      </c>
      <c r="AQ93" s="25">
        <f t="shared" si="152"/>
        <v>0.14599999999999999</v>
      </c>
      <c r="AR93" s="25">
        <f t="shared" si="153"/>
        <v>3.69</v>
      </c>
      <c r="AS93" s="25">
        <f t="shared" si="154"/>
        <v>0.53200000000000003</v>
      </c>
      <c r="AT93" s="25">
        <f t="shared" si="155"/>
        <v>0</v>
      </c>
      <c r="AU93" s="25">
        <f t="shared" si="156"/>
        <v>6.2270000000000012</v>
      </c>
      <c r="AV93" s="25">
        <f t="shared" si="157"/>
        <v>33.286000000000001</v>
      </c>
      <c r="AW93" s="25">
        <f t="shared" si="158"/>
        <v>0.60399999999999998</v>
      </c>
      <c r="AX93" s="25">
        <f t="shared" si="159"/>
        <v>0.17100000000000001</v>
      </c>
      <c r="AY93" s="25">
        <f t="shared" si="160"/>
        <v>8.3000000000000004E-2</v>
      </c>
      <c r="AZ93" s="25">
        <f t="shared" si="161"/>
        <v>1.0999999999999999E-2</v>
      </c>
      <c r="BA93" s="25">
        <f t="shared" si="162"/>
        <v>0</v>
      </c>
      <c r="BB93" s="25">
        <f t="shared" si="163"/>
        <v>100.10000000000001</v>
      </c>
      <c r="BD93" s="25">
        <f t="shared" si="164"/>
        <v>0.9212716378162451</v>
      </c>
      <c r="BE93" s="25">
        <f t="shared" si="165"/>
        <v>1.8280620038564595E-3</v>
      </c>
      <c r="BF93" s="25">
        <f t="shared" si="166"/>
        <v>7.2381326010200087E-2</v>
      </c>
      <c r="BG93" s="25">
        <f t="shared" si="167"/>
        <v>7.000460556615567E-3</v>
      </c>
      <c r="BH93" s="25">
        <f t="shared" si="168"/>
        <v>8.6673904571014995E-2</v>
      </c>
      <c r="BI93" s="25">
        <f t="shared" si="169"/>
        <v>0</v>
      </c>
      <c r="BJ93" s="25">
        <f t="shared" si="170"/>
        <v>0.82586516608608496</v>
      </c>
      <c r="BK93" s="25">
        <f t="shared" si="171"/>
        <v>1.0770827463470132E-2</v>
      </c>
      <c r="BL93" s="25">
        <f t="shared" si="172"/>
        <v>2.4105760853936008E-3</v>
      </c>
      <c r="BM93" s="25">
        <f t="shared" si="173"/>
        <v>1.1112182164813742E-3</v>
      </c>
      <c r="BN93" s="25">
        <f t="shared" si="174"/>
        <v>3.5495951041402795E-4</v>
      </c>
      <c r="BO93" s="25">
        <f t="shared" si="175"/>
        <v>0</v>
      </c>
      <c r="BP93" s="25">
        <f t="shared" si="176"/>
        <v>1.9296681383197762</v>
      </c>
      <c r="BQ93" s="25">
        <f t="shared" si="177"/>
        <v>2.0744870494664349</v>
      </c>
    </row>
    <row r="94" spans="1:69" s="25" customFormat="1" x14ac:dyDescent="0.15">
      <c r="A94" s="25" t="s">
        <v>158</v>
      </c>
      <c r="B94" s="25">
        <v>450</v>
      </c>
      <c r="C94" s="25">
        <f t="shared" si="134"/>
        <v>5.0000000000039799</v>
      </c>
      <c r="D94" s="26">
        <v>55.195</v>
      </c>
      <c r="E94" s="26">
        <v>0.13600000000000001</v>
      </c>
      <c r="F94" s="26">
        <v>3.6680000000000001</v>
      </c>
      <c r="G94" s="26">
        <v>0.52700000000000002</v>
      </c>
      <c r="H94" s="26">
        <v>6.1189999999999998</v>
      </c>
      <c r="I94" s="26">
        <v>33.057000000000002</v>
      </c>
      <c r="J94" s="26">
        <v>0.56499999999999995</v>
      </c>
      <c r="K94" s="26">
        <v>0.16900000000000001</v>
      </c>
      <c r="L94" s="26">
        <v>8.3000000000000004E-2</v>
      </c>
      <c r="M94" s="26">
        <v>6.0000000000000001E-3</v>
      </c>
      <c r="N94" s="26"/>
      <c r="O94" s="25">
        <f t="shared" si="135"/>
        <v>99.525000000000006</v>
      </c>
      <c r="Q94" s="26">
        <v>46.31</v>
      </c>
      <c r="R94" s="26">
        <v>80.177999999999997</v>
      </c>
      <c r="S94" s="26">
        <v>11.041</v>
      </c>
      <c r="U94" s="26"/>
      <c r="V94" s="27">
        <v>12</v>
      </c>
      <c r="W94" s="27">
        <v>4</v>
      </c>
      <c r="X94" s="14">
        <v>0</v>
      </c>
      <c r="Z94" s="28">
        <f t="shared" si="136"/>
        <v>1.9151808883436303</v>
      </c>
      <c r="AA94" s="28">
        <f t="shared" si="137"/>
        <v>3.5499068732837897E-3</v>
      </c>
      <c r="AB94" s="28">
        <f t="shared" si="138"/>
        <v>0.1499924784617517</v>
      </c>
      <c r="AC94" s="28">
        <f t="shared" si="139"/>
        <v>1.4456580585223004E-2</v>
      </c>
      <c r="AD94" s="28">
        <f t="shared" si="140"/>
        <v>0</v>
      </c>
      <c r="AE94" s="28">
        <f t="shared" si="141"/>
        <v>0.17755378490290638</v>
      </c>
      <c r="AF94" s="28">
        <f t="shared" si="142"/>
        <v>1.7098222450732683</v>
      </c>
      <c r="AG94" s="28">
        <f t="shared" si="143"/>
        <v>2.1003930075302824E-2</v>
      </c>
      <c r="AH94" s="28">
        <f t="shared" si="144"/>
        <v>4.9665112495773473E-3</v>
      </c>
      <c r="AI94" s="28">
        <f t="shared" si="145"/>
        <v>2.3165375155420622E-3</v>
      </c>
      <c r="AJ94" s="28">
        <f t="shared" si="146"/>
        <v>4.0362435822563589E-4</v>
      </c>
      <c r="AK94" s="28">
        <f t="shared" si="147"/>
        <v>0</v>
      </c>
      <c r="AL94" s="28">
        <f t="shared" si="148"/>
        <v>3.9992464874387115</v>
      </c>
      <c r="AM94" s="28">
        <f t="shared" si="149"/>
        <v>0.90592559082932311</v>
      </c>
      <c r="AN94" s="29">
        <f t="shared" si="150"/>
        <v>0</v>
      </c>
      <c r="AP94" s="25">
        <f t="shared" si="151"/>
        <v>55.195</v>
      </c>
      <c r="AQ94" s="25">
        <f t="shared" si="152"/>
        <v>0.13600000000000001</v>
      </c>
      <c r="AR94" s="25">
        <f t="shared" si="153"/>
        <v>3.6680000000000001</v>
      </c>
      <c r="AS94" s="25">
        <f t="shared" si="154"/>
        <v>0.52700000000000002</v>
      </c>
      <c r="AT94" s="25">
        <f t="shared" si="155"/>
        <v>0</v>
      </c>
      <c r="AU94" s="25">
        <f t="shared" si="156"/>
        <v>6.1189999999999998</v>
      </c>
      <c r="AV94" s="25">
        <f t="shared" si="157"/>
        <v>33.057000000000002</v>
      </c>
      <c r="AW94" s="25">
        <f t="shared" si="158"/>
        <v>0.56499999999999995</v>
      </c>
      <c r="AX94" s="25">
        <f t="shared" si="159"/>
        <v>0.16900000000000001</v>
      </c>
      <c r="AY94" s="25">
        <f t="shared" si="160"/>
        <v>8.3000000000000004E-2</v>
      </c>
      <c r="AZ94" s="25">
        <f t="shared" si="161"/>
        <v>6.0000000000000001E-3</v>
      </c>
      <c r="BA94" s="25">
        <f t="shared" si="162"/>
        <v>0</v>
      </c>
      <c r="BB94" s="25">
        <f t="shared" si="163"/>
        <v>99.525000000000006</v>
      </c>
      <c r="BD94" s="25">
        <f t="shared" si="164"/>
        <v>0.91869174434087886</v>
      </c>
      <c r="BE94" s="25">
        <f t="shared" si="165"/>
        <v>1.7028522775649213E-3</v>
      </c>
      <c r="BF94" s="25">
        <f t="shared" si="166"/>
        <v>7.1949784229109456E-2</v>
      </c>
      <c r="BG94" s="25">
        <f t="shared" si="167"/>
        <v>6.9346667543917365E-3</v>
      </c>
      <c r="BH94" s="25">
        <f t="shared" si="168"/>
        <v>8.5170647514058243E-2</v>
      </c>
      <c r="BI94" s="25">
        <f t="shared" si="169"/>
        <v>0</v>
      </c>
      <c r="BJ94" s="25">
        <f t="shared" si="170"/>
        <v>0.82018340429332781</v>
      </c>
      <c r="BK94" s="25">
        <f t="shared" si="171"/>
        <v>1.007536012725269E-2</v>
      </c>
      <c r="BL94" s="25">
        <f t="shared" si="172"/>
        <v>2.3823822130498162E-3</v>
      </c>
      <c r="BM94" s="25">
        <f t="shared" si="173"/>
        <v>1.1112182164813742E-3</v>
      </c>
      <c r="BN94" s="25">
        <f t="shared" si="174"/>
        <v>1.9361427840765164E-4</v>
      </c>
      <c r="BO94" s="25">
        <f t="shared" si="175"/>
        <v>0</v>
      </c>
      <c r="BP94" s="25">
        <f t="shared" si="176"/>
        <v>1.9183956742445225</v>
      </c>
      <c r="BQ94" s="25">
        <f t="shared" si="177"/>
        <v>2.0846828113359055</v>
      </c>
    </row>
    <row r="95" spans="1:69" s="25" customFormat="1" x14ac:dyDescent="0.15">
      <c r="A95" s="25" t="s">
        <v>159</v>
      </c>
      <c r="B95" s="25">
        <v>451</v>
      </c>
      <c r="C95" s="25">
        <f t="shared" si="134"/>
        <v>4.9999999999982947</v>
      </c>
      <c r="D95" s="26">
        <v>55.37</v>
      </c>
      <c r="E95" s="26">
        <v>0.14000000000000001</v>
      </c>
      <c r="F95" s="26">
        <v>3.6659999999999999</v>
      </c>
      <c r="G95" s="26">
        <v>0.53700000000000003</v>
      </c>
      <c r="H95" s="26">
        <v>6.2149999999999999</v>
      </c>
      <c r="I95" s="26">
        <v>33.334000000000003</v>
      </c>
      <c r="J95" s="26">
        <v>0.55900000000000005</v>
      </c>
      <c r="K95" s="26">
        <v>0.16200000000000001</v>
      </c>
      <c r="L95" s="26">
        <v>9.0999999999999998E-2</v>
      </c>
      <c r="M95" s="26">
        <v>4.0000000000000001E-3</v>
      </c>
      <c r="N95" s="26"/>
      <c r="O95" s="25">
        <f t="shared" si="135"/>
        <v>100.078</v>
      </c>
      <c r="Q95" s="26">
        <v>46.314</v>
      </c>
      <c r="R95" s="26">
        <v>80.180999999999997</v>
      </c>
      <c r="S95" s="26">
        <v>11.041</v>
      </c>
      <c r="U95" s="26"/>
      <c r="V95" s="27">
        <v>12</v>
      </c>
      <c r="W95" s="27">
        <v>4</v>
      </c>
      <c r="X95" s="14">
        <v>0</v>
      </c>
      <c r="Z95" s="28">
        <f t="shared" si="136"/>
        <v>1.9118587744563635</v>
      </c>
      <c r="AA95" s="28">
        <f t="shared" si="137"/>
        <v>3.6364474074776368E-3</v>
      </c>
      <c r="AB95" s="28">
        <f t="shared" si="138"/>
        <v>0.14917767649705799</v>
      </c>
      <c r="AC95" s="28">
        <f t="shared" si="139"/>
        <v>1.4658869393916139E-2</v>
      </c>
      <c r="AD95" s="28">
        <f t="shared" si="140"/>
        <v>0</v>
      </c>
      <c r="AE95" s="28">
        <f t="shared" si="141"/>
        <v>0.17945759276373208</v>
      </c>
      <c r="AF95" s="28">
        <f t="shared" si="142"/>
        <v>1.7157190755480662</v>
      </c>
      <c r="AG95" s="28">
        <f t="shared" si="143"/>
        <v>2.0679267320435096E-2</v>
      </c>
      <c r="AH95" s="28">
        <f t="shared" si="144"/>
        <v>4.7375189151268428E-3</v>
      </c>
      <c r="AI95" s="28">
        <f t="shared" si="145"/>
        <v>2.5273993024715335E-3</v>
      </c>
      <c r="AJ95" s="28">
        <f t="shared" si="146"/>
        <v>2.6776717204966659E-4</v>
      </c>
      <c r="AK95" s="28">
        <f t="shared" si="147"/>
        <v>0</v>
      </c>
      <c r="AL95" s="28">
        <f t="shared" si="148"/>
        <v>4.0027203887766971</v>
      </c>
      <c r="AM95" s="28">
        <f t="shared" si="149"/>
        <v>0.90530825132857362</v>
      </c>
      <c r="AN95" s="29">
        <f t="shared" si="150"/>
        <v>0</v>
      </c>
      <c r="AP95" s="25">
        <f t="shared" si="151"/>
        <v>55.37</v>
      </c>
      <c r="AQ95" s="25">
        <f t="shared" si="152"/>
        <v>0.14000000000000001</v>
      </c>
      <c r="AR95" s="25">
        <f t="shared" si="153"/>
        <v>3.6659999999999999</v>
      </c>
      <c r="AS95" s="25">
        <f t="shared" si="154"/>
        <v>0.53700000000000003</v>
      </c>
      <c r="AT95" s="25">
        <f t="shared" si="155"/>
        <v>0</v>
      </c>
      <c r="AU95" s="25">
        <f t="shared" si="156"/>
        <v>6.2149999999999999</v>
      </c>
      <c r="AV95" s="25">
        <f t="shared" si="157"/>
        <v>33.334000000000003</v>
      </c>
      <c r="AW95" s="25">
        <f t="shared" si="158"/>
        <v>0.55900000000000005</v>
      </c>
      <c r="AX95" s="25">
        <f t="shared" si="159"/>
        <v>0.16200000000000001</v>
      </c>
      <c r="AY95" s="25">
        <f t="shared" si="160"/>
        <v>9.0999999999999998E-2</v>
      </c>
      <c r="AZ95" s="25">
        <f t="shared" si="161"/>
        <v>4.0000000000000001E-3</v>
      </c>
      <c r="BA95" s="25">
        <f t="shared" si="162"/>
        <v>0</v>
      </c>
      <c r="BB95" s="25">
        <f t="shared" si="163"/>
        <v>100.078</v>
      </c>
      <c r="BD95" s="25">
        <f t="shared" si="164"/>
        <v>0.92160452729693743</v>
      </c>
      <c r="BE95" s="25">
        <f t="shared" si="165"/>
        <v>1.7529361680815368E-3</v>
      </c>
      <c r="BF95" s="25">
        <f t="shared" si="166"/>
        <v>7.1910553158101215E-2</v>
      </c>
      <c r="BG95" s="25">
        <f t="shared" si="167"/>
        <v>7.0662543588393975E-3</v>
      </c>
      <c r="BH95" s="25">
        <f t="shared" si="168"/>
        <v>8.6506876009130901E-2</v>
      </c>
      <c r="BI95" s="25">
        <f t="shared" si="169"/>
        <v>0</v>
      </c>
      <c r="BJ95" s="25">
        <f t="shared" si="170"/>
        <v>0.82705610305574584</v>
      </c>
      <c r="BK95" s="25">
        <f t="shared" si="171"/>
        <v>9.9683651524500073E-3</v>
      </c>
      <c r="BL95" s="25">
        <f t="shared" si="172"/>
        <v>2.2837036598465691E-3</v>
      </c>
      <c r="BM95" s="25">
        <f t="shared" si="173"/>
        <v>1.2183235867446393E-3</v>
      </c>
      <c r="BN95" s="25">
        <f t="shared" si="174"/>
        <v>1.2907618560510108E-4</v>
      </c>
      <c r="BO95" s="25">
        <f t="shared" si="175"/>
        <v>0</v>
      </c>
      <c r="BP95" s="25">
        <f t="shared" si="176"/>
        <v>1.9294967186314829</v>
      </c>
      <c r="BQ95" s="25">
        <f t="shared" si="177"/>
        <v>2.074489347468635</v>
      </c>
    </row>
    <row r="96" spans="1:69" s="25" customFormat="1" x14ac:dyDescent="0.15">
      <c r="A96" s="25" t="s">
        <v>160</v>
      </c>
      <c r="B96" s="25">
        <v>452</v>
      </c>
      <c r="C96" s="25">
        <f t="shared" si="134"/>
        <v>4.9999999999982947</v>
      </c>
      <c r="D96" s="26">
        <v>55.433999999999997</v>
      </c>
      <c r="E96" s="26">
        <v>0.14699999999999999</v>
      </c>
      <c r="F96" s="26">
        <v>3.633</v>
      </c>
      <c r="G96" s="26">
        <v>0.53700000000000003</v>
      </c>
      <c r="H96" s="26">
        <v>6.2350000000000003</v>
      </c>
      <c r="I96" s="26">
        <v>33.451000000000001</v>
      </c>
      <c r="J96" s="26">
        <v>0.56599999999999995</v>
      </c>
      <c r="K96" s="26">
        <v>0.16600000000000001</v>
      </c>
      <c r="L96" s="26">
        <v>8.5000000000000006E-2</v>
      </c>
      <c r="M96" s="26">
        <v>3.0000000000000001E-3</v>
      </c>
      <c r="N96" s="26"/>
      <c r="O96" s="25">
        <f t="shared" si="135"/>
        <v>100.25700000000001</v>
      </c>
      <c r="Q96" s="26">
        <v>46.317999999999998</v>
      </c>
      <c r="R96" s="26">
        <v>80.183999999999997</v>
      </c>
      <c r="S96" s="26">
        <v>11.041</v>
      </c>
      <c r="U96" s="26"/>
      <c r="V96" s="27">
        <v>12</v>
      </c>
      <c r="W96" s="27">
        <v>4</v>
      </c>
      <c r="X96" s="14">
        <v>0</v>
      </c>
      <c r="Z96" s="28">
        <f t="shared" si="136"/>
        <v>1.91102866929149</v>
      </c>
      <c r="AA96" s="28">
        <f t="shared" si="137"/>
        <v>3.8122055547738609E-3</v>
      </c>
      <c r="AB96" s="28">
        <f t="shared" si="138"/>
        <v>0.14760004015271949</v>
      </c>
      <c r="AC96" s="28">
        <f t="shared" si="139"/>
        <v>1.4635587997041934E-2</v>
      </c>
      <c r="AD96" s="28">
        <f t="shared" si="140"/>
        <v>0</v>
      </c>
      <c r="AE96" s="28">
        <f t="shared" si="141"/>
        <v>0.17974915710250555</v>
      </c>
      <c r="AF96" s="28">
        <f t="shared" si="142"/>
        <v>1.7190066386002396</v>
      </c>
      <c r="AG96" s="28">
        <f t="shared" si="143"/>
        <v>2.0904966238726091E-2</v>
      </c>
      <c r="AH96" s="28">
        <f t="shared" si="144"/>
        <v>4.8467847225649591E-3</v>
      </c>
      <c r="AI96" s="28">
        <f t="shared" si="145"/>
        <v>2.3570082059465578E-3</v>
      </c>
      <c r="AJ96" s="28">
        <f t="shared" si="146"/>
        <v>2.005064256973887E-4</v>
      </c>
      <c r="AK96" s="28">
        <f t="shared" si="147"/>
        <v>0</v>
      </c>
      <c r="AL96" s="28">
        <f t="shared" si="148"/>
        <v>4.0041415642917055</v>
      </c>
      <c r="AM96" s="28">
        <f t="shared" si="149"/>
        <v>0.90533318844407851</v>
      </c>
      <c r="AN96" s="29">
        <f t="shared" si="150"/>
        <v>0</v>
      </c>
      <c r="AP96" s="25">
        <f t="shared" si="151"/>
        <v>55.433999999999997</v>
      </c>
      <c r="AQ96" s="25">
        <f t="shared" si="152"/>
        <v>0.14699999999999999</v>
      </c>
      <c r="AR96" s="25">
        <f t="shared" si="153"/>
        <v>3.633</v>
      </c>
      <c r="AS96" s="25">
        <f t="shared" si="154"/>
        <v>0.53700000000000003</v>
      </c>
      <c r="AT96" s="25">
        <f t="shared" si="155"/>
        <v>0</v>
      </c>
      <c r="AU96" s="25">
        <f t="shared" si="156"/>
        <v>6.2350000000000003</v>
      </c>
      <c r="AV96" s="25">
        <f t="shared" si="157"/>
        <v>33.451000000000001</v>
      </c>
      <c r="AW96" s="25">
        <f t="shared" si="158"/>
        <v>0.56599999999999995</v>
      </c>
      <c r="AX96" s="25">
        <f t="shared" si="159"/>
        <v>0.16600000000000001</v>
      </c>
      <c r="AY96" s="25">
        <f t="shared" si="160"/>
        <v>8.5000000000000006E-2</v>
      </c>
      <c r="AZ96" s="25">
        <f t="shared" si="161"/>
        <v>3.0000000000000001E-3</v>
      </c>
      <c r="BA96" s="25">
        <f t="shared" si="162"/>
        <v>0</v>
      </c>
      <c r="BB96" s="25">
        <f t="shared" si="163"/>
        <v>100.25700000000001</v>
      </c>
      <c r="BD96" s="25">
        <f t="shared" si="164"/>
        <v>0.92266977363515312</v>
      </c>
      <c r="BE96" s="25">
        <f t="shared" si="165"/>
        <v>1.8405829764856134E-3</v>
      </c>
      <c r="BF96" s="25">
        <f t="shared" si="166"/>
        <v>7.126324048646529E-2</v>
      </c>
      <c r="BG96" s="25">
        <f t="shared" si="167"/>
        <v>7.0662543588393975E-3</v>
      </c>
      <c r="BH96" s="25">
        <f t="shared" si="168"/>
        <v>8.6785256945604378E-2</v>
      </c>
      <c r="BI96" s="25">
        <f t="shared" si="169"/>
        <v>0</v>
      </c>
      <c r="BJ96" s="25">
        <f t="shared" si="170"/>
        <v>0.82995901191929411</v>
      </c>
      <c r="BK96" s="25">
        <f t="shared" si="171"/>
        <v>1.0093192623053138E-2</v>
      </c>
      <c r="BL96" s="25">
        <f t="shared" si="172"/>
        <v>2.3400914045341387E-3</v>
      </c>
      <c r="BM96" s="25">
        <f t="shared" si="173"/>
        <v>1.1379945590471907E-3</v>
      </c>
      <c r="BN96" s="25">
        <f t="shared" si="174"/>
        <v>9.6807139203825818E-5</v>
      </c>
      <c r="BO96" s="25">
        <f t="shared" si="175"/>
        <v>0</v>
      </c>
      <c r="BP96" s="25">
        <f t="shared" si="176"/>
        <v>1.9332522060476804</v>
      </c>
      <c r="BQ96" s="25">
        <f t="shared" si="177"/>
        <v>2.0711946179426475</v>
      </c>
    </row>
    <row r="97" spans="1:69" s="25" customFormat="1" x14ac:dyDescent="0.15">
      <c r="A97" s="25" t="s">
        <v>161</v>
      </c>
      <c r="B97" s="25">
        <v>453</v>
      </c>
      <c r="C97" s="25">
        <f t="shared" si="134"/>
        <v>5.0000000000039799</v>
      </c>
      <c r="D97" s="26">
        <v>55.003</v>
      </c>
      <c r="E97" s="26">
        <v>0.214</v>
      </c>
      <c r="F97" s="26">
        <v>3.726</v>
      </c>
      <c r="G97" s="26">
        <v>0.57199999999999995</v>
      </c>
      <c r="H97" s="26">
        <v>5.7779999999999996</v>
      </c>
      <c r="I97" s="26">
        <v>31.292999999999999</v>
      </c>
      <c r="J97" s="26">
        <v>3.452</v>
      </c>
      <c r="K97" s="26">
        <v>0.16300000000000001</v>
      </c>
      <c r="L97" s="26">
        <v>6.8000000000000005E-2</v>
      </c>
      <c r="M97" s="26">
        <v>5.6000000000000001E-2</v>
      </c>
      <c r="N97" s="26"/>
      <c r="O97" s="25">
        <f t="shared" si="135"/>
        <v>100.325</v>
      </c>
      <c r="Q97" s="26">
        <v>46.322000000000003</v>
      </c>
      <c r="R97" s="26">
        <v>80.186999999999998</v>
      </c>
      <c r="S97" s="26">
        <v>11.041</v>
      </c>
      <c r="U97" s="26"/>
      <c r="V97" s="27">
        <v>12</v>
      </c>
      <c r="W97" s="27">
        <v>4</v>
      </c>
      <c r="X97" s="14">
        <v>0</v>
      </c>
      <c r="Z97" s="28">
        <f t="shared" si="136"/>
        <v>1.907427289236062</v>
      </c>
      <c r="AA97" s="28">
        <f t="shared" si="137"/>
        <v>5.5826882637600101E-3</v>
      </c>
      <c r="AB97" s="28">
        <f t="shared" si="138"/>
        <v>0.15227708600536963</v>
      </c>
      <c r="AC97" s="28">
        <f t="shared" si="139"/>
        <v>1.5682039648428504E-2</v>
      </c>
      <c r="AD97" s="28">
        <f t="shared" si="140"/>
        <v>0</v>
      </c>
      <c r="AE97" s="28">
        <f t="shared" si="141"/>
        <v>0.167563171365505</v>
      </c>
      <c r="AF97" s="28">
        <f t="shared" si="142"/>
        <v>1.6176563909945652</v>
      </c>
      <c r="AG97" s="28">
        <f t="shared" si="143"/>
        <v>0.12825504445267666</v>
      </c>
      <c r="AH97" s="28">
        <f t="shared" si="144"/>
        <v>4.787445861663465E-3</v>
      </c>
      <c r="AI97" s="28">
        <f t="shared" si="145"/>
        <v>1.8968007412814649E-3</v>
      </c>
      <c r="AJ97" s="28">
        <f t="shared" si="146"/>
        <v>3.7650062079332591E-3</v>
      </c>
      <c r="AK97" s="28">
        <f t="shared" si="147"/>
        <v>0</v>
      </c>
      <c r="AL97" s="28">
        <f t="shared" si="148"/>
        <v>4.0048929627772445</v>
      </c>
      <c r="AM97" s="28">
        <f t="shared" si="149"/>
        <v>0.90613862020199598</v>
      </c>
      <c r="AN97" s="29">
        <f t="shared" si="150"/>
        <v>0</v>
      </c>
      <c r="AP97" s="25">
        <f t="shared" si="151"/>
        <v>55.003</v>
      </c>
      <c r="AQ97" s="25">
        <f t="shared" si="152"/>
        <v>0.214</v>
      </c>
      <c r="AR97" s="25">
        <f t="shared" si="153"/>
        <v>3.726</v>
      </c>
      <c r="AS97" s="25">
        <f t="shared" si="154"/>
        <v>0.57199999999999995</v>
      </c>
      <c r="AT97" s="25">
        <f t="shared" si="155"/>
        <v>0</v>
      </c>
      <c r="AU97" s="25">
        <f t="shared" si="156"/>
        <v>5.7780000000000005</v>
      </c>
      <c r="AV97" s="25">
        <f t="shared" si="157"/>
        <v>31.292999999999999</v>
      </c>
      <c r="AW97" s="25">
        <f t="shared" si="158"/>
        <v>3.452</v>
      </c>
      <c r="AX97" s="25">
        <f t="shared" si="159"/>
        <v>0.16300000000000001</v>
      </c>
      <c r="AY97" s="25">
        <f t="shared" si="160"/>
        <v>6.8000000000000005E-2</v>
      </c>
      <c r="AZ97" s="25">
        <f t="shared" si="161"/>
        <v>5.6000000000000001E-2</v>
      </c>
      <c r="BA97" s="25">
        <f t="shared" si="162"/>
        <v>0</v>
      </c>
      <c r="BB97" s="25">
        <f t="shared" si="163"/>
        <v>100.325</v>
      </c>
      <c r="BD97" s="25">
        <f t="shared" si="164"/>
        <v>0.91549600532623177</v>
      </c>
      <c r="BE97" s="25">
        <f t="shared" si="165"/>
        <v>2.67948814263892E-3</v>
      </c>
      <c r="BF97" s="25">
        <f t="shared" si="166"/>
        <v>7.3087485288348381E-2</v>
      </c>
      <c r="BG97" s="25">
        <f t="shared" si="167"/>
        <v>7.5268109744062095E-3</v>
      </c>
      <c r="BH97" s="25">
        <f t="shared" si="168"/>
        <v>8.0424252547185576E-2</v>
      </c>
      <c r="BI97" s="25">
        <f t="shared" si="169"/>
        <v>0</v>
      </c>
      <c r="BJ97" s="25">
        <f t="shared" si="170"/>
        <v>0.77641647065829034</v>
      </c>
      <c r="BK97" s="25">
        <f t="shared" si="171"/>
        <v>6.1557775503143869E-2</v>
      </c>
      <c r="BL97" s="25">
        <f t="shared" si="172"/>
        <v>2.2978005960184616E-3</v>
      </c>
      <c r="BM97" s="25">
        <f t="shared" si="173"/>
        <v>9.1039564723775248E-4</v>
      </c>
      <c r="BN97" s="25">
        <f t="shared" si="174"/>
        <v>1.8070665984714152E-3</v>
      </c>
      <c r="BO97" s="25">
        <f t="shared" si="175"/>
        <v>0</v>
      </c>
      <c r="BP97" s="25">
        <f t="shared" si="176"/>
        <v>1.9222035512819728</v>
      </c>
      <c r="BQ97" s="25">
        <f t="shared" si="177"/>
        <v>2.0834905648292383</v>
      </c>
    </row>
    <row r="98" spans="1:69" s="25" customFormat="1" x14ac:dyDescent="0.15">
      <c r="A98" s="25" t="s">
        <v>162</v>
      </c>
      <c r="B98" s="25">
        <v>454</v>
      </c>
      <c r="C98" s="25">
        <f t="shared" si="134"/>
        <v>4.4721359549955126</v>
      </c>
      <c r="D98" s="26">
        <v>55.396999999999998</v>
      </c>
      <c r="E98" s="26">
        <v>0.13800000000000001</v>
      </c>
      <c r="F98" s="26">
        <v>3.73</v>
      </c>
      <c r="G98" s="26">
        <v>0.53</v>
      </c>
      <c r="H98" s="26">
        <v>6.1779999999999999</v>
      </c>
      <c r="I98" s="26">
        <v>33.499000000000002</v>
      </c>
      <c r="J98" s="26">
        <v>0.48299999999999998</v>
      </c>
      <c r="K98" s="26">
        <v>0.16600000000000001</v>
      </c>
      <c r="L98" s="26">
        <v>8.3000000000000004E-2</v>
      </c>
      <c r="M98" s="26">
        <v>1.2E-2</v>
      </c>
      <c r="N98" s="26"/>
      <c r="O98" s="25">
        <f t="shared" si="135"/>
        <v>100.21600000000001</v>
      </c>
      <c r="Q98" s="26">
        <v>46.326000000000001</v>
      </c>
      <c r="R98" s="26">
        <v>80.188999999999993</v>
      </c>
      <c r="S98" s="26">
        <v>11.041</v>
      </c>
      <c r="U98" s="26"/>
      <c r="V98" s="27">
        <v>12</v>
      </c>
      <c r="W98" s="27">
        <v>4</v>
      </c>
      <c r="X98" s="14">
        <v>0</v>
      </c>
      <c r="Z98" s="28">
        <f t="shared" si="136"/>
        <v>1.9095588647591688</v>
      </c>
      <c r="AA98" s="28">
        <f t="shared" si="137"/>
        <v>3.5784411627333562E-3</v>
      </c>
      <c r="AB98" s="28">
        <f t="shared" si="138"/>
        <v>0.15152550111974519</v>
      </c>
      <c r="AC98" s="28">
        <f t="shared" si="139"/>
        <v>1.4443338130418284E-2</v>
      </c>
      <c r="AD98" s="28">
        <f t="shared" si="140"/>
        <v>0</v>
      </c>
      <c r="AE98" s="28">
        <f t="shared" si="141"/>
        <v>0.17808778325218758</v>
      </c>
      <c r="AF98" s="28">
        <f t="shared" si="142"/>
        <v>1.7212981849365427</v>
      </c>
      <c r="AG98" s="28">
        <f t="shared" si="143"/>
        <v>1.7837582281989138E-2</v>
      </c>
      <c r="AH98" s="28">
        <f t="shared" si="144"/>
        <v>4.8462916861087045E-3</v>
      </c>
      <c r="AI98" s="28">
        <f t="shared" si="145"/>
        <v>2.3013150655362201E-3</v>
      </c>
      <c r="AJ98" s="28">
        <f t="shared" si="146"/>
        <v>8.0194411717497466E-4</v>
      </c>
      <c r="AK98" s="28">
        <f t="shared" si="147"/>
        <v>0</v>
      </c>
      <c r="AL98" s="28">
        <f t="shared" si="148"/>
        <v>4.0042792465116053</v>
      </c>
      <c r="AM98" s="28">
        <f t="shared" si="149"/>
        <v>0.90623928667746578</v>
      </c>
      <c r="AN98" s="29">
        <f t="shared" si="150"/>
        <v>0</v>
      </c>
      <c r="AP98" s="25">
        <f t="shared" si="151"/>
        <v>55.396999999999998</v>
      </c>
      <c r="AQ98" s="25">
        <f t="shared" si="152"/>
        <v>0.13800000000000001</v>
      </c>
      <c r="AR98" s="25">
        <f t="shared" si="153"/>
        <v>3.73</v>
      </c>
      <c r="AS98" s="25">
        <f t="shared" si="154"/>
        <v>0.53</v>
      </c>
      <c r="AT98" s="25">
        <f t="shared" si="155"/>
        <v>0</v>
      </c>
      <c r="AU98" s="25">
        <f t="shared" si="156"/>
        <v>6.177999999999999</v>
      </c>
      <c r="AV98" s="25">
        <f t="shared" si="157"/>
        <v>33.499000000000002</v>
      </c>
      <c r="AW98" s="25">
        <f t="shared" si="158"/>
        <v>0.48299999999999998</v>
      </c>
      <c r="AX98" s="25">
        <f t="shared" si="159"/>
        <v>0.16600000000000001</v>
      </c>
      <c r="AY98" s="25">
        <f t="shared" si="160"/>
        <v>8.3000000000000004E-2</v>
      </c>
      <c r="AZ98" s="25">
        <f t="shared" si="161"/>
        <v>1.2E-2</v>
      </c>
      <c r="BA98" s="25">
        <f t="shared" si="162"/>
        <v>0</v>
      </c>
      <c r="BB98" s="25">
        <f t="shared" si="163"/>
        <v>100.21600000000001</v>
      </c>
      <c r="BD98" s="25">
        <f t="shared" si="164"/>
        <v>0.92205392809587217</v>
      </c>
      <c r="BE98" s="25">
        <f t="shared" si="165"/>
        <v>1.7278942228232291E-3</v>
      </c>
      <c r="BF98" s="25">
        <f t="shared" si="166"/>
        <v>7.316594743036485E-2</v>
      </c>
      <c r="BG98" s="25">
        <f t="shared" si="167"/>
        <v>6.9741430357260345E-3</v>
      </c>
      <c r="BH98" s="25">
        <f t="shared" si="168"/>
        <v>8.5991871276654974E-2</v>
      </c>
      <c r="BI98" s="25">
        <f t="shared" si="169"/>
        <v>0</v>
      </c>
      <c r="BJ98" s="25">
        <f t="shared" si="170"/>
        <v>0.8311499488889551</v>
      </c>
      <c r="BK98" s="25">
        <f t="shared" si="171"/>
        <v>8.6130954716160165E-3</v>
      </c>
      <c r="BL98" s="25">
        <f t="shared" si="172"/>
        <v>2.3400914045341387E-3</v>
      </c>
      <c r="BM98" s="25">
        <f t="shared" si="173"/>
        <v>1.1112182164813742E-3</v>
      </c>
      <c r="BN98" s="25">
        <f t="shared" si="174"/>
        <v>3.8722855681530327E-4</v>
      </c>
      <c r="BO98" s="25">
        <f t="shared" si="175"/>
        <v>0</v>
      </c>
      <c r="BP98" s="25">
        <f t="shared" si="176"/>
        <v>1.9335153665998432</v>
      </c>
      <c r="BQ98" s="25">
        <f t="shared" si="177"/>
        <v>2.0709839268323349</v>
      </c>
    </row>
    <row r="99" spans="1:69" s="25" customFormat="1" x14ac:dyDescent="0.15">
      <c r="A99" s="25" t="s">
        <v>163</v>
      </c>
      <c r="B99" s="25">
        <v>455</v>
      </c>
      <c r="C99" s="25">
        <f t="shared" si="134"/>
        <v>5.8309518948475532</v>
      </c>
      <c r="D99" s="26">
        <v>55.375999999999998</v>
      </c>
      <c r="E99" s="26">
        <v>0.14499999999999999</v>
      </c>
      <c r="F99" s="26">
        <v>3.6819999999999999</v>
      </c>
      <c r="G99" s="26">
        <v>0.54500000000000004</v>
      </c>
      <c r="H99" s="26">
        <v>6.1820000000000004</v>
      </c>
      <c r="I99" s="26">
        <v>33.335999999999999</v>
      </c>
      <c r="J99" s="26">
        <v>0.59899999999999998</v>
      </c>
      <c r="K99" s="26">
        <v>0.16200000000000001</v>
      </c>
      <c r="L99" s="26">
        <v>8.2000000000000003E-2</v>
      </c>
      <c r="M99" s="26">
        <v>2E-3</v>
      </c>
      <c r="N99" s="26"/>
      <c r="O99" s="25">
        <f t="shared" si="135"/>
        <v>100.111</v>
      </c>
      <c r="Q99" s="26">
        <v>46.331000000000003</v>
      </c>
      <c r="R99" s="26">
        <v>80.191999999999993</v>
      </c>
      <c r="S99" s="26">
        <v>11.041</v>
      </c>
      <c r="U99" s="26"/>
      <c r="V99" s="27">
        <v>12</v>
      </c>
      <c r="W99" s="27">
        <v>4</v>
      </c>
      <c r="X99" s="14">
        <v>0</v>
      </c>
      <c r="Z99" s="28">
        <f t="shared" si="136"/>
        <v>1.9113360796276049</v>
      </c>
      <c r="AA99" s="28">
        <f t="shared" si="137"/>
        <v>3.764882861671225E-3</v>
      </c>
      <c r="AB99" s="28">
        <f t="shared" si="138"/>
        <v>0.14977155986912</v>
      </c>
      <c r="AC99" s="28">
        <f t="shared" si="139"/>
        <v>1.4871572165453496E-2</v>
      </c>
      <c r="AD99" s="28">
        <f t="shared" si="140"/>
        <v>0</v>
      </c>
      <c r="AE99" s="28">
        <f t="shared" si="141"/>
        <v>0.17843658235411469</v>
      </c>
      <c r="AF99" s="28">
        <f t="shared" si="142"/>
        <v>1.7151670586891483</v>
      </c>
      <c r="AG99" s="28">
        <f t="shared" si="143"/>
        <v>2.2150541762722558E-2</v>
      </c>
      <c r="AH99" s="28">
        <f t="shared" si="144"/>
        <v>4.7357105249667842E-3</v>
      </c>
      <c r="AI99" s="28">
        <f t="shared" si="145"/>
        <v>2.2765673984252552E-3</v>
      </c>
      <c r="AJ99" s="28">
        <f t="shared" si="146"/>
        <v>1.3383248042211207E-4</v>
      </c>
      <c r="AK99" s="28">
        <f t="shared" si="147"/>
        <v>0</v>
      </c>
      <c r="AL99" s="28">
        <f t="shared" si="148"/>
        <v>4.0026443877336497</v>
      </c>
      <c r="AM99" s="28">
        <f t="shared" si="149"/>
        <v>0.90576877943907697</v>
      </c>
      <c r="AN99" s="29">
        <f t="shared" si="150"/>
        <v>0</v>
      </c>
      <c r="AP99" s="25">
        <f t="shared" si="151"/>
        <v>55.375999999999998</v>
      </c>
      <c r="AQ99" s="25">
        <f t="shared" si="152"/>
        <v>0.14499999999999999</v>
      </c>
      <c r="AR99" s="25">
        <f t="shared" si="153"/>
        <v>3.6819999999999999</v>
      </c>
      <c r="AS99" s="25">
        <f t="shared" si="154"/>
        <v>0.54500000000000004</v>
      </c>
      <c r="AT99" s="25">
        <f t="shared" si="155"/>
        <v>0</v>
      </c>
      <c r="AU99" s="25">
        <f t="shared" si="156"/>
        <v>6.1820000000000004</v>
      </c>
      <c r="AV99" s="25">
        <f t="shared" si="157"/>
        <v>33.335999999999999</v>
      </c>
      <c r="AW99" s="25">
        <f t="shared" si="158"/>
        <v>0.59899999999999998</v>
      </c>
      <c r="AX99" s="25">
        <f t="shared" si="159"/>
        <v>0.16200000000000001</v>
      </c>
      <c r="AY99" s="25">
        <f t="shared" si="160"/>
        <v>8.2000000000000003E-2</v>
      </c>
      <c r="AZ99" s="25">
        <f t="shared" si="161"/>
        <v>2E-3</v>
      </c>
      <c r="BA99" s="25">
        <f t="shared" si="162"/>
        <v>0</v>
      </c>
      <c r="BB99" s="25">
        <f t="shared" si="163"/>
        <v>100.111</v>
      </c>
      <c r="BD99" s="25">
        <f t="shared" si="164"/>
        <v>0.92170439414114513</v>
      </c>
      <c r="BE99" s="25">
        <f t="shared" si="165"/>
        <v>1.8155410312273056E-3</v>
      </c>
      <c r="BF99" s="25">
        <f t="shared" si="166"/>
        <v>7.2224401726167134E-2</v>
      </c>
      <c r="BG99" s="25">
        <f t="shared" si="167"/>
        <v>7.171524442397526E-3</v>
      </c>
      <c r="BH99" s="25">
        <f t="shared" si="168"/>
        <v>8.6047547463949686E-2</v>
      </c>
      <c r="BI99" s="25">
        <f t="shared" si="169"/>
        <v>0</v>
      </c>
      <c r="BJ99" s="25">
        <f t="shared" si="170"/>
        <v>0.82710572542948158</v>
      </c>
      <c r="BK99" s="25">
        <f t="shared" si="171"/>
        <v>1.0681664984467897E-2</v>
      </c>
      <c r="BL99" s="25">
        <f t="shared" si="172"/>
        <v>2.2837036598465691E-3</v>
      </c>
      <c r="BM99" s="25">
        <f t="shared" si="173"/>
        <v>1.0978300451984662E-3</v>
      </c>
      <c r="BN99" s="25">
        <f t="shared" si="174"/>
        <v>6.453809280255054E-5</v>
      </c>
      <c r="BO99" s="25">
        <f t="shared" si="175"/>
        <v>0</v>
      </c>
      <c r="BP99" s="25">
        <f t="shared" si="176"/>
        <v>1.9301968710166839</v>
      </c>
      <c r="BQ99" s="25">
        <f t="shared" si="177"/>
        <v>2.0736974802085109</v>
      </c>
    </row>
    <row r="100" spans="1:69" s="25" customFormat="1" x14ac:dyDescent="0.15">
      <c r="A100" s="25" t="s">
        <v>164</v>
      </c>
      <c r="B100" s="25">
        <v>456</v>
      </c>
      <c r="C100" s="25">
        <f t="shared" si="134"/>
        <v>4.2426406871194464</v>
      </c>
      <c r="D100" s="26">
        <v>55.341999999999999</v>
      </c>
      <c r="E100" s="26">
        <v>0.16600000000000001</v>
      </c>
      <c r="F100" s="26">
        <v>3.69</v>
      </c>
      <c r="G100" s="26">
        <v>0.53800000000000003</v>
      </c>
      <c r="H100" s="26">
        <v>6.1260000000000003</v>
      </c>
      <c r="I100" s="26">
        <v>33.14</v>
      </c>
      <c r="J100" s="26">
        <v>0.94399999999999995</v>
      </c>
      <c r="K100" s="26">
        <v>0.16400000000000001</v>
      </c>
      <c r="L100" s="26">
        <v>7.1999999999999995E-2</v>
      </c>
      <c r="M100" s="26">
        <v>1.2999999999999999E-2</v>
      </c>
      <c r="N100" s="26"/>
      <c r="O100" s="25">
        <f t="shared" ref="O100:O135" si="178">SUM(D100:N100)</f>
        <v>100.19500000000001</v>
      </c>
      <c r="Q100" s="26">
        <v>46.334000000000003</v>
      </c>
      <c r="R100" s="26">
        <v>80.194999999999993</v>
      </c>
      <c r="S100" s="26">
        <v>11.041</v>
      </c>
      <c r="U100" s="26"/>
      <c r="V100" s="27">
        <v>12</v>
      </c>
      <c r="W100" s="27">
        <v>4</v>
      </c>
      <c r="X100" s="14">
        <v>0</v>
      </c>
      <c r="Z100" s="28">
        <f t="shared" ref="Z100:Z135" si="179">IFERROR(BD100*$BQ100,"NA")</f>
        <v>1.9101144759131605</v>
      </c>
      <c r="AA100" s="28">
        <f t="shared" ref="AA100:AA135" si="180">IFERROR(BE100*$BQ100,"NA")</f>
        <v>4.3100332852654879E-3</v>
      </c>
      <c r="AB100" s="28">
        <f t="shared" ref="AB100:AB135" si="181">IFERROR(BF100*$BQ100,"NA")</f>
        <v>0.15009319586137485</v>
      </c>
      <c r="AC100" s="28">
        <f t="shared" ref="AC100:AC135" si="182">IFERROR(BG100*$BQ100,"NA")</f>
        <v>1.4680191680193388E-2</v>
      </c>
      <c r="AD100" s="28">
        <f t="shared" ref="AD100:AD135" si="183">IFERROR(IF(OR($X100="spinel", $X100="Spinel", $X100="SPINEL"),((BH100+BI100)*BQ100-AE100),BI100*$BQ100),"NA")</f>
        <v>0</v>
      </c>
      <c r="AE100" s="28">
        <f t="shared" ref="AE100:AE135" si="184">IFERROR(IF(OR($X100="spinel", $X100="Spinel", $X100="SPINEL"),(1-AF100-AG100-AH100-AI100),BH100*$BQ100),"NA")</f>
        <v>0.17681575433851396</v>
      </c>
      <c r="AF100" s="28">
        <f t="shared" ref="AF100:AF135" si="185">IFERROR(BJ100*$BQ100,"NA")</f>
        <v>1.7050397712091681</v>
      </c>
      <c r="AG100" s="28">
        <f t="shared" ref="AG100:AG135" si="186">IFERROR(BK100*$BQ100,"NA")</f>
        <v>3.4907487776124561E-2</v>
      </c>
      <c r="AH100" s="28">
        <f t="shared" ref="AH100:AH135" si="187">IFERROR(BL100*$BQ100,"NA")</f>
        <v>4.7940554316672256E-3</v>
      </c>
      <c r="AI100" s="28">
        <f t="shared" ref="AI100:AI135" si="188">IFERROR(BM100*$BQ100,"NA")</f>
        <v>1.9988869205045364E-3</v>
      </c>
      <c r="AJ100" s="28">
        <f t="shared" ref="AJ100:AJ135" si="189">IFERROR(BN100*$BQ100,"NA")</f>
        <v>8.6988922963486851E-4</v>
      </c>
      <c r="AK100" s="28">
        <f t="shared" ref="AK100:AK135" si="190">IFERROR(BO100*$BQ100,"NA")</f>
        <v>0</v>
      </c>
      <c r="AL100" s="28">
        <f t="shared" ref="AL100:AL135" si="191">IFERROR(SUM(Z100:AK100),"NA")</f>
        <v>4.0036237416456064</v>
      </c>
      <c r="AM100" s="28">
        <f t="shared" ref="AM100:AM135" si="192">IFERROR(AF100/(AF100+AE100),"NA")</f>
        <v>0.90604180186092931</v>
      </c>
      <c r="AN100" s="29">
        <f t="shared" ref="AN100:AN135" si="193">IFERROR(AD100/(AD100+AE100),"NA")</f>
        <v>0</v>
      </c>
      <c r="AP100" s="25">
        <f t="shared" ref="AP100:AP135" si="194">D100</f>
        <v>55.341999999999999</v>
      </c>
      <c r="AQ100" s="25">
        <f t="shared" ref="AQ100:AQ135" si="195">E100</f>
        <v>0.16600000000000001</v>
      </c>
      <c r="AR100" s="25">
        <f t="shared" ref="AR100:AR135" si="196">F100</f>
        <v>3.69</v>
      </c>
      <c r="AS100" s="25">
        <f t="shared" ref="AS100:AS135" si="197">G100</f>
        <v>0.53800000000000003</v>
      </c>
      <c r="AT100" s="25">
        <f t="shared" ref="AT100:AT135" si="198">BI100*AT$1/2</f>
        <v>0</v>
      </c>
      <c r="AU100" s="25">
        <f t="shared" ref="AU100:AU135" si="199">BH100*AU$1</f>
        <v>6.1260000000000003</v>
      </c>
      <c r="AV100" s="25">
        <f t="shared" ref="AV100:AV135" si="200">I100</f>
        <v>33.14</v>
      </c>
      <c r="AW100" s="25">
        <f t="shared" ref="AW100:AW135" si="201">J100</f>
        <v>0.94399999999999995</v>
      </c>
      <c r="AX100" s="25">
        <f t="shared" ref="AX100:AX135" si="202">K100</f>
        <v>0.16400000000000001</v>
      </c>
      <c r="AY100" s="25">
        <f t="shared" ref="AY100:AY135" si="203">L100</f>
        <v>7.1999999999999995E-2</v>
      </c>
      <c r="AZ100" s="25">
        <f t="shared" ref="AZ100:AZ135" si="204">M100</f>
        <v>1.2999999999999999E-2</v>
      </c>
      <c r="BA100" s="25">
        <f t="shared" ref="BA100:BA135" si="205">N100</f>
        <v>0</v>
      </c>
      <c r="BB100" s="25">
        <f t="shared" ref="BB100:BB135" si="206">SUM(AP100:BA100)</f>
        <v>100.19500000000001</v>
      </c>
      <c r="BD100" s="25">
        <f t="shared" ref="BD100:BD135" si="207">D100/AP$1</f>
        <v>0.92113848202396809</v>
      </c>
      <c r="BE100" s="25">
        <f t="shared" ref="BE100:BE135" si="208">E100/AQ$1</f>
        <v>2.0784814564395364E-3</v>
      </c>
      <c r="BF100" s="25">
        <f t="shared" ref="BF100:BF135" si="209">F100/AR$1*2</f>
        <v>7.2381326010200087E-2</v>
      </c>
      <c r="BG100" s="25">
        <f t="shared" ref="BG100:BG135" si="210">G100/AS$1*2</f>
        <v>7.0794131192841638E-3</v>
      </c>
      <c r="BH100" s="25">
        <f t="shared" ref="BH100:BH135" si="211">IF(OR($X100="spinel", $X100="Spinel", $X100="SPINEL"),H100/AU$1,H100/AU$1*(1-$X100))</f>
        <v>8.5268080841823968E-2</v>
      </c>
      <c r="BI100" s="25">
        <f t="shared" ref="BI100:BI135" si="212">IF(OR($X100="spinel", $X100="Spinel", $X100="SPINEL"),0,H100/AU$1*$X100)</f>
        <v>0</v>
      </c>
      <c r="BJ100" s="25">
        <f t="shared" ref="BJ100:BJ135" si="213">I100/AV$1</f>
        <v>0.82224273280336635</v>
      </c>
      <c r="BK100" s="25">
        <f t="shared" ref="BK100:BK135" si="214">J100/AW$1</f>
        <v>1.6833876035622194E-2</v>
      </c>
      <c r="BL100" s="25">
        <f t="shared" ref="BL100:BL135" si="215">K100/AX$1</f>
        <v>2.3118975321903541E-3</v>
      </c>
      <c r="BM100" s="25">
        <f t="shared" ref="BM100:BM135" si="216">L100/AY$1</f>
        <v>9.639483323693849E-4</v>
      </c>
      <c r="BN100" s="25">
        <f t="shared" ref="BN100:BN135" si="217">M100/AZ$1*2</f>
        <v>4.1949760321657848E-4</v>
      </c>
      <c r="BO100" s="25">
        <f t="shared" ref="BO100:BO135" si="218">N100/BA$1*2</f>
        <v>0</v>
      </c>
      <c r="BP100" s="25">
        <f t="shared" ref="BP100:BP135" si="219">SUM(BD100:BO100)</f>
        <v>1.9307177357584806</v>
      </c>
      <c r="BQ100" s="25">
        <f t="shared" ref="BQ100:BQ135" si="220">IFERROR(IF(OR($U100="Total",$U100="total", $U100="TOTAL"),$W100/$BP100,V100/(BD100*4+BE100*4+BF100*3+BG100*3+BH100*2+BI100*3+BJ100*2+BK100*2+BL100*2+BM100*2+BN100+BO100)),"NA")</f>
        <v>2.0736452913314061</v>
      </c>
    </row>
    <row r="101" spans="1:69" s="25" customFormat="1" x14ac:dyDescent="0.15">
      <c r="A101" s="25" t="s">
        <v>165</v>
      </c>
      <c r="B101" s="25">
        <v>457</v>
      </c>
      <c r="C101" s="25">
        <f t="shared" si="134"/>
        <v>5.8309518948414594</v>
      </c>
      <c r="D101" s="26">
        <v>55.375</v>
      </c>
      <c r="E101" s="26">
        <v>0.14099999999999999</v>
      </c>
      <c r="F101" s="26">
        <v>3.702</v>
      </c>
      <c r="G101" s="26">
        <v>0.53400000000000003</v>
      </c>
      <c r="H101" s="26">
        <v>6.2240000000000002</v>
      </c>
      <c r="I101" s="26">
        <v>33.54</v>
      </c>
      <c r="J101" s="26">
        <v>0.48499999999999999</v>
      </c>
      <c r="K101" s="26">
        <v>0.17100000000000001</v>
      </c>
      <c r="L101" s="26">
        <v>8.5000000000000006E-2</v>
      </c>
      <c r="M101" s="26">
        <v>1.2E-2</v>
      </c>
      <c r="N101" s="26"/>
      <c r="O101" s="25">
        <f t="shared" si="178"/>
        <v>100.26899999999999</v>
      </c>
      <c r="Q101" s="26">
        <v>46.338999999999999</v>
      </c>
      <c r="R101" s="26">
        <v>80.197999999999993</v>
      </c>
      <c r="S101" s="26">
        <v>11.041</v>
      </c>
      <c r="U101" s="26"/>
      <c r="V101" s="27">
        <v>12</v>
      </c>
      <c r="W101" s="27">
        <v>4</v>
      </c>
      <c r="X101" s="14">
        <v>0</v>
      </c>
      <c r="Z101" s="28">
        <f t="shared" si="179"/>
        <v>1.9085446985778045</v>
      </c>
      <c r="AA101" s="28">
        <f t="shared" si="180"/>
        <v>3.6557433552596042E-3</v>
      </c>
      <c r="AB101" s="28">
        <f t="shared" si="181"/>
        <v>0.1503678893404071</v>
      </c>
      <c r="AC101" s="28">
        <f t="shared" si="182"/>
        <v>1.4550394157618744E-2</v>
      </c>
      <c r="AD101" s="28">
        <f t="shared" si="183"/>
        <v>0</v>
      </c>
      <c r="AE101" s="28">
        <f t="shared" si="184"/>
        <v>0.17938973992514537</v>
      </c>
      <c r="AF101" s="28">
        <f t="shared" si="185"/>
        <v>1.7231739413640961</v>
      </c>
      <c r="AG101" s="28">
        <f t="shared" si="186"/>
        <v>1.7909043423115566E-2</v>
      </c>
      <c r="AH101" s="28">
        <f t="shared" si="187"/>
        <v>4.991595266355708E-3</v>
      </c>
      <c r="AI101" s="28">
        <f t="shared" si="188"/>
        <v>2.3564525876191155E-3</v>
      </c>
      <c r="AJ101" s="28">
        <f t="shared" si="189"/>
        <v>8.0183664100418408E-4</v>
      </c>
      <c r="AK101" s="28">
        <f t="shared" si="190"/>
        <v>0</v>
      </c>
      <c r="AL101" s="28">
        <f t="shared" si="191"/>
        <v>4.0057413346384259</v>
      </c>
      <c r="AM101" s="28">
        <f t="shared" si="192"/>
        <v>0.90571157134483671</v>
      </c>
      <c r="AN101" s="29">
        <f t="shared" si="193"/>
        <v>0</v>
      </c>
      <c r="AP101" s="25">
        <f t="shared" si="194"/>
        <v>55.375</v>
      </c>
      <c r="AQ101" s="25">
        <f t="shared" si="195"/>
        <v>0.14099999999999999</v>
      </c>
      <c r="AR101" s="25">
        <f t="shared" si="196"/>
        <v>3.702</v>
      </c>
      <c r="AS101" s="25">
        <f t="shared" si="197"/>
        <v>0.53400000000000003</v>
      </c>
      <c r="AT101" s="25">
        <f t="shared" si="198"/>
        <v>0</v>
      </c>
      <c r="AU101" s="25">
        <f t="shared" si="199"/>
        <v>6.2240000000000002</v>
      </c>
      <c r="AV101" s="25">
        <f t="shared" si="200"/>
        <v>33.54</v>
      </c>
      <c r="AW101" s="25">
        <f t="shared" si="201"/>
        <v>0.48499999999999999</v>
      </c>
      <c r="AX101" s="25">
        <f t="shared" si="202"/>
        <v>0.17100000000000001</v>
      </c>
      <c r="AY101" s="25">
        <f t="shared" si="203"/>
        <v>8.5000000000000006E-2</v>
      </c>
      <c r="AZ101" s="25">
        <f t="shared" si="204"/>
        <v>1.2E-2</v>
      </c>
      <c r="BA101" s="25">
        <f t="shared" si="205"/>
        <v>0</v>
      </c>
      <c r="BB101" s="25">
        <f t="shared" si="206"/>
        <v>100.26899999999999</v>
      </c>
      <c r="BD101" s="25">
        <f t="shared" si="207"/>
        <v>0.92168774966711053</v>
      </c>
      <c r="BE101" s="25">
        <f t="shared" si="208"/>
        <v>1.7654571407106903E-3</v>
      </c>
      <c r="BF101" s="25">
        <f t="shared" si="209"/>
        <v>7.2616712436249509E-2</v>
      </c>
      <c r="BG101" s="25">
        <f t="shared" si="210"/>
        <v>7.0267780775050987E-3</v>
      </c>
      <c r="BH101" s="25">
        <f t="shared" si="211"/>
        <v>8.6632147430543968E-2</v>
      </c>
      <c r="BI101" s="25">
        <f t="shared" si="212"/>
        <v>0</v>
      </c>
      <c r="BJ101" s="25">
        <f t="shared" si="213"/>
        <v>0.8321672075505403</v>
      </c>
      <c r="BK101" s="25">
        <f t="shared" si="214"/>
        <v>8.6487604632169111E-3</v>
      </c>
      <c r="BL101" s="25">
        <f t="shared" si="215"/>
        <v>2.4105760853936008E-3</v>
      </c>
      <c r="BM101" s="25">
        <f t="shared" si="216"/>
        <v>1.1379945590471907E-3</v>
      </c>
      <c r="BN101" s="25">
        <f t="shared" si="217"/>
        <v>3.8722855681530327E-4</v>
      </c>
      <c r="BO101" s="25">
        <f t="shared" si="218"/>
        <v>0</v>
      </c>
      <c r="BP101" s="25">
        <f t="shared" si="219"/>
        <v>1.9344806119671334</v>
      </c>
      <c r="BQ101" s="25">
        <f t="shared" si="220"/>
        <v>2.0707063745472594</v>
      </c>
    </row>
    <row r="102" spans="1:69" s="25" customFormat="1" x14ac:dyDescent="0.15">
      <c r="A102" s="25" t="s">
        <v>166</v>
      </c>
      <c r="B102" s="25">
        <v>458</v>
      </c>
      <c r="C102" s="25">
        <f t="shared" si="134"/>
        <v>5.0000000000039799</v>
      </c>
      <c r="D102" s="26">
        <v>55.39</v>
      </c>
      <c r="E102" s="26">
        <v>0.154</v>
      </c>
      <c r="F102" s="26">
        <v>3.7010000000000001</v>
      </c>
      <c r="G102" s="26">
        <v>0.54</v>
      </c>
      <c r="H102" s="26">
        <v>6.2380000000000004</v>
      </c>
      <c r="I102" s="26">
        <v>33.470999999999997</v>
      </c>
      <c r="J102" s="26">
        <v>0.495</v>
      </c>
      <c r="K102" s="26">
        <v>0.17499999999999999</v>
      </c>
      <c r="L102" s="26">
        <v>8.6999999999999994E-2</v>
      </c>
      <c r="M102" s="26">
        <v>1.2999999999999999E-2</v>
      </c>
      <c r="N102" s="26"/>
      <c r="O102" s="25">
        <f t="shared" si="178"/>
        <v>100.26400000000001</v>
      </c>
      <c r="Q102" s="26">
        <v>46.343000000000004</v>
      </c>
      <c r="R102" s="26">
        <v>80.200999999999993</v>
      </c>
      <c r="S102" s="26">
        <v>11.041</v>
      </c>
      <c r="U102" s="26"/>
      <c r="V102" s="27">
        <v>12</v>
      </c>
      <c r="W102" s="27">
        <v>4</v>
      </c>
      <c r="X102" s="14">
        <v>0</v>
      </c>
      <c r="Z102" s="28">
        <f t="shared" si="179"/>
        <v>1.9092762296326766</v>
      </c>
      <c r="AA102" s="28">
        <f t="shared" si="180"/>
        <v>3.9932464249334111E-3</v>
      </c>
      <c r="AB102" s="28">
        <f t="shared" si="181"/>
        <v>0.15034416537447606</v>
      </c>
      <c r="AC102" s="28">
        <f t="shared" si="182"/>
        <v>1.4715535304853035E-2</v>
      </c>
      <c r="AD102" s="28">
        <f t="shared" si="183"/>
        <v>0</v>
      </c>
      <c r="AE102" s="28">
        <f t="shared" si="184"/>
        <v>0.17981345703914575</v>
      </c>
      <c r="AF102" s="28">
        <f t="shared" si="185"/>
        <v>1.719822205237264</v>
      </c>
      <c r="AG102" s="28">
        <f t="shared" si="186"/>
        <v>1.8280356198776708E-2</v>
      </c>
      <c r="AH102" s="28">
        <f t="shared" si="187"/>
        <v>5.1089318151338655E-3</v>
      </c>
      <c r="AI102" s="28">
        <f t="shared" si="188"/>
        <v>2.4121695843416771E-3</v>
      </c>
      <c r="AJ102" s="28">
        <f t="shared" si="189"/>
        <v>8.6875398224831838E-4</v>
      </c>
      <c r="AK102" s="28">
        <f t="shared" si="190"/>
        <v>0</v>
      </c>
      <c r="AL102" s="28">
        <f t="shared" si="191"/>
        <v>4.0046350505938504</v>
      </c>
      <c r="AM102" s="28">
        <f t="shared" si="192"/>
        <v>0.90534318732273744</v>
      </c>
      <c r="AN102" s="29">
        <f t="shared" si="193"/>
        <v>0</v>
      </c>
      <c r="AP102" s="25">
        <f t="shared" si="194"/>
        <v>55.39</v>
      </c>
      <c r="AQ102" s="25">
        <f t="shared" si="195"/>
        <v>0.154</v>
      </c>
      <c r="AR102" s="25">
        <f t="shared" si="196"/>
        <v>3.7010000000000001</v>
      </c>
      <c r="AS102" s="25">
        <f t="shared" si="197"/>
        <v>0.54</v>
      </c>
      <c r="AT102" s="25">
        <f t="shared" si="198"/>
        <v>0</v>
      </c>
      <c r="AU102" s="25">
        <f t="shared" si="199"/>
        <v>6.2380000000000004</v>
      </c>
      <c r="AV102" s="25">
        <f t="shared" si="200"/>
        <v>33.470999999999997</v>
      </c>
      <c r="AW102" s="25">
        <f t="shared" si="201"/>
        <v>0.495</v>
      </c>
      <c r="AX102" s="25">
        <f t="shared" si="202"/>
        <v>0.17499999999999999</v>
      </c>
      <c r="AY102" s="25">
        <f t="shared" si="203"/>
        <v>8.6999999999999994E-2</v>
      </c>
      <c r="AZ102" s="25">
        <f t="shared" si="204"/>
        <v>1.2999999999999999E-2</v>
      </c>
      <c r="BA102" s="25">
        <f t="shared" si="205"/>
        <v>0</v>
      </c>
      <c r="BB102" s="25">
        <f t="shared" si="206"/>
        <v>100.26400000000001</v>
      </c>
      <c r="BD102" s="25">
        <f t="shared" si="207"/>
        <v>0.92193741677762986</v>
      </c>
      <c r="BE102" s="25">
        <f t="shared" si="208"/>
        <v>1.9282297848896902E-3</v>
      </c>
      <c r="BF102" s="25">
        <f t="shared" si="209"/>
        <v>7.2597096900745395E-2</v>
      </c>
      <c r="BG102" s="25">
        <f t="shared" si="210"/>
        <v>7.1057306401736955E-3</v>
      </c>
      <c r="BH102" s="25">
        <f t="shared" si="211"/>
        <v>8.6827014086075405E-2</v>
      </c>
      <c r="BI102" s="25">
        <f t="shared" si="212"/>
        <v>0</v>
      </c>
      <c r="BJ102" s="25">
        <f t="shared" si="213"/>
        <v>0.8304552356566528</v>
      </c>
      <c r="BK102" s="25">
        <f t="shared" si="214"/>
        <v>8.8270854212213843E-3</v>
      </c>
      <c r="BL102" s="25">
        <f t="shared" si="215"/>
        <v>2.46696383008117E-3</v>
      </c>
      <c r="BM102" s="25">
        <f t="shared" si="216"/>
        <v>1.1647709016130068E-3</v>
      </c>
      <c r="BN102" s="25">
        <f t="shared" si="217"/>
        <v>4.1949760321657848E-4</v>
      </c>
      <c r="BO102" s="25">
        <f t="shared" si="218"/>
        <v>0</v>
      </c>
      <c r="BP102" s="25">
        <f t="shared" si="219"/>
        <v>1.9337290416022987</v>
      </c>
      <c r="BQ102" s="25">
        <f t="shared" si="220"/>
        <v>2.0709390842450119</v>
      </c>
    </row>
    <row r="103" spans="1:69" s="25" customFormat="1" x14ac:dyDescent="0.15">
      <c r="A103" s="25" t="s">
        <v>167</v>
      </c>
      <c r="B103" s="25">
        <v>459</v>
      </c>
      <c r="C103" s="25">
        <f t="shared" si="134"/>
        <v>4.4721359550018667</v>
      </c>
      <c r="D103" s="26">
        <v>55.527000000000001</v>
      </c>
      <c r="E103" s="26">
        <v>0.14099999999999999</v>
      </c>
      <c r="F103" s="26">
        <v>3.6389999999999998</v>
      </c>
      <c r="G103" s="26">
        <v>0.56799999999999995</v>
      </c>
      <c r="H103" s="26">
        <v>5.9870000000000001</v>
      </c>
      <c r="I103" s="26">
        <v>33.484000000000002</v>
      </c>
      <c r="J103" s="26">
        <v>0.51700000000000002</v>
      </c>
      <c r="K103" s="26">
        <v>0.16700000000000001</v>
      </c>
      <c r="L103" s="26">
        <v>7.6999999999999999E-2</v>
      </c>
      <c r="M103" s="26">
        <v>4.0000000000000001E-3</v>
      </c>
      <c r="N103" s="26"/>
      <c r="O103" s="25">
        <f t="shared" si="178"/>
        <v>100.111</v>
      </c>
      <c r="Q103" s="26">
        <v>46.347000000000001</v>
      </c>
      <c r="R103" s="26">
        <v>80.203000000000003</v>
      </c>
      <c r="S103" s="26">
        <v>11.041</v>
      </c>
      <c r="U103" s="26"/>
      <c r="V103" s="27">
        <v>12</v>
      </c>
      <c r="W103" s="27">
        <v>4</v>
      </c>
      <c r="X103" s="14">
        <v>0</v>
      </c>
      <c r="Z103" s="28">
        <f t="shared" si="179"/>
        <v>1.9141354857952242</v>
      </c>
      <c r="AA103" s="28">
        <f t="shared" si="180"/>
        <v>3.6564157190921362E-3</v>
      </c>
      <c r="AB103" s="28">
        <f t="shared" si="181"/>
        <v>0.14783613943594412</v>
      </c>
      <c r="AC103" s="28">
        <f t="shared" si="182"/>
        <v>1.5479670243547669E-2</v>
      </c>
      <c r="AD103" s="28">
        <f t="shared" si="183"/>
        <v>0</v>
      </c>
      <c r="AE103" s="28">
        <f t="shared" si="184"/>
        <v>0.17259060154906183</v>
      </c>
      <c r="AF103" s="28">
        <f t="shared" si="185"/>
        <v>1.7206132438945978</v>
      </c>
      <c r="AG103" s="28">
        <f t="shared" si="186"/>
        <v>1.9094182184095188E-2</v>
      </c>
      <c r="AH103" s="28">
        <f t="shared" si="187"/>
        <v>4.8757293825868993E-3</v>
      </c>
      <c r="AI103" s="28">
        <f t="shared" si="188"/>
        <v>2.1350614226717042E-3</v>
      </c>
      <c r="AJ103" s="28">
        <f t="shared" si="189"/>
        <v>2.6732803823091296E-4</v>
      </c>
      <c r="AK103" s="28">
        <f t="shared" si="190"/>
        <v>0</v>
      </c>
      <c r="AL103" s="28">
        <f t="shared" si="191"/>
        <v>4.0006838576650532</v>
      </c>
      <c r="AM103" s="28">
        <f t="shared" si="192"/>
        <v>0.90883675734948843</v>
      </c>
      <c r="AN103" s="29">
        <f t="shared" si="193"/>
        <v>0</v>
      </c>
      <c r="AP103" s="25">
        <f t="shared" si="194"/>
        <v>55.527000000000001</v>
      </c>
      <c r="AQ103" s="25">
        <f t="shared" si="195"/>
        <v>0.14099999999999999</v>
      </c>
      <c r="AR103" s="25">
        <f t="shared" si="196"/>
        <v>3.6389999999999998</v>
      </c>
      <c r="AS103" s="25">
        <f t="shared" si="197"/>
        <v>0.56799999999999995</v>
      </c>
      <c r="AT103" s="25">
        <f t="shared" si="198"/>
        <v>0</v>
      </c>
      <c r="AU103" s="25">
        <f t="shared" si="199"/>
        <v>5.9870000000000001</v>
      </c>
      <c r="AV103" s="25">
        <f t="shared" si="200"/>
        <v>33.484000000000002</v>
      </c>
      <c r="AW103" s="25">
        <f t="shared" si="201"/>
        <v>0.51700000000000002</v>
      </c>
      <c r="AX103" s="25">
        <f t="shared" si="202"/>
        <v>0.16700000000000001</v>
      </c>
      <c r="AY103" s="25">
        <f t="shared" si="203"/>
        <v>7.6999999999999999E-2</v>
      </c>
      <c r="AZ103" s="25">
        <f t="shared" si="204"/>
        <v>4.0000000000000001E-3</v>
      </c>
      <c r="BA103" s="25">
        <f t="shared" si="205"/>
        <v>0</v>
      </c>
      <c r="BB103" s="25">
        <f t="shared" si="206"/>
        <v>100.111</v>
      </c>
      <c r="BD103" s="25">
        <f t="shared" si="207"/>
        <v>0.92421770972037287</v>
      </c>
      <c r="BE103" s="25">
        <f t="shared" si="208"/>
        <v>1.7654571407106903E-3</v>
      </c>
      <c r="BF103" s="25">
        <f t="shared" si="209"/>
        <v>7.1380933699490001E-2</v>
      </c>
      <c r="BG103" s="25">
        <f t="shared" si="210"/>
        <v>7.4741759326271452E-3</v>
      </c>
      <c r="BH103" s="25">
        <f t="shared" si="211"/>
        <v>8.3333333333333343E-2</v>
      </c>
      <c r="BI103" s="25">
        <f t="shared" si="212"/>
        <v>0</v>
      </c>
      <c r="BJ103" s="25">
        <f t="shared" si="213"/>
        <v>0.83077778108593603</v>
      </c>
      <c r="BK103" s="25">
        <f t="shared" si="214"/>
        <v>9.2194003288312235E-3</v>
      </c>
      <c r="BL103" s="25">
        <f t="shared" si="215"/>
        <v>2.3541883407060312E-3</v>
      </c>
      <c r="BM103" s="25">
        <f t="shared" si="216"/>
        <v>1.0308891887839255E-3</v>
      </c>
      <c r="BN103" s="25">
        <f t="shared" si="217"/>
        <v>1.2907618560510108E-4</v>
      </c>
      <c r="BO103" s="25">
        <f t="shared" si="218"/>
        <v>0</v>
      </c>
      <c r="BP103" s="25">
        <f t="shared" si="219"/>
        <v>1.9316829449563966</v>
      </c>
      <c r="BQ103" s="25">
        <f t="shared" si="220"/>
        <v>2.0710872185887417</v>
      </c>
    </row>
    <row r="104" spans="1:69" s="25" customFormat="1" x14ac:dyDescent="0.15">
      <c r="A104" s="25" t="s">
        <v>168</v>
      </c>
      <c r="B104" s="25">
        <v>460</v>
      </c>
      <c r="C104" s="25">
        <f t="shared" si="134"/>
        <v>5.8309518948414594</v>
      </c>
      <c r="D104" s="26">
        <v>54.506999999999998</v>
      </c>
      <c r="E104" s="26">
        <v>0.16200000000000001</v>
      </c>
      <c r="F104" s="26">
        <v>4.1159999999999997</v>
      </c>
      <c r="G104" s="26">
        <v>0.57299999999999995</v>
      </c>
      <c r="H104" s="26">
        <v>5.907</v>
      </c>
      <c r="I104" s="26">
        <v>32.393000000000001</v>
      </c>
      <c r="J104" s="26">
        <v>1.1819999999999999</v>
      </c>
      <c r="K104" s="26">
        <v>0.16400000000000001</v>
      </c>
      <c r="L104" s="26">
        <v>7.4999999999999997E-2</v>
      </c>
      <c r="M104" s="26">
        <v>3.4000000000000002E-2</v>
      </c>
      <c r="N104" s="26"/>
      <c r="O104" s="25">
        <f t="shared" si="178"/>
        <v>99.113000000000014</v>
      </c>
      <c r="Q104" s="26">
        <v>46.351999999999997</v>
      </c>
      <c r="R104" s="26">
        <v>80.206000000000003</v>
      </c>
      <c r="S104" s="26">
        <v>11.041</v>
      </c>
      <c r="U104" s="26"/>
      <c r="V104" s="27">
        <v>12</v>
      </c>
      <c r="W104" s="27">
        <v>4</v>
      </c>
      <c r="X104" s="14">
        <v>0</v>
      </c>
      <c r="Z104" s="28">
        <f t="shared" si="179"/>
        <v>1.902087721818466</v>
      </c>
      <c r="AA104" s="28">
        <f t="shared" si="180"/>
        <v>4.2526659239164825E-3</v>
      </c>
      <c r="AB104" s="28">
        <f t="shared" si="181"/>
        <v>0.16927145274264888</v>
      </c>
      <c r="AC104" s="28">
        <f t="shared" si="182"/>
        <v>1.5808031372869832E-2</v>
      </c>
      <c r="AD104" s="28">
        <f t="shared" si="183"/>
        <v>0</v>
      </c>
      <c r="AE104" s="28">
        <f t="shared" si="184"/>
        <v>0.17237911757417892</v>
      </c>
      <c r="AF104" s="28">
        <f t="shared" si="185"/>
        <v>1.6850271281993858</v>
      </c>
      <c r="AG104" s="28">
        <f t="shared" si="186"/>
        <v>4.4191403367134639E-2</v>
      </c>
      <c r="AH104" s="28">
        <f t="shared" si="187"/>
        <v>4.8470418323831362E-3</v>
      </c>
      <c r="AI104" s="28">
        <f t="shared" si="188"/>
        <v>2.1051871470451223E-3</v>
      </c>
      <c r="AJ104" s="28">
        <f t="shared" si="189"/>
        <v>2.3002404436570536E-3</v>
      </c>
      <c r="AK104" s="28">
        <f t="shared" si="190"/>
        <v>0</v>
      </c>
      <c r="AL104" s="28">
        <f t="shared" si="191"/>
        <v>4.0022699904216861</v>
      </c>
      <c r="AM104" s="28">
        <f t="shared" si="192"/>
        <v>0.90719363738201109</v>
      </c>
      <c r="AN104" s="29">
        <f t="shared" si="193"/>
        <v>0</v>
      </c>
      <c r="AP104" s="25">
        <f t="shared" si="194"/>
        <v>54.506999999999998</v>
      </c>
      <c r="AQ104" s="25">
        <f t="shared" si="195"/>
        <v>0.16200000000000001</v>
      </c>
      <c r="AR104" s="25">
        <f t="shared" si="196"/>
        <v>4.1159999999999997</v>
      </c>
      <c r="AS104" s="25">
        <f t="shared" si="197"/>
        <v>0.57299999999999995</v>
      </c>
      <c r="AT104" s="25">
        <f t="shared" si="198"/>
        <v>0</v>
      </c>
      <c r="AU104" s="25">
        <f t="shared" si="199"/>
        <v>5.907</v>
      </c>
      <c r="AV104" s="25">
        <f t="shared" si="200"/>
        <v>32.393000000000001</v>
      </c>
      <c r="AW104" s="25">
        <f t="shared" si="201"/>
        <v>1.1819999999999999</v>
      </c>
      <c r="AX104" s="25">
        <f t="shared" si="202"/>
        <v>0.16400000000000001</v>
      </c>
      <c r="AY104" s="25">
        <f t="shared" si="203"/>
        <v>7.4999999999999997E-2</v>
      </c>
      <c r="AZ104" s="25">
        <f t="shared" si="204"/>
        <v>3.4000000000000002E-2</v>
      </c>
      <c r="BA104" s="25">
        <f t="shared" si="205"/>
        <v>0</v>
      </c>
      <c r="BB104" s="25">
        <f t="shared" si="206"/>
        <v>99.113000000000014</v>
      </c>
      <c r="BD104" s="25">
        <f t="shared" si="207"/>
        <v>0.90724034620505989</v>
      </c>
      <c r="BE104" s="25">
        <f t="shared" si="208"/>
        <v>2.0283975659229209E-3</v>
      </c>
      <c r="BF104" s="25">
        <f t="shared" si="209"/>
        <v>8.0737544134954889E-2</v>
      </c>
      <c r="BG104" s="25">
        <f t="shared" si="210"/>
        <v>7.5399697348509757E-3</v>
      </c>
      <c r="BH104" s="25">
        <f t="shared" si="211"/>
        <v>8.2219809587439463E-2</v>
      </c>
      <c r="BI104" s="25">
        <f t="shared" si="212"/>
        <v>0</v>
      </c>
      <c r="BJ104" s="25">
        <f t="shared" si="213"/>
        <v>0.80370877621301895</v>
      </c>
      <c r="BK104" s="25">
        <f t="shared" si="214"/>
        <v>2.1078010036128636E-2</v>
      </c>
      <c r="BL104" s="25">
        <f t="shared" si="215"/>
        <v>2.3118975321903541E-3</v>
      </c>
      <c r="BM104" s="25">
        <f t="shared" si="216"/>
        <v>1.0041128462181092E-3</v>
      </c>
      <c r="BN104" s="25">
        <f t="shared" si="217"/>
        <v>1.0971475776433593E-3</v>
      </c>
      <c r="BO104" s="25">
        <f t="shared" si="218"/>
        <v>0</v>
      </c>
      <c r="BP104" s="25">
        <f t="shared" si="219"/>
        <v>1.9089660114334275</v>
      </c>
      <c r="BQ104" s="25">
        <f t="shared" si="220"/>
        <v>2.0965643004908259</v>
      </c>
    </row>
    <row r="105" spans="1:69" s="25" customFormat="1" x14ac:dyDescent="0.15">
      <c r="A105" s="25" t="s">
        <v>169</v>
      </c>
      <c r="B105" s="25">
        <v>461</v>
      </c>
      <c r="C105" s="25">
        <f t="shared" si="134"/>
        <v>4.2426406871194464</v>
      </c>
      <c r="D105" s="26">
        <v>54.945999999999998</v>
      </c>
      <c r="E105" s="26">
        <v>0.14499999999999999</v>
      </c>
      <c r="F105" s="26">
        <v>3.827</v>
      </c>
      <c r="G105" s="26">
        <v>0.57399999999999995</v>
      </c>
      <c r="H105" s="26">
        <v>5.93</v>
      </c>
      <c r="I105" s="26">
        <v>33.281999999999996</v>
      </c>
      <c r="J105" s="26">
        <v>0.495</v>
      </c>
      <c r="K105" s="26">
        <v>0.16</v>
      </c>
      <c r="L105" s="26">
        <v>8.3000000000000004E-2</v>
      </c>
      <c r="M105" s="26">
        <v>0.01</v>
      </c>
      <c r="N105" s="26"/>
      <c r="O105" s="25">
        <f t="shared" si="178"/>
        <v>99.451999999999998</v>
      </c>
      <c r="Q105" s="26">
        <v>46.354999999999997</v>
      </c>
      <c r="R105" s="26">
        <v>80.209000000000003</v>
      </c>
      <c r="S105" s="26">
        <v>11.041</v>
      </c>
      <c r="U105" s="26"/>
      <c r="V105" s="27">
        <v>12</v>
      </c>
      <c r="W105" s="27">
        <v>4</v>
      </c>
      <c r="X105" s="14">
        <v>0</v>
      </c>
      <c r="Z105" s="28">
        <f t="shared" si="179"/>
        <v>1.9070819060116015</v>
      </c>
      <c r="AA105" s="28">
        <f t="shared" si="180"/>
        <v>3.7859010274184897E-3</v>
      </c>
      <c r="AB105" s="28">
        <f t="shared" si="181"/>
        <v>0.15653873464392612</v>
      </c>
      <c r="AC105" s="28">
        <f t="shared" si="182"/>
        <v>1.5750344629354665E-2</v>
      </c>
      <c r="AD105" s="28">
        <f t="shared" si="183"/>
        <v>0</v>
      </c>
      <c r="AE105" s="28">
        <f t="shared" si="184"/>
        <v>0.17211843042424527</v>
      </c>
      <c r="AF105" s="28">
        <f t="shared" si="185"/>
        <v>1.7219484419416695</v>
      </c>
      <c r="AG105" s="28">
        <f t="shared" si="186"/>
        <v>1.8406894248334298E-2</v>
      </c>
      <c r="AH105" s="28">
        <f t="shared" si="187"/>
        <v>4.7033565614800757E-3</v>
      </c>
      <c r="AI105" s="28">
        <f t="shared" si="188"/>
        <v>2.3171947728546074E-3</v>
      </c>
      <c r="AJ105" s="28">
        <f t="shared" si="189"/>
        <v>6.7289812691161165E-4</v>
      </c>
      <c r="AK105" s="28">
        <f t="shared" si="190"/>
        <v>0</v>
      </c>
      <c r="AL105" s="28">
        <f t="shared" si="191"/>
        <v>4.0033241023877961</v>
      </c>
      <c r="AM105" s="28">
        <f t="shared" si="192"/>
        <v>0.90912758523185144</v>
      </c>
      <c r="AN105" s="29">
        <f t="shared" si="193"/>
        <v>0</v>
      </c>
      <c r="AP105" s="25">
        <f t="shared" si="194"/>
        <v>54.945999999999998</v>
      </c>
      <c r="AQ105" s="25">
        <f t="shared" si="195"/>
        <v>0.14499999999999999</v>
      </c>
      <c r="AR105" s="25">
        <f t="shared" si="196"/>
        <v>3.827</v>
      </c>
      <c r="AS105" s="25">
        <f t="shared" si="197"/>
        <v>0.57399999999999995</v>
      </c>
      <c r="AT105" s="25">
        <f t="shared" si="198"/>
        <v>0</v>
      </c>
      <c r="AU105" s="25">
        <f t="shared" si="199"/>
        <v>5.9299999999999988</v>
      </c>
      <c r="AV105" s="25">
        <f t="shared" si="200"/>
        <v>33.281999999999996</v>
      </c>
      <c r="AW105" s="25">
        <f t="shared" si="201"/>
        <v>0.495</v>
      </c>
      <c r="AX105" s="25">
        <f t="shared" si="202"/>
        <v>0.16</v>
      </c>
      <c r="AY105" s="25">
        <f t="shared" si="203"/>
        <v>8.3000000000000004E-2</v>
      </c>
      <c r="AZ105" s="25">
        <f t="shared" si="204"/>
        <v>0.01</v>
      </c>
      <c r="BA105" s="25">
        <f t="shared" si="205"/>
        <v>0</v>
      </c>
      <c r="BB105" s="25">
        <f t="shared" si="206"/>
        <v>99.451999999999998</v>
      </c>
      <c r="BD105" s="25">
        <f t="shared" si="207"/>
        <v>0.91454727030625826</v>
      </c>
      <c r="BE105" s="25">
        <f t="shared" si="208"/>
        <v>1.8155410312273056E-3</v>
      </c>
      <c r="BF105" s="25">
        <f t="shared" si="209"/>
        <v>7.5068654374264424E-2</v>
      </c>
      <c r="BG105" s="25">
        <f t="shared" si="210"/>
        <v>7.553128495295742E-3</v>
      </c>
      <c r="BH105" s="25">
        <f t="shared" si="211"/>
        <v>8.2539947664383939E-2</v>
      </c>
      <c r="BI105" s="25">
        <f t="shared" si="212"/>
        <v>0</v>
      </c>
      <c r="BJ105" s="25">
        <f t="shared" si="213"/>
        <v>0.82576592133861304</v>
      </c>
      <c r="BK105" s="25">
        <f t="shared" si="214"/>
        <v>8.8270854212213843E-3</v>
      </c>
      <c r="BL105" s="25">
        <f t="shared" si="215"/>
        <v>2.2555097875027845E-3</v>
      </c>
      <c r="BM105" s="25">
        <f t="shared" si="216"/>
        <v>1.1112182164813742E-3</v>
      </c>
      <c r="BN105" s="25">
        <f t="shared" si="217"/>
        <v>3.2269046401275274E-4</v>
      </c>
      <c r="BO105" s="25">
        <f t="shared" si="218"/>
        <v>0</v>
      </c>
      <c r="BP105" s="25">
        <f t="shared" si="219"/>
        <v>1.919806967099261</v>
      </c>
      <c r="BQ105" s="25">
        <f t="shared" si="220"/>
        <v>2.0852742859021043</v>
      </c>
    </row>
    <row r="106" spans="1:69" s="25" customFormat="1" x14ac:dyDescent="0.15">
      <c r="A106" s="25" t="s">
        <v>170</v>
      </c>
      <c r="B106" s="25">
        <v>462</v>
      </c>
      <c r="C106" s="25">
        <f t="shared" si="134"/>
        <v>5.8309518948475532</v>
      </c>
      <c r="D106" s="26">
        <v>55.127000000000002</v>
      </c>
      <c r="E106" s="26">
        <v>0.14099999999999999</v>
      </c>
      <c r="F106" s="26">
        <v>3.7429999999999999</v>
      </c>
      <c r="G106" s="26">
        <v>0.56899999999999995</v>
      </c>
      <c r="H106" s="26">
        <v>5.9610000000000003</v>
      </c>
      <c r="I106" s="26">
        <v>33.344999999999999</v>
      </c>
      <c r="J106" s="26">
        <v>0.49399999999999999</v>
      </c>
      <c r="K106" s="26">
        <v>0.16200000000000001</v>
      </c>
      <c r="L106" s="26">
        <v>8.8999999999999996E-2</v>
      </c>
      <c r="M106" s="26">
        <v>8.9999999999999993E-3</v>
      </c>
      <c r="N106" s="26"/>
      <c r="O106" s="25">
        <f t="shared" si="178"/>
        <v>99.640000000000015</v>
      </c>
      <c r="Q106" s="26">
        <v>46.36</v>
      </c>
      <c r="R106" s="26">
        <v>80.212000000000003</v>
      </c>
      <c r="S106" s="26">
        <v>11.041</v>
      </c>
      <c r="U106" s="26"/>
      <c r="V106" s="27">
        <v>12</v>
      </c>
      <c r="W106" s="27">
        <v>4</v>
      </c>
      <c r="X106" s="14">
        <v>0</v>
      </c>
      <c r="Z106" s="28">
        <f t="shared" si="179"/>
        <v>1.9097640109763478</v>
      </c>
      <c r="AA106" s="28">
        <f t="shared" si="180"/>
        <v>3.6745355113800672E-3</v>
      </c>
      <c r="AB106" s="28">
        <f t="shared" si="181"/>
        <v>0.15281474672969911</v>
      </c>
      <c r="AC106" s="28">
        <f t="shared" si="182"/>
        <v>1.5583769540961771E-2</v>
      </c>
      <c r="AD106" s="28">
        <f t="shared" si="183"/>
        <v>0</v>
      </c>
      <c r="AE106" s="28">
        <f t="shared" si="184"/>
        <v>0.17269266342228096</v>
      </c>
      <c r="AF106" s="28">
        <f t="shared" si="185"/>
        <v>1.7219618737488305</v>
      </c>
      <c r="AG106" s="28">
        <f t="shared" si="186"/>
        <v>1.8335145020941922E-2</v>
      </c>
      <c r="AH106" s="28">
        <f t="shared" si="187"/>
        <v>4.7531882831190111E-3</v>
      </c>
      <c r="AI106" s="28">
        <f t="shared" si="188"/>
        <v>2.4800277283761247E-3</v>
      </c>
      <c r="AJ106" s="28">
        <f t="shared" si="189"/>
        <v>6.0446883001029643E-4</v>
      </c>
      <c r="AK106" s="28">
        <f t="shared" si="190"/>
        <v>0</v>
      </c>
      <c r="AL106" s="28">
        <f t="shared" si="191"/>
        <v>4.002664429791948</v>
      </c>
      <c r="AM106" s="28">
        <f t="shared" si="192"/>
        <v>0.90885269053844164</v>
      </c>
      <c r="AN106" s="29">
        <f t="shared" si="193"/>
        <v>0</v>
      </c>
      <c r="AP106" s="25">
        <f t="shared" si="194"/>
        <v>55.127000000000002</v>
      </c>
      <c r="AQ106" s="25">
        <f t="shared" si="195"/>
        <v>0.14099999999999999</v>
      </c>
      <c r="AR106" s="25">
        <f t="shared" si="196"/>
        <v>3.7429999999999999</v>
      </c>
      <c r="AS106" s="25">
        <f t="shared" si="197"/>
        <v>0.56899999999999995</v>
      </c>
      <c r="AT106" s="25">
        <f t="shared" si="198"/>
        <v>0</v>
      </c>
      <c r="AU106" s="25">
        <f t="shared" si="199"/>
        <v>5.9610000000000012</v>
      </c>
      <c r="AV106" s="25">
        <f t="shared" si="200"/>
        <v>33.344999999999999</v>
      </c>
      <c r="AW106" s="25">
        <f t="shared" si="201"/>
        <v>0.49399999999999999</v>
      </c>
      <c r="AX106" s="25">
        <f t="shared" si="202"/>
        <v>0.16200000000000001</v>
      </c>
      <c r="AY106" s="25">
        <f t="shared" si="203"/>
        <v>8.8999999999999996E-2</v>
      </c>
      <c r="AZ106" s="25">
        <f t="shared" si="204"/>
        <v>8.9999999999999993E-3</v>
      </c>
      <c r="BA106" s="25">
        <f t="shared" si="205"/>
        <v>0</v>
      </c>
      <c r="BB106" s="25">
        <f t="shared" si="206"/>
        <v>99.640000000000015</v>
      </c>
      <c r="BD106" s="25">
        <f t="shared" si="207"/>
        <v>0.91755992010652465</v>
      </c>
      <c r="BE106" s="25">
        <f t="shared" si="208"/>
        <v>1.7654571407106903E-3</v>
      </c>
      <c r="BF106" s="25">
        <f t="shared" si="209"/>
        <v>7.34209493919184E-2</v>
      </c>
      <c r="BG106" s="25">
        <f t="shared" si="210"/>
        <v>7.4873346930719115E-3</v>
      </c>
      <c r="BH106" s="25">
        <f t="shared" si="211"/>
        <v>8.2971438115917839E-2</v>
      </c>
      <c r="BI106" s="25">
        <f t="shared" si="212"/>
        <v>0</v>
      </c>
      <c r="BJ106" s="25">
        <f t="shared" si="213"/>
        <v>0.827329026111293</v>
      </c>
      <c r="BK106" s="25">
        <f t="shared" si="214"/>
        <v>8.8092529254209361E-3</v>
      </c>
      <c r="BL106" s="25">
        <f t="shared" si="215"/>
        <v>2.2837036598465691E-3</v>
      </c>
      <c r="BM106" s="25">
        <f t="shared" si="216"/>
        <v>1.191547244178823E-3</v>
      </c>
      <c r="BN106" s="25">
        <f t="shared" si="217"/>
        <v>2.9042141761147743E-4</v>
      </c>
      <c r="BO106" s="25">
        <f t="shared" si="218"/>
        <v>0</v>
      </c>
      <c r="BP106" s="25">
        <f t="shared" si="219"/>
        <v>1.9231090508064941</v>
      </c>
      <c r="BQ106" s="25">
        <f t="shared" si="220"/>
        <v>2.0813507315736204</v>
      </c>
    </row>
    <row r="107" spans="1:69" s="25" customFormat="1" x14ac:dyDescent="0.15">
      <c r="A107" s="25" t="s">
        <v>171</v>
      </c>
      <c r="B107" s="25">
        <v>463</v>
      </c>
      <c r="C107" s="25">
        <f t="shared" si="134"/>
        <v>4.9999999999982947</v>
      </c>
      <c r="D107" s="26">
        <v>54.947000000000003</v>
      </c>
      <c r="E107" s="26">
        <v>0.14499999999999999</v>
      </c>
      <c r="F107" s="26">
        <v>3.7240000000000002</v>
      </c>
      <c r="G107" s="26">
        <v>0.57299999999999995</v>
      </c>
      <c r="H107" s="26">
        <v>5.96</v>
      </c>
      <c r="I107" s="26">
        <v>33.006</v>
      </c>
      <c r="J107" s="26">
        <v>0.66400000000000003</v>
      </c>
      <c r="K107" s="26">
        <v>0.159</v>
      </c>
      <c r="L107" s="26">
        <v>7.0999999999999994E-2</v>
      </c>
      <c r="M107" s="26">
        <v>1.4E-2</v>
      </c>
      <c r="N107" s="26"/>
      <c r="O107" s="25">
        <f t="shared" si="178"/>
        <v>99.263000000000005</v>
      </c>
      <c r="Q107" s="26">
        <v>46.363999999999997</v>
      </c>
      <c r="R107" s="26">
        <v>80.215000000000003</v>
      </c>
      <c r="S107" s="26">
        <v>11.041</v>
      </c>
      <c r="U107" s="26"/>
      <c r="V107" s="27">
        <v>12</v>
      </c>
      <c r="W107" s="27">
        <v>4</v>
      </c>
      <c r="X107" s="14">
        <v>0</v>
      </c>
      <c r="Z107" s="28">
        <f t="shared" si="179"/>
        <v>1.9114638587963271</v>
      </c>
      <c r="AA107" s="28">
        <f t="shared" si="180"/>
        <v>3.7945309335613723E-3</v>
      </c>
      <c r="AB107" s="28">
        <f t="shared" si="181"/>
        <v>0.15267287023690995</v>
      </c>
      <c r="AC107" s="28">
        <f t="shared" si="182"/>
        <v>1.575874513707232E-2</v>
      </c>
      <c r="AD107" s="28">
        <f t="shared" si="183"/>
        <v>0</v>
      </c>
      <c r="AE107" s="28">
        <f t="shared" si="184"/>
        <v>0.17338350765137522</v>
      </c>
      <c r="AF107" s="28">
        <f t="shared" si="185"/>
        <v>1.7115613239897918</v>
      </c>
      <c r="AG107" s="28">
        <f t="shared" si="186"/>
        <v>2.4747551629863744E-2</v>
      </c>
      <c r="AH107" s="28">
        <f t="shared" si="187"/>
        <v>4.6846148079107931E-3</v>
      </c>
      <c r="AI107" s="28">
        <f t="shared" si="188"/>
        <v>1.9866970084479077E-3</v>
      </c>
      <c r="AJ107" s="28">
        <f t="shared" si="189"/>
        <v>9.4420478372086157E-4</v>
      </c>
      <c r="AK107" s="28">
        <f t="shared" si="190"/>
        <v>0</v>
      </c>
      <c r="AL107" s="28">
        <f t="shared" si="191"/>
        <v>4.000997904974982</v>
      </c>
      <c r="AM107" s="28">
        <f t="shared" si="192"/>
        <v>0.90801666725682617</v>
      </c>
      <c r="AN107" s="29">
        <f t="shared" si="193"/>
        <v>0</v>
      </c>
      <c r="AP107" s="25">
        <f t="shared" si="194"/>
        <v>54.947000000000003</v>
      </c>
      <c r="AQ107" s="25">
        <f t="shared" si="195"/>
        <v>0.14499999999999999</v>
      </c>
      <c r="AR107" s="25">
        <f t="shared" si="196"/>
        <v>3.7240000000000002</v>
      </c>
      <c r="AS107" s="25">
        <f t="shared" si="197"/>
        <v>0.57299999999999995</v>
      </c>
      <c r="AT107" s="25">
        <f t="shared" si="198"/>
        <v>0</v>
      </c>
      <c r="AU107" s="25">
        <f t="shared" si="199"/>
        <v>5.96</v>
      </c>
      <c r="AV107" s="25">
        <f t="shared" si="200"/>
        <v>33.006</v>
      </c>
      <c r="AW107" s="25">
        <f t="shared" si="201"/>
        <v>0.66400000000000003</v>
      </c>
      <c r="AX107" s="25">
        <f t="shared" si="202"/>
        <v>0.159</v>
      </c>
      <c r="AY107" s="25">
        <f t="shared" si="203"/>
        <v>7.0999999999999994E-2</v>
      </c>
      <c r="AZ107" s="25">
        <f t="shared" si="204"/>
        <v>1.4E-2</v>
      </c>
      <c r="BA107" s="25">
        <f t="shared" si="205"/>
        <v>0</v>
      </c>
      <c r="BB107" s="25">
        <f t="shared" si="206"/>
        <v>99.263000000000005</v>
      </c>
      <c r="BD107" s="25">
        <f t="shared" si="207"/>
        <v>0.91456391478029297</v>
      </c>
      <c r="BE107" s="25">
        <f t="shared" si="208"/>
        <v>1.8155410312273056E-3</v>
      </c>
      <c r="BF107" s="25">
        <f t="shared" si="209"/>
        <v>7.3048254217340139E-2</v>
      </c>
      <c r="BG107" s="25">
        <f t="shared" si="210"/>
        <v>7.5399697348509757E-3</v>
      </c>
      <c r="BH107" s="25">
        <f t="shared" si="211"/>
        <v>8.2957519069094154E-2</v>
      </c>
      <c r="BI107" s="25">
        <f t="shared" si="212"/>
        <v>0</v>
      </c>
      <c r="BJ107" s="25">
        <f t="shared" si="213"/>
        <v>0.81891803376306305</v>
      </c>
      <c r="BK107" s="25">
        <f t="shared" si="214"/>
        <v>1.1840777211496968E-2</v>
      </c>
      <c r="BL107" s="25">
        <f t="shared" si="215"/>
        <v>2.241412851330892E-3</v>
      </c>
      <c r="BM107" s="25">
        <f t="shared" si="216"/>
        <v>9.5056016108647676E-4</v>
      </c>
      <c r="BN107" s="25">
        <f t="shared" si="217"/>
        <v>4.517666496178538E-4</v>
      </c>
      <c r="BO107" s="25">
        <f t="shared" si="218"/>
        <v>0</v>
      </c>
      <c r="BP107" s="25">
        <f t="shared" si="219"/>
        <v>1.9143277494694007</v>
      </c>
      <c r="BQ107" s="25">
        <f t="shared" si="220"/>
        <v>2.090027638205604</v>
      </c>
    </row>
    <row r="108" spans="1:69" s="25" customFormat="1" x14ac:dyDescent="0.15">
      <c r="A108" s="25" t="s">
        <v>172</v>
      </c>
      <c r="B108" s="25">
        <v>464</v>
      </c>
      <c r="C108" s="25">
        <f t="shared" si="134"/>
        <v>4.4721359550018667</v>
      </c>
      <c r="D108" s="26">
        <v>55.158999999999999</v>
      </c>
      <c r="E108" s="26">
        <v>0.14699999999999999</v>
      </c>
      <c r="F108" s="26">
        <v>3.7210000000000001</v>
      </c>
      <c r="G108" s="26">
        <v>0.58199999999999996</v>
      </c>
      <c r="H108" s="26">
        <v>5.9459999999999997</v>
      </c>
      <c r="I108" s="26">
        <v>33.295000000000002</v>
      </c>
      <c r="J108" s="26">
        <v>0.52500000000000002</v>
      </c>
      <c r="K108" s="26">
        <v>0.16500000000000001</v>
      </c>
      <c r="L108" s="26">
        <v>8.5000000000000006E-2</v>
      </c>
      <c r="M108" s="26">
        <v>1.9E-2</v>
      </c>
      <c r="N108" s="26"/>
      <c r="O108" s="25">
        <f t="shared" si="178"/>
        <v>99.64400000000002</v>
      </c>
      <c r="Q108" s="26">
        <v>46.368000000000002</v>
      </c>
      <c r="R108" s="26">
        <v>80.216999999999999</v>
      </c>
      <c r="S108" s="26">
        <v>11.041</v>
      </c>
      <c r="U108" s="26"/>
      <c r="V108" s="27">
        <v>12</v>
      </c>
      <c r="W108" s="27">
        <v>4</v>
      </c>
      <c r="X108" s="14">
        <v>0</v>
      </c>
      <c r="Z108" s="28">
        <f t="shared" si="179"/>
        <v>1.910820667805704</v>
      </c>
      <c r="AA108" s="28">
        <f t="shared" si="180"/>
        <v>3.830794638339807E-3</v>
      </c>
      <c r="AB108" s="28">
        <f t="shared" si="181"/>
        <v>0.15191242932445065</v>
      </c>
      <c r="AC108" s="28">
        <f t="shared" si="182"/>
        <v>1.5939380396834787E-2</v>
      </c>
      <c r="AD108" s="28">
        <f t="shared" si="183"/>
        <v>0</v>
      </c>
      <c r="AE108" s="28">
        <f t="shared" si="184"/>
        <v>0.17225342686045172</v>
      </c>
      <c r="AF108" s="28">
        <f t="shared" si="185"/>
        <v>1.7193331187552383</v>
      </c>
      <c r="AG108" s="28">
        <f t="shared" si="186"/>
        <v>1.9485201613283418E-2</v>
      </c>
      <c r="AH108" s="28">
        <f t="shared" si="187"/>
        <v>4.8410787517026614E-3</v>
      </c>
      <c r="AI108" s="28">
        <f t="shared" si="188"/>
        <v>2.3685014535892758E-3</v>
      </c>
      <c r="AJ108" s="28">
        <f t="shared" si="189"/>
        <v>1.2760661914374115E-3</v>
      </c>
      <c r="AK108" s="28">
        <f t="shared" si="190"/>
        <v>0</v>
      </c>
      <c r="AL108" s="28">
        <f t="shared" si="191"/>
        <v>4.0020606657910323</v>
      </c>
      <c r="AM108" s="28">
        <f t="shared" si="192"/>
        <v>0.90893706277426223</v>
      </c>
      <c r="AN108" s="29">
        <f t="shared" si="193"/>
        <v>0</v>
      </c>
      <c r="AP108" s="25">
        <f t="shared" si="194"/>
        <v>55.158999999999999</v>
      </c>
      <c r="AQ108" s="25">
        <f t="shared" si="195"/>
        <v>0.14699999999999999</v>
      </c>
      <c r="AR108" s="25">
        <f t="shared" si="196"/>
        <v>3.7210000000000001</v>
      </c>
      <c r="AS108" s="25">
        <f t="shared" si="197"/>
        <v>0.58199999999999996</v>
      </c>
      <c r="AT108" s="25">
        <f t="shared" si="198"/>
        <v>0</v>
      </c>
      <c r="AU108" s="25">
        <f t="shared" si="199"/>
        <v>5.9459999999999997</v>
      </c>
      <c r="AV108" s="25">
        <f t="shared" si="200"/>
        <v>33.295000000000002</v>
      </c>
      <c r="AW108" s="25">
        <f t="shared" si="201"/>
        <v>0.52500000000000002</v>
      </c>
      <c r="AX108" s="25">
        <f t="shared" si="202"/>
        <v>0.16500000000000001</v>
      </c>
      <c r="AY108" s="25">
        <f t="shared" si="203"/>
        <v>8.5000000000000006E-2</v>
      </c>
      <c r="AZ108" s="25">
        <f t="shared" si="204"/>
        <v>1.9E-2</v>
      </c>
      <c r="BA108" s="25">
        <f t="shared" si="205"/>
        <v>0</v>
      </c>
      <c r="BB108" s="25">
        <f t="shared" si="206"/>
        <v>99.64400000000002</v>
      </c>
      <c r="BD108" s="25">
        <f t="shared" si="207"/>
        <v>0.9180925432756325</v>
      </c>
      <c r="BE108" s="25">
        <f t="shared" si="208"/>
        <v>1.8405829764856134E-3</v>
      </c>
      <c r="BF108" s="25">
        <f t="shared" si="209"/>
        <v>7.2989407610827783E-2</v>
      </c>
      <c r="BG108" s="25">
        <f t="shared" si="210"/>
        <v>7.6583985788538714E-3</v>
      </c>
      <c r="BH108" s="25">
        <f t="shared" si="211"/>
        <v>8.2762652413562718E-2</v>
      </c>
      <c r="BI108" s="25">
        <f t="shared" si="212"/>
        <v>0</v>
      </c>
      <c r="BJ108" s="25">
        <f t="shared" si="213"/>
        <v>0.82608846676789638</v>
      </c>
      <c r="BK108" s="25">
        <f t="shared" si="214"/>
        <v>9.3620602952348021E-3</v>
      </c>
      <c r="BL108" s="25">
        <f t="shared" si="215"/>
        <v>2.3259944683622462E-3</v>
      </c>
      <c r="BM108" s="25">
        <f t="shared" si="216"/>
        <v>1.1379945590471907E-3</v>
      </c>
      <c r="BN108" s="25">
        <f t="shared" si="217"/>
        <v>6.1311188162423017E-4</v>
      </c>
      <c r="BO108" s="25">
        <f t="shared" si="218"/>
        <v>0</v>
      </c>
      <c r="BP108" s="25">
        <f t="shared" si="219"/>
        <v>1.9228712128275274</v>
      </c>
      <c r="BQ108" s="25">
        <f t="shared" si="220"/>
        <v>2.0812941808547416</v>
      </c>
    </row>
    <row r="109" spans="1:69" s="25" customFormat="1" x14ac:dyDescent="0.15">
      <c r="A109" s="25" t="s">
        <v>173</v>
      </c>
      <c r="B109" s="25">
        <v>465</v>
      </c>
      <c r="C109" s="25">
        <f t="shared" si="134"/>
        <v>4.9999999999982947</v>
      </c>
      <c r="D109" s="26">
        <v>54.829000000000001</v>
      </c>
      <c r="E109" s="26">
        <v>0.17499999999999999</v>
      </c>
      <c r="F109" s="26">
        <v>3.7989999999999999</v>
      </c>
      <c r="G109" s="26">
        <v>0.59099999999999997</v>
      </c>
      <c r="H109" s="26">
        <v>5.702</v>
      </c>
      <c r="I109" s="26">
        <v>32.488</v>
      </c>
      <c r="J109" s="26">
        <v>1.6950000000000001</v>
      </c>
      <c r="K109" s="26">
        <v>0.16200000000000001</v>
      </c>
      <c r="L109" s="26">
        <v>8.5999999999999993E-2</v>
      </c>
      <c r="M109" s="26">
        <v>3.5000000000000003E-2</v>
      </c>
      <c r="N109" s="26"/>
      <c r="O109" s="25">
        <f t="shared" si="178"/>
        <v>99.561999999999998</v>
      </c>
      <c r="Q109" s="26">
        <v>46.372</v>
      </c>
      <c r="R109" s="26">
        <v>80.22</v>
      </c>
      <c r="S109" s="26">
        <v>11.041</v>
      </c>
      <c r="U109" s="26"/>
      <c r="V109" s="27">
        <v>12</v>
      </c>
      <c r="W109" s="27">
        <v>4</v>
      </c>
      <c r="X109" s="14">
        <v>0</v>
      </c>
      <c r="Z109" s="28">
        <f t="shared" si="179"/>
        <v>1.9060913512473014</v>
      </c>
      <c r="AA109" s="28">
        <f t="shared" si="180"/>
        <v>4.5765627832367378E-3</v>
      </c>
      <c r="AB109" s="28">
        <f t="shared" si="181"/>
        <v>0.15564413927831622</v>
      </c>
      <c r="AC109" s="28">
        <f t="shared" si="182"/>
        <v>1.6242982307360619E-2</v>
      </c>
      <c r="AD109" s="28">
        <f t="shared" si="183"/>
        <v>0</v>
      </c>
      <c r="AE109" s="28">
        <f t="shared" si="184"/>
        <v>0.16576774074213241</v>
      </c>
      <c r="AF109" s="28">
        <f t="shared" si="185"/>
        <v>1.6835802633864247</v>
      </c>
      <c r="AG109" s="28">
        <f t="shared" si="186"/>
        <v>6.3131359636293016E-2</v>
      </c>
      <c r="AH109" s="28">
        <f t="shared" si="187"/>
        <v>4.7698317225247384E-3</v>
      </c>
      <c r="AI109" s="28">
        <f t="shared" si="188"/>
        <v>2.4048224681938921E-3</v>
      </c>
      <c r="AJ109" s="28">
        <f t="shared" si="189"/>
        <v>2.3589432096793282E-3</v>
      </c>
      <c r="AK109" s="28">
        <f t="shared" si="190"/>
        <v>0</v>
      </c>
      <c r="AL109" s="28">
        <f t="shared" si="191"/>
        <v>4.0045679967814634</v>
      </c>
      <c r="AM109" s="28">
        <f t="shared" si="192"/>
        <v>0.91036422546104578</v>
      </c>
      <c r="AN109" s="29">
        <f t="shared" si="193"/>
        <v>0</v>
      </c>
      <c r="AP109" s="25">
        <f t="shared" si="194"/>
        <v>54.829000000000001</v>
      </c>
      <c r="AQ109" s="25">
        <f t="shared" si="195"/>
        <v>0.17499999999999999</v>
      </c>
      <c r="AR109" s="25">
        <f t="shared" si="196"/>
        <v>3.7989999999999999</v>
      </c>
      <c r="AS109" s="25">
        <f t="shared" si="197"/>
        <v>0.59099999999999997</v>
      </c>
      <c r="AT109" s="25">
        <f t="shared" si="198"/>
        <v>0</v>
      </c>
      <c r="AU109" s="25">
        <f t="shared" si="199"/>
        <v>5.7019999999999991</v>
      </c>
      <c r="AV109" s="25">
        <f t="shared" si="200"/>
        <v>32.488</v>
      </c>
      <c r="AW109" s="25">
        <f t="shared" si="201"/>
        <v>1.6950000000000001</v>
      </c>
      <c r="AX109" s="25">
        <f t="shared" si="202"/>
        <v>0.16200000000000001</v>
      </c>
      <c r="AY109" s="25">
        <f t="shared" si="203"/>
        <v>8.5999999999999993E-2</v>
      </c>
      <c r="AZ109" s="25">
        <f t="shared" si="204"/>
        <v>3.5000000000000003E-2</v>
      </c>
      <c r="BA109" s="25">
        <f t="shared" si="205"/>
        <v>0</v>
      </c>
      <c r="BB109" s="25">
        <f t="shared" si="206"/>
        <v>99.561999999999998</v>
      </c>
      <c r="BD109" s="25">
        <f t="shared" si="207"/>
        <v>0.9125998668442078</v>
      </c>
      <c r="BE109" s="25">
        <f t="shared" si="208"/>
        <v>2.1911702101019208E-3</v>
      </c>
      <c r="BF109" s="25">
        <f t="shared" si="209"/>
        <v>7.4519419380149082E-2</v>
      </c>
      <c r="BG109" s="25">
        <f t="shared" si="210"/>
        <v>7.7768274228567661E-3</v>
      </c>
      <c r="BH109" s="25">
        <f t="shared" si="211"/>
        <v>7.9366404988586381E-2</v>
      </c>
      <c r="BI109" s="25">
        <f t="shared" si="212"/>
        <v>0</v>
      </c>
      <c r="BJ109" s="25">
        <f t="shared" si="213"/>
        <v>0.80606583896547268</v>
      </c>
      <c r="BK109" s="25">
        <f t="shared" si="214"/>
        <v>3.0226080381758072E-2</v>
      </c>
      <c r="BL109" s="25">
        <f t="shared" si="215"/>
        <v>2.2837036598465691E-3</v>
      </c>
      <c r="BM109" s="25">
        <f t="shared" si="216"/>
        <v>1.1513827303300985E-3</v>
      </c>
      <c r="BN109" s="25">
        <f t="shared" si="217"/>
        <v>1.1294166240446346E-3</v>
      </c>
      <c r="BO109" s="25">
        <f t="shared" si="218"/>
        <v>0</v>
      </c>
      <c r="BP109" s="25">
        <f t="shared" si="219"/>
        <v>1.9173101112073538</v>
      </c>
      <c r="BQ109" s="25">
        <f t="shared" si="220"/>
        <v>2.0886386471199159</v>
      </c>
    </row>
    <row r="110" spans="1:69" s="25" customFormat="1" x14ac:dyDescent="0.15">
      <c r="A110" s="25" t="s">
        <v>174</v>
      </c>
      <c r="B110" s="25">
        <v>466</v>
      </c>
      <c r="C110" s="25">
        <f t="shared" si="134"/>
        <v>4.9999999999982947</v>
      </c>
      <c r="D110" s="26">
        <v>55.148000000000003</v>
      </c>
      <c r="E110" s="26">
        <v>0.14099999999999999</v>
      </c>
      <c r="F110" s="26">
        <v>3.7170000000000001</v>
      </c>
      <c r="G110" s="26">
        <v>0.57499999999999996</v>
      </c>
      <c r="H110" s="26">
        <v>5.8979999999999997</v>
      </c>
      <c r="I110" s="26">
        <v>33.295000000000002</v>
      </c>
      <c r="J110" s="26">
        <v>0.53800000000000003</v>
      </c>
      <c r="K110" s="26">
        <v>0.156</v>
      </c>
      <c r="L110" s="26">
        <v>7.8E-2</v>
      </c>
      <c r="M110" s="26">
        <v>1.4999999999999999E-2</v>
      </c>
      <c r="N110" s="26"/>
      <c r="O110" s="25">
        <f t="shared" si="178"/>
        <v>99.561000000000007</v>
      </c>
      <c r="Q110" s="26">
        <v>46.375999999999998</v>
      </c>
      <c r="R110" s="26">
        <v>80.222999999999999</v>
      </c>
      <c r="S110" s="26">
        <v>11.041</v>
      </c>
      <c r="U110" s="26"/>
      <c r="V110" s="27">
        <v>12</v>
      </c>
      <c r="W110" s="27">
        <v>4</v>
      </c>
      <c r="X110" s="14">
        <v>0</v>
      </c>
      <c r="Z110" s="28">
        <f t="shared" si="179"/>
        <v>1.9114299966703827</v>
      </c>
      <c r="AA110" s="28">
        <f t="shared" si="180"/>
        <v>3.6763405384483113E-3</v>
      </c>
      <c r="AB110" s="28">
        <f t="shared" si="181"/>
        <v>0.15182779482014649</v>
      </c>
      <c r="AC110" s="28">
        <f t="shared" si="182"/>
        <v>1.575583338864071E-2</v>
      </c>
      <c r="AD110" s="28">
        <f t="shared" si="183"/>
        <v>0</v>
      </c>
      <c r="AE110" s="28">
        <f t="shared" si="184"/>
        <v>0.1709514616273615</v>
      </c>
      <c r="AF110" s="28">
        <f t="shared" si="185"/>
        <v>1.7202244385841512</v>
      </c>
      <c r="AG110" s="28">
        <f t="shared" si="186"/>
        <v>1.9978043775301439E-2</v>
      </c>
      <c r="AH110" s="28">
        <f t="shared" si="187"/>
        <v>4.5793926845158674E-3</v>
      </c>
      <c r="AI110" s="28">
        <f t="shared" si="188"/>
        <v>2.1745751305251369E-3</v>
      </c>
      <c r="AJ110" s="28">
        <f t="shared" si="189"/>
        <v>1.0079429346071991E-3</v>
      </c>
      <c r="AK110" s="28">
        <f t="shared" si="190"/>
        <v>0</v>
      </c>
      <c r="AL110" s="28">
        <f t="shared" si="191"/>
        <v>4.0016058201540803</v>
      </c>
      <c r="AM110" s="28">
        <f t="shared" si="192"/>
        <v>0.90960573175227011</v>
      </c>
      <c r="AN110" s="29">
        <f t="shared" si="193"/>
        <v>0</v>
      </c>
      <c r="AP110" s="25">
        <f t="shared" si="194"/>
        <v>55.148000000000003</v>
      </c>
      <c r="AQ110" s="25">
        <f t="shared" si="195"/>
        <v>0.14099999999999999</v>
      </c>
      <c r="AR110" s="25">
        <f t="shared" si="196"/>
        <v>3.7170000000000001</v>
      </c>
      <c r="AS110" s="25">
        <f t="shared" si="197"/>
        <v>0.57499999999999996</v>
      </c>
      <c r="AT110" s="25">
        <f t="shared" si="198"/>
        <v>0</v>
      </c>
      <c r="AU110" s="25">
        <f t="shared" si="199"/>
        <v>5.8979999999999997</v>
      </c>
      <c r="AV110" s="25">
        <f t="shared" si="200"/>
        <v>33.295000000000002</v>
      </c>
      <c r="AW110" s="25">
        <f t="shared" si="201"/>
        <v>0.53800000000000003</v>
      </c>
      <c r="AX110" s="25">
        <f t="shared" si="202"/>
        <v>0.156</v>
      </c>
      <c r="AY110" s="25">
        <f t="shared" si="203"/>
        <v>7.8E-2</v>
      </c>
      <c r="AZ110" s="25">
        <f t="shared" si="204"/>
        <v>1.4999999999999999E-2</v>
      </c>
      <c r="BA110" s="25">
        <f t="shared" si="205"/>
        <v>0</v>
      </c>
      <c r="BB110" s="25">
        <f t="shared" si="206"/>
        <v>99.561000000000007</v>
      </c>
      <c r="BD110" s="25">
        <f t="shared" si="207"/>
        <v>0.91790945406125179</v>
      </c>
      <c r="BE110" s="25">
        <f t="shared" si="208"/>
        <v>1.7654571407106903E-3</v>
      </c>
      <c r="BF110" s="25">
        <f t="shared" si="209"/>
        <v>7.29109454688113E-2</v>
      </c>
      <c r="BG110" s="25">
        <f t="shared" si="210"/>
        <v>7.5662872557405083E-3</v>
      </c>
      <c r="BH110" s="25">
        <f t="shared" si="211"/>
        <v>8.2094538166026396E-2</v>
      </c>
      <c r="BI110" s="25">
        <f t="shared" si="212"/>
        <v>0</v>
      </c>
      <c r="BJ110" s="25">
        <f t="shared" si="213"/>
        <v>0.82608846676789638</v>
      </c>
      <c r="BK110" s="25">
        <f t="shared" si="214"/>
        <v>9.5938827406406163E-3</v>
      </c>
      <c r="BL110" s="25">
        <f t="shared" si="215"/>
        <v>2.1991220428152145E-3</v>
      </c>
      <c r="BM110" s="25">
        <f t="shared" si="216"/>
        <v>1.0442773600668337E-3</v>
      </c>
      <c r="BN110" s="25">
        <f t="shared" si="217"/>
        <v>4.8403569601912906E-4</v>
      </c>
      <c r="BO110" s="25">
        <f t="shared" si="218"/>
        <v>0</v>
      </c>
      <c r="BP110" s="25">
        <f t="shared" si="219"/>
        <v>1.9216564666999787</v>
      </c>
      <c r="BQ110" s="25">
        <f t="shared" si="220"/>
        <v>2.0823731449908713</v>
      </c>
    </row>
    <row r="111" spans="1:69" s="25" customFormat="1" x14ac:dyDescent="0.15">
      <c r="A111" s="25" t="s">
        <v>175</v>
      </c>
      <c r="B111" s="25">
        <v>467</v>
      </c>
      <c r="C111" s="25">
        <f t="shared" si="134"/>
        <v>5.8309518948475532</v>
      </c>
      <c r="D111" s="26">
        <v>55.216999999999999</v>
      </c>
      <c r="E111" s="26">
        <v>0.151</v>
      </c>
      <c r="F111" s="26">
        <v>3.7189999999999999</v>
      </c>
      <c r="G111" s="26">
        <v>0.57999999999999996</v>
      </c>
      <c r="H111" s="26">
        <v>5.9219999999999997</v>
      </c>
      <c r="I111" s="26">
        <v>33.280999999999999</v>
      </c>
      <c r="J111" s="26">
        <v>0.64400000000000002</v>
      </c>
      <c r="K111" s="26">
        <v>0.16400000000000001</v>
      </c>
      <c r="L111" s="26">
        <v>7.8E-2</v>
      </c>
      <c r="M111" s="26">
        <v>8.0000000000000002E-3</v>
      </c>
      <c r="N111" s="26"/>
      <c r="O111" s="25">
        <f t="shared" si="178"/>
        <v>99.76400000000001</v>
      </c>
      <c r="Q111" s="26">
        <v>46.381</v>
      </c>
      <c r="R111" s="26">
        <v>80.225999999999999</v>
      </c>
      <c r="S111" s="26">
        <v>11.041</v>
      </c>
      <c r="U111" s="26"/>
      <c r="V111" s="27">
        <v>12</v>
      </c>
      <c r="W111" s="27">
        <v>4</v>
      </c>
      <c r="X111" s="14">
        <v>0</v>
      </c>
      <c r="Z111" s="28">
        <f t="shared" si="179"/>
        <v>1.9107831520651308</v>
      </c>
      <c r="AA111" s="28">
        <f t="shared" si="180"/>
        <v>3.9308234074612583E-3</v>
      </c>
      <c r="AB111" s="28">
        <f t="shared" si="181"/>
        <v>0.15166831689171173</v>
      </c>
      <c r="AC111" s="28">
        <f t="shared" si="182"/>
        <v>1.5867609145684861E-2</v>
      </c>
      <c r="AD111" s="28">
        <f t="shared" si="183"/>
        <v>0</v>
      </c>
      <c r="AE111" s="28">
        <f t="shared" si="184"/>
        <v>0.17137458611258</v>
      </c>
      <c r="AF111" s="28">
        <f t="shared" si="185"/>
        <v>1.7167712307954137</v>
      </c>
      <c r="AG111" s="28">
        <f t="shared" si="186"/>
        <v>2.3876272004990852E-2</v>
      </c>
      <c r="AH111" s="28">
        <f t="shared" si="187"/>
        <v>4.8065902533082523E-3</v>
      </c>
      <c r="AI111" s="28">
        <f t="shared" si="188"/>
        <v>2.1711227728558485E-3</v>
      </c>
      <c r="AJ111" s="28">
        <f t="shared" si="189"/>
        <v>5.3671611914035537E-4</v>
      </c>
      <c r="AK111" s="28">
        <f t="shared" si="190"/>
        <v>0</v>
      </c>
      <c r="AL111" s="28">
        <f t="shared" si="191"/>
        <v>4.001786419568278</v>
      </c>
      <c r="AM111" s="28">
        <f t="shared" si="192"/>
        <v>0.90923657242043887</v>
      </c>
      <c r="AN111" s="29">
        <f t="shared" si="193"/>
        <v>0</v>
      </c>
      <c r="AP111" s="25">
        <f t="shared" si="194"/>
        <v>55.216999999999999</v>
      </c>
      <c r="AQ111" s="25">
        <f t="shared" si="195"/>
        <v>0.151</v>
      </c>
      <c r="AR111" s="25">
        <f t="shared" si="196"/>
        <v>3.7189999999999999</v>
      </c>
      <c r="AS111" s="25">
        <f t="shared" si="197"/>
        <v>0.57999999999999996</v>
      </c>
      <c r="AT111" s="25">
        <f t="shared" si="198"/>
        <v>0</v>
      </c>
      <c r="AU111" s="25">
        <f t="shared" si="199"/>
        <v>5.9219999999999997</v>
      </c>
      <c r="AV111" s="25">
        <f t="shared" si="200"/>
        <v>33.280999999999999</v>
      </c>
      <c r="AW111" s="25">
        <f t="shared" si="201"/>
        <v>0.64400000000000002</v>
      </c>
      <c r="AX111" s="25">
        <f t="shared" si="202"/>
        <v>0.16400000000000001</v>
      </c>
      <c r="AY111" s="25">
        <f t="shared" si="203"/>
        <v>7.8E-2</v>
      </c>
      <c r="AZ111" s="25">
        <f t="shared" si="204"/>
        <v>8.0000000000000002E-3</v>
      </c>
      <c r="BA111" s="25">
        <f t="shared" si="205"/>
        <v>0</v>
      </c>
      <c r="BB111" s="25">
        <f t="shared" si="206"/>
        <v>99.76400000000001</v>
      </c>
      <c r="BD111" s="25">
        <f t="shared" si="207"/>
        <v>0.91905792276964049</v>
      </c>
      <c r="BE111" s="25">
        <f t="shared" si="208"/>
        <v>1.8906668670022287E-3</v>
      </c>
      <c r="BF111" s="25">
        <f t="shared" si="209"/>
        <v>7.2950176539819542E-2</v>
      </c>
      <c r="BG111" s="25">
        <f t="shared" si="210"/>
        <v>7.6320810579643388E-3</v>
      </c>
      <c r="BH111" s="25">
        <f t="shared" si="211"/>
        <v>8.2428595289794557E-2</v>
      </c>
      <c r="BI111" s="25">
        <f t="shared" si="212"/>
        <v>0</v>
      </c>
      <c r="BJ111" s="25">
        <f t="shared" si="213"/>
        <v>0.82574111015174512</v>
      </c>
      <c r="BK111" s="25">
        <f t="shared" si="214"/>
        <v>1.1484127295488023E-2</v>
      </c>
      <c r="BL111" s="25">
        <f t="shared" si="215"/>
        <v>2.3118975321903541E-3</v>
      </c>
      <c r="BM111" s="25">
        <f t="shared" si="216"/>
        <v>1.0442773600668337E-3</v>
      </c>
      <c r="BN111" s="25">
        <f t="shared" si="217"/>
        <v>2.5815237121020216E-4</v>
      </c>
      <c r="BO111" s="25">
        <f t="shared" si="218"/>
        <v>0</v>
      </c>
      <c r="BP111" s="25">
        <f t="shared" si="219"/>
        <v>1.9247990072349215</v>
      </c>
      <c r="BQ111" s="25">
        <f t="shared" si="220"/>
        <v>2.0790671672867607</v>
      </c>
    </row>
    <row r="112" spans="1:69" s="25" customFormat="1" x14ac:dyDescent="0.15">
      <c r="A112" s="25" t="s">
        <v>176</v>
      </c>
      <c r="B112" s="25">
        <v>468</v>
      </c>
      <c r="C112" s="25">
        <f t="shared" si="134"/>
        <v>4.2426406871194464</v>
      </c>
      <c r="D112" s="26">
        <v>55.183999999999997</v>
      </c>
      <c r="E112" s="26">
        <v>0.14499999999999999</v>
      </c>
      <c r="F112" s="26">
        <v>3.7320000000000002</v>
      </c>
      <c r="G112" s="26">
        <v>0.58499999999999996</v>
      </c>
      <c r="H112" s="26">
        <v>5.9249999999999998</v>
      </c>
      <c r="I112" s="26">
        <v>33.311999999999998</v>
      </c>
      <c r="J112" s="26">
        <v>0.55800000000000005</v>
      </c>
      <c r="K112" s="26">
        <v>0.16500000000000001</v>
      </c>
      <c r="L112" s="26">
        <v>7.4999999999999997E-2</v>
      </c>
      <c r="M112" s="26">
        <v>4.0000000000000001E-3</v>
      </c>
      <c r="N112" s="26"/>
      <c r="O112" s="25">
        <f t="shared" si="178"/>
        <v>99.685000000000016</v>
      </c>
      <c r="Q112" s="26">
        <v>46.384</v>
      </c>
      <c r="R112" s="26">
        <v>80.228999999999999</v>
      </c>
      <c r="S112" s="26">
        <v>11.041</v>
      </c>
      <c r="U112" s="26"/>
      <c r="V112" s="27">
        <v>12</v>
      </c>
      <c r="W112" s="27">
        <v>4</v>
      </c>
      <c r="X112" s="14">
        <v>0</v>
      </c>
      <c r="Z112" s="28">
        <f t="shared" si="179"/>
        <v>1.9106878548572084</v>
      </c>
      <c r="AA112" s="28">
        <f t="shared" si="180"/>
        <v>3.7767006102769922E-3</v>
      </c>
      <c r="AB112" s="28">
        <f t="shared" si="181"/>
        <v>0.15228190251072182</v>
      </c>
      <c r="AC112" s="28">
        <f t="shared" si="182"/>
        <v>1.6013170830215563E-2</v>
      </c>
      <c r="AD112" s="28">
        <f t="shared" si="183"/>
        <v>0</v>
      </c>
      <c r="AE112" s="28">
        <f t="shared" si="184"/>
        <v>0.17155537935851098</v>
      </c>
      <c r="AF112" s="28">
        <f t="shared" si="185"/>
        <v>1.719312170925124</v>
      </c>
      <c r="AG112" s="28">
        <f t="shared" si="186"/>
        <v>2.0699164662527806E-2</v>
      </c>
      <c r="AH112" s="28">
        <f t="shared" si="187"/>
        <v>4.8385492682730636E-3</v>
      </c>
      <c r="AI112" s="28">
        <f t="shared" si="188"/>
        <v>2.0887622663836748E-3</v>
      </c>
      <c r="AJ112" s="28">
        <f t="shared" si="189"/>
        <v>2.6850514560801397E-4</v>
      </c>
      <c r="AK112" s="28">
        <f t="shared" si="190"/>
        <v>0</v>
      </c>
      <c r="AL112" s="28">
        <f t="shared" si="191"/>
        <v>4.0015221604348499</v>
      </c>
      <c r="AM112" s="28">
        <f t="shared" si="192"/>
        <v>0.90927160427879927</v>
      </c>
      <c r="AN112" s="29">
        <f t="shared" si="193"/>
        <v>0</v>
      </c>
      <c r="AP112" s="25">
        <f t="shared" si="194"/>
        <v>55.183999999999997</v>
      </c>
      <c r="AQ112" s="25">
        <f t="shared" si="195"/>
        <v>0.14499999999999999</v>
      </c>
      <c r="AR112" s="25">
        <f t="shared" si="196"/>
        <v>3.7320000000000002</v>
      </c>
      <c r="AS112" s="25">
        <f t="shared" si="197"/>
        <v>0.58499999999999996</v>
      </c>
      <c r="AT112" s="25">
        <f t="shared" si="198"/>
        <v>0</v>
      </c>
      <c r="AU112" s="25">
        <f t="shared" si="199"/>
        <v>5.9249999999999998</v>
      </c>
      <c r="AV112" s="25">
        <f t="shared" si="200"/>
        <v>33.311999999999998</v>
      </c>
      <c r="AW112" s="25">
        <f t="shared" si="201"/>
        <v>0.55800000000000005</v>
      </c>
      <c r="AX112" s="25">
        <f t="shared" si="202"/>
        <v>0.16500000000000001</v>
      </c>
      <c r="AY112" s="25">
        <f t="shared" si="203"/>
        <v>7.4999999999999997E-2</v>
      </c>
      <c r="AZ112" s="25">
        <f t="shared" si="204"/>
        <v>4.0000000000000001E-3</v>
      </c>
      <c r="BA112" s="25">
        <f t="shared" si="205"/>
        <v>0</v>
      </c>
      <c r="BB112" s="25">
        <f t="shared" si="206"/>
        <v>99.685000000000016</v>
      </c>
      <c r="BD112" s="25">
        <f t="shared" si="207"/>
        <v>0.91850865512649804</v>
      </c>
      <c r="BE112" s="25">
        <f t="shared" si="208"/>
        <v>1.8155410312273056E-3</v>
      </c>
      <c r="BF112" s="25">
        <f t="shared" si="209"/>
        <v>7.3205178501373092E-2</v>
      </c>
      <c r="BG112" s="25">
        <f t="shared" si="210"/>
        <v>7.6978748601881693E-3</v>
      </c>
      <c r="BH112" s="25">
        <f t="shared" si="211"/>
        <v>8.2470352430265584E-2</v>
      </c>
      <c r="BI112" s="25">
        <f t="shared" si="212"/>
        <v>0</v>
      </c>
      <c r="BJ112" s="25">
        <f t="shared" si="213"/>
        <v>0.82651025694465108</v>
      </c>
      <c r="BK112" s="25">
        <f t="shared" si="214"/>
        <v>9.9505326566495609E-3</v>
      </c>
      <c r="BL112" s="25">
        <f t="shared" si="215"/>
        <v>2.3259944683622462E-3</v>
      </c>
      <c r="BM112" s="25">
        <f t="shared" si="216"/>
        <v>1.0041128462181092E-3</v>
      </c>
      <c r="BN112" s="25">
        <f t="shared" si="217"/>
        <v>1.2907618560510108E-4</v>
      </c>
      <c r="BO112" s="25">
        <f t="shared" si="218"/>
        <v>0</v>
      </c>
      <c r="BP112" s="25">
        <f t="shared" si="219"/>
        <v>1.9236175750510387</v>
      </c>
      <c r="BQ112" s="25">
        <f t="shared" si="220"/>
        <v>2.0802066961405674</v>
      </c>
    </row>
    <row r="113" spans="1:69" s="25" customFormat="1" x14ac:dyDescent="0.15">
      <c r="A113" s="25" t="s">
        <v>177</v>
      </c>
      <c r="B113" s="25">
        <v>469</v>
      </c>
      <c r="C113" s="25">
        <f t="shared" si="134"/>
        <v>5.3851648071351477</v>
      </c>
      <c r="D113" s="26">
        <v>55.27</v>
      </c>
      <c r="E113" s="26">
        <v>0.14299999999999999</v>
      </c>
      <c r="F113" s="26">
        <v>3.7360000000000002</v>
      </c>
      <c r="G113" s="26">
        <v>0.56999999999999995</v>
      </c>
      <c r="H113" s="26">
        <v>5.9640000000000004</v>
      </c>
      <c r="I113" s="26">
        <v>33.304000000000002</v>
      </c>
      <c r="J113" s="26">
        <v>0.56699999999999995</v>
      </c>
      <c r="K113" s="26">
        <v>0.16700000000000001</v>
      </c>
      <c r="L113" s="26">
        <v>8.5999999999999993E-2</v>
      </c>
      <c r="M113" s="26">
        <v>1.0999999999999999E-2</v>
      </c>
      <c r="N113" s="26"/>
      <c r="O113" s="25">
        <f t="shared" si="178"/>
        <v>99.817999999999998</v>
      </c>
      <c r="Q113" s="26">
        <v>46.389000000000003</v>
      </c>
      <c r="R113" s="26">
        <v>80.230999999999995</v>
      </c>
      <c r="S113" s="26">
        <v>11.041</v>
      </c>
      <c r="U113" s="26"/>
      <c r="V113" s="27">
        <v>12</v>
      </c>
      <c r="W113" s="27">
        <v>4</v>
      </c>
      <c r="X113" s="14">
        <v>0</v>
      </c>
      <c r="Z113" s="28">
        <f t="shared" si="179"/>
        <v>1.9113940786872077</v>
      </c>
      <c r="AA113" s="28">
        <f t="shared" si="180"/>
        <v>3.7201872443825812E-3</v>
      </c>
      <c r="AB113" s="28">
        <f t="shared" si="181"/>
        <v>0.15226417443039975</v>
      </c>
      <c r="AC113" s="28">
        <f t="shared" si="182"/>
        <v>1.5584057144182725E-2</v>
      </c>
      <c r="AD113" s="28">
        <f t="shared" si="183"/>
        <v>0</v>
      </c>
      <c r="AE113" s="28">
        <f t="shared" si="184"/>
        <v>0.17247963572186131</v>
      </c>
      <c r="AF113" s="28">
        <f t="shared" si="185"/>
        <v>1.7168590150304355</v>
      </c>
      <c r="AG113" s="28">
        <f t="shared" si="186"/>
        <v>2.1008056898523472E-2</v>
      </c>
      <c r="AH113" s="28">
        <f t="shared" si="187"/>
        <v>4.8913855944411333E-3</v>
      </c>
      <c r="AI113" s="28">
        <f t="shared" si="188"/>
        <v>2.3922711719555649E-3</v>
      </c>
      <c r="AJ113" s="28">
        <f t="shared" si="189"/>
        <v>7.3751271545603975E-4</v>
      </c>
      <c r="AK113" s="28">
        <f t="shared" si="190"/>
        <v>0</v>
      </c>
      <c r="AL113" s="28">
        <f t="shared" si="191"/>
        <v>4.0013303746388456</v>
      </c>
      <c r="AM113" s="28">
        <f t="shared" si="192"/>
        <v>0.90870898890827034</v>
      </c>
      <c r="AN113" s="29">
        <f t="shared" si="193"/>
        <v>0</v>
      </c>
      <c r="AP113" s="25">
        <f t="shared" si="194"/>
        <v>55.27</v>
      </c>
      <c r="AQ113" s="25">
        <f t="shared" si="195"/>
        <v>0.14299999999999999</v>
      </c>
      <c r="AR113" s="25">
        <f t="shared" si="196"/>
        <v>3.7360000000000002</v>
      </c>
      <c r="AS113" s="25">
        <f t="shared" si="197"/>
        <v>0.56999999999999995</v>
      </c>
      <c r="AT113" s="25">
        <f t="shared" si="198"/>
        <v>0</v>
      </c>
      <c r="AU113" s="25">
        <f t="shared" si="199"/>
        <v>5.9640000000000004</v>
      </c>
      <c r="AV113" s="25">
        <f t="shared" si="200"/>
        <v>33.304000000000002</v>
      </c>
      <c r="AW113" s="25">
        <f t="shared" si="201"/>
        <v>0.56699999999999995</v>
      </c>
      <c r="AX113" s="25">
        <f t="shared" si="202"/>
        <v>0.16700000000000001</v>
      </c>
      <c r="AY113" s="25">
        <f t="shared" si="203"/>
        <v>8.5999999999999993E-2</v>
      </c>
      <c r="AZ113" s="25">
        <f t="shared" si="204"/>
        <v>1.0999999999999999E-2</v>
      </c>
      <c r="BA113" s="25">
        <f t="shared" si="205"/>
        <v>0</v>
      </c>
      <c r="BB113" s="25">
        <f t="shared" si="206"/>
        <v>99.817999999999998</v>
      </c>
      <c r="BD113" s="25">
        <f t="shared" si="207"/>
        <v>0.91994007989347548</v>
      </c>
      <c r="BE113" s="25">
        <f t="shared" si="208"/>
        <v>1.7904990859689978E-3</v>
      </c>
      <c r="BF113" s="25">
        <f t="shared" si="209"/>
        <v>7.3283640643389575E-2</v>
      </c>
      <c r="BG113" s="25">
        <f t="shared" si="210"/>
        <v>7.5004934535166778E-3</v>
      </c>
      <c r="BH113" s="25">
        <f t="shared" si="211"/>
        <v>8.3013195256388853E-2</v>
      </c>
      <c r="BI113" s="25">
        <f t="shared" si="212"/>
        <v>0</v>
      </c>
      <c r="BJ113" s="25">
        <f t="shared" si="213"/>
        <v>0.8263117674497078</v>
      </c>
      <c r="BK113" s="25">
        <f t="shared" si="214"/>
        <v>1.0111025118853584E-2</v>
      </c>
      <c r="BL113" s="25">
        <f t="shared" si="215"/>
        <v>2.3541883407060312E-3</v>
      </c>
      <c r="BM113" s="25">
        <f t="shared" si="216"/>
        <v>1.1513827303300985E-3</v>
      </c>
      <c r="BN113" s="25">
        <f t="shared" si="217"/>
        <v>3.5495951041402795E-4</v>
      </c>
      <c r="BO113" s="25">
        <f t="shared" si="218"/>
        <v>0</v>
      </c>
      <c r="BP113" s="25">
        <f t="shared" si="219"/>
        <v>1.9258112314827511</v>
      </c>
      <c r="BQ113" s="25">
        <f t="shared" si="220"/>
        <v>2.0777375836353795</v>
      </c>
    </row>
    <row r="114" spans="1:69" s="25" customFormat="1" x14ac:dyDescent="0.15">
      <c r="A114" s="25" t="s">
        <v>178</v>
      </c>
      <c r="B114" s="25">
        <v>470</v>
      </c>
      <c r="C114" s="25">
        <f t="shared" si="134"/>
        <v>4.9999999999982947</v>
      </c>
      <c r="D114" s="26">
        <v>55.252000000000002</v>
      </c>
      <c r="E114" s="26">
        <v>0.13600000000000001</v>
      </c>
      <c r="F114" s="26">
        <v>3.7639999999999998</v>
      </c>
      <c r="G114" s="26">
        <v>0.57899999999999996</v>
      </c>
      <c r="H114" s="26">
        <v>5.9290000000000003</v>
      </c>
      <c r="I114" s="26">
        <v>33.308999999999997</v>
      </c>
      <c r="J114" s="26">
        <v>0.58599999999999997</v>
      </c>
      <c r="K114" s="26">
        <v>0.161</v>
      </c>
      <c r="L114" s="26">
        <v>7.5999999999999998E-2</v>
      </c>
      <c r="M114" s="26">
        <v>0</v>
      </c>
      <c r="N114" s="26"/>
      <c r="O114" s="25">
        <f t="shared" si="178"/>
        <v>99.792000000000002</v>
      </c>
      <c r="Q114" s="26">
        <v>46.393000000000001</v>
      </c>
      <c r="R114" s="26">
        <v>80.233999999999995</v>
      </c>
      <c r="S114" s="26">
        <v>11.041</v>
      </c>
      <c r="U114" s="26"/>
      <c r="V114" s="27">
        <v>12</v>
      </c>
      <c r="W114" s="27">
        <v>4</v>
      </c>
      <c r="X114" s="14">
        <v>0</v>
      </c>
      <c r="Z114" s="28">
        <f t="shared" si="179"/>
        <v>1.9108994559488621</v>
      </c>
      <c r="AA114" s="28">
        <f t="shared" si="180"/>
        <v>3.5383169442710877E-3</v>
      </c>
      <c r="AB114" s="28">
        <f t="shared" si="181"/>
        <v>0.15341560648233249</v>
      </c>
      <c r="AC114" s="28">
        <f t="shared" si="182"/>
        <v>1.5831180553693407E-2</v>
      </c>
      <c r="AD114" s="28">
        <f t="shared" si="183"/>
        <v>0</v>
      </c>
      <c r="AE114" s="28">
        <f t="shared" si="184"/>
        <v>0.17147890586168688</v>
      </c>
      <c r="AF114" s="28">
        <f t="shared" si="185"/>
        <v>1.7172316799047285</v>
      </c>
      <c r="AG114" s="28">
        <f t="shared" si="186"/>
        <v>2.1713483552315067E-2</v>
      </c>
      <c r="AH114" s="28">
        <f t="shared" si="187"/>
        <v>4.7159627602538943E-3</v>
      </c>
      <c r="AI114" s="28">
        <f t="shared" si="188"/>
        <v>2.1142415807114327E-3</v>
      </c>
      <c r="AJ114" s="28">
        <f t="shared" si="189"/>
        <v>0</v>
      </c>
      <c r="AK114" s="28">
        <f t="shared" si="190"/>
        <v>0</v>
      </c>
      <c r="AL114" s="28">
        <f t="shared" si="191"/>
        <v>4.0009388335888545</v>
      </c>
      <c r="AM114" s="28">
        <f t="shared" si="192"/>
        <v>0.90920847950237815</v>
      </c>
      <c r="AN114" s="29">
        <f t="shared" si="193"/>
        <v>0</v>
      </c>
      <c r="AP114" s="25">
        <f t="shared" si="194"/>
        <v>55.252000000000002</v>
      </c>
      <c r="AQ114" s="25">
        <f t="shared" si="195"/>
        <v>0.13600000000000001</v>
      </c>
      <c r="AR114" s="25">
        <f t="shared" si="196"/>
        <v>3.7639999999999998</v>
      </c>
      <c r="AS114" s="25">
        <f t="shared" si="197"/>
        <v>0.57899999999999996</v>
      </c>
      <c r="AT114" s="25">
        <f t="shared" si="198"/>
        <v>0</v>
      </c>
      <c r="AU114" s="25">
        <f t="shared" si="199"/>
        <v>5.9290000000000003</v>
      </c>
      <c r="AV114" s="25">
        <f t="shared" si="200"/>
        <v>33.308999999999997</v>
      </c>
      <c r="AW114" s="25">
        <f t="shared" si="201"/>
        <v>0.58599999999999997</v>
      </c>
      <c r="AX114" s="25">
        <f t="shared" si="202"/>
        <v>0.161</v>
      </c>
      <c r="AY114" s="25">
        <f t="shared" si="203"/>
        <v>7.5999999999999998E-2</v>
      </c>
      <c r="AZ114" s="25">
        <f t="shared" si="204"/>
        <v>0</v>
      </c>
      <c r="BA114" s="25">
        <f t="shared" si="205"/>
        <v>0</v>
      </c>
      <c r="BB114" s="25">
        <f t="shared" si="206"/>
        <v>99.792000000000002</v>
      </c>
      <c r="BD114" s="25">
        <f t="shared" si="207"/>
        <v>0.91964047936085225</v>
      </c>
      <c r="BE114" s="25">
        <f t="shared" si="208"/>
        <v>1.7028522775649213E-3</v>
      </c>
      <c r="BF114" s="25">
        <f t="shared" si="209"/>
        <v>7.3832875637504902E-2</v>
      </c>
      <c r="BG114" s="25">
        <f t="shared" si="210"/>
        <v>7.6189222975195725E-3</v>
      </c>
      <c r="BH114" s="25">
        <f t="shared" si="211"/>
        <v>8.2526028617560282E-2</v>
      </c>
      <c r="BI114" s="25">
        <f t="shared" si="212"/>
        <v>0</v>
      </c>
      <c r="BJ114" s="25">
        <f t="shared" si="213"/>
        <v>0.82643582338404731</v>
      </c>
      <c r="BK114" s="25">
        <f t="shared" si="214"/>
        <v>1.0449842539062082E-2</v>
      </c>
      <c r="BL114" s="25">
        <f t="shared" si="215"/>
        <v>2.2696067236746766E-3</v>
      </c>
      <c r="BM114" s="25">
        <f t="shared" si="216"/>
        <v>1.0175010175010174E-3</v>
      </c>
      <c r="BN114" s="25">
        <f t="shared" si="217"/>
        <v>0</v>
      </c>
      <c r="BO114" s="25">
        <f t="shared" si="218"/>
        <v>0</v>
      </c>
      <c r="BP114" s="25">
        <f t="shared" si="219"/>
        <v>1.9254939318552871</v>
      </c>
      <c r="BQ114" s="25">
        <f t="shared" si="220"/>
        <v>2.0778766255231962</v>
      </c>
    </row>
    <row r="115" spans="1:69" s="25" customFormat="1" x14ac:dyDescent="0.15">
      <c r="A115" s="25" t="s">
        <v>179</v>
      </c>
      <c r="B115" s="25">
        <v>471</v>
      </c>
      <c r="C115" s="25">
        <f t="shared" si="134"/>
        <v>4.9999999999982947</v>
      </c>
      <c r="D115" s="26">
        <v>55.151000000000003</v>
      </c>
      <c r="E115" s="26">
        <v>0.16300000000000001</v>
      </c>
      <c r="F115" s="26">
        <v>3.7570000000000001</v>
      </c>
      <c r="G115" s="26">
        <v>0.57199999999999995</v>
      </c>
      <c r="H115" s="26">
        <v>5.9180000000000001</v>
      </c>
      <c r="I115" s="26">
        <v>33.198999999999998</v>
      </c>
      <c r="J115" s="26">
        <v>0.73199999999999998</v>
      </c>
      <c r="K115" s="26">
        <v>0.17100000000000001</v>
      </c>
      <c r="L115" s="26">
        <v>6.8000000000000005E-2</v>
      </c>
      <c r="M115" s="26">
        <v>1.4E-2</v>
      </c>
      <c r="N115" s="26"/>
      <c r="O115" s="25">
        <f t="shared" si="178"/>
        <v>99.745000000000005</v>
      </c>
      <c r="Q115" s="26">
        <v>46.396999999999998</v>
      </c>
      <c r="R115" s="26">
        <v>80.236999999999995</v>
      </c>
      <c r="S115" s="26">
        <v>11.041</v>
      </c>
      <c r="U115" s="26"/>
      <c r="V115" s="27">
        <v>12</v>
      </c>
      <c r="W115" s="27">
        <v>4</v>
      </c>
      <c r="X115" s="14">
        <v>0</v>
      </c>
      <c r="Z115" s="28">
        <f t="shared" si="179"/>
        <v>1.9094226803206538</v>
      </c>
      <c r="AA115" s="28">
        <f t="shared" si="180"/>
        <v>4.2452598658879936E-3</v>
      </c>
      <c r="AB115" s="28">
        <f t="shared" si="181"/>
        <v>0.15329217041146082</v>
      </c>
      <c r="AC115" s="28">
        <f t="shared" si="182"/>
        <v>1.5656317459118753E-2</v>
      </c>
      <c r="AD115" s="28">
        <f t="shared" si="183"/>
        <v>0</v>
      </c>
      <c r="AE115" s="28">
        <f t="shared" si="184"/>
        <v>0.17134169781708733</v>
      </c>
      <c r="AF115" s="28">
        <f t="shared" si="185"/>
        <v>1.7133699722691142</v>
      </c>
      <c r="AG115" s="28">
        <f t="shared" si="186"/>
        <v>2.7151999741185463E-2</v>
      </c>
      <c r="AH115" s="28">
        <f t="shared" si="187"/>
        <v>5.0141746060335122E-3</v>
      </c>
      <c r="AI115" s="28">
        <f t="shared" si="188"/>
        <v>1.893689547275843E-3</v>
      </c>
      <c r="AJ115" s="28">
        <f t="shared" si="189"/>
        <v>9.397076807043873E-4</v>
      </c>
      <c r="AK115" s="28">
        <f t="shared" si="190"/>
        <v>0</v>
      </c>
      <c r="AL115" s="28">
        <f t="shared" si="191"/>
        <v>4.0023276697185217</v>
      </c>
      <c r="AM115" s="28">
        <f t="shared" si="192"/>
        <v>0.90908864176065152</v>
      </c>
      <c r="AN115" s="29">
        <f t="shared" si="193"/>
        <v>0</v>
      </c>
      <c r="AP115" s="25">
        <f t="shared" si="194"/>
        <v>55.151000000000003</v>
      </c>
      <c r="AQ115" s="25">
        <f t="shared" si="195"/>
        <v>0.16300000000000001</v>
      </c>
      <c r="AR115" s="25">
        <f t="shared" si="196"/>
        <v>3.7570000000000001</v>
      </c>
      <c r="AS115" s="25">
        <f t="shared" si="197"/>
        <v>0.57199999999999995</v>
      </c>
      <c r="AT115" s="25">
        <f t="shared" si="198"/>
        <v>0</v>
      </c>
      <c r="AU115" s="25">
        <f t="shared" si="199"/>
        <v>5.9180000000000001</v>
      </c>
      <c r="AV115" s="25">
        <f t="shared" si="200"/>
        <v>33.198999999999998</v>
      </c>
      <c r="AW115" s="25">
        <f t="shared" si="201"/>
        <v>0.73199999999999998</v>
      </c>
      <c r="AX115" s="25">
        <f t="shared" si="202"/>
        <v>0.17100000000000001</v>
      </c>
      <c r="AY115" s="25">
        <f t="shared" si="203"/>
        <v>6.8000000000000005E-2</v>
      </c>
      <c r="AZ115" s="25">
        <f t="shared" si="204"/>
        <v>1.4E-2</v>
      </c>
      <c r="BA115" s="25">
        <f t="shared" si="205"/>
        <v>0</v>
      </c>
      <c r="BB115" s="25">
        <f t="shared" si="206"/>
        <v>99.745000000000005</v>
      </c>
      <c r="BD115" s="25">
        <f t="shared" si="207"/>
        <v>0.91795938748335559</v>
      </c>
      <c r="BE115" s="25">
        <f t="shared" si="208"/>
        <v>2.040918538552075E-3</v>
      </c>
      <c r="BF115" s="25">
        <f t="shared" si="209"/>
        <v>7.3695566888976077E-2</v>
      </c>
      <c r="BG115" s="25">
        <f t="shared" si="210"/>
        <v>7.5268109744062095E-3</v>
      </c>
      <c r="BH115" s="25">
        <f t="shared" si="211"/>
        <v>8.2372919102499872E-2</v>
      </c>
      <c r="BI115" s="25">
        <f t="shared" si="212"/>
        <v>0</v>
      </c>
      <c r="BJ115" s="25">
        <f t="shared" si="213"/>
        <v>0.8237065928285745</v>
      </c>
      <c r="BK115" s="25">
        <f t="shared" si="214"/>
        <v>1.305338692592738E-2</v>
      </c>
      <c r="BL115" s="25">
        <f t="shared" si="215"/>
        <v>2.4105760853936008E-3</v>
      </c>
      <c r="BM115" s="25">
        <f t="shared" si="216"/>
        <v>9.1039564723775248E-4</v>
      </c>
      <c r="BN115" s="25">
        <f t="shared" si="217"/>
        <v>4.517666496178538E-4</v>
      </c>
      <c r="BO115" s="25">
        <f t="shared" si="218"/>
        <v>0</v>
      </c>
      <c r="BP115" s="25">
        <f t="shared" si="219"/>
        <v>1.9241283211245406</v>
      </c>
      <c r="BQ115" s="25">
        <f t="shared" si="220"/>
        <v>2.0800731561288983</v>
      </c>
    </row>
    <row r="116" spans="1:69" s="25" customFormat="1" x14ac:dyDescent="0.15">
      <c r="A116" s="25" t="s">
        <v>180</v>
      </c>
      <c r="B116" s="25">
        <v>472</v>
      </c>
      <c r="C116" s="25">
        <f t="shared" si="134"/>
        <v>5.0000000000039799</v>
      </c>
      <c r="D116" s="26">
        <v>55.161999999999999</v>
      </c>
      <c r="E116" s="26">
        <v>0.14899999999999999</v>
      </c>
      <c r="F116" s="26">
        <v>3.75</v>
      </c>
      <c r="G116" s="26">
        <v>0.57399999999999995</v>
      </c>
      <c r="H116" s="26">
        <v>5.931</v>
      </c>
      <c r="I116" s="26">
        <v>33.363</v>
      </c>
      <c r="J116" s="26">
        <v>0.51100000000000001</v>
      </c>
      <c r="K116" s="26">
        <v>0.16200000000000001</v>
      </c>
      <c r="L116" s="26">
        <v>7.8E-2</v>
      </c>
      <c r="M116" s="26">
        <v>1.2E-2</v>
      </c>
      <c r="N116" s="26"/>
      <c r="O116" s="25">
        <f t="shared" si="178"/>
        <v>99.692000000000007</v>
      </c>
      <c r="Q116" s="26">
        <v>46.401000000000003</v>
      </c>
      <c r="R116" s="26">
        <v>80.239999999999995</v>
      </c>
      <c r="S116" s="26">
        <v>11.041</v>
      </c>
      <c r="U116" s="26"/>
      <c r="V116" s="27">
        <v>12</v>
      </c>
      <c r="W116" s="27">
        <v>4</v>
      </c>
      <c r="X116" s="14">
        <v>0</v>
      </c>
      <c r="Z116" s="28">
        <f t="shared" si="179"/>
        <v>1.9097155679998217</v>
      </c>
      <c r="AA116" s="28">
        <f t="shared" si="180"/>
        <v>3.8804576060102441E-3</v>
      </c>
      <c r="AB116" s="28">
        <f t="shared" si="181"/>
        <v>0.15299951183067623</v>
      </c>
      <c r="AC116" s="28">
        <f t="shared" si="182"/>
        <v>1.5710336293827749E-2</v>
      </c>
      <c r="AD116" s="28">
        <f t="shared" si="183"/>
        <v>0</v>
      </c>
      <c r="AE116" s="28">
        <f t="shared" si="184"/>
        <v>0.17171017402877131</v>
      </c>
      <c r="AF116" s="28">
        <f t="shared" si="185"/>
        <v>1.7217545672054679</v>
      </c>
      <c r="AG116" s="28">
        <f t="shared" si="186"/>
        <v>1.8953596863422548E-2</v>
      </c>
      <c r="AH116" s="28">
        <f t="shared" si="187"/>
        <v>4.7500519174247177E-3</v>
      </c>
      <c r="AI116" s="28">
        <f t="shared" si="188"/>
        <v>2.172073270155353E-3</v>
      </c>
      <c r="AJ116" s="28">
        <f t="shared" si="189"/>
        <v>8.0542663267690125E-4</v>
      </c>
      <c r="AK116" s="28">
        <f t="shared" si="190"/>
        <v>0</v>
      </c>
      <c r="AL116" s="28">
        <f t="shared" si="191"/>
        <v>4.0024517636482537</v>
      </c>
      <c r="AM116" s="28">
        <f t="shared" si="192"/>
        <v>0.9093143007686304</v>
      </c>
      <c r="AN116" s="29">
        <f t="shared" si="193"/>
        <v>0</v>
      </c>
      <c r="AP116" s="25">
        <f t="shared" si="194"/>
        <v>55.161999999999999</v>
      </c>
      <c r="AQ116" s="25">
        <f t="shared" si="195"/>
        <v>0.14899999999999999</v>
      </c>
      <c r="AR116" s="25">
        <f t="shared" si="196"/>
        <v>3.75</v>
      </c>
      <c r="AS116" s="25">
        <f t="shared" si="197"/>
        <v>0.57399999999999995</v>
      </c>
      <c r="AT116" s="25">
        <f t="shared" si="198"/>
        <v>0</v>
      </c>
      <c r="AU116" s="25">
        <f t="shared" si="199"/>
        <v>5.931</v>
      </c>
      <c r="AV116" s="25">
        <f t="shared" si="200"/>
        <v>33.363</v>
      </c>
      <c r="AW116" s="25">
        <f t="shared" si="201"/>
        <v>0.51100000000000001</v>
      </c>
      <c r="AX116" s="25">
        <f t="shared" si="202"/>
        <v>0.16200000000000001</v>
      </c>
      <c r="AY116" s="25">
        <f t="shared" si="203"/>
        <v>7.8E-2</v>
      </c>
      <c r="AZ116" s="25">
        <f t="shared" si="204"/>
        <v>1.2E-2</v>
      </c>
      <c r="BA116" s="25">
        <f t="shared" si="205"/>
        <v>0</v>
      </c>
      <c r="BB116" s="25">
        <f t="shared" si="206"/>
        <v>99.692000000000007</v>
      </c>
      <c r="BD116" s="25">
        <f t="shared" si="207"/>
        <v>0.91814247669773641</v>
      </c>
      <c r="BE116" s="25">
        <f t="shared" si="208"/>
        <v>1.865624921743921E-3</v>
      </c>
      <c r="BF116" s="25">
        <f t="shared" si="209"/>
        <v>7.3558258140447239E-2</v>
      </c>
      <c r="BG116" s="25">
        <f t="shared" si="210"/>
        <v>7.553128495295742E-3</v>
      </c>
      <c r="BH116" s="25">
        <f t="shared" si="211"/>
        <v>8.2553866711207624E-2</v>
      </c>
      <c r="BI116" s="25">
        <f t="shared" si="212"/>
        <v>0</v>
      </c>
      <c r="BJ116" s="25">
        <f t="shared" si="213"/>
        <v>0.82777562747491584</v>
      </c>
      <c r="BK116" s="25">
        <f t="shared" si="214"/>
        <v>9.1124053540285396E-3</v>
      </c>
      <c r="BL116" s="25">
        <f t="shared" si="215"/>
        <v>2.2837036598465691E-3</v>
      </c>
      <c r="BM116" s="25">
        <f t="shared" si="216"/>
        <v>1.0442773600668337E-3</v>
      </c>
      <c r="BN116" s="25">
        <f t="shared" si="217"/>
        <v>3.8722855681530327E-4</v>
      </c>
      <c r="BO116" s="25">
        <f t="shared" si="218"/>
        <v>0</v>
      </c>
      <c r="BP116" s="25">
        <f t="shared" si="219"/>
        <v>1.9242765973721039</v>
      </c>
      <c r="BQ116" s="25">
        <f t="shared" si="220"/>
        <v>2.0799773635007663</v>
      </c>
    </row>
    <row r="117" spans="1:69" s="25" customFormat="1" x14ac:dyDescent="0.15">
      <c r="A117" s="25" t="s">
        <v>181</v>
      </c>
      <c r="B117" s="25">
        <v>473</v>
      </c>
      <c r="C117" s="25">
        <f t="shared" si="134"/>
        <v>4.9999999999982947</v>
      </c>
      <c r="D117" s="26">
        <v>55.2</v>
      </c>
      <c r="E117" s="26">
        <v>0.15</v>
      </c>
      <c r="F117" s="26">
        <v>3.722</v>
      </c>
      <c r="G117" s="26">
        <v>0.58399999999999996</v>
      </c>
      <c r="H117" s="26">
        <v>5.9290000000000003</v>
      </c>
      <c r="I117" s="26">
        <v>33.216999999999999</v>
      </c>
      <c r="J117" s="26">
        <v>0.64300000000000002</v>
      </c>
      <c r="K117" s="26">
        <v>0.16400000000000001</v>
      </c>
      <c r="L117" s="26">
        <v>6.9000000000000006E-2</v>
      </c>
      <c r="M117" s="26">
        <v>5.0000000000000001E-3</v>
      </c>
      <c r="N117" s="26"/>
      <c r="O117" s="25">
        <f t="shared" si="178"/>
        <v>99.683000000000007</v>
      </c>
      <c r="Q117" s="26">
        <v>46.405000000000001</v>
      </c>
      <c r="R117" s="26">
        <v>80.242999999999995</v>
      </c>
      <c r="S117" s="26">
        <v>11.041</v>
      </c>
      <c r="U117" s="26"/>
      <c r="V117" s="27">
        <v>12</v>
      </c>
      <c r="W117" s="27">
        <v>4</v>
      </c>
      <c r="X117" s="14">
        <v>0</v>
      </c>
      <c r="Z117" s="28">
        <f t="shared" si="179"/>
        <v>1.9115865034508512</v>
      </c>
      <c r="AA117" s="28">
        <f t="shared" si="180"/>
        <v>3.907636225709556E-3</v>
      </c>
      <c r="AB117" s="28">
        <f t="shared" si="181"/>
        <v>0.15190124713155187</v>
      </c>
      <c r="AC117" s="28">
        <f t="shared" si="182"/>
        <v>1.5988680701333097E-2</v>
      </c>
      <c r="AD117" s="28">
        <f t="shared" si="183"/>
        <v>0</v>
      </c>
      <c r="AE117" s="28">
        <f t="shared" si="184"/>
        <v>0.1717021558101941</v>
      </c>
      <c r="AF117" s="28">
        <f t="shared" si="185"/>
        <v>1.7147181626348962</v>
      </c>
      <c r="AG117" s="28">
        <f t="shared" si="186"/>
        <v>2.3856564640778635E-2</v>
      </c>
      <c r="AH117" s="28">
        <f t="shared" si="187"/>
        <v>4.810092002959716E-3</v>
      </c>
      <c r="AI117" s="28">
        <f t="shared" si="188"/>
        <v>1.9220078295251874E-3</v>
      </c>
      <c r="AJ117" s="28">
        <f t="shared" si="189"/>
        <v>3.3569195839500154E-4</v>
      </c>
      <c r="AK117" s="28">
        <f t="shared" si="190"/>
        <v>0</v>
      </c>
      <c r="AL117" s="28">
        <f t="shared" si="191"/>
        <v>4.0007287423861948</v>
      </c>
      <c r="AM117" s="28">
        <f t="shared" si="192"/>
        <v>0.90897990541592444</v>
      </c>
      <c r="AN117" s="29">
        <f t="shared" si="193"/>
        <v>0</v>
      </c>
      <c r="AP117" s="25">
        <f t="shared" si="194"/>
        <v>55.2</v>
      </c>
      <c r="AQ117" s="25">
        <f t="shared" si="195"/>
        <v>0.15</v>
      </c>
      <c r="AR117" s="25">
        <f t="shared" si="196"/>
        <v>3.722</v>
      </c>
      <c r="AS117" s="25">
        <f t="shared" si="197"/>
        <v>0.58399999999999996</v>
      </c>
      <c r="AT117" s="25">
        <f t="shared" si="198"/>
        <v>0</v>
      </c>
      <c r="AU117" s="25">
        <f t="shared" si="199"/>
        <v>5.9290000000000003</v>
      </c>
      <c r="AV117" s="25">
        <f t="shared" si="200"/>
        <v>33.216999999999999</v>
      </c>
      <c r="AW117" s="25">
        <f t="shared" si="201"/>
        <v>0.64300000000000002</v>
      </c>
      <c r="AX117" s="25">
        <f t="shared" si="202"/>
        <v>0.16400000000000001</v>
      </c>
      <c r="AY117" s="25">
        <f t="shared" si="203"/>
        <v>6.9000000000000006E-2</v>
      </c>
      <c r="AZ117" s="25">
        <f t="shared" si="204"/>
        <v>5.0000000000000001E-3</v>
      </c>
      <c r="BA117" s="25">
        <f t="shared" si="205"/>
        <v>0</v>
      </c>
      <c r="BB117" s="25">
        <f t="shared" si="206"/>
        <v>99.683000000000007</v>
      </c>
      <c r="BD117" s="25">
        <f t="shared" si="207"/>
        <v>0.91877496671105197</v>
      </c>
      <c r="BE117" s="25">
        <f t="shared" si="208"/>
        <v>1.8781458943730749E-3</v>
      </c>
      <c r="BF117" s="25">
        <f t="shared" si="209"/>
        <v>7.3009023146331897E-2</v>
      </c>
      <c r="BG117" s="25">
        <f t="shared" si="210"/>
        <v>7.6847160997434031E-3</v>
      </c>
      <c r="BH117" s="25">
        <f t="shared" si="211"/>
        <v>8.2526028617560282E-2</v>
      </c>
      <c r="BI117" s="25">
        <f t="shared" si="212"/>
        <v>0</v>
      </c>
      <c r="BJ117" s="25">
        <f t="shared" si="213"/>
        <v>0.82415319419219735</v>
      </c>
      <c r="BK117" s="25">
        <f t="shared" si="214"/>
        <v>1.1466294799687575E-2</v>
      </c>
      <c r="BL117" s="25">
        <f t="shared" si="215"/>
        <v>2.3118975321903541E-3</v>
      </c>
      <c r="BM117" s="25">
        <f t="shared" si="216"/>
        <v>9.2378381852066061E-4</v>
      </c>
      <c r="BN117" s="25">
        <f t="shared" si="217"/>
        <v>1.6134523200637637E-4</v>
      </c>
      <c r="BO117" s="25">
        <f t="shared" si="218"/>
        <v>0</v>
      </c>
      <c r="BP117" s="25">
        <f t="shared" si="219"/>
        <v>1.9228893960436628</v>
      </c>
      <c r="BQ117" s="25">
        <f t="shared" si="220"/>
        <v>2.0805818320167959</v>
      </c>
    </row>
    <row r="118" spans="1:69" s="25" customFormat="1" x14ac:dyDescent="0.15">
      <c r="A118" s="25" t="s">
        <v>182</v>
      </c>
      <c r="B118" s="25">
        <v>474</v>
      </c>
      <c r="C118" s="25">
        <f t="shared" si="134"/>
        <v>5.3851648071338278</v>
      </c>
      <c r="D118" s="26">
        <v>55.259</v>
      </c>
      <c r="E118" s="26">
        <v>0.14899999999999999</v>
      </c>
      <c r="F118" s="26">
        <v>3.7229999999999999</v>
      </c>
      <c r="G118" s="26">
        <v>0.57899999999999996</v>
      </c>
      <c r="H118" s="26">
        <v>5.9379999999999997</v>
      </c>
      <c r="I118" s="26">
        <v>33.366999999999997</v>
      </c>
      <c r="J118" s="26">
        <v>0.50600000000000001</v>
      </c>
      <c r="K118" s="26">
        <v>0.16500000000000001</v>
      </c>
      <c r="L118" s="26">
        <v>7.1999999999999995E-2</v>
      </c>
      <c r="M118" s="26">
        <v>7.0000000000000001E-3</v>
      </c>
      <c r="N118" s="26"/>
      <c r="O118" s="25">
        <f t="shared" si="178"/>
        <v>99.765000000000001</v>
      </c>
      <c r="Q118" s="26">
        <v>46.41</v>
      </c>
      <c r="R118" s="26">
        <v>80.245000000000005</v>
      </c>
      <c r="S118" s="26">
        <v>11.041</v>
      </c>
      <c r="U118" s="26"/>
      <c r="V118" s="27">
        <v>12</v>
      </c>
      <c r="W118" s="27">
        <v>4</v>
      </c>
      <c r="X118" s="14">
        <v>0</v>
      </c>
      <c r="Z118" s="28">
        <f t="shared" si="179"/>
        <v>1.9114025497702307</v>
      </c>
      <c r="AA118" s="28">
        <f t="shared" si="180"/>
        <v>3.8770678216898599E-3</v>
      </c>
      <c r="AB118" s="28">
        <f t="shared" si="181"/>
        <v>0.15176522450745095</v>
      </c>
      <c r="AC118" s="28">
        <f t="shared" si="182"/>
        <v>1.5833342560655984E-2</v>
      </c>
      <c r="AD118" s="28">
        <f t="shared" si="183"/>
        <v>0</v>
      </c>
      <c r="AE118" s="28">
        <f t="shared" si="184"/>
        <v>0.17176265822092304</v>
      </c>
      <c r="AF118" s="28">
        <f t="shared" si="185"/>
        <v>1.720456770313018</v>
      </c>
      <c r="AG118" s="28">
        <f t="shared" si="186"/>
        <v>1.8751745964754381E-2</v>
      </c>
      <c r="AH118" s="28">
        <f t="shared" si="187"/>
        <v>4.8337895798937604E-3</v>
      </c>
      <c r="AI118" s="28">
        <f t="shared" si="188"/>
        <v>2.003239245811239E-3</v>
      </c>
      <c r="AJ118" s="28">
        <f t="shared" si="189"/>
        <v>4.694217791936306E-4</v>
      </c>
      <c r="AK118" s="28">
        <f t="shared" si="190"/>
        <v>0</v>
      </c>
      <c r="AL118" s="28">
        <f t="shared" si="191"/>
        <v>4.0011558097636213</v>
      </c>
      <c r="AM118" s="28">
        <f t="shared" si="192"/>
        <v>0.90922688160220311</v>
      </c>
      <c r="AN118" s="29">
        <f t="shared" si="193"/>
        <v>0</v>
      </c>
      <c r="AP118" s="25">
        <f t="shared" si="194"/>
        <v>55.259</v>
      </c>
      <c r="AQ118" s="25">
        <f t="shared" si="195"/>
        <v>0.14899999999999999</v>
      </c>
      <c r="AR118" s="25">
        <f t="shared" si="196"/>
        <v>3.7229999999999999</v>
      </c>
      <c r="AS118" s="25">
        <f t="shared" si="197"/>
        <v>0.57899999999999996</v>
      </c>
      <c r="AT118" s="25">
        <f t="shared" si="198"/>
        <v>0</v>
      </c>
      <c r="AU118" s="25">
        <f t="shared" si="199"/>
        <v>5.9379999999999997</v>
      </c>
      <c r="AV118" s="25">
        <f t="shared" si="200"/>
        <v>33.366999999999997</v>
      </c>
      <c r="AW118" s="25">
        <f t="shared" si="201"/>
        <v>0.50600000000000001</v>
      </c>
      <c r="AX118" s="25">
        <f t="shared" si="202"/>
        <v>0.16500000000000001</v>
      </c>
      <c r="AY118" s="25">
        <f t="shared" si="203"/>
        <v>7.1999999999999995E-2</v>
      </c>
      <c r="AZ118" s="25">
        <f t="shared" si="204"/>
        <v>7.0000000000000001E-3</v>
      </c>
      <c r="BA118" s="25">
        <f t="shared" si="205"/>
        <v>0</v>
      </c>
      <c r="BB118" s="25">
        <f t="shared" si="206"/>
        <v>99.765000000000001</v>
      </c>
      <c r="BD118" s="25">
        <f t="shared" si="207"/>
        <v>0.91975699067909455</v>
      </c>
      <c r="BE118" s="25">
        <f t="shared" si="208"/>
        <v>1.865624921743921E-3</v>
      </c>
      <c r="BF118" s="25">
        <f t="shared" si="209"/>
        <v>7.3028638681836011E-2</v>
      </c>
      <c r="BG118" s="25">
        <f t="shared" si="210"/>
        <v>7.6189222975195725E-3</v>
      </c>
      <c r="BH118" s="25">
        <f t="shared" si="211"/>
        <v>8.2651300038973335E-2</v>
      </c>
      <c r="BI118" s="25">
        <f t="shared" si="212"/>
        <v>0</v>
      </c>
      <c r="BJ118" s="25">
        <f t="shared" si="213"/>
        <v>0.82787487222238754</v>
      </c>
      <c r="BK118" s="25">
        <f t="shared" si="214"/>
        <v>9.0232428750263039E-3</v>
      </c>
      <c r="BL118" s="25">
        <f t="shared" si="215"/>
        <v>2.3259944683622462E-3</v>
      </c>
      <c r="BM118" s="25">
        <f t="shared" si="216"/>
        <v>9.639483323693849E-4</v>
      </c>
      <c r="BN118" s="25">
        <f t="shared" si="217"/>
        <v>2.258833248089269E-4</v>
      </c>
      <c r="BO118" s="25">
        <f t="shared" si="218"/>
        <v>0</v>
      </c>
      <c r="BP118" s="25">
        <f t="shared" si="219"/>
        <v>1.9253354178421218</v>
      </c>
      <c r="BQ118" s="25">
        <f t="shared" si="220"/>
        <v>2.0781603936045796</v>
      </c>
    </row>
    <row r="119" spans="1:69" s="25" customFormat="1" x14ac:dyDescent="0.15">
      <c r="A119" s="25" t="s">
        <v>183</v>
      </c>
      <c r="B119" s="25">
        <v>475</v>
      </c>
      <c r="C119" s="25">
        <f t="shared" si="134"/>
        <v>5.0000000000039799</v>
      </c>
      <c r="D119" s="26">
        <v>54.805</v>
      </c>
      <c r="E119" s="26">
        <v>0.19900000000000001</v>
      </c>
      <c r="F119" s="26">
        <v>3.8260000000000001</v>
      </c>
      <c r="G119" s="26">
        <v>0.61199999999999999</v>
      </c>
      <c r="H119" s="26">
        <v>5.6470000000000002</v>
      </c>
      <c r="I119" s="26">
        <v>31.998000000000001</v>
      </c>
      <c r="J119" s="26">
        <v>2.125</v>
      </c>
      <c r="K119" s="26">
        <v>0.158</v>
      </c>
      <c r="L119" s="26">
        <v>7.8E-2</v>
      </c>
      <c r="M119" s="26">
        <v>3.7999999999999999E-2</v>
      </c>
      <c r="N119" s="26"/>
      <c r="O119" s="25">
        <f t="shared" si="178"/>
        <v>99.486000000000004</v>
      </c>
      <c r="Q119" s="26">
        <v>46.414000000000001</v>
      </c>
      <c r="R119" s="26">
        <v>80.248000000000005</v>
      </c>
      <c r="S119" s="26">
        <v>11.041</v>
      </c>
      <c r="U119" s="26"/>
      <c r="V119" s="27">
        <v>12</v>
      </c>
      <c r="W119" s="27">
        <v>4</v>
      </c>
      <c r="X119" s="14">
        <v>0</v>
      </c>
      <c r="Z119" s="28">
        <f t="shared" si="179"/>
        <v>1.9081525264767421</v>
      </c>
      <c r="AA119" s="28">
        <f t="shared" si="180"/>
        <v>5.2121147814373154E-3</v>
      </c>
      <c r="AB119" s="28">
        <f t="shared" si="181"/>
        <v>0.1569885445713983</v>
      </c>
      <c r="AC119" s="28">
        <f t="shared" si="182"/>
        <v>1.6845706563621107E-2</v>
      </c>
      <c r="AD119" s="28">
        <f t="shared" si="183"/>
        <v>0</v>
      </c>
      <c r="AE119" s="28">
        <f t="shared" si="184"/>
        <v>0.16441828434187233</v>
      </c>
      <c r="AF119" s="28">
        <f t="shared" si="185"/>
        <v>1.6607077116483331</v>
      </c>
      <c r="AG119" s="28">
        <f t="shared" si="186"/>
        <v>7.9267268586611372E-2</v>
      </c>
      <c r="AH119" s="28">
        <f t="shared" si="187"/>
        <v>4.6591280745481595E-3</v>
      </c>
      <c r="AI119" s="28">
        <f t="shared" si="188"/>
        <v>2.1844328111645978E-3</v>
      </c>
      <c r="AJ119" s="28">
        <f t="shared" si="189"/>
        <v>2.5650306371654331E-3</v>
      </c>
      <c r="AK119" s="28">
        <f t="shared" si="190"/>
        <v>0</v>
      </c>
      <c r="AL119" s="28">
        <f t="shared" si="191"/>
        <v>4.0010007484928929</v>
      </c>
      <c r="AM119" s="28">
        <f t="shared" si="192"/>
        <v>0.90991400883933571</v>
      </c>
      <c r="AN119" s="29">
        <f t="shared" si="193"/>
        <v>0</v>
      </c>
      <c r="AP119" s="25">
        <f t="shared" si="194"/>
        <v>54.805</v>
      </c>
      <c r="AQ119" s="25">
        <f t="shared" si="195"/>
        <v>0.19900000000000001</v>
      </c>
      <c r="AR119" s="25">
        <f t="shared" si="196"/>
        <v>3.8260000000000001</v>
      </c>
      <c r="AS119" s="25">
        <f t="shared" si="197"/>
        <v>0.61199999999999999</v>
      </c>
      <c r="AT119" s="25">
        <f t="shared" si="198"/>
        <v>0</v>
      </c>
      <c r="AU119" s="25">
        <f t="shared" si="199"/>
        <v>5.6470000000000002</v>
      </c>
      <c r="AV119" s="25">
        <f t="shared" si="200"/>
        <v>31.998000000000001</v>
      </c>
      <c r="AW119" s="25">
        <f t="shared" si="201"/>
        <v>2.125</v>
      </c>
      <c r="AX119" s="25">
        <f t="shared" si="202"/>
        <v>0.158</v>
      </c>
      <c r="AY119" s="25">
        <f t="shared" si="203"/>
        <v>7.8E-2</v>
      </c>
      <c r="AZ119" s="25">
        <f t="shared" si="204"/>
        <v>3.7999999999999999E-2</v>
      </c>
      <c r="BA119" s="25">
        <f t="shared" si="205"/>
        <v>0</v>
      </c>
      <c r="BB119" s="25">
        <f t="shared" si="206"/>
        <v>99.486000000000004</v>
      </c>
      <c r="BD119" s="25">
        <f t="shared" si="207"/>
        <v>0.91220039946737685</v>
      </c>
      <c r="BE119" s="25">
        <f t="shared" si="208"/>
        <v>2.4916735532016128E-3</v>
      </c>
      <c r="BF119" s="25">
        <f t="shared" si="209"/>
        <v>7.504903883876031E-2</v>
      </c>
      <c r="BG119" s="25">
        <f t="shared" si="210"/>
        <v>8.0531613921968545E-3</v>
      </c>
      <c r="BH119" s="25">
        <f t="shared" si="211"/>
        <v>7.8600857413284347E-2</v>
      </c>
      <c r="BI119" s="25">
        <f t="shared" si="212"/>
        <v>0</v>
      </c>
      <c r="BJ119" s="25">
        <f t="shared" si="213"/>
        <v>0.79390835740018462</v>
      </c>
      <c r="BK119" s="25">
        <f t="shared" si="214"/>
        <v>3.7894053575950382E-2</v>
      </c>
      <c r="BL119" s="25">
        <f t="shared" si="215"/>
        <v>2.2273159151589995E-3</v>
      </c>
      <c r="BM119" s="25">
        <f t="shared" si="216"/>
        <v>1.0442773600668337E-3</v>
      </c>
      <c r="BN119" s="25">
        <f t="shared" si="217"/>
        <v>1.2262237632484603E-3</v>
      </c>
      <c r="BO119" s="25">
        <f t="shared" si="218"/>
        <v>0</v>
      </c>
      <c r="BP119" s="25">
        <f t="shared" si="219"/>
        <v>1.9126953586794291</v>
      </c>
      <c r="BQ119" s="25">
        <f t="shared" si="220"/>
        <v>2.0918128599712191</v>
      </c>
    </row>
    <row r="120" spans="1:69" s="25" customFormat="1" x14ac:dyDescent="0.15">
      <c r="A120" s="25" t="s">
        <v>184</v>
      </c>
      <c r="B120" s="25">
        <v>476</v>
      </c>
      <c r="C120" s="25">
        <f t="shared" si="134"/>
        <v>4.9999999999982947</v>
      </c>
      <c r="D120" s="26">
        <v>55.167999999999999</v>
      </c>
      <c r="E120" s="26">
        <v>0.14000000000000001</v>
      </c>
      <c r="F120" s="26">
        <v>3.7189999999999999</v>
      </c>
      <c r="G120" s="26">
        <v>0.59</v>
      </c>
      <c r="H120" s="26">
        <v>5.9</v>
      </c>
      <c r="I120" s="26">
        <v>33.354999999999997</v>
      </c>
      <c r="J120" s="26">
        <v>0.47799999999999998</v>
      </c>
      <c r="K120" s="26">
        <v>0.17299999999999999</v>
      </c>
      <c r="L120" s="26">
        <v>8.4000000000000005E-2</v>
      </c>
      <c r="M120" s="26">
        <v>1.6E-2</v>
      </c>
      <c r="N120" s="26"/>
      <c r="O120" s="25">
        <f t="shared" si="178"/>
        <v>99.623000000000019</v>
      </c>
      <c r="Q120" s="26">
        <v>46.417999999999999</v>
      </c>
      <c r="R120" s="26">
        <v>80.251000000000005</v>
      </c>
      <c r="S120" s="26">
        <v>11.041</v>
      </c>
      <c r="U120" s="26"/>
      <c r="V120" s="27">
        <v>12</v>
      </c>
      <c r="W120" s="27">
        <v>4</v>
      </c>
      <c r="X120" s="14">
        <v>0</v>
      </c>
      <c r="Z120" s="28">
        <f t="shared" si="179"/>
        <v>1.9109437814309667</v>
      </c>
      <c r="AA120" s="28">
        <f t="shared" si="180"/>
        <v>3.6480156825699985E-3</v>
      </c>
      <c r="AB120" s="28">
        <f t="shared" si="181"/>
        <v>0.15181578936486015</v>
      </c>
      <c r="AC120" s="28">
        <f t="shared" si="182"/>
        <v>1.6156883262756001E-2</v>
      </c>
      <c r="AD120" s="28">
        <f t="shared" si="183"/>
        <v>0</v>
      </c>
      <c r="AE120" s="28">
        <f t="shared" si="184"/>
        <v>0.17090395072005213</v>
      </c>
      <c r="AF120" s="28">
        <f t="shared" si="185"/>
        <v>1.7222614450310703</v>
      </c>
      <c r="AG120" s="28">
        <f t="shared" si="186"/>
        <v>1.7739060782950601E-2</v>
      </c>
      <c r="AH120" s="28">
        <f t="shared" si="187"/>
        <v>5.0752966445682529E-3</v>
      </c>
      <c r="AI120" s="28">
        <f t="shared" si="188"/>
        <v>2.3404056656395433E-3</v>
      </c>
      <c r="AJ120" s="28">
        <f t="shared" si="189"/>
        <v>1.0744759744424927E-3</v>
      </c>
      <c r="AK120" s="28">
        <f t="shared" si="190"/>
        <v>0</v>
      </c>
      <c r="AL120" s="28">
        <f t="shared" si="191"/>
        <v>4.0019591045598757</v>
      </c>
      <c r="AM120" s="28">
        <f t="shared" si="192"/>
        <v>0.90972582157712367</v>
      </c>
      <c r="AN120" s="29">
        <f t="shared" si="193"/>
        <v>0</v>
      </c>
      <c r="AP120" s="25">
        <f t="shared" si="194"/>
        <v>55.167999999999999</v>
      </c>
      <c r="AQ120" s="25">
        <f t="shared" si="195"/>
        <v>0.14000000000000001</v>
      </c>
      <c r="AR120" s="25">
        <f t="shared" si="196"/>
        <v>3.7189999999999999</v>
      </c>
      <c r="AS120" s="25">
        <f t="shared" si="197"/>
        <v>0.59</v>
      </c>
      <c r="AT120" s="25">
        <f t="shared" si="198"/>
        <v>0</v>
      </c>
      <c r="AU120" s="25">
        <f t="shared" si="199"/>
        <v>5.9</v>
      </c>
      <c r="AV120" s="25">
        <f t="shared" si="200"/>
        <v>33.354999999999997</v>
      </c>
      <c r="AW120" s="25">
        <f t="shared" si="201"/>
        <v>0.47799999999999998</v>
      </c>
      <c r="AX120" s="25">
        <f t="shared" si="202"/>
        <v>0.17299999999999999</v>
      </c>
      <c r="AY120" s="25">
        <f t="shared" si="203"/>
        <v>8.4000000000000005E-2</v>
      </c>
      <c r="AZ120" s="25">
        <f t="shared" si="204"/>
        <v>1.6E-2</v>
      </c>
      <c r="BA120" s="25">
        <f t="shared" si="205"/>
        <v>0</v>
      </c>
      <c r="BB120" s="25">
        <f t="shared" si="206"/>
        <v>99.623000000000019</v>
      </c>
      <c r="BD120" s="25">
        <f t="shared" si="207"/>
        <v>0.91824234354194412</v>
      </c>
      <c r="BE120" s="25">
        <f t="shared" si="208"/>
        <v>1.7529361680815368E-3</v>
      </c>
      <c r="BF120" s="25">
        <f t="shared" si="209"/>
        <v>7.2950176539819542E-2</v>
      </c>
      <c r="BG120" s="25">
        <f t="shared" si="210"/>
        <v>7.7636686624119999E-3</v>
      </c>
      <c r="BH120" s="25">
        <f t="shared" si="211"/>
        <v>8.2122376259673752E-2</v>
      </c>
      <c r="BI120" s="25">
        <f t="shared" si="212"/>
        <v>0</v>
      </c>
      <c r="BJ120" s="25">
        <f t="shared" si="213"/>
        <v>0.82757713797997234</v>
      </c>
      <c r="BK120" s="25">
        <f t="shared" si="214"/>
        <v>8.5239329926137808E-3</v>
      </c>
      <c r="BL120" s="25">
        <f t="shared" si="215"/>
        <v>2.4387699577373854E-3</v>
      </c>
      <c r="BM120" s="25">
        <f t="shared" si="216"/>
        <v>1.1246063877642825E-3</v>
      </c>
      <c r="BN120" s="25">
        <f t="shared" si="217"/>
        <v>5.1630474242040432E-4</v>
      </c>
      <c r="BO120" s="25">
        <f t="shared" si="218"/>
        <v>0</v>
      </c>
      <c r="BP120" s="25">
        <f t="shared" si="219"/>
        <v>1.923012253232439</v>
      </c>
      <c r="BQ120" s="25">
        <f t="shared" si="220"/>
        <v>2.0810887178866819</v>
      </c>
    </row>
    <row r="121" spans="1:69" s="25" customFormat="1" x14ac:dyDescent="0.15">
      <c r="A121" s="25" t="s">
        <v>185</v>
      </c>
      <c r="B121" s="25">
        <v>477</v>
      </c>
      <c r="C121" s="25">
        <f t="shared" si="134"/>
        <v>4.9999999999982947</v>
      </c>
      <c r="D121" s="26">
        <v>55.241</v>
      </c>
      <c r="E121" s="26">
        <v>0.159</v>
      </c>
      <c r="F121" s="26">
        <v>3.6989999999999998</v>
      </c>
      <c r="G121" s="26">
        <v>0.57799999999999996</v>
      </c>
      <c r="H121" s="26">
        <v>5.8319999999999999</v>
      </c>
      <c r="I121" s="26">
        <v>32.85</v>
      </c>
      <c r="J121" s="26">
        <v>1.0680000000000001</v>
      </c>
      <c r="K121" s="26">
        <v>0.16600000000000001</v>
      </c>
      <c r="L121" s="26">
        <v>8.3000000000000004E-2</v>
      </c>
      <c r="M121" s="26">
        <v>2.9000000000000001E-2</v>
      </c>
      <c r="N121" s="26"/>
      <c r="O121" s="25">
        <f t="shared" si="178"/>
        <v>99.704999999999998</v>
      </c>
      <c r="Q121" s="26">
        <v>46.421999999999997</v>
      </c>
      <c r="R121" s="26">
        <v>80.254000000000005</v>
      </c>
      <c r="S121" s="26">
        <v>11.041</v>
      </c>
      <c r="U121" s="26"/>
      <c r="V121" s="27">
        <v>12</v>
      </c>
      <c r="W121" s="27">
        <v>4</v>
      </c>
      <c r="X121" s="14">
        <v>0</v>
      </c>
      <c r="Z121" s="28">
        <f t="shared" si="179"/>
        <v>1.9139880393472954</v>
      </c>
      <c r="AA121" s="28">
        <f t="shared" si="180"/>
        <v>4.1442199992008785E-3</v>
      </c>
      <c r="AB121" s="28">
        <f t="shared" si="181"/>
        <v>0.15104004693089659</v>
      </c>
      <c r="AC121" s="28">
        <f t="shared" si="182"/>
        <v>1.583253405331371E-2</v>
      </c>
      <c r="AD121" s="28">
        <f t="shared" si="183"/>
        <v>0</v>
      </c>
      <c r="AE121" s="28">
        <f t="shared" si="184"/>
        <v>0.16897973427300261</v>
      </c>
      <c r="AF121" s="28">
        <f t="shared" si="185"/>
        <v>1.6966432174244295</v>
      </c>
      <c r="AG121" s="28">
        <f t="shared" si="186"/>
        <v>3.9645234846365361E-2</v>
      </c>
      <c r="AH121" s="28">
        <f t="shared" si="187"/>
        <v>4.8712501604280499E-3</v>
      </c>
      <c r="AI121" s="28">
        <f t="shared" si="188"/>
        <v>2.3131668723782523E-3</v>
      </c>
      <c r="AJ121" s="28">
        <f t="shared" si="189"/>
        <v>1.9480125081783298E-3</v>
      </c>
      <c r="AK121" s="28">
        <f t="shared" si="190"/>
        <v>0</v>
      </c>
      <c r="AL121" s="28">
        <f t="shared" si="191"/>
        <v>3.9994054564154879</v>
      </c>
      <c r="AM121" s="28">
        <f t="shared" si="192"/>
        <v>0.90942449860018237</v>
      </c>
      <c r="AN121" s="29">
        <f t="shared" si="193"/>
        <v>0</v>
      </c>
      <c r="AP121" s="25">
        <f t="shared" si="194"/>
        <v>55.241</v>
      </c>
      <c r="AQ121" s="25">
        <f t="shared" si="195"/>
        <v>0.159</v>
      </c>
      <c r="AR121" s="25">
        <f t="shared" si="196"/>
        <v>3.6989999999999998</v>
      </c>
      <c r="AS121" s="25">
        <f t="shared" si="197"/>
        <v>0.57799999999999996</v>
      </c>
      <c r="AT121" s="25">
        <f t="shared" si="198"/>
        <v>0</v>
      </c>
      <c r="AU121" s="25">
        <f t="shared" si="199"/>
        <v>5.8319999999999999</v>
      </c>
      <c r="AV121" s="25">
        <f t="shared" si="200"/>
        <v>32.85</v>
      </c>
      <c r="AW121" s="25">
        <f t="shared" si="201"/>
        <v>1.0680000000000001</v>
      </c>
      <c r="AX121" s="25">
        <f t="shared" si="202"/>
        <v>0.16600000000000001</v>
      </c>
      <c r="AY121" s="25">
        <f t="shared" si="203"/>
        <v>8.3000000000000004E-2</v>
      </c>
      <c r="AZ121" s="25">
        <f t="shared" si="204"/>
        <v>2.9000000000000001E-2</v>
      </c>
      <c r="BA121" s="25">
        <f t="shared" si="205"/>
        <v>0</v>
      </c>
      <c r="BB121" s="25">
        <f t="shared" si="206"/>
        <v>99.704999999999998</v>
      </c>
      <c r="BD121" s="25">
        <f t="shared" si="207"/>
        <v>0.91945739014647143</v>
      </c>
      <c r="BE121" s="25">
        <f t="shared" si="208"/>
        <v>1.9908346480354594E-3</v>
      </c>
      <c r="BF121" s="25">
        <f t="shared" si="209"/>
        <v>7.2557865829737153E-2</v>
      </c>
      <c r="BG121" s="25">
        <f t="shared" si="210"/>
        <v>7.6057635370748063E-3</v>
      </c>
      <c r="BH121" s="25">
        <f t="shared" si="211"/>
        <v>8.1175881075663939E-2</v>
      </c>
      <c r="BI121" s="25">
        <f t="shared" si="212"/>
        <v>0</v>
      </c>
      <c r="BJ121" s="25">
        <f t="shared" si="213"/>
        <v>0.81504748861166521</v>
      </c>
      <c r="BK121" s="25">
        <f t="shared" si="214"/>
        <v>1.9045105514877654E-2</v>
      </c>
      <c r="BL121" s="25">
        <f t="shared" si="215"/>
        <v>2.3400914045341387E-3</v>
      </c>
      <c r="BM121" s="25">
        <f t="shared" si="216"/>
        <v>1.1112182164813742E-3</v>
      </c>
      <c r="BN121" s="25">
        <f t="shared" si="217"/>
        <v>9.3580234563698291E-4</v>
      </c>
      <c r="BO121" s="25">
        <f t="shared" si="218"/>
        <v>0</v>
      </c>
      <c r="BP121" s="25">
        <f t="shared" si="219"/>
        <v>1.9212674413301782</v>
      </c>
      <c r="BQ121" s="25">
        <f t="shared" si="220"/>
        <v>2.0816495248816187</v>
      </c>
    </row>
    <row r="122" spans="1:69" s="25" customFormat="1" x14ac:dyDescent="0.15">
      <c r="A122" s="25" t="s">
        <v>186</v>
      </c>
      <c r="B122" s="25">
        <v>478</v>
      </c>
      <c r="C122" s="25">
        <f t="shared" si="134"/>
        <v>4.4721359550018667</v>
      </c>
      <c r="D122" s="26">
        <v>55.250999999999998</v>
      </c>
      <c r="E122" s="26">
        <v>0.14299999999999999</v>
      </c>
      <c r="F122" s="26">
        <v>3.6150000000000002</v>
      </c>
      <c r="G122" s="26">
        <v>0.53400000000000003</v>
      </c>
      <c r="H122" s="26">
        <v>5.8140000000000001</v>
      </c>
      <c r="I122" s="26">
        <v>33.075000000000003</v>
      </c>
      <c r="J122" s="26">
        <v>1.0169999999999999</v>
      </c>
      <c r="K122" s="26">
        <v>0.158</v>
      </c>
      <c r="L122" s="26">
        <v>7.8E-2</v>
      </c>
      <c r="M122" s="26">
        <v>1.6E-2</v>
      </c>
      <c r="N122" s="26"/>
      <c r="O122" s="25">
        <f t="shared" si="178"/>
        <v>99.701000000000008</v>
      </c>
      <c r="Q122" s="26">
        <v>46.426000000000002</v>
      </c>
      <c r="R122" s="26">
        <v>80.256</v>
      </c>
      <c r="S122" s="26">
        <v>11.041</v>
      </c>
      <c r="U122" s="26"/>
      <c r="V122" s="27">
        <v>12</v>
      </c>
      <c r="W122" s="27">
        <v>4</v>
      </c>
      <c r="X122" s="14">
        <v>0</v>
      </c>
      <c r="Z122" s="28">
        <f t="shared" si="179"/>
        <v>1.9139193518878941</v>
      </c>
      <c r="AA122" s="28">
        <f t="shared" si="180"/>
        <v>3.7263832451617704E-3</v>
      </c>
      <c r="AB122" s="28">
        <f t="shared" si="181"/>
        <v>0.1475780900220017</v>
      </c>
      <c r="AC122" s="28">
        <f t="shared" si="182"/>
        <v>1.4624116985412643E-2</v>
      </c>
      <c r="AD122" s="28">
        <f t="shared" si="183"/>
        <v>0</v>
      </c>
      <c r="AE122" s="28">
        <f t="shared" si="184"/>
        <v>0.16842165788467625</v>
      </c>
      <c r="AF122" s="28">
        <f t="shared" si="185"/>
        <v>1.7078935853810417</v>
      </c>
      <c r="AG122" s="28">
        <f t="shared" si="186"/>
        <v>3.7743876123971301E-2</v>
      </c>
      <c r="AH122" s="28">
        <f t="shared" si="187"/>
        <v>4.6354855877733525E-3</v>
      </c>
      <c r="AI122" s="28">
        <f t="shared" si="188"/>
        <v>2.1733480281275011E-3</v>
      </c>
      <c r="AJ122" s="28">
        <f t="shared" si="189"/>
        <v>1.0745324343529271E-3</v>
      </c>
      <c r="AK122" s="28">
        <f t="shared" si="190"/>
        <v>0</v>
      </c>
      <c r="AL122" s="28">
        <f t="shared" si="191"/>
        <v>4.0017904275804135</v>
      </c>
      <c r="AM122" s="28">
        <f t="shared" si="192"/>
        <v>0.91023808046693733</v>
      </c>
      <c r="AN122" s="29">
        <f t="shared" si="193"/>
        <v>0</v>
      </c>
      <c r="AP122" s="25">
        <f t="shared" si="194"/>
        <v>55.250999999999998</v>
      </c>
      <c r="AQ122" s="25">
        <f t="shared" si="195"/>
        <v>0.14299999999999999</v>
      </c>
      <c r="AR122" s="25">
        <f t="shared" si="196"/>
        <v>3.6150000000000002</v>
      </c>
      <c r="AS122" s="25">
        <f t="shared" si="197"/>
        <v>0.53400000000000003</v>
      </c>
      <c r="AT122" s="25">
        <f t="shared" si="198"/>
        <v>0</v>
      </c>
      <c r="AU122" s="25">
        <f t="shared" si="199"/>
        <v>5.8140000000000001</v>
      </c>
      <c r="AV122" s="25">
        <f t="shared" si="200"/>
        <v>33.075000000000003</v>
      </c>
      <c r="AW122" s="25">
        <f t="shared" si="201"/>
        <v>1.0169999999999999</v>
      </c>
      <c r="AX122" s="25">
        <f t="shared" si="202"/>
        <v>0.158</v>
      </c>
      <c r="AY122" s="25">
        <f t="shared" si="203"/>
        <v>7.8E-2</v>
      </c>
      <c r="AZ122" s="25">
        <f t="shared" si="204"/>
        <v>1.6E-2</v>
      </c>
      <c r="BA122" s="25">
        <f t="shared" si="205"/>
        <v>0</v>
      </c>
      <c r="BB122" s="25">
        <f t="shared" si="206"/>
        <v>99.701000000000008</v>
      </c>
      <c r="BD122" s="25">
        <f t="shared" si="207"/>
        <v>0.91962383488681754</v>
      </c>
      <c r="BE122" s="25">
        <f t="shared" si="208"/>
        <v>1.7904990859689978E-3</v>
      </c>
      <c r="BF122" s="25">
        <f t="shared" si="209"/>
        <v>7.0910160847391143E-2</v>
      </c>
      <c r="BG122" s="25">
        <f t="shared" si="210"/>
        <v>7.0267780775050987E-3</v>
      </c>
      <c r="BH122" s="25">
        <f t="shared" si="211"/>
        <v>8.0925338232837818E-2</v>
      </c>
      <c r="BI122" s="25">
        <f t="shared" si="212"/>
        <v>0</v>
      </c>
      <c r="BJ122" s="25">
        <f t="shared" si="213"/>
        <v>0.82063000565695066</v>
      </c>
      <c r="BK122" s="25">
        <f t="shared" si="214"/>
        <v>1.8135648229054842E-2</v>
      </c>
      <c r="BL122" s="25">
        <f t="shared" si="215"/>
        <v>2.2273159151589995E-3</v>
      </c>
      <c r="BM122" s="25">
        <f t="shared" si="216"/>
        <v>1.0442773600668337E-3</v>
      </c>
      <c r="BN122" s="25">
        <f t="shared" si="217"/>
        <v>5.1630474242040432E-4</v>
      </c>
      <c r="BO122" s="25">
        <f t="shared" si="218"/>
        <v>0</v>
      </c>
      <c r="BP122" s="25">
        <f t="shared" si="219"/>
        <v>1.922830163034172</v>
      </c>
      <c r="BQ122" s="25">
        <f t="shared" si="220"/>
        <v>2.081198071734895</v>
      </c>
    </row>
    <row r="123" spans="1:69" s="25" customFormat="1" x14ac:dyDescent="0.15">
      <c r="A123" s="25" t="s">
        <v>187</v>
      </c>
      <c r="B123" s="25">
        <v>479</v>
      </c>
      <c r="C123" s="25">
        <f t="shared" si="134"/>
        <v>5.8309518948414594</v>
      </c>
      <c r="D123" s="26">
        <v>55.204999999999998</v>
      </c>
      <c r="E123" s="26">
        <v>0.14099999999999999</v>
      </c>
      <c r="F123" s="26">
        <v>3.6309999999999998</v>
      </c>
      <c r="G123" s="26">
        <v>0.55900000000000005</v>
      </c>
      <c r="H123" s="26">
        <v>5.9020000000000001</v>
      </c>
      <c r="I123" s="26">
        <v>33.377000000000002</v>
      </c>
      <c r="J123" s="26">
        <v>0.48799999999999999</v>
      </c>
      <c r="K123" s="26">
        <v>0.16600000000000001</v>
      </c>
      <c r="L123" s="26">
        <v>7.3999999999999996E-2</v>
      </c>
      <c r="M123" s="26">
        <v>8.9999999999999993E-3</v>
      </c>
      <c r="N123" s="26"/>
      <c r="O123" s="25">
        <f t="shared" si="178"/>
        <v>99.551999999999992</v>
      </c>
      <c r="Q123" s="26">
        <v>46.430999999999997</v>
      </c>
      <c r="R123" s="26">
        <v>80.259</v>
      </c>
      <c r="S123" s="26">
        <v>11.041</v>
      </c>
      <c r="U123" s="26"/>
      <c r="V123" s="27">
        <v>12</v>
      </c>
      <c r="W123" s="27">
        <v>4</v>
      </c>
      <c r="X123" s="14">
        <v>0</v>
      </c>
      <c r="Z123" s="28">
        <f t="shared" si="179"/>
        <v>1.9132459651561948</v>
      </c>
      <c r="AA123" s="28">
        <f t="shared" si="180"/>
        <v>3.6760337898260106E-3</v>
      </c>
      <c r="AB123" s="28">
        <f t="shared" si="181"/>
        <v>0.14830258929577234</v>
      </c>
      <c r="AC123" s="28">
        <f t="shared" si="182"/>
        <v>1.5316132135788937E-2</v>
      </c>
      <c r="AD123" s="28">
        <f t="shared" si="183"/>
        <v>0</v>
      </c>
      <c r="AE123" s="28">
        <f t="shared" si="184"/>
        <v>0.17105312660419061</v>
      </c>
      <c r="AF123" s="28">
        <f t="shared" si="185"/>
        <v>1.7243171762441396</v>
      </c>
      <c r="AG123" s="28">
        <f t="shared" si="186"/>
        <v>1.8119836237642763E-2</v>
      </c>
      <c r="AH123" s="28">
        <f t="shared" si="187"/>
        <v>4.8725369061556698E-3</v>
      </c>
      <c r="AI123" s="28">
        <f t="shared" si="188"/>
        <v>2.0628863185033859E-3</v>
      </c>
      <c r="AJ123" s="28">
        <f t="shared" si="189"/>
        <v>6.0471529996995374E-4</v>
      </c>
      <c r="AK123" s="28">
        <f t="shared" si="190"/>
        <v>0</v>
      </c>
      <c r="AL123" s="28">
        <f t="shared" si="191"/>
        <v>4.0015709979881837</v>
      </c>
      <c r="AM123" s="28">
        <f t="shared" si="192"/>
        <v>0.90975213321263138</v>
      </c>
      <c r="AN123" s="29">
        <f t="shared" si="193"/>
        <v>0</v>
      </c>
      <c r="AP123" s="25">
        <f t="shared" si="194"/>
        <v>55.204999999999998</v>
      </c>
      <c r="AQ123" s="25">
        <f t="shared" si="195"/>
        <v>0.14099999999999999</v>
      </c>
      <c r="AR123" s="25">
        <f t="shared" si="196"/>
        <v>3.6309999999999998</v>
      </c>
      <c r="AS123" s="25">
        <f t="shared" si="197"/>
        <v>0.55900000000000005</v>
      </c>
      <c r="AT123" s="25">
        <f t="shared" si="198"/>
        <v>0</v>
      </c>
      <c r="AU123" s="25">
        <f t="shared" si="199"/>
        <v>5.9020000000000001</v>
      </c>
      <c r="AV123" s="25">
        <f t="shared" si="200"/>
        <v>33.377000000000002</v>
      </c>
      <c r="AW123" s="25">
        <f t="shared" si="201"/>
        <v>0.48799999999999999</v>
      </c>
      <c r="AX123" s="25">
        <f t="shared" si="202"/>
        <v>0.16600000000000001</v>
      </c>
      <c r="AY123" s="25">
        <f t="shared" si="203"/>
        <v>7.3999999999999996E-2</v>
      </c>
      <c r="AZ123" s="25">
        <f t="shared" si="204"/>
        <v>8.9999999999999993E-3</v>
      </c>
      <c r="BA123" s="25">
        <f t="shared" si="205"/>
        <v>0</v>
      </c>
      <c r="BB123" s="25">
        <f t="shared" si="206"/>
        <v>99.551999999999992</v>
      </c>
      <c r="BD123" s="25">
        <f t="shared" si="207"/>
        <v>0.91885818908122507</v>
      </c>
      <c r="BE123" s="25">
        <f t="shared" si="208"/>
        <v>1.7654571407106903E-3</v>
      </c>
      <c r="BF123" s="25">
        <f t="shared" si="209"/>
        <v>7.1224009415457049E-2</v>
      </c>
      <c r="BG123" s="25">
        <f t="shared" si="210"/>
        <v>7.3557470886242522E-3</v>
      </c>
      <c r="BH123" s="25">
        <f t="shared" si="211"/>
        <v>8.2150214353321094E-2</v>
      </c>
      <c r="BI123" s="25">
        <f t="shared" si="212"/>
        <v>0</v>
      </c>
      <c r="BJ123" s="25">
        <f t="shared" si="213"/>
        <v>0.82812298409106699</v>
      </c>
      <c r="BK123" s="25">
        <f t="shared" si="214"/>
        <v>8.7022579506182522E-3</v>
      </c>
      <c r="BL123" s="25">
        <f t="shared" si="215"/>
        <v>2.3400914045341387E-3</v>
      </c>
      <c r="BM123" s="25">
        <f t="shared" si="216"/>
        <v>9.9072467493520116E-4</v>
      </c>
      <c r="BN123" s="25">
        <f t="shared" si="217"/>
        <v>2.9042141761147743E-4</v>
      </c>
      <c r="BO123" s="25">
        <f t="shared" si="218"/>
        <v>0</v>
      </c>
      <c r="BP123" s="25">
        <f t="shared" si="219"/>
        <v>1.9218000966181041</v>
      </c>
      <c r="BQ123" s="25">
        <f t="shared" si="220"/>
        <v>2.0821993947393205</v>
      </c>
    </row>
    <row r="124" spans="1:69" s="25" customFormat="1" x14ac:dyDescent="0.15">
      <c r="A124" s="25" t="s">
        <v>188</v>
      </c>
      <c r="B124" s="25">
        <v>480</v>
      </c>
      <c r="C124" s="25">
        <f t="shared" si="134"/>
        <v>4.4721359550018667</v>
      </c>
      <c r="D124" s="26">
        <v>55.094000000000001</v>
      </c>
      <c r="E124" s="26">
        <v>0.14699999999999999</v>
      </c>
      <c r="F124" s="26">
        <v>3.661</v>
      </c>
      <c r="G124" s="26">
        <v>0.57299999999999995</v>
      </c>
      <c r="H124" s="26">
        <v>5.9260000000000002</v>
      </c>
      <c r="I124" s="26">
        <v>33.325000000000003</v>
      </c>
      <c r="J124" s="26">
        <v>0.56399999999999995</v>
      </c>
      <c r="K124" s="26">
        <v>0.16400000000000001</v>
      </c>
      <c r="L124" s="26">
        <v>7.9000000000000001E-2</v>
      </c>
      <c r="M124" s="26">
        <v>3.0000000000000001E-3</v>
      </c>
      <c r="N124" s="26"/>
      <c r="O124" s="25">
        <f t="shared" si="178"/>
        <v>99.535999999999987</v>
      </c>
      <c r="Q124" s="26">
        <v>46.435000000000002</v>
      </c>
      <c r="R124" s="26">
        <v>80.260999999999996</v>
      </c>
      <c r="S124" s="26">
        <v>11.041</v>
      </c>
      <c r="U124" s="26"/>
      <c r="V124" s="27">
        <v>12</v>
      </c>
      <c r="W124" s="27">
        <v>4</v>
      </c>
      <c r="X124" s="14">
        <v>0</v>
      </c>
      <c r="Z124" s="28">
        <f t="shared" si="179"/>
        <v>1.9107548591288932</v>
      </c>
      <c r="AA124" s="28">
        <f t="shared" si="180"/>
        <v>3.8351821284761389E-3</v>
      </c>
      <c r="AB124" s="28">
        <f t="shared" si="181"/>
        <v>0.1496340703371199</v>
      </c>
      <c r="AC124" s="28">
        <f t="shared" si="182"/>
        <v>1.5710868537731182E-2</v>
      </c>
      <c r="AD124" s="28">
        <f t="shared" si="183"/>
        <v>0</v>
      </c>
      <c r="AE124" s="28">
        <f t="shared" si="184"/>
        <v>0.17187065614033156</v>
      </c>
      <c r="AF124" s="28">
        <f t="shared" si="185"/>
        <v>1.7228532630227458</v>
      </c>
      <c r="AG124" s="28">
        <f t="shared" si="186"/>
        <v>2.0956648367165907E-2</v>
      </c>
      <c r="AH124" s="28">
        <f t="shared" si="187"/>
        <v>4.8172498668080776E-3</v>
      </c>
      <c r="AI124" s="28">
        <f t="shared" si="188"/>
        <v>2.2038343261670686E-3</v>
      </c>
      <c r="AJ124" s="28">
        <f t="shared" si="189"/>
        <v>2.017148995327115E-4</v>
      </c>
      <c r="AK124" s="28">
        <f t="shared" si="190"/>
        <v>0</v>
      </c>
      <c r="AL124" s="28">
        <f t="shared" si="191"/>
        <v>4.0028383467549711</v>
      </c>
      <c r="AM124" s="28">
        <f t="shared" si="192"/>
        <v>0.90928986835388192</v>
      </c>
      <c r="AN124" s="29">
        <f t="shared" si="193"/>
        <v>0</v>
      </c>
      <c r="AP124" s="25">
        <f t="shared" si="194"/>
        <v>55.094000000000001</v>
      </c>
      <c r="AQ124" s="25">
        <f t="shared" si="195"/>
        <v>0.14699999999999999</v>
      </c>
      <c r="AR124" s="25">
        <f t="shared" si="196"/>
        <v>3.661</v>
      </c>
      <c r="AS124" s="25">
        <f t="shared" si="197"/>
        <v>0.57299999999999995</v>
      </c>
      <c r="AT124" s="25">
        <f t="shared" si="198"/>
        <v>0</v>
      </c>
      <c r="AU124" s="25">
        <f t="shared" si="199"/>
        <v>5.9260000000000002</v>
      </c>
      <c r="AV124" s="25">
        <f t="shared" si="200"/>
        <v>33.325000000000003</v>
      </c>
      <c r="AW124" s="25">
        <f t="shared" si="201"/>
        <v>0.56399999999999995</v>
      </c>
      <c r="AX124" s="25">
        <f t="shared" si="202"/>
        <v>0.16400000000000001</v>
      </c>
      <c r="AY124" s="25">
        <f t="shared" si="203"/>
        <v>7.9000000000000001E-2</v>
      </c>
      <c r="AZ124" s="25">
        <f t="shared" si="204"/>
        <v>3.0000000000000001E-3</v>
      </c>
      <c r="BA124" s="25">
        <f t="shared" si="205"/>
        <v>0</v>
      </c>
      <c r="BB124" s="25">
        <f t="shared" si="206"/>
        <v>99.535999999999987</v>
      </c>
      <c r="BD124" s="25">
        <f t="shared" si="207"/>
        <v>0.9170106524633822</v>
      </c>
      <c r="BE124" s="25">
        <f t="shared" si="208"/>
        <v>1.8405829764856134E-3</v>
      </c>
      <c r="BF124" s="25">
        <f t="shared" si="209"/>
        <v>7.1812475480580631E-2</v>
      </c>
      <c r="BG124" s="25">
        <f t="shared" si="210"/>
        <v>7.5399697348509757E-3</v>
      </c>
      <c r="BH124" s="25">
        <f t="shared" si="211"/>
        <v>8.2484271477089255E-2</v>
      </c>
      <c r="BI124" s="25">
        <f t="shared" si="212"/>
        <v>0</v>
      </c>
      <c r="BJ124" s="25">
        <f t="shared" si="213"/>
        <v>0.82683280237393442</v>
      </c>
      <c r="BK124" s="25">
        <f t="shared" si="214"/>
        <v>1.0057527631452243E-2</v>
      </c>
      <c r="BL124" s="25">
        <f t="shared" si="215"/>
        <v>2.3118975321903541E-3</v>
      </c>
      <c r="BM124" s="25">
        <f t="shared" si="216"/>
        <v>1.0576655313497417E-3</v>
      </c>
      <c r="BN124" s="25">
        <f t="shared" si="217"/>
        <v>9.6807139203825818E-5</v>
      </c>
      <c r="BO124" s="25">
        <f t="shared" si="218"/>
        <v>0</v>
      </c>
      <c r="BP124" s="25">
        <f t="shared" si="219"/>
        <v>1.9210446523405191</v>
      </c>
      <c r="BQ124" s="25">
        <f t="shared" si="220"/>
        <v>2.0836779311079954</v>
      </c>
    </row>
    <row r="125" spans="1:69" s="25" customFormat="1" x14ac:dyDescent="0.15">
      <c r="A125" s="25" t="s">
        <v>189</v>
      </c>
      <c r="B125" s="25">
        <v>481</v>
      </c>
      <c r="C125" s="25">
        <f t="shared" si="134"/>
        <v>5.0000000000039799</v>
      </c>
      <c r="D125" s="26">
        <v>54.88</v>
      </c>
      <c r="E125" s="26">
        <v>0.185</v>
      </c>
      <c r="F125" s="26">
        <v>3.7389999999999999</v>
      </c>
      <c r="G125" s="26">
        <v>0.59499999999999997</v>
      </c>
      <c r="H125" s="26">
        <v>5.7190000000000003</v>
      </c>
      <c r="I125" s="26">
        <v>32.344999999999999</v>
      </c>
      <c r="J125" s="26">
        <v>1.859</v>
      </c>
      <c r="K125" s="26">
        <v>0.16600000000000001</v>
      </c>
      <c r="L125" s="26">
        <v>7.0999999999999994E-2</v>
      </c>
      <c r="M125" s="26">
        <v>3.4000000000000002E-2</v>
      </c>
      <c r="N125" s="26"/>
      <c r="O125" s="25">
        <f t="shared" si="178"/>
        <v>99.592999999999989</v>
      </c>
      <c r="Q125" s="26">
        <v>46.438000000000002</v>
      </c>
      <c r="R125" s="26">
        <v>80.265000000000001</v>
      </c>
      <c r="S125" s="26">
        <v>11.041</v>
      </c>
      <c r="U125" s="26"/>
      <c r="V125" s="27">
        <v>12</v>
      </c>
      <c r="W125" s="27">
        <v>4</v>
      </c>
      <c r="X125" s="14">
        <v>0</v>
      </c>
      <c r="Z125" s="28">
        <f t="shared" si="179"/>
        <v>1.9080540976038292</v>
      </c>
      <c r="AA125" s="28">
        <f t="shared" si="180"/>
        <v>4.8385618807017059E-3</v>
      </c>
      <c r="AB125" s="28">
        <f t="shared" si="181"/>
        <v>0.15320119012762332</v>
      </c>
      <c r="AC125" s="28">
        <f t="shared" si="182"/>
        <v>1.6354544447814156E-2</v>
      </c>
      <c r="AD125" s="28">
        <f t="shared" si="183"/>
        <v>0</v>
      </c>
      <c r="AE125" s="28">
        <f t="shared" si="184"/>
        <v>0.1662784997461178</v>
      </c>
      <c r="AF125" s="28">
        <f t="shared" si="185"/>
        <v>1.6763364958132849</v>
      </c>
      <c r="AG125" s="28">
        <f t="shared" si="186"/>
        <v>6.9246531565310798E-2</v>
      </c>
      <c r="AH125" s="28">
        <f t="shared" si="187"/>
        <v>4.8880914954589445E-3</v>
      </c>
      <c r="AI125" s="28">
        <f t="shared" si="188"/>
        <v>1.9855741661740315E-3</v>
      </c>
      <c r="AJ125" s="28">
        <f t="shared" si="189"/>
        <v>2.2917727628718565E-3</v>
      </c>
      <c r="AK125" s="28">
        <f t="shared" si="190"/>
        <v>0</v>
      </c>
      <c r="AL125" s="28">
        <f t="shared" si="191"/>
        <v>4.0034753596091868</v>
      </c>
      <c r="AM125" s="28">
        <f t="shared" si="192"/>
        <v>0.90975949932740185</v>
      </c>
      <c r="AN125" s="29">
        <f t="shared" si="193"/>
        <v>0</v>
      </c>
      <c r="AP125" s="25">
        <f t="shared" si="194"/>
        <v>54.88</v>
      </c>
      <c r="AQ125" s="25">
        <f t="shared" si="195"/>
        <v>0.185</v>
      </c>
      <c r="AR125" s="25">
        <f t="shared" si="196"/>
        <v>3.7389999999999999</v>
      </c>
      <c r="AS125" s="25">
        <f t="shared" si="197"/>
        <v>0.59499999999999997</v>
      </c>
      <c r="AT125" s="25">
        <f t="shared" si="198"/>
        <v>0</v>
      </c>
      <c r="AU125" s="25">
        <f t="shared" si="199"/>
        <v>5.7190000000000003</v>
      </c>
      <c r="AV125" s="25">
        <f t="shared" si="200"/>
        <v>32.344999999999999</v>
      </c>
      <c r="AW125" s="25">
        <f t="shared" si="201"/>
        <v>1.859</v>
      </c>
      <c r="AX125" s="25">
        <f t="shared" si="202"/>
        <v>0.16600000000000001</v>
      </c>
      <c r="AY125" s="25">
        <f t="shared" si="203"/>
        <v>7.0999999999999994E-2</v>
      </c>
      <c r="AZ125" s="25">
        <f t="shared" si="204"/>
        <v>3.4000000000000002E-2</v>
      </c>
      <c r="BA125" s="25">
        <f t="shared" si="205"/>
        <v>0</v>
      </c>
      <c r="BB125" s="25">
        <f t="shared" si="206"/>
        <v>99.592999999999989</v>
      </c>
      <c r="BD125" s="25">
        <f t="shared" si="207"/>
        <v>0.91344873501997348</v>
      </c>
      <c r="BE125" s="25">
        <f t="shared" si="208"/>
        <v>2.3163799363934592E-3</v>
      </c>
      <c r="BF125" s="25">
        <f t="shared" si="209"/>
        <v>7.334248724990193E-2</v>
      </c>
      <c r="BG125" s="25">
        <f t="shared" si="210"/>
        <v>7.8294624646358304E-3</v>
      </c>
      <c r="BH125" s="25">
        <f t="shared" si="211"/>
        <v>7.9603028784588845E-2</v>
      </c>
      <c r="BI125" s="25">
        <f t="shared" si="212"/>
        <v>0</v>
      </c>
      <c r="BJ125" s="25">
        <f t="shared" si="213"/>
        <v>0.80251783924335796</v>
      </c>
      <c r="BK125" s="25">
        <f t="shared" si="214"/>
        <v>3.3150609693031421E-2</v>
      </c>
      <c r="BL125" s="25">
        <f t="shared" si="215"/>
        <v>2.3400914045341387E-3</v>
      </c>
      <c r="BM125" s="25">
        <f t="shared" si="216"/>
        <v>9.5056016108647676E-4</v>
      </c>
      <c r="BN125" s="25">
        <f t="shared" si="217"/>
        <v>1.0971475776433593E-3</v>
      </c>
      <c r="BO125" s="25">
        <f t="shared" si="218"/>
        <v>0</v>
      </c>
      <c r="BP125" s="25">
        <f t="shared" si="219"/>
        <v>1.9165963415351468</v>
      </c>
      <c r="BQ125" s="25">
        <f t="shared" si="220"/>
        <v>2.0888463954817427</v>
      </c>
    </row>
    <row r="126" spans="1:69" x14ac:dyDescent="0.15">
      <c r="A126" t="s">
        <v>190</v>
      </c>
      <c r="B126">
        <v>482</v>
      </c>
      <c r="C126" s="25">
        <f t="shared" si="134"/>
        <v>5.8309518948414594</v>
      </c>
      <c r="D126" s="1">
        <v>54.968000000000004</v>
      </c>
      <c r="E126" s="1">
        <v>0.15</v>
      </c>
      <c r="F126" s="1">
        <v>3.6789999999999998</v>
      </c>
      <c r="G126" s="1">
        <v>0.57499999999999996</v>
      </c>
      <c r="H126" s="1">
        <v>5.8620000000000001</v>
      </c>
      <c r="I126" s="1">
        <v>33.128</v>
      </c>
      <c r="J126" s="1">
        <v>0.83699999999999997</v>
      </c>
      <c r="K126" s="1">
        <v>0.16500000000000001</v>
      </c>
      <c r="L126" s="1">
        <v>8.3000000000000004E-2</v>
      </c>
      <c r="M126" s="1">
        <v>1.7999999999999999E-2</v>
      </c>
      <c r="O126">
        <f t="shared" si="178"/>
        <v>99.465000000000018</v>
      </c>
      <c r="Q126" s="1">
        <v>46.442999999999998</v>
      </c>
      <c r="R126" s="1">
        <v>80.268000000000001</v>
      </c>
      <c r="S126" s="1">
        <v>11.041</v>
      </c>
      <c r="V126" s="35">
        <v>12</v>
      </c>
      <c r="W126" s="35">
        <v>4</v>
      </c>
      <c r="X126" s="14">
        <v>0</v>
      </c>
      <c r="Z126" s="13">
        <f t="shared" si="179"/>
        <v>1.9091370071617491</v>
      </c>
      <c r="AA126" s="13">
        <f t="shared" si="180"/>
        <v>3.9191005846007862E-3</v>
      </c>
      <c r="AB126" s="13">
        <f t="shared" si="181"/>
        <v>0.15058684743545225</v>
      </c>
      <c r="AC126" s="13">
        <f t="shared" si="182"/>
        <v>1.5788465047401598E-2</v>
      </c>
      <c r="AD126" s="13">
        <f t="shared" si="183"/>
        <v>0</v>
      </c>
      <c r="AE126" s="13">
        <f t="shared" si="184"/>
        <v>0.17025990806862798</v>
      </c>
      <c r="AF126" s="13">
        <f t="shared" si="185"/>
        <v>1.7151410516195182</v>
      </c>
      <c r="AG126" s="13">
        <f t="shared" si="186"/>
        <v>3.114545451602024E-2</v>
      </c>
      <c r="AH126" s="13">
        <f t="shared" si="187"/>
        <v>4.8536198961154353E-3</v>
      </c>
      <c r="AI126" s="13">
        <f t="shared" si="188"/>
        <v>2.3187634011174025E-3</v>
      </c>
      <c r="AJ126" s="13">
        <f t="shared" si="189"/>
        <v>1.2120365632422377E-3</v>
      </c>
      <c r="AK126" s="13">
        <f t="shared" si="190"/>
        <v>0</v>
      </c>
      <c r="AL126" s="13">
        <f t="shared" si="191"/>
        <v>4.0043622542938451</v>
      </c>
      <c r="AM126" s="13">
        <f t="shared" si="192"/>
        <v>0.90969565004528807</v>
      </c>
      <c r="AN126" s="10">
        <f t="shared" si="193"/>
        <v>0</v>
      </c>
      <c r="AP126">
        <f t="shared" si="194"/>
        <v>54.968000000000004</v>
      </c>
      <c r="AQ126">
        <f t="shared" si="195"/>
        <v>0.15</v>
      </c>
      <c r="AR126">
        <f t="shared" si="196"/>
        <v>3.6789999999999998</v>
      </c>
      <c r="AS126">
        <f t="shared" si="197"/>
        <v>0.57499999999999996</v>
      </c>
      <c r="AT126">
        <f t="shared" si="198"/>
        <v>0</v>
      </c>
      <c r="AU126">
        <f t="shared" si="199"/>
        <v>5.8620000000000001</v>
      </c>
      <c r="AV126">
        <f t="shared" si="200"/>
        <v>33.128</v>
      </c>
      <c r="AW126">
        <f t="shared" si="201"/>
        <v>0.83699999999999997</v>
      </c>
      <c r="AX126">
        <f t="shared" si="202"/>
        <v>0.16500000000000001</v>
      </c>
      <c r="AY126">
        <f t="shared" si="203"/>
        <v>8.3000000000000004E-2</v>
      </c>
      <c r="AZ126">
        <f t="shared" si="204"/>
        <v>1.7999999999999999E-2</v>
      </c>
      <c r="BA126">
        <f t="shared" si="205"/>
        <v>0</v>
      </c>
      <c r="BB126">
        <f t="shared" si="206"/>
        <v>99.465000000000018</v>
      </c>
      <c r="BD126">
        <f t="shared" si="207"/>
        <v>0.91491344873502001</v>
      </c>
      <c r="BE126">
        <f t="shared" si="208"/>
        <v>1.8781458943730749E-3</v>
      </c>
      <c r="BF126">
        <f t="shared" si="209"/>
        <v>7.2165555119654765E-2</v>
      </c>
      <c r="BG126">
        <f t="shared" si="210"/>
        <v>7.5662872557405083E-3</v>
      </c>
      <c r="BH126">
        <f t="shared" si="211"/>
        <v>8.1593452480374154E-2</v>
      </c>
      <c r="BI126">
        <f t="shared" si="212"/>
        <v>0</v>
      </c>
      <c r="BJ126">
        <f t="shared" si="213"/>
        <v>0.82194499856095116</v>
      </c>
      <c r="BK126">
        <f t="shared" si="214"/>
        <v>1.4925798984974339E-2</v>
      </c>
      <c r="BL126">
        <f t="shared" si="215"/>
        <v>2.3259944683622462E-3</v>
      </c>
      <c r="BM126">
        <f t="shared" si="216"/>
        <v>1.1112182164813742E-3</v>
      </c>
      <c r="BN126">
        <f t="shared" si="217"/>
        <v>5.8084283522295485E-4</v>
      </c>
      <c r="BO126">
        <f t="shared" si="218"/>
        <v>0</v>
      </c>
      <c r="BP126">
        <f t="shared" si="219"/>
        <v>1.9190057425511544</v>
      </c>
      <c r="BQ126">
        <f t="shared" si="220"/>
        <v>2.0866859152648427</v>
      </c>
    </row>
    <row r="127" spans="1:69" x14ac:dyDescent="0.15">
      <c r="A127" t="s">
        <v>191</v>
      </c>
      <c r="B127">
        <v>483</v>
      </c>
      <c r="C127" s="25">
        <f t="shared" si="134"/>
        <v>4.4721359550018667</v>
      </c>
      <c r="D127" s="1">
        <v>55.101999999999997</v>
      </c>
      <c r="E127" s="1">
        <v>0.14599999999999999</v>
      </c>
      <c r="F127" s="1">
        <v>3.6680000000000001</v>
      </c>
      <c r="G127" s="1">
        <v>0.57699999999999996</v>
      </c>
      <c r="H127" s="1">
        <v>5.92</v>
      </c>
      <c r="I127" s="1">
        <v>33.362000000000002</v>
      </c>
      <c r="J127" s="1">
        <v>0.498</v>
      </c>
      <c r="K127" s="1">
        <v>0.16700000000000001</v>
      </c>
      <c r="L127" s="1">
        <v>8.8999999999999996E-2</v>
      </c>
      <c r="M127" s="1">
        <v>1.0999999999999999E-2</v>
      </c>
      <c r="O127">
        <f t="shared" si="178"/>
        <v>99.54</v>
      </c>
      <c r="Q127" s="1">
        <v>46.447000000000003</v>
      </c>
      <c r="R127" s="1">
        <v>80.27</v>
      </c>
      <c r="S127" s="1">
        <v>11.041</v>
      </c>
      <c r="V127" s="35">
        <v>12</v>
      </c>
      <c r="W127" s="35">
        <v>4</v>
      </c>
      <c r="X127" s="14">
        <v>0</v>
      </c>
      <c r="Z127" s="13">
        <f t="shared" si="179"/>
        <v>1.9107078443210701</v>
      </c>
      <c r="AA127" s="13">
        <f t="shared" si="180"/>
        <v>3.8084457194527202E-3</v>
      </c>
      <c r="AB127" s="13">
        <f t="shared" si="181"/>
        <v>0.14989472303720322</v>
      </c>
      <c r="AC127" s="13">
        <f t="shared" si="182"/>
        <v>1.5817856888908598E-2</v>
      </c>
      <c r="AD127" s="13">
        <f t="shared" si="183"/>
        <v>0</v>
      </c>
      <c r="AE127" s="13">
        <f t="shared" si="184"/>
        <v>0.17166748740540588</v>
      </c>
      <c r="AF127" s="13">
        <f t="shared" si="185"/>
        <v>1.7244732653571653</v>
      </c>
      <c r="AG127" s="13">
        <f t="shared" si="186"/>
        <v>1.8501132835341653E-2</v>
      </c>
      <c r="AH127" s="13">
        <f t="shared" si="187"/>
        <v>4.9045374227095345E-3</v>
      </c>
      <c r="AI127" s="13">
        <f t="shared" si="188"/>
        <v>2.4823791490908562E-3</v>
      </c>
      <c r="AJ127" s="13">
        <f t="shared" si="189"/>
        <v>7.3949572014707528E-4</v>
      </c>
      <c r="AK127" s="13">
        <f t="shared" si="190"/>
        <v>0</v>
      </c>
      <c r="AL127" s="13">
        <f t="shared" si="191"/>
        <v>4.0029971678564946</v>
      </c>
      <c r="AM127" s="13">
        <f t="shared" si="192"/>
        <v>0.90946479729666907</v>
      </c>
      <c r="AN127" s="10">
        <f t="shared" si="193"/>
        <v>0</v>
      </c>
      <c r="AP127">
        <f t="shared" si="194"/>
        <v>55.101999999999997</v>
      </c>
      <c r="AQ127">
        <f t="shared" si="195"/>
        <v>0.14599999999999999</v>
      </c>
      <c r="AR127">
        <f t="shared" si="196"/>
        <v>3.6680000000000001</v>
      </c>
      <c r="AS127">
        <f t="shared" si="197"/>
        <v>0.57699999999999996</v>
      </c>
      <c r="AT127">
        <f t="shared" si="198"/>
        <v>0</v>
      </c>
      <c r="AU127">
        <f t="shared" si="199"/>
        <v>5.92</v>
      </c>
      <c r="AV127">
        <f t="shared" si="200"/>
        <v>33.362000000000002</v>
      </c>
      <c r="AW127">
        <f t="shared" si="201"/>
        <v>0.498</v>
      </c>
      <c r="AX127">
        <f t="shared" si="202"/>
        <v>0.16700000000000001</v>
      </c>
      <c r="AY127">
        <f t="shared" si="203"/>
        <v>8.8999999999999996E-2</v>
      </c>
      <c r="AZ127">
        <f t="shared" si="204"/>
        <v>1.0999999999999999E-2</v>
      </c>
      <c r="BA127">
        <f t="shared" si="205"/>
        <v>0</v>
      </c>
      <c r="BB127">
        <f t="shared" si="206"/>
        <v>99.54</v>
      </c>
      <c r="BD127">
        <f t="shared" si="207"/>
        <v>0.91714380825565911</v>
      </c>
      <c r="BE127">
        <f t="shared" si="208"/>
        <v>1.8280620038564595E-3</v>
      </c>
      <c r="BF127">
        <f t="shared" si="209"/>
        <v>7.1949784229109456E-2</v>
      </c>
      <c r="BG127">
        <f t="shared" si="210"/>
        <v>7.5926047766300409E-3</v>
      </c>
      <c r="BH127">
        <f t="shared" si="211"/>
        <v>8.2400757196147215E-2</v>
      </c>
      <c r="BI127">
        <f t="shared" si="212"/>
        <v>0</v>
      </c>
      <c r="BJ127">
        <f t="shared" si="213"/>
        <v>0.82775081628804803</v>
      </c>
      <c r="BK127">
        <f t="shared" si="214"/>
        <v>8.8805829086227254E-3</v>
      </c>
      <c r="BL127">
        <f t="shared" si="215"/>
        <v>2.3541883407060312E-3</v>
      </c>
      <c r="BM127">
        <f t="shared" si="216"/>
        <v>1.191547244178823E-3</v>
      </c>
      <c r="BN127">
        <f t="shared" si="217"/>
        <v>3.5495951041402795E-4</v>
      </c>
      <c r="BO127">
        <f t="shared" si="218"/>
        <v>0</v>
      </c>
      <c r="BP127">
        <f t="shared" si="219"/>
        <v>1.9214471107533719</v>
      </c>
      <c r="BQ127">
        <f t="shared" si="220"/>
        <v>2.0833241495192532</v>
      </c>
    </row>
    <row r="128" spans="1:69" x14ac:dyDescent="0.15">
      <c r="A128" t="s">
        <v>192</v>
      </c>
      <c r="B128">
        <v>484</v>
      </c>
      <c r="C128" s="25">
        <f t="shared" si="134"/>
        <v>4.9999999999982947</v>
      </c>
      <c r="D128" s="1">
        <v>55.08</v>
      </c>
      <c r="E128" s="1">
        <v>0.15</v>
      </c>
      <c r="F128" s="1">
        <v>3.6659999999999999</v>
      </c>
      <c r="G128" s="1">
        <v>0.57499999999999996</v>
      </c>
      <c r="H128" s="1">
        <v>5.8440000000000003</v>
      </c>
      <c r="I128" s="1">
        <v>33.034999999999997</v>
      </c>
      <c r="J128" s="1">
        <v>0.86399999999999999</v>
      </c>
      <c r="K128" s="1">
        <v>0.16500000000000001</v>
      </c>
      <c r="L128" s="1">
        <v>7.4999999999999997E-2</v>
      </c>
      <c r="M128" s="1">
        <v>1.2E-2</v>
      </c>
      <c r="O128">
        <f t="shared" si="178"/>
        <v>99.466000000000008</v>
      </c>
      <c r="Q128" s="1">
        <v>46.451000000000001</v>
      </c>
      <c r="R128" s="1">
        <v>80.272999999999996</v>
      </c>
      <c r="S128" s="1">
        <v>11.041</v>
      </c>
      <c r="V128" s="35">
        <v>12</v>
      </c>
      <c r="W128" s="35">
        <v>4</v>
      </c>
      <c r="X128" s="14">
        <v>0</v>
      </c>
      <c r="Z128" s="13">
        <f t="shared" si="179"/>
        <v>1.9123183769746475</v>
      </c>
      <c r="AA128" s="13">
        <f t="shared" si="180"/>
        <v>3.9176489386278665E-3</v>
      </c>
      <c r="AB128" s="13">
        <f t="shared" si="181"/>
        <v>0.14999915773317293</v>
      </c>
      <c r="AC128" s="13">
        <f t="shared" si="182"/>
        <v>1.5782616955164645E-2</v>
      </c>
      <c r="AD128" s="13">
        <f t="shared" si="183"/>
        <v>0</v>
      </c>
      <c r="AE128" s="13">
        <f t="shared" si="184"/>
        <v>0.16967423274261426</v>
      </c>
      <c r="AF128" s="13">
        <f t="shared" si="185"/>
        <v>1.7096926386243338</v>
      </c>
      <c r="AG128" s="13">
        <f t="shared" si="186"/>
        <v>3.2138238091689891E-2</v>
      </c>
      <c r="AH128" s="13">
        <f t="shared" si="187"/>
        <v>4.8518221015388004E-3</v>
      </c>
      <c r="AI128" s="13">
        <f t="shared" si="188"/>
        <v>2.0944920402800079E-3</v>
      </c>
      <c r="AJ128" s="13">
        <f t="shared" si="189"/>
        <v>8.0772508097421076E-4</v>
      </c>
      <c r="AK128" s="13">
        <f t="shared" si="190"/>
        <v>0</v>
      </c>
      <c r="AL128" s="13">
        <f t="shared" si="191"/>
        <v>4.0012769492830431</v>
      </c>
      <c r="AM128" s="13">
        <f t="shared" si="192"/>
        <v>0.90971734400149207</v>
      </c>
      <c r="AN128" s="10">
        <f t="shared" si="193"/>
        <v>0</v>
      </c>
      <c r="AP128">
        <f t="shared" si="194"/>
        <v>55.08</v>
      </c>
      <c r="AQ128">
        <f t="shared" si="195"/>
        <v>0.15</v>
      </c>
      <c r="AR128">
        <f t="shared" si="196"/>
        <v>3.6659999999999999</v>
      </c>
      <c r="AS128">
        <f t="shared" si="197"/>
        <v>0.57499999999999996</v>
      </c>
      <c r="AT128">
        <f t="shared" si="198"/>
        <v>0</v>
      </c>
      <c r="AU128">
        <f t="shared" si="199"/>
        <v>5.8440000000000003</v>
      </c>
      <c r="AV128">
        <f t="shared" si="200"/>
        <v>33.034999999999997</v>
      </c>
      <c r="AW128">
        <f t="shared" si="201"/>
        <v>0.86399999999999999</v>
      </c>
      <c r="AX128">
        <f t="shared" si="202"/>
        <v>0.16500000000000001</v>
      </c>
      <c r="AY128">
        <f t="shared" si="203"/>
        <v>7.4999999999999997E-2</v>
      </c>
      <c r="AZ128">
        <f t="shared" si="204"/>
        <v>1.2E-2</v>
      </c>
      <c r="BA128">
        <f t="shared" si="205"/>
        <v>0</v>
      </c>
      <c r="BB128">
        <f t="shared" si="206"/>
        <v>99.466000000000008</v>
      </c>
      <c r="BD128">
        <f t="shared" si="207"/>
        <v>0.91677762982689748</v>
      </c>
      <c r="BE128">
        <f t="shared" si="208"/>
        <v>1.8781458943730749E-3</v>
      </c>
      <c r="BF128">
        <f t="shared" si="209"/>
        <v>7.1910553158101215E-2</v>
      </c>
      <c r="BG128">
        <f t="shared" si="210"/>
        <v>7.5662872557405083E-3</v>
      </c>
      <c r="BH128">
        <f t="shared" si="211"/>
        <v>8.1342909637548033E-2</v>
      </c>
      <c r="BI128">
        <f t="shared" si="212"/>
        <v>0</v>
      </c>
      <c r="BJ128">
        <f t="shared" si="213"/>
        <v>0.81963755818223305</v>
      </c>
      <c r="BK128">
        <f t="shared" si="214"/>
        <v>1.5407276371586415E-2</v>
      </c>
      <c r="BL128">
        <f t="shared" si="215"/>
        <v>2.3259944683622462E-3</v>
      </c>
      <c r="BM128">
        <f t="shared" si="216"/>
        <v>1.0041128462181092E-3</v>
      </c>
      <c r="BN128">
        <f t="shared" si="217"/>
        <v>3.8722855681530327E-4</v>
      </c>
      <c r="BO128">
        <f t="shared" si="218"/>
        <v>0</v>
      </c>
      <c r="BP128">
        <f t="shared" si="219"/>
        <v>1.9182376961978755</v>
      </c>
      <c r="BQ128">
        <f t="shared" si="220"/>
        <v>2.0859130008830213</v>
      </c>
    </row>
    <row r="129" spans="1:69" x14ac:dyDescent="0.15">
      <c r="A129" t="s">
        <v>193</v>
      </c>
      <c r="B129">
        <v>485</v>
      </c>
      <c r="C129" s="25">
        <f t="shared" si="134"/>
        <v>5.3851648071404261</v>
      </c>
      <c r="D129" s="1">
        <v>54.981000000000002</v>
      </c>
      <c r="E129" s="1">
        <v>0.159</v>
      </c>
      <c r="F129" s="1">
        <v>3.7349999999999999</v>
      </c>
      <c r="G129" s="1">
        <v>0.59299999999999997</v>
      </c>
      <c r="H129" s="1">
        <v>5.7930000000000001</v>
      </c>
      <c r="I129" s="1">
        <v>32.722999999999999</v>
      </c>
      <c r="J129" s="1">
        <v>1.3220000000000001</v>
      </c>
      <c r="K129" s="1">
        <v>0.16200000000000001</v>
      </c>
      <c r="L129" s="1">
        <v>8.4000000000000005E-2</v>
      </c>
      <c r="M129" s="1">
        <v>3.5999999999999997E-2</v>
      </c>
      <c r="O129">
        <f t="shared" si="178"/>
        <v>99.588000000000022</v>
      </c>
      <c r="Q129" s="1">
        <v>46.456000000000003</v>
      </c>
      <c r="R129" s="1">
        <v>80.275000000000006</v>
      </c>
      <c r="S129" s="1">
        <v>11.041</v>
      </c>
      <c r="V129" s="35">
        <v>12</v>
      </c>
      <c r="W129" s="35">
        <v>4</v>
      </c>
      <c r="X129" s="14">
        <v>0</v>
      </c>
      <c r="Z129" s="13">
        <f t="shared" si="179"/>
        <v>1.9092150535590324</v>
      </c>
      <c r="AA129" s="13">
        <f t="shared" si="180"/>
        <v>4.1534341548699711E-3</v>
      </c>
      <c r="AB129" s="13">
        <f t="shared" si="181"/>
        <v>0.15284911004870286</v>
      </c>
      <c r="AC129" s="13">
        <f t="shared" si="182"/>
        <v>1.6279528165103307E-2</v>
      </c>
      <c r="AD129" s="13">
        <f t="shared" si="183"/>
        <v>0</v>
      </c>
      <c r="AE129" s="13">
        <f t="shared" si="184"/>
        <v>0.16822291866733374</v>
      </c>
      <c r="AF129" s="13">
        <f t="shared" si="185"/>
        <v>1.6938415871134083</v>
      </c>
      <c r="AG129" s="13">
        <f t="shared" si="186"/>
        <v>4.9183080319981518E-2</v>
      </c>
      <c r="AH129" s="13">
        <f t="shared" si="187"/>
        <v>4.7644402762269744E-3</v>
      </c>
      <c r="AI129" s="13">
        <f t="shared" si="188"/>
        <v>2.3462413547676599E-3</v>
      </c>
      <c r="AJ129" s="13">
        <f t="shared" si="189"/>
        <v>2.4235990395356649E-3</v>
      </c>
      <c r="AK129" s="13">
        <f t="shared" si="190"/>
        <v>0</v>
      </c>
      <c r="AL129" s="13">
        <f t="shared" si="191"/>
        <v>4.003278992698962</v>
      </c>
      <c r="AM129" s="13">
        <f t="shared" si="192"/>
        <v>0.90965784582376763</v>
      </c>
      <c r="AN129" s="10">
        <f t="shared" si="193"/>
        <v>0</v>
      </c>
      <c r="AP129">
        <f t="shared" si="194"/>
        <v>54.981000000000002</v>
      </c>
      <c r="AQ129">
        <f t="shared" si="195"/>
        <v>0.159</v>
      </c>
      <c r="AR129">
        <f t="shared" si="196"/>
        <v>3.7349999999999999</v>
      </c>
      <c r="AS129">
        <f t="shared" si="197"/>
        <v>0.59299999999999997</v>
      </c>
      <c r="AT129">
        <f t="shared" si="198"/>
        <v>0</v>
      </c>
      <c r="AU129">
        <f t="shared" si="199"/>
        <v>5.7930000000000001</v>
      </c>
      <c r="AV129">
        <f t="shared" si="200"/>
        <v>32.722999999999999</v>
      </c>
      <c r="AW129">
        <f t="shared" si="201"/>
        <v>1.3220000000000001</v>
      </c>
      <c r="AX129">
        <f t="shared" si="202"/>
        <v>0.16200000000000001</v>
      </c>
      <c r="AY129">
        <f t="shared" si="203"/>
        <v>8.4000000000000005E-2</v>
      </c>
      <c r="AZ129">
        <f t="shared" si="204"/>
        <v>3.5999999999999997E-2</v>
      </c>
      <c r="BA129">
        <f t="shared" si="205"/>
        <v>0</v>
      </c>
      <c r="BB129">
        <f t="shared" si="206"/>
        <v>99.588000000000022</v>
      </c>
      <c r="BD129">
        <f t="shared" si="207"/>
        <v>0.91512982689747013</v>
      </c>
      <c r="BE129">
        <f t="shared" si="208"/>
        <v>1.9908346480354594E-3</v>
      </c>
      <c r="BF129">
        <f t="shared" si="209"/>
        <v>7.3264025107885447E-2</v>
      </c>
      <c r="BG129">
        <f t="shared" si="210"/>
        <v>7.8031449437462978E-3</v>
      </c>
      <c r="BH129">
        <f t="shared" si="211"/>
        <v>8.0633038249540684E-2</v>
      </c>
      <c r="BI129">
        <f t="shared" si="212"/>
        <v>0</v>
      </c>
      <c r="BJ129">
        <f t="shared" si="213"/>
        <v>0.81189646787943748</v>
      </c>
      <c r="BK129">
        <f t="shared" si="214"/>
        <v>2.3574559448191253E-2</v>
      </c>
      <c r="BL129">
        <f t="shared" si="215"/>
        <v>2.2837036598465691E-3</v>
      </c>
      <c r="BM129">
        <f t="shared" si="216"/>
        <v>1.1246063877642825E-3</v>
      </c>
      <c r="BN129">
        <f t="shared" si="217"/>
        <v>1.1616856704459097E-3</v>
      </c>
      <c r="BO129">
        <f t="shared" si="218"/>
        <v>0</v>
      </c>
      <c r="BP129">
        <f t="shared" si="219"/>
        <v>1.9188618928923638</v>
      </c>
      <c r="BQ129">
        <f t="shared" si="220"/>
        <v>2.0862778126594033</v>
      </c>
    </row>
    <row r="130" spans="1:69" x14ac:dyDescent="0.15">
      <c r="A130" t="s">
        <v>194</v>
      </c>
      <c r="B130">
        <v>486</v>
      </c>
      <c r="C130" s="25">
        <f t="shared" si="134"/>
        <v>4.9999999999926104</v>
      </c>
      <c r="D130" s="1">
        <v>55.146999999999998</v>
      </c>
      <c r="E130" s="1">
        <v>0.13900000000000001</v>
      </c>
      <c r="F130" s="1">
        <v>3.6880000000000002</v>
      </c>
      <c r="G130" s="1">
        <v>0.58199999999999996</v>
      </c>
      <c r="H130" s="1">
        <v>5.8789999999999996</v>
      </c>
      <c r="I130" s="1">
        <v>33.366999999999997</v>
      </c>
      <c r="J130" s="1">
        <v>0.47499999999999998</v>
      </c>
      <c r="K130" s="1">
        <v>0.16700000000000001</v>
      </c>
      <c r="L130" s="1">
        <v>7.6999999999999999E-2</v>
      </c>
      <c r="M130" s="1">
        <v>8.0000000000000002E-3</v>
      </c>
      <c r="O130">
        <f t="shared" si="178"/>
        <v>99.528999999999982</v>
      </c>
      <c r="Q130" s="1">
        <v>46.459000000000003</v>
      </c>
      <c r="R130" s="1">
        <v>80.278999999999996</v>
      </c>
      <c r="S130" s="1">
        <v>11.041</v>
      </c>
      <c r="V130" s="35">
        <v>12</v>
      </c>
      <c r="W130" s="35">
        <v>4</v>
      </c>
      <c r="X130" s="14">
        <v>0</v>
      </c>
      <c r="Z130" s="13">
        <f t="shared" si="179"/>
        <v>1.9116416448867943</v>
      </c>
      <c r="AA130" s="13">
        <f t="shared" si="180"/>
        <v>3.6246608887989468E-3</v>
      </c>
      <c r="AB130" s="13">
        <f t="shared" si="181"/>
        <v>0.15066264809973215</v>
      </c>
      <c r="AC130" s="13">
        <f t="shared" si="182"/>
        <v>1.5949698596138547E-2</v>
      </c>
      <c r="AD130" s="13">
        <f t="shared" si="183"/>
        <v>0</v>
      </c>
      <c r="AE130" s="13">
        <f t="shared" si="184"/>
        <v>0.17042271165032</v>
      </c>
      <c r="AF130" s="13">
        <f t="shared" si="185"/>
        <v>1.7241665540525979</v>
      </c>
      <c r="AG130" s="13">
        <f t="shared" si="186"/>
        <v>1.7640880387083176E-2</v>
      </c>
      <c r="AH130" s="13">
        <f t="shared" si="187"/>
        <v>4.9029303040563485E-3</v>
      </c>
      <c r="AI130" s="13">
        <f t="shared" si="188"/>
        <v>2.1469725919621811E-3</v>
      </c>
      <c r="AJ130" s="13">
        <f t="shared" si="189"/>
        <v>5.3763883797458361E-4</v>
      </c>
      <c r="AK130" s="13">
        <f t="shared" si="190"/>
        <v>0</v>
      </c>
      <c r="AL130" s="13">
        <f t="shared" si="191"/>
        <v>4.0016963402954584</v>
      </c>
      <c r="AM130" s="13">
        <f t="shared" si="192"/>
        <v>0.91004767379641471</v>
      </c>
      <c r="AN130" s="10">
        <f t="shared" si="193"/>
        <v>0</v>
      </c>
      <c r="AP130">
        <f t="shared" si="194"/>
        <v>55.146999999999998</v>
      </c>
      <c r="AQ130">
        <f t="shared" si="195"/>
        <v>0.13900000000000001</v>
      </c>
      <c r="AR130">
        <f t="shared" si="196"/>
        <v>3.6880000000000002</v>
      </c>
      <c r="AS130">
        <f t="shared" si="197"/>
        <v>0.58199999999999996</v>
      </c>
      <c r="AT130">
        <f t="shared" si="198"/>
        <v>0</v>
      </c>
      <c r="AU130">
        <f t="shared" si="199"/>
        <v>5.8789999999999996</v>
      </c>
      <c r="AV130">
        <f t="shared" si="200"/>
        <v>33.366999999999997</v>
      </c>
      <c r="AW130">
        <f t="shared" si="201"/>
        <v>0.47499999999999998</v>
      </c>
      <c r="AX130">
        <f t="shared" si="202"/>
        <v>0.16700000000000001</v>
      </c>
      <c r="AY130">
        <f t="shared" si="203"/>
        <v>7.6999999999999999E-2</v>
      </c>
      <c r="AZ130">
        <f t="shared" si="204"/>
        <v>8.0000000000000002E-3</v>
      </c>
      <c r="BA130">
        <f t="shared" si="205"/>
        <v>0</v>
      </c>
      <c r="BB130">
        <f t="shared" si="206"/>
        <v>99.528999999999982</v>
      </c>
      <c r="BD130">
        <f t="shared" si="207"/>
        <v>0.91789280958721708</v>
      </c>
      <c r="BE130">
        <f t="shared" si="208"/>
        <v>1.7404151954523829E-3</v>
      </c>
      <c r="BF130">
        <f t="shared" si="209"/>
        <v>7.2342094939191845E-2</v>
      </c>
      <c r="BG130">
        <f t="shared" si="210"/>
        <v>7.6583985788538714E-3</v>
      </c>
      <c r="BH130">
        <f t="shared" si="211"/>
        <v>8.183007627637659E-2</v>
      </c>
      <c r="BI130">
        <f t="shared" si="212"/>
        <v>0</v>
      </c>
      <c r="BJ130">
        <f t="shared" si="213"/>
        <v>0.82787487222238754</v>
      </c>
      <c r="BK130">
        <f t="shared" si="214"/>
        <v>8.470435505212438E-3</v>
      </c>
      <c r="BL130">
        <f t="shared" si="215"/>
        <v>2.3541883407060312E-3</v>
      </c>
      <c r="BM130">
        <f t="shared" si="216"/>
        <v>1.0308891887839255E-3</v>
      </c>
      <c r="BN130">
        <f t="shared" si="217"/>
        <v>2.5815237121020216E-4</v>
      </c>
      <c r="BO130">
        <f t="shared" si="218"/>
        <v>0</v>
      </c>
      <c r="BP130">
        <f t="shared" si="219"/>
        <v>1.921452332205392</v>
      </c>
      <c r="BQ130">
        <f t="shared" si="220"/>
        <v>2.0826414859339328</v>
      </c>
    </row>
    <row r="131" spans="1:69" x14ac:dyDescent="0.15">
      <c r="A131" t="s">
        <v>195</v>
      </c>
      <c r="B131">
        <v>487</v>
      </c>
      <c r="C131" s="25">
        <f t="shared" si="134"/>
        <v>5.3851648071338278</v>
      </c>
      <c r="D131" s="1">
        <v>55.048000000000002</v>
      </c>
      <c r="E131" s="1">
        <v>0.152</v>
      </c>
      <c r="F131" s="1">
        <v>3.6869999999999998</v>
      </c>
      <c r="G131" s="1">
        <v>0.57699999999999996</v>
      </c>
      <c r="H131" s="1">
        <v>5.8970000000000002</v>
      </c>
      <c r="I131" s="1">
        <v>33.399000000000001</v>
      </c>
      <c r="J131" s="1">
        <v>0.48099999999999998</v>
      </c>
      <c r="K131" s="1">
        <v>0.16800000000000001</v>
      </c>
      <c r="L131" s="1">
        <v>8.3000000000000004E-2</v>
      </c>
      <c r="M131" s="1">
        <v>8.9999999999999993E-3</v>
      </c>
      <c r="O131">
        <f t="shared" si="178"/>
        <v>99.501000000000005</v>
      </c>
      <c r="Q131" s="1">
        <v>46.463999999999999</v>
      </c>
      <c r="R131" s="1">
        <v>80.281000000000006</v>
      </c>
      <c r="S131" s="1">
        <v>11.041</v>
      </c>
      <c r="V131" s="35">
        <v>12</v>
      </c>
      <c r="W131" s="35">
        <v>4</v>
      </c>
      <c r="X131" s="14">
        <v>0</v>
      </c>
      <c r="Z131" s="13">
        <f t="shared" si="179"/>
        <v>1.9094267958933442</v>
      </c>
      <c r="AA131" s="13">
        <f t="shared" si="180"/>
        <v>3.9661857169256002E-3</v>
      </c>
      <c r="AB131" s="13">
        <f t="shared" si="181"/>
        <v>0.15071785288366982</v>
      </c>
      <c r="AC131" s="13">
        <f t="shared" si="182"/>
        <v>1.5822758002259883E-2</v>
      </c>
      <c r="AD131" s="13">
        <f t="shared" si="183"/>
        <v>0</v>
      </c>
      <c r="AE131" s="13">
        <f t="shared" si="184"/>
        <v>0.1710535199983442</v>
      </c>
      <c r="AF131" s="13">
        <f t="shared" si="185"/>
        <v>1.726920701135749</v>
      </c>
      <c r="AG131" s="13">
        <f t="shared" si="186"/>
        <v>1.787510488946133E-2</v>
      </c>
      <c r="AH131" s="13">
        <f t="shared" si="187"/>
        <v>4.9354346655439427E-3</v>
      </c>
      <c r="AI131" s="13">
        <f t="shared" si="188"/>
        <v>2.3157450498683253E-3</v>
      </c>
      <c r="AJ131" s="13">
        <f t="shared" si="189"/>
        <v>6.0522942319924918E-4</v>
      </c>
      <c r="AK131" s="13">
        <f t="shared" si="190"/>
        <v>0</v>
      </c>
      <c r="AL131" s="13">
        <f t="shared" si="191"/>
        <v>4.0036393276583651</v>
      </c>
      <c r="AM131" s="13">
        <f t="shared" si="192"/>
        <v>0.90987574114882608</v>
      </c>
      <c r="AN131" s="10">
        <f t="shared" si="193"/>
        <v>0</v>
      </c>
      <c r="AP131">
        <f t="shared" si="194"/>
        <v>55.048000000000002</v>
      </c>
      <c r="AQ131">
        <f t="shared" si="195"/>
        <v>0.152</v>
      </c>
      <c r="AR131">
        <f t="shared" si="196"/>
        <v>3.6869999999999998</v>
      </c>
      <c r="AS131">
        <f t="shared" si="197"/>
        <v>0.57699999999999996</v>
      </c>
      <c r="AT131">
        <f t="shared" si="198"/>
        <v>0</v>
      </c>
      <c r="AU131">
        <f t="shared" si="199"/>
        <v>5.8970000000000002</v>
      </c>
      <c r="AV131">
        <f t="shared" si="200"/>
        <v>33.399000000000001</v>
      </c>
      <c r="AW131">
        <f t="shared" si="201"/>
        <v>0.48099999999999998</v>
      </c>
      <c r="AX131">
        <f t="shared" si="202"/>
        <v>0.16800000000000001</v>
      </c>
      <c r="AY131">
        <f t="shared" si="203"/>
        <v>8.3000000000000004E-2</v>
      </c>
      <c r="AZ131">
        <f t="shared" si="204"/>
        <v>8.9999999999999993E-3</v>
      </c>
      <c r="BA131">
        <f t="shared" si="205"/>
        <v>0</v>
      </c>
      <c r="BB131">
        <f t="shared" si="206"/>
        <v>99.501000000000005</v>
      </c>
      <c r="BD131">
        <f t="shared" si="207"/>
        <v>0.91624500665778963</v>
      </c>
      <c r="BE131">
        <f t="shared" si="208"/>
        <v>1.9031878396313826E-3</v>
      </c>
      <c r="BF131">
        <f t="shared" si="209"/>
        <v>7.2322479403687717E-2</v>
      </c>
      <c r="BG131">
        <f t="shared" si="210"/>
        <v>7.5926047766300409E-3</v>
      </c>
      <c r="BH131">
        <f t="shared" si="211"/>
        <v>8.2080619119202725E-2</v>
      </c>
      <c r="BI131">
        <f t="shared" si="212"/>
        <v>0</v>
      </c>
      <c r="BJ131">
        <f t="shared" si="213"/>
        <v>0.82866883020216153</v>
      </c>
      <c r="BK131">
        <f t="shared" si="214"/>
        <v>8.5774304800151219E-3</v>
      </c>
      <c r="BL131">
        <f t="shared" si="215"/>
        <v>2.3682852768779237E-3</v>
      </c>
      <c r="BM131">
        <f t="shared" si="216"/>
        <v>1.1112182164813742E-3</v>
      </c>
      <c r="BN131">
        <f t="shared" si="217"/>
        <v>2.9042141761147743E-4</v>
      </c>
      <c r="BO131">
        <f t="shared" si="218"/>
        <v>0</v>
      </c>
      <c r="BP131">
        <f t="shared" si="219"/>
        <v>1.9211600833900886</v>
      </c>
      <c r="BQ131">
        <f t="shared" si="220"/>
        <v>2.0839696609735525</v>
      </c>
    </row>
    <row r="132" spans="1:69" x14ac:dyDescent="0.15">
      <c r="A132" t="s">
        <v>196</v>
      </c>
      <c r="B132">
        <v>488</v>
      </c>
      <c r="C132" s="25">
        <f t="shared" si="134"/>
        <v>5.0000000000039799</v>
      </c>
      <c r="D132" s="1">
        <v>54.887</v>
      </c>
      <c r="E132" s="1">
        <v>0.161</v>
      </c>
      <c r="F132" s="1">
        <v>3.7090000000000001</v>
      </c>
      <c r="G132" s="1">
        <v>0.57899999999999996</v>
      </c>
      <c r="H132" s="1">
        <v>5.8150000000000004</v>
      </c>
      <c r="I132" s="1">
        <v>33.006</v>
      </c>
      <c r="J132" s="1">
        <v>0.91500000000000004</v>
      </c>
      <c r="K132" s="1">
        <v>0.157</v>
      </c>
      <c r="L132" s="1">
        <v>7.9000000000000001E-2</v>
      </c>
      <c r="M132" s="1">
        <v>2.1999999999999999E-2</v>
      </c>
      <c r="O132">
        <f t="shared" si="178"/>
        <v>99.330000000000013</v>
      </c>
      <c r="Q132" s="1">
        <v>46.468000000000004</v>
      </c>
      <c r="R132" s="1">
        <v>80.284000000000006</v>
      </c>
      <c r="S132" s="1">
        <v>11.041</v>
      </c>
      <c r="V132" s="35">
        <v>12</v>
      </c>
      <c r="W132" s="35">
        <v>4</v>
      </c>
      <c r="X132" s="14">
        <v>0</v>
      </c>
      <c r="Z132" s="13">
        <f t="shared" si="179"/>
        <v>1.9088805085146059</v>
      </c>
      <c r="AA132" s="13">
        <f t="shared" si="180"/>
        <v>4.2121430865865979E-3</v>
      </c>
      <c r="AB132" s="13">
        <f t="shared" si="181"/>
        <v>0.15201840647106565</v>
      </c>
      <c r="AC132" s="13">
        <f t="shared" si="182"/>
        <v>1.5919620769196997E-2</v>
      </c>
      <c r="AD132" s="13">
        <f t="shared" si="183"/>
        <v>0</v>
      </c>
      <c r="AE132" s="13">
        <f t="shared" si="184"/>
        <v>0.16912133119564321</v>
      </c>
      <c r="AF132" s="13">
        <f t="shared" si="185"/>
        <v>1.7111166159036333</v>
      </c>
      <c r="AG132" s="13">
        <f t="shared" si="186"/>
        <v>3.4093563613650998E-2</v>
      </c>
      <c r="AH132" s="13">
        <f t="shared" si="187"/>
        <v>4.6244869613822973E-3</v>
      </c>
      <c r="AI132" s="13">
        <f t="shared" si="188"/>
        <v>2.2099758341439985E-3</v>
      </c>
      <c r="AJ132" s="13">
        <f t="shared" si="189"/>
        <v>1.4833648575339445E-3</v>
      </c>
      <c r="AK132" s="13">
        <f t="shared" si="190"/>
        <v>0</v>
      </c>
      <c r="AL132" s="13">
        <f t="shared" si="191"/>
        <v>4.0036800172074427</v>
      </c>
      <c r="AM132" s="13">
        <f t="shared" si="192"/>
        <v>0.91005322945611544</v>
      </c>
      <c r="AN132" s="10">
        <f t="shared" si="193"/>
        <v>0</v>
      </c>
      <c r="AP132">
        <f t="shared" si="194"/>
        <v>54.887</v>
      </c>
      <c r="AQ132">
        <f t="shared" si="195"/>
        <v>0.161</v>
      </c>
      <c r="AR132">
        <f t="shared" si="196"/>
        <v>3.7090000000000001</v>
      </c>
      <c r="AS132">
        <f t="shared" si="197"/>
        <v>0.57899999999999996</v>
      </c>
      <c r="AT132">
        <f t="shared" si="198"/>
        <v>0</v>
      </c>
      <c r="AU132">
        <f t="shared" si="199"/>
        <v>5.8150000000000004</v>
      </c>
      <c r="AV132">
        <f t="shared" si="200"/>
        <v>33.006</v>
      </c>
      <c r="AW132">
        <f t="shared" si="201"/>
        <v>0.91500000000000004</v>
      </c>
      <c r="AX132">
        <f t="shared" si="202"/>
        <v>0.157</v>
      </c>
      <c r="AY132">
        <f t="shared" si="203"/>
        <v>7.9000000000000001E-2</v>
      </c>
      <c r="AZ132">
        <f t="shared" si="204"/>
        <v>2.1999999999999999E-2</v>
      </c>
      <c r="BA132">
        <f t="shared" si="205"/>
        <v>0</v>
      </c>
      <c r="BB132">
        <f t="shared" si="206"/>
        <v>99.330000000000013</v>
      </c>
      <c r="BD132">
        <f t="shared" si="207"/>
        <v>0.91356524633821579</v>
      </c>
      <c r="BE132">
        <f t="shared" si="208"/>
        <v>2.0158765932937672E-3</v>
      </c>
      <c r="BF132">
        <f t="shared" si="209"/>
        <v>7.2754021184778347E-2</v>
      </c>
      <c r="BG132">
        <f t="shared" si="210"/>
        <v>7.6189222975195725E-3</v>
      </c>
      <c r="BH132">
        <f t="shared" si="211"/>
        <v>8.0939257279661503E-2</v>
      </c>
      <c r="BI132">
        <f t="shared" si="212"/>
        <v>0</v>
      </c>
      <c r="BJ132">
        <f t="shared" si="213"/>
        <v>0.81891803376306305</v>
      </c>
      <c r="BK132">
        <f t="shared" si="214"/>
        <v>1.6316733657409224E-2</v>
      </c>
      <c r="BL132">
        <f t="shared" si="215"/>
        <v>2.213218978987107E-3</v>
      </c>
      <c r="BM132">
        <f t="shared" si="216"/>
        <v>1.0576655313497417E-3</v>
      </c>
      <c r="BN132">
        <f t="shared" si="217"/>
        <v>7.099190208280559E-4</v>
      </c>
      <c r="BO132">
        <f t="shared" si="218"/>
        <v>0</v>
      </c>
      <c r="BP132">
        <f t="shared" si="219"/>
        <v>1.9161088946451061</v>
      </c>
      <c r="BQ132">
        <f t="shared" si="220"/>
        <v>2.0894845947411502</v>
      </c>
    </row>
    <row r="133" spans="1:69" x14ac:dyDescent="0.15">
      <c r="A133" t="s">
        <v>197</v>
      </c>
      <c r="B133">
        <v>489</v>
      </c>
      <c r="C133" s="25">
        <f t="shared" si="134"/>
        <v>4.4721359549955126</v>
      </c>
      <c r="D133" s="1">
        <v>55.109000000000002</v>
      </c>
      <c r="E133" s="1">
        <v>0.14199999999999999</v>
      </c>
      <c r="F133" s="1">
        <v>3.7519999999999998</v>
      </c>
      <c r="G133" s="1">
        <v>0.58099999999999996</v>
      </c>
      <c r="H133" s="1">
        <v>5.8479999999999999</v>
      </c>
      <c r="I133" s="1">
        <v>33.084000000000003</v>
      </c>
      <c r="J133" s="1">
        <v>0.93400000000000005</v>
      </c>
      <c r="K133" s="1">
        <v>0.16300000000000001</v>
      </c>
      <c r="L133" s="1">
        <v>8.1000000000000003E-2</v>
      </c>
      <c r="M133" s="1">
        <v>1.2E-2</v>
      </c>
      <c r="O133">
        <f t="shared" si="178"/>
        <v>99.706000000000017</v>
      </c>
      <c r="Q133" s="1">
        <v>46.472000000000001</v>
      </c>
      <c r="R133" s="1">
        <v>80.286000000000001</v>
      </c>
      <c r="S133" s="1">
        <v>11.041</v>
      </c>
      <c r="V133" s="35">
        <v>12</v>
      </c>
      <c r="W133" s="35">
        <v>4</v>
      </c>
      <c r="X133" s="14">
        <v>0</v>
      </c>
      <c r="Z133" s="13">
        <f t="shared" si="179"/>
        <v>1.9093519685585225</v>
      </c>
      <c r="AA133" s="13">
        <f t="shared" si="180"/>
        <v>3.7010060702684622E-3</v>
      </c>
      <c r="AB133" s="13">
        <f t="shared" si="181"/>
        <v>0.15319916048710691</v>
      </c>
      <c r="AC133" s="13">
        <f t="shared" si="182"/>
        <v>1.5914188574256038E-2</v>
      </c>
      <c r="AD133" s="13">
        <f t="shared" si="183"/>
        <v>0</v>
      </c>
      <c r="AE133" s="13">
        <f t="shared" si="184"/>
        <v>0.16943777765808124</v>
      </c>
      <c r="AF133" s="13">
        <f t="shared" si="185"/>
        <v>1.7086729284046105</v>
      </c>
      <c r="AG133" s="13">
        <f t="shared" si="186"/>
        <v>3.4669884392523602E-2</v>
      </c>
      <c r="AH133" s="13">
        <f t="shared" si="187"/>
        <v>4.78305885225783E-3</v>
      </c>
      <c r="AI133" s="13">
        <f t="shared" si="188"/>
        <v>2.257353973090015E-3</v>
      </c>
      <c r="AJ133" s="13">
        <f t="shared" si="189"/>
        <v>8.0604773962186728E-4</v>
      </c>
      <c r="AK133" s="13">
        <f t="shared" si="190"/>
        <v>0</v>
      </c>
      <c r="AL133" s="13">
        <f t="shared" si="191"/>
        <v>4.0027933747103397</v>
      </c>
      <c r="AM133" s="13">
        <f t="shared" si="192"/>
        <v>0.90978285938569936</v>
      </c>
      <c r="AN133" s="10">
        <f t="shared" si="193"/>
        <v>0</v>
      </c>
      <c r="AP133">
        <f t="shared" si="194"/>
        <v>55.109000000000002</v>
      </c>
      <c r="AQ133">
        <f t="shared" si="195"/>
        <v>0.14199999999999999</v>
      </c>
      <c r="AR133">
        <f t="shared" si="196"/>
        <v>3.7519999999999998</v>
      </c>
      <c r="AS133">
        <f t="shared" si="197"/>
        <v>0.58099999999999996</v>
      </c>
      <c r="AT133">
        <f t="shared" si="198"/>
        <v>0</v>
      </c>
      <c r="AU133">
        <f t="shared" si="199"/>
        <v>5.8479999999999999</v>
      </c>
      <c r="AV133">
        <f t="shared" si="200"/>
        <v>33.084000000000003</v>
      </c>
      <c r="AW133">
        <f t="shared" si="201"/>
        <v>0.93400000000000005</v>
      </c>
      <c r="AX133">
        <f t="shared" si="202"/>
        <v>0.16300000000000001</v>
      </c>
      <c r="AY133">
        <f t="shared" si="203"/>
        <v>8.1000000000000003E-2</v>
      </c>
      <c r="AZ133">
        <f t="shared" si="204"/>
        <v>1.2E-2</v>
      </c>
      <c r="BA133">
        <f t="shared" si="205"/>
        <v>0</v>
      </c>
      <c r="BB133">
        <f t="shared" si="206"/>
        <v>99.706000000000017</v>
      </c>
      <c r="BD133">
        <f t="shared" si="207"/>
        <v>0.91726031957390153</v>
      </c>
      <c r="BE133">
        <f t="shared" si="208"/>
        <v>1.7779781133398442E-3</v>
      </c>
      <c r="BF133">
        <f t="shared" si="209"/>
        <v>7.3597489211455466E-2</v>
      </c>
      <c r="BG133">
        <f t="shared" si="210"/>
        <v>7.6452398184091051E-3</v>
      </c>
      <c r="BH133">
        <f t="shared" si="211"/>
        <v>8.1398585824842717E-2</v>
      </c>
      <c r="BI133">
        <f t="shared" si="212"/>
        <v>0</v>
      </c>
      <c r="BJ133">
        <f t="shared" si="213"/>
        <v>0.82085330633876208</v>
      </c>
      <c r="BK133">
        <f t="shared" si="214"/>
        <v>1.6655551077617722E-2</v>
      </c>
      <c r="BL133">
        <f t="shared" si="215"/>
        <v>2.2978005960184616E-3</v>
      </c>
      <c r="BM133">
        <f t="shared" si="216"/>
        <v>1.084441873915558E-3</v>
      </c>
      <c r="BN133">
        <f t="shared" si="217"/>
        <v>3.8722855681530327E-4</v>
      </c>
      <c r="BO133">
        <f t="shared" si="218"/>
        <v>0</v>
      </c>
      <c r="BP133">
        <f t="shared" si="219"/>
        <v>1.9229579409850774</v>
      </c>
      <c r="BQ133">
        <f t="shared" si="220"/>
        <v>2.0815813437187396</v>
      </c>
    </row>
    <row r="134" spans="1:69" x14ac:dyDescent="0.15">
      <c r="A134" t="s">
        <v>198</v>
      </c>
      <c r="B134">
        <v>490</v>
      </c>
      <c r="C134" s="25">
        <f t="shared" ref="C134:C143" si="221">SQRT((Q133-Q134)^2+(R133-R134)^2)*1000</f>
        <v>4.9999999999982947</v>
      </c>
      <c r="D134" s="1">
        <v>55.298000000000002</v>
      </c>
      <c r="E134" s="1">
        <v>0.14000000000000001</v>
      </c>
      <c r="F134" s="1">
        <v>3.573</v>
      </c>
      <c r="G134" s="1">
        <v>0.56699999999999995</v>
      </c>
      <c r="H134" s="1">
        <v>5.9290000000000003</v>
      </c>
      <c r="I134" s="1">
        <v>33.338999999999999</v>
      </c>
      <c r="J134" s="1">
        <v>0.495</v>
      </c>
      <c r="K134" s="1">
        <v>0.16700000000000001</v>
      </c>
      <c r="L134" s="1">
        <v>0.08</v>
      </c>
      <c r="M134" s="1">
        <v>1.0999999999999999E-2</v>
      </c>
      <c r="O134">
        <f t="shared" si="178"/>
        <v>99.599000000000004</v>
      </c>
      <c r="Q134" s="1">
        <v>46.475999999999999</v>
      </c>
      <c r="R134" s="1">
        <v>80.289000000000001</v>
      </c>
      <c r="S134" s="1">
        <v>11.041</v>
      </c>
      <c r="V134" s="35">
        <v>12</v>
      </c>
      <c r="W134" s="35">
        <v>4</v>
      </c>
      <c r="X134" s="14">
        <v>0</v>
      </c>
      <c r="Z134" s="13">
        <f t="shared" si="179"/>
        <v>1.9156668655521365</v>
      </c>
      <c r="AA134" s="13">
        <f t="shared" si="180"/>
        <v>3.6484347972091861E-3</v>
      </c>
      <c r="AB134" s="13">
        <f t="shared" si="181"/>
        <v>0.14587258273905679</v>
      </c>
      <c r="AC134" s="13">
        <f t="shared" si="182"/>
        <v>1.5528822537421284E-2</v>
      </c>
      <c r="AD134" s="13">
        <f t="shared" si="183"/>
        <v>0</v>
      </c>
      <c r="AE134" s="13">
        <f t="shared" si="184"/>
        <v>0.17176371847773009</v>
      </c>
      <c r="AF134" s="13">
        <f t="shared" si="185"/>
        <v>1.7216330694593083</v>
      </c>
      <c r="AG134" s="13">
        <f t="shared" si="186"/>
        <v>1.837205837561565E-2</v>
      </c>
      <c r="AH134" s="13">
        <f t="shared" si="187"/>
        <v>4.899837665404666E-3</v>
      </c>
      <c r="AI134" s="13">
        <f t="shared" si="188"/>
        <v>2.2292138581642509E-3</v>
      </c>
      <c r="AJ134" s="13">
        <f t="shared" si="189"/>
        <v>7.3878710073750826E-4</v>
      </c>
      <c r="AK134" s="13">
        <f t="shared" si="190"/>
        <v>0</v>
      </c>
      <c r="AL134" s="13">
        <f t="shared" si="191"/>
        <v>4.0003533905627844</v>
      </c>
      <c r="AM134" s="13">
        <f t="shared" si="192"/>
        <v>0.90928276652202611</v>
      </c>
      <c r="AN134" s="10">
        <f t="shared" si="193"/>
        <v>0</v>
      </c>
      <c r="AP134">
        <f t="shared" si="194"/>
        <v>55.298000000000002</v>
      </c>
      <c r="AQ134">
        <f t="shared" si="195"/>
        <v>0.14000000000000001</v>
      </c>
      <c r="AR134">
        <f t="shared" si="196"/>
        <v>3.573</v>
      </c>
      <c r="AS134">
        <f t="shared" si="197"/>
        <v>0.56699999999999995</v>
      </c>
      <c r="AT134">
        <f t="shared" si="198"/>
        <v>0</v>
      </c>
      <c r="AU134">
        <f t="shared" si="199"/>
        <v>5.9290000000000003</v>
      </c>
      <c r="AV134">
        <f t="shared" si="200"/>
        <v>33.338999999999999</v>
      </c>
      <c r="AW134">
        <f t="shared" si="201"/>
        <v>0.495</v>
      </c>
      <c r="AX134">
        <f t="shared" si="202"/>
        <v>0.16700000000000001</v>
      </c>
      <c r="AY134">
        <f t="shared" si="203"/>
        <v>0.08</v>
      </c>
      <c r="AZ134">
        <f t="shared" si="204"/>
        <v>1.0999999999999999E-2</v>
      </c>
      <c r="BA134">
        <f t="shared" si="205"/>
        <v>0</v>
      </c>
      <c r="BB134">
        <f t="shared" si="206"/>
        <v>99.599000000000004</v>
      </c>
      <c r="BD134">
        <f t="shared" si="207"/>
        <v>0.92040612516644482</v>
      </c>
      <c r="BE134">
        <f t="shared" si="208"/>
        <v>1.7529361680815368E-3</v>
      </c>
      <c r="BF134">
        <f t="shared" si="209"/>
        <v>7.0086308356218124E-2</v>
      </c>
      <c r="BG134">
        <f t="shared" si="210"/>
        <v>7.4610171721823789E-3</v>
      </c>
      <c r="BH134">
        <f t="shared" si="211"/>
        <v>8.2526028617560282E-2</v>
      </c>
      <c r="BI134">
        <f t="shared" si="212"/>
        <v>0</v>
      </c>
      <c r="BJ134">
        <f t="shared" si="213"/>
        <v>0.82718015899008535</v>
      </c>
      <c r="BK134">
        <f t="shared" si="214"/>
        <v>8.8270854212213843E-3</v>
      </c>
      <c r="BL134">
        <f t="shared" si="215"/>
        <v>2.3541883407060312E-3</v>
      </c>
      <c r="BM134">
        <f t="shared" si="216"/>
        <v>1.07105370263265E-3</v>
      </c>
      <c r="BN134">
        <f t="shared" si="217"/>
        <v>3.5495951041402795E-4</v>
      </c>
      <c r="BO134">
        <f t="shared" si="218"/>
        <v>0</v>
      </c>
      <c r="BP134">
        <f t="shared" si="219"/>
        <v>1.9220198614455466</v>
      </c>
      <c r="BQ134">
        <f t="shared" si="220"/>
        <v>2.0813278108136344</v>
      </c>
    </row>
    <row r="135" spans="1:69" x14ac:dyDescent="0.15">
      <c r="A135" t="s">
        <v>199</v>
      </c>
      <c r="B135">
        <v>491</v>
      </c>
      <c r="C135" s="25">
        <f t="shared" si="221"/>
        <v>5.6568542494942697</v>
      </c>
      <c r="D135" s="1">
        <v>55.27</v>
      </c>
      <c r="E135" s="1">
        <v>0.14799999999999999</v>
      </c>
      <c r="F135" s="1">
        <v>3.589</v>
      </c>
      <c r="G135" s="1">
        <v>0.57199999999999995</v>
      </c>
      <c r="H135" s="1">
        <v>5.9139999999999997</v>
      </c>
      <c r="I135" s="1">
        <v>33.393000000000001</v>
      </c>
      <c r="J135" s="1">
        <v>0.48599999999999999</v>
      </c>
      <c r="K135" s="1">
        <v>0.16300000000000001</v>
      </c>
      <c r="L135" s="1">
        <v>8.3000000000000004E-2</v>
      </c>
      <c r="M135" s="1">
        <v>7.0000000000000001E-3</v>
      </c>
      <c r="O135">
        <f t="shared" si="178"/>
        <v>99.625000000000014</v>
      </c>
      <c r="Q135" s="1">
        <v>46.48</v>
      </c>
      <c r="R135" s="1">
        <v>80.293000000000006</v>
      </c>
      <c r="S135" s="1">
        <v>11.041</v>
      </c>
      <c r="V135" s="35">
        <v>12</v>
      </c>
      <c r="W135" s="35">
        <v>4</v>
      </c>
      <c r="X135" s="14">
        <v>0</v>
      </c>
      <c r="Z135" s="13">
        <f t="shared" si="179"/>
        <v>1.9142138174696293</v>
      </c>
      <c r="AA135" s="13">
        <f t="shared" si="180"/>
        <v>3.8559437316980213E-3</v>
      </c>
      <c r="AB135" s="13">
        <f t="shared" si="181"/>
        <v>0.1464888377861516</v>
      </c>
      <c r="AC135" s="13">
        <f t="shared" si="182"/>
        <v>1.5661808723845119E-2</v>
      </c>
      <c r="AD135" s="13">
        <f t="shared" si="183"/>
        <v>0</v>
      </c>
      <c r="AE135" s="13">
        <f t="shared" si="184"/>
        <v>0.17128594269154557</v>
      </c>
      <c r="AF135" s="13">
        <f t="shared" si="185"/>
        <v>1.7239865900425122</v>
      </c>
      <c r="AG135" s="13">
        <f t="shared" si="186"/>
        <v>1.8033470173902014E-2</v>
      </c>
      <c r="AH135" s="13">
        <f t="shared" si="187"/>
        <v>4.7812697226952122E-3</v>
      </c>
      <c r="AI135" s="13">
        <f t="shared" si="188"/>
        <v>2.3122258837324633E-3</v>
      </c>
      <c r="AJ135" s="13">
        <f t="shared" si="189"/>
        <v>4.7001863592604495E-4</v>
      </c>
      <c r="AK135" s="13">
        <f t="shared" si="190"/>
        <v>0</v>
      </c>
      <c r="AL135" s="13">
        <f t="shared" si="191"/>
        <v>4.0010899248616365</v>
      </c>
      <c r="AM135" s="13">
        <f t="shared" si="192"/>
        <v>0.90962463723121967</v>
      </c>
      <c r="AN135" s="10">
        <f t="shared" si="193"/>
        <v>0</v>
      </c>
      <c r="AP135">
        <f t="shared" si="194"/>
        <v>55.27</v>
      </c>
      <c r="AQ135">
        <f t="shared" si="195"/>
        <v>0.14799999999999999</v>
      </c>
      <c r="AR135">
        <f t="shared" si="196"/>
        <v>3.589</v>
      </c>
      <c r="AS135">
        <f t="shared" si="197"/>
        <v>0.57199999999999995</v>
      </c>
      <c r="AT135">
        <f t="shared" si="198"/>
        <v>0</v>
      </c>
      <c r="AU135">
        <f t="shared" si="199"/>
        <v>5.9139999999999997</v>
      </c>
      <c r="AV135">
        <f t="shared" si="200"/>
        <v>33.393000000000001</v>
      </c>
      <c r="AW135">
        <f t="shared" si="201"/>
        <v>0.48599999999999999</v>
      </c>
      <c r="AX135">
        <f t="shared" si="202"/>
        <v>0.16300000000000001</v>
      </c>
      <c r="AY135">
        <f t="shared" si="203"/>
        <v>8.3000000000000004E-2</v>
      </c>
      <c r="AZ135">
        <f t="shared" si="204"/>
        <v>7.0000000000000001E-3</v>
      </c>
      <c r="BA135">
        <f t="shared" si="205"/>
        <v>0</v>
      </c>
      <c r="BB135">
        <f t="shared" si="206"/>
        <v>99.625000000000014</v>
      </c>
      <c r="BD135">
        <f t="shared" si="207"/>
        <v>0.91994007989347548</v>
      </c>
      <c r="BE135">
        <f t="shared" si="208"/>
        <v>1.8531039491147671E-3</v>
      </c>
      <c r="BF135">
        <f t="shared" si="209"/>
        <v>7.040015692428403E-2</v>
      </c>
      <c r="BG135">
        <f t="shared" si="210"/>
        <v>7.5268109744062095E-3</v>
      </c>
      <c r="BH135">
        <f t="shared" si="211"/>
        <v>8.2317242915205174E-2</v>
      </c>
      <c r="BI135">
        <f t="shared" si="212"/>
        <v>0</v>
      </c>
      <c r="BJ135">
        <f t="shared" si="213"/>
        <v>0.82851996308095388</v>
      </c>
      <c r="BK135">
        <f t="shared" si="214"/>
        <v>8.6665929590173576E-3</v>
      </c>
      <c r="BL135">
        <f t="shared" si="215"/>
        <v>2.2978005960184616E-3</v>
      </c>
      <c r="BM135">
        <f t="shared" si="216"/>
        <v>1.1112182164813742E-3</v>
      </c>
      <c r="BN135">
        <f t="shared" si="217"/>
        <v>2.258833248089269E-4</v>
      </c>
      <c r="BO135">
        <f t="shared" si="218"/>
        <v>0</v>
      </c>
      <c r="BP135">
        <f t="shared" si="219"/>
        <v>1.9228588528337656</v>
      </c>
      <c r="BQ135">
        <f t="shared" si="220"/>
        <v>2.0808027167283392</v>
      </c>
    </row>
    <row r="136" spans="1:69" s="25" customFormat="1" x14ac:dyDescent="0.15">
      <c r="A136" s="25" t="s">
        <v>200</v>
      </c>
      <c r="B136" s="25">
        <v>492</v>
      </c>
      <c r="C136" s="25">
        <f t="shared" si="221"/>
        <v>5.3851648071351477</v>
      </c>
      <c r="D136" s="26">
        <v>55.335000000000001</v>
      </c>
      <c r="E136" s="26">
        <v>0.17499999999999999</v>
      </c>
      <c r="F136" s="26">
        <v>3.6030000000000002</v>
      </c>
      <c r="G136" s="26">
        <v>0.57699999999999996</v>
      </c>
      <c r="H136" s="26">
        <v>5.6740000000000004</v>
      </c>
      <c r="I136" s="26">
        <v>32.372</v>
      </c>
      <c r="J136" s="26">
        <v>1.9259999999999999</v>
      </c>
      <c r="K136" s="26">
        <v>0.16</v>
      </c>
      <c r="L136" s="26">
        <v>7.8E-2</v>
      </c>
      <c r="M136" s="26">
        <v>3.3000000000000002E-2</v>
      </c>
      <c r="N136" s="26"/>
      <c r="O136" s="25">
        <f t="shared" ref="O136:O143" si="222">SUM(D136:N136)</f>
        <v>99.933000000000007</v>
      </c>
      <c r="Q136" s="26">
        <v>46.484999999999999</v>
      </c>
      <c r="R136" s="26">
        <v>80.295000000000002</v>
      </c>
      <c r="S136" s="26">
        <v>11.041</v>
      </c>
      <c r="U136" s="26"/>
      <c r="V136" s="27">
        <v>12</v>
      </c>
      <c r="W136" s="27">
        <v>4</v>
      </c>
      <c r="X136" s="14">
        <v>0</v>
      </c>
      <c r="Z136" s="28">
        <f t="shared" ref="Z136:Z143" si="223">IFERROR(BD136*$BQ136,"NA")</f>
        <v>1.9160219467194128</v>
      </c>
      <c r="AA136" s="28">
        <f t="shared" ref="AA136:AA143" si="224">IFERROR(BE136*$BQ136,"NA")</f>
        <v>4.5583388291336084E-3</v>
      </c>
      <c r="AB136" s="28">
        <f t="shared" ref="AB136:AB143" si="225">IFERROR(BF136*$BQ136,"NA")</f>
        <v>0.14702626340930203</v>
      </c>
      <c r="AC136" s="28">
        <f t="shared" ref="AC136:AC143" si="226">IFERROR(BG136*$BQ136,"NA")</f>
        <v>1.5795060104421638E-2</v>
      </c>
      <c r="AD136" s="28">
        <f t="shared" ref="AD136:AD143" si="227">IFERROR(IF(OR($X136="spinel", $X136="Spinel", $X136="SPINEL"),((BH136+BI136)*BQ136-AE136),BI136*$BQ136),"NA")</f>
        <v>0</v>
      </c>
      <c r="AE136" s="28">
        <f t="shared" ref="AE136:AE143" si="228">IFERROR(IF(OR($X136="spinel", $X136="Spinel", $X136="SPINEL"),(1-AF136-AG136-AH136-AI136),BH136*$BQ136),"NA")</f>
        <v>0.1642968800158372</v>
      </c>
      <c r="AF136" s="28">
        <f t="shared" ref="AF136:AF143" si="229">IFERROR(BJ136*$BQ136,"NA")</f>
        <v>1.6708888480327244</v>
      </c>
      <c r="AG136" s="28">
        <f t="shared" ref="AG136:AG143" si="230">IFERROR(BK136*$BQ136,"NA")</f>
        <v>7.1449452004808484E-2</v>
      </c>
      <c r="AH136" s="28">
        <f t="shared" ref="AH136:AH143" si="231">IFERROR(BL136*$BQ136,"NA")</f>
        <v>4.6921858450177665E-3</v>
      </c>
      <c r="AI136" s="28">
        <f t="shared" ref="AI136:AI143" si="232">IFERROR(BM136*$BQ136,"NA")</f>
        <v>2.1724328018115813E-3</v>
      </c>
      <c r="AJ136" s="28">
        <f t="shared" ref="AJ136:AJ143" si="233">IFERROR(BN136*$BQ136,"NA")</f>
        <v>2.2152898642437157E-3</v>
      </c>
      <c r="AK136" s="28">
        <f t="shared" ref="AK136:AK143" si="234">IFERROR(BO136*$BQ136,"NA")</f>
        <v>0</v>
      </c>
      <c r="AL136" s="28">
        <f t="shared" ref="AL136:AL143" si="235">IFERROR(SUM(Z136:AK136),"NA")</f>
        <v>3.9991166976267141</v>
      </c>
      <c r="AM136" s="28">
        <f t="shared" ref="AM136:AM143" si="236">IFERROR(AF136/(AF136+AE136),"NA")</f>
        <v>0.91047397682710751</v>
      </c>
      <c r="AN136" s="29">
        <f t="shared" ref="AN136:AN143" si="237">IFERROR(AD136/(AD136+AE136),"NA")</f>
        <v>0</v>
      </c>
      <c r="AP136" s="25">
        <f t="shared" ref="AP136:AP143" si="238">D136</f>
        <v>55.335000000000001</v>
      </c>
      <c r="AQ136" s="25">
        <f t="shared" ref="AQ136:AQ143" si="239">E136</f>
        <v>0.17499999999999999</v>
      </c>
      <c r="AR136" s="25">
        <f t="shared" ref="AR136:AR143" si="240">F136</f>
        <v>3.6030000000000002</v>
      </c>
      <c r="AS136" s="25">
        <f t="shared" ref="AS136:AS143" si="241">G136</f>
        <v>0.57699999999999996</v>
      </c>
      <c r="AT136" s="25">
        <f t="shared" ref="AT136:AT143" si="242">BI136*AT$1/2</f>
        <v>0</v>
      </c>
      <c r="AU136" s="25">
        <f t="shared" ref="AU136:AU143" si="243">BH136*AU$1</f>
        <v>5.6740000000000004</v>
      </c>
      <c r="AV136" s="25">
        <f t="shared" ref="AV136:AV143" si="244">I136</f>
        <v>32.372</v>
      </c>
      <c r="AW136" s="25">
        <f t="shared" ref="AW136:AW143" si="245">J136</f>
        <v>1.9259999999999999</v>
      </c>
      <c r="AX136" s="25">
        <f t="shared" ref="AX136:AX143" si="246">K136</f>
        <v>0.16</v>
      </c>
      <c r="AY136" s="25">
        <f t="shared" ref="AY136:AY143" si="247">L136</f>
        <v>7.8E-2</v>
      </c>
      <c r="AZ136" s="25">
        <f t="shared" ref="AZ136:AZ143" si="248">M136</f>
        <v>3.3000000000000002E-2</v>
      </c>
      <c r="BA136" s="25">
        <f t="shared" ref="BA136:BA143" si="249">N136</f>
        <v>0</v>
      </c>
      <c r="BB136" s="25">
        <f t="shared" ref="BB136:BB143" si="250">SUM(AP136:BA136)</f>
        <v>99.933000000000007</v>
      </c>
      <c r="BD136" s="25">
        <f t="shared" ref="BD136:BD143" si="251">D136/AP$1</f>
        <v>0.92102197070572578</v>
      </c>
      <c r="BE136" s="25">
        <f t="shared" ref="BE136:BE143" si="252">E136/AQ$1</f>
        <v>2.1911702101019208E-3</v>
      </c>
      <c r="BF136" s="25">
        <f t="shared" ref="BF136:BF143" si="253">F136/AR$1*2</f>
        <v>7.0674774421341707E-2</v>
      </c>
      <c r="BG136" s="25">
        <f t="shared" ref="BG136:BG143" si="254">G136/AS$1*2</f>
        <v>7.5926047766300409E-3</v>
      </c>
      <c r="BH136" s="25">
        <f t="shared" ref="BH136:BH143" si="255">IF(OR($X136="spinel", $X136="Spinel", $X136="SPINEL"),H136/AU$1,H136/AU$1*(1-$X136))</f>
        <v>7.8976671677523536E-2</v>
      </c>
      <c r="BI136" s="25">
        <f t="shared" ref="BI136:BI143" si="256">IF(OR($X136="spinel", $X136="Spinel", $X136="SPINEL"),0,H136/AU$1*$X136)</f>
        <v>0</v>
      </c>
      <c r="BJ136" s="25">
        <f t="shared" ref="BJ136:BJ143" si="257">I136/AV$1</f>
        <v>0.80318774128879222</v>
      </c>
      <c r="BK136" s="25">
        <f t="shared" ref="BK136:BK143" si="258">J136/AW$1</f>
        <v>3.4345386911661384E-2</v>
      </c>
      <c r="BL136" s="25">
        <f t="shared" ref="BL136:BL143" si="259">K136/AX$1</f>
        <v>2.2555097875027845E-3</v>
      </c>
      <c r="BM136" s="25">
        <f t="shared" ref="BM136:BM143" si="260">L136/AY$1</f>
        <v>1.0442773600668337E-3</v>
      </c>
      <c r="BN136" s="25">
        <f t="shared" ref="BN136:BN143" si="261">M136/AZ$1*2</f>
        <v>1.064878531242084E-3</v>
      </c>
      <c r="BO136" s="25">
        <f t="shared" ref="BO136:BO143" si="262">N136/BA$1*2</f>
        <v>0</v>
      </c>
      <c r="BP136" s="25">
        <f t="shared" ref="BP136:BP143" si="263">SUM(BD136:BO136)</f>
        <v>1.9223549856705884</v>
      </c>
      <c r="BQ136" s="25">
        <f t="shared" ref="BQ136:BQ143" si="264">IFERROR(IF(OR($U136="Total",$U136="total", $U136="TOTAL"),$W136/$BP136,V136/(BD136*4+BE136*4+BF136*3+BG136*3+BH136*2+BI136*3+BJ136*2+BK136*2+BL136*2+BM136*2+BN136+BO136)),"NA")</f>
        <v>2.0803216510147702</v>
      </c>
    </row>
    <row r="137" spans="1:69" s="25" customFormat="1" x14ac:dyDescent="0.15">
      <c r="A137" s="25" t="s">
        <v>201</v>
      </c>
      <c r="B137" s="25">
        <v>493</v>
      </c>
      <c r="C137" s="25">
        <f t="shared" si="221"/>
        <v>4.2426406871194464</v>
      </c>
      <c r="D137" s="26">
        <v>55.337000000000003</v>
      </c>
      <c r="E137" s="26">
        <v>0.13800000000000001</v>
      </c>
      <c r="F137" s="26">
        <v>3.5049999999999999</v>
      </c>
      <c r="G137" s="26">
        <v>0.53800000000000003</v>
      </c>
      <c r="H137" s="26">
        <v>5.9</v>
      </c>
      <c r="I137" s="26">
        <v>33.326000000000001</v>
      </c>
      <c r="J137" s="26">
        <v>0.57399999999999995</v>
      </c>
      <c r="K137" s="26">
        <v>0.16900000000000001</v>
      </c>
      <c r="L137" s="26">
        <v>8.4000000000000005E-2</v>
      </c>
      <c r="M137" s="26">
        <v>6.0000000000000001E-3</v>
      </c>
      <c r="N137" s="26"/>
      <c r="O137" s="25">
        <f t="shared" si="222"/>
        <v>99.576999999999998</v>
      </c>
      <c r="Q137" s="26">
        <v>46.488</v>
      </c>
      <c r="R137" s="26">
        <v>80.298000000000002</v>
      </c>
      <c r="S137" s="26">
        <v>11.041</v>
      </c>
      <c r="U137" s="26"/>
      <c r="V137" s="27">
        <v>12</v>
      </c>
      <c r="W137" s="27">
        <v>4</v>
      </c>
      <c r="X137" s="14">
        <v>0</v>
      </c>
      <c r="Z137" s="28">
        <f t="shared" si="223"/>
        <v>1.9174445219260581</v>
      </c>
      <c r="AA137" s="28">
        <f t="shared" si="224"/>
        <v>3.597114589265169E-3</v>
      </c>
      <c r="AB137" s="28">
        <f t="shared" si="225"/>
        <v>0.1431282335813438</v>
      </c>
      <c r="AC137" s="28">
        <f t="shared" si="226"/>
        <v>1.4737858300842023E-2</v>
      </c>
      <c r="AD137" s="28">
        <f t="shared" si="227"/>
        <v>0</v>
      </c>
      <c r="AE137" s="28">
        <f t="shared" si="228"/>
        <v>0.1709616212884445</v>
      </c>
      <c r="AF137" s="28">
        <f t="shared" si="229"/>
        <v>1.7213447129447499</v>
      </c>
      <c r="AG137" s="28">
        <f t="shared" si="230"/>
        <v>2.1308905485512002E-2</v>
      </c>
      <c r="AH137" s="28">
        <f t="shared" si="231"/>
        <v>4.9596217769425641E-3</v>
      </c>
      <c r="AI137" s="28">
        <f t="shared" si="232"/>
        <v>2.3411954222510053E-3</v>
      </c>
      <c r="AJ137" s="28">
        <f t="shared" si="233"/>
        <v>4.030644563486465E-4</v>
      </c>
      <c r="AK137" s="28">
        <f t="shared" si="234"/>
        <v>0</v>
      </c>
      <c r="AL137" s="28">
        <f t="shared" si="235"/>
        <v>4.0002268497717584</v>
      </c>
      <c r="AM137" s="28">
        <f t="shared" si="236"/>
        <v>0.9096543629349938</v>
      </c>
      <c r="AN137" s="29">
        <f t="shared" si="237"/>
        <v>0</v>
      </c>
      <c r="AP137" s="25">
        <f t="shared" si="238"/>
        <v>55.337000000000003</v>
      </c>
      <c r="AQ137" s="25">
        <f t="shared" si="239"/>
        <v>0.13800000000000001</v>
      </c>
      <c r="AR137" s="25">
        <f t="shared" si="240"/>
        <v>3.5049999999999999</v>
      </c>
      <c r="AS137" s="25">
        <f t="shared" si="241"/>
        <v>0.53800000000000003</v>
      </c>
      <c r="AT137" s="25">
        <f t="shared" si="242"/>
        <v>0</v>
      </c>
      <c r="AU137" s="25">
        <f t="shared" si="243"/>
        <v>5.9</v>
      </c>
      <c r="AV137" s="25">
        <f t="shared" si="244"/>
        <v>33.326000000000001</v>
      </c>
      <c r="AW137" s="25">
        <f t="shared" si="245"/>
        <v>0.57399999999999995</v>
      </c>
      <c r="AX137" s="25">
        <f t="shared" si="246"/>
        <v>0.16900000000000001</v>
      </c>
      <c r="AY137" s="25">
        <f t="shared" si="247"/>
        <v>8.4000000000000005E-2</v>
      </c>
      <c r="AZ137" s="25">
        <f t="shared" si="248"/>
        <v>6.0000000000000001E-3</v>
      </c>
      <c r="BA137" s="25">
        <f t="shared" si="249"/>
        <v>0</v>
      </c>
      <c r="BB137" s="25">
        <f t="shared" si="250"/>
        <v>99.576999999999998</v>
      </c>
      <c r="BD137" s="25">
        <f t="shared" si="251"/>
        <v>0.92105525965379498</v>
      </c>
      <c r="BE137" s="25">
        <f t="shared" si="252"/>
        <v>1.7278942228232291E-3</v>
      </c>
      <c r="BF137" s="25">
        <f t="shared" si="253"/>
        <v>6.875245194193802E-2</v>
      </c>
      <c r="BG137" s="25">
        <f t="shared" si="254"/>
        <v>7.0794131192841638E-3</v>
      </c>
      <c r="BH137" s="25">
        <f t="shared" si="255"/>
        <v>8.2122376259673752E-2</v>
      </c>
      <c r="BI137" s="25">
        <f t="shared" si="256"/>
        <v>0</v>
      </c>
      <c r="BJ137" s="25">
        <f t="shared" si="257"/>
        <v>0.82685761356080223</v>
      </c>
      <c r="BK137" s="25">
        <f t="shared" si="258"/>
        <v>1.0235852589456714E-2</v>
      </c>
      <c r="BL137" s="25">
        <f t="shared" si="259"/>
        <v>2.3823822130498162E-3</v>
      </c>
      <c r="BM137" s="25">
        <f t="shared" si="260"/>
        <v>1.1246063877642825E-3</v>
      </c>
      <c r="BN137" s="25">
        <f t="shared" si="261"/>
        <v>1.9361427840765164E-4</v>
      </c>
      <c r="BO137" s="25">
        <f t="shared" si="262"/>
        <v>0</v>
      </c>
      <c r="BP137" s="25">
        <f t="shared" si="263"/>
        <v>1.9215314642269949</v>
      </c>
      <c r="BQ137" s="25">
        <f t="shared" si="264"/>
        <v>2.0817909694655938</v>
      </c>
    </row>
    <row r="138" spans="1:69" x14ac:dyDescent="0.15">
      <c r="A138" t="s">
        <v>202</v>
      </c>
      <c r="B138">
        <v>494</v>
      </c>
      <c r="C138" s="25">
        <f t="shared" si="221"/>
        <v>5.3851648071351477</v>
      </c>
      <c r="D138" s="1">
        <v>55.154000000000003</v>
      </c>
      <c r="E138" s="1">
        <v>0.14599999999999999</v>
      </c>
      <c r="F138" s="1">
        <v>3.4860000000000002</v>
      </c>
      <c r="G138" s="1">
        <v>0.52200000000000002</v>
      </c>
      <c r="H138" s="1">
        <v>5.7439999999999998</v>
      </c>
      <c r="I138" s="1">
        <v>32.76</v>
      </c>
      <c r="J138" s="1">
        <v>1.327</v>
      </c>
      <c r="K138" s="1">
        <v>0.152</v>
      </c>
      <c r="L138" s="1">
        <v>6.6000000000000003E-2</v>
      </c>
      <c r="M138" s="1">
        <v>2.5000000000000001E-2</v>
      </c>
      <c r="O138">
        <f t="shared" si="222"/>
        <v>99.381999999999991</v>
      </c>
      <c r="Q138" s="1">
        <v>46.493000000000002</v>
      </c>
      <c r="R138" s="1">
        <v>80.3</v>
      </c>
      <c r="S138" s="1">
        <v>11.041</v>
      </c>
      <c r="V138" s="35">
        <v>12</v>
      </c>
      <c r="W138" s="35">
        <v>4</v>
      </c>
      <c r="X138" s="14">
        <v>0</v>
      </c>
      <c r="Z138" s="13">
        <f t="shared" si="223"/>
        <v>1.9175752683713585</v>
      </c>
      <c r="AA138" s="13">
        <f t="shared" si="224"/>
        <v>3.8185303872372549E-3</v>
      </c>
      <c r="AB138" s="13">
        <f t="shared" si="225"/>
        <v>0.14283442166470306</v>
      </c>
      <c r="AC138" s="13">
        <f t="shared" si="226"/>
        <v>1.4347981654119395E-2</v>
      </c>
      <c r="AD138" s="13">
        <f t="shared" si="227"/>
        <v>0</v>
      </c>
      <c r="AE138" s="13">
        <f t="shared" si="228"/>
        <v>0.16700491628154082</v>
      </c>
      <c r="AF138" s="13">
        <f t="shared" si="229"/>
        <v>1.6978400028924214</v>
      </c>
      <c r="AG138" s="13">
        <f t="shared" si="230"/>
        <v>4.9429746400011076E-2</v>
      </c>
      <c r="AH138" s="13">
        <f t="shared" si="231"/>
        <v>4.4758306949737175E-3</v>
      </c>
      <c r="AI138" s="13">
        <f t="shared" si="232"/>
        <v>1.8457400014448202E-3</v>
      </c>
      <c r="AJ138" s="13">
        <f t="shared" si="233"/>
        <v>1.6851224683639607E-3</v>
      </c>
      <c r="AK138" s="13">
        <f t="shared" si="234"/>
        <v>0</v>
      </c>
      <c r="AL138" s="13">
        <f t="shared" si="235"/>
        <v>4.0008575608161738</v>
      </c>
      <c r="AM138" s="13">
        <f t="shared" si="236"/>
        <v>0.91044568126580949</v>
      </c>
      <c r="AN138" s="10">
        <f t="shared" si="237"/>
        <v>0</v>
      </c>
      <c r="AP138">
        <f t="shared" si="238"/>
        <v>55.154000000000003</v>
      </c>
      <c r="AQ138">
        <f t="shared" si="239"/>
        <v>0.14599999999999999</v>
      </c>
      <c r="AR138">
        <f t="shared" si="240"/>
        <v>3.4860000000000002</v>
      </c>
      <c r="AS138">
        <f t="shared" si="241"/>
        <v>0.52200000000000002</v>
      </c>
      <c r="AT138">
        <f t="shared" si="242"/>
        <v>0</v>
      </c>
      <c r="AU138">
        <f t="shared" si="243"/>
        <v>5.7439999999999998</v>
      </c>
      <c r="AV138">
        <f t="shared" si="244"/>
        <v>32.76</v>
      </c>
      <c r="AW138">
        <f t="shared" si="245"/>
        <v>1.327</v>
      </c>
      <c r="AX138">
        <f t="shared" si="246"/>
        <v>0.152</v>
      </c>
      <c r="AY138">
        <f t="shared" si="247"/>
        <v>6.6000000000000003E-2</v>
      </c>
      <c r="AZ138">
        <f t="shared" si="248"/>
        <v>2.5000000000000001E-2</v>
      </c>
      <c r="BA138">
        <f t="shared" si="249"/>
        <v>0</v>
      </c>
      <c r="BB138">
        <f t="shared" si="250"/>
        <v>99.381999999999991</v>
      </c>
      <c r="BD138">
        <f t="shared" si="251"/>
        <v>0.9180093209054595</v>
      </c>
      <c r="BE138">
        <f t="shared" si="252"/>
        <v>1.8280620038564595E-3</v>
      </c>
      <c r="BF138">
        <f t="shared" si="253"/>
        <v>6.8379756767359759E-2</v>
      </c>
      <c r="BG138">
        <f t="shared" si="254"/>
        <v>6.868872952167906E-3</v>
      </c>
      <c r="BH138">
        <f t="shared" si="255"/>
        <v>7.9951004955180677E-2</v>
      </c>
      <c r="BI138">
        <f t="shared" si="256"/>
        <v>0</v>
      </c>
      <c r="BJ138">
        <f t="shared" si="257"/>
        <v>0.81281448179355098</v>
      </c>
      <c r="BK138">
        <f t="shared" si="258"/>
        <v>2.3663721927193487E-2</v>
      </c>
      <c r="BL138">
        <f t="shared" si="259"/>
        <v>2.1427342981276448E-3</v>
      </c>
      <c r="BM138">
        <f t="shared" si="260"/>
        <v>8.8361930467193621E-4</v>
      </c>
      <c r="BN138">
        <f t="shared" si="261"/>
        <v>8.0672616003188186E-4</v>
      </c>
      <c r="BO138">
        <f t="shared" si="262"/>
        <v>0</v>
      </c>
      <c r="BP138">
        <f t="shared" si="263"/>
        <v>1.9153483010676005</v>
      </c>
      <c r="BQ138">
        <f t="shared" si="264"/>
        <v>2.0888407390896617</v>
      </c>
    </row>
    <row r="139" spans="1:69" x14ac:dyDescent="0.15">
      <c r="A139" t="s">
        <v>203</v>
      </c>
      <c r="B139">
        <v>495</v>
      </c>
      <c r="C139" s="25">
        <f t="shared" si="221"/>
        <v>4.9999999999982947</v>
      </c>
      <c r="D139" s="1">
        <v>55.313000000000002</v>
      </c>
      <c r="E139" s="1">
        <v>0.13800000000000001</v>
      </c>
      <c r="F139" s="1">
        <v>3.3849999999999998</v>
      </c>
      <c r="G139" s="1">
        <v>0.53</v>
      </c>
      <c r="H139" s="1">
        <v>5.8520000000000003</v>
      </c>
      <c r="I139" s="1">
        <v>33.468000000000004</v>
      </c>
      <c r="J139" s="1">
        <v>0.47099999999999997</v>
      </c>
      <c r="K139" s="1">
        <v>0.16300000000000001</v>
      </c>
      <c r="L139" s="1">
        <v>8.2000000000000003E-2</v>
      </c>
      <c r="M139" s="1">
        <v>0</v>
      </c>
      <c r="O139">
        <f t="shared" si="222"/>
        <v>99.402000000000001</v>
      </c>
      <c r="Q139" s="1">
        <v>46.497</v>
      </c>
      <c r="R139" s="1">
        <v>80.302999999999997</v>
      </c>
      <c r="S139" s="1">
        <v>11.041</v>
      </c>
      <c r="V139" s="35">
        <v>12</v>
      </c>
      <c r="W139" s="35">
        <v>4</v>
      </c>
      <c r="X139" s="14">
        <v>0</v>
      </c>
      <c r="Z139" s="13">
        <f t="shared" si="223"/>
        <v>1.9190615513208491</v>
      </c>
      <c r="AA139" s="13">
        <f t="shared" si="224"/>
        <v>3.6017102109014202E-3</v>
      </c>
      <c r="AB139" s="13">
        <f t="shared" si="225"/>
        <v>0.13840457829122271</v>
      </c>
      <c r="AC139" s="13">
        <f t="shared" si="226"/>
        <v>1.4537256883132279E-2</v>
      </c>
      <c r="AD139" s="13">
        <f t="shared" si="227"/>
        <v>0</v>
      </c>
      <c r="AE139" s="13">
        <f t="shared" si="228"/>
        <v>0.16978738821824771</v>
      </c>
      <c r="AF139" s="13">
        <f t="shared" si="229"/>
        <v>1.73088779066531</v>
      </c>
      <c r="AG139" s="13">
        <f t="shared" si="230"/>
        <v>1.7507520843282012E-2</v>
      </c>
      <c r="AH139" s="13">
        <f t="shared" si="231"/>
        <v>4.7896519127037639E-3</v>
      </c>
      <c r="AI139" s="13">
        <f t="shared" si="232"/>
        <v>2.2883725354235422E-3</v>
      </c>
      <c r="AJ139" s="13">
        <f t="shared" si="233"/>
        <v>0</v>
      </c>
      <c r="AK139" s="13">
        <f t="shared" si="234"/>
        <v>0</v>
      </c>
      <c r="AL139" s="13">
        <f t="shared" si="235"/>
        <v>4.0008658208810726</v>
      </c>
      <c r="AM139" s="13">
        <f t="shared" si="236"/>
        <v>0.91066996080941109</v>
      </c>
      <c r="AN139" s="10">
        <f t="shared" si="237"/>
        <v>0</v>
      </c>
      <c r="AP139">
        <f t="shared" si="238"/>
        <v>55.313000000000002</v>
      </c>
      <c r="AQ139">
        <f t="shared" si="239"/>
        <v>0.13800000000000001</v>
      </c>
      <c r="AR139">
        <f t="shared" si="240"/>
        <v>3.3849999999999998</v>
      </c>
      <c r="AS139">
        <f t="shared" si="241"/>
        <v>0.53</v>
      </c>
      <c r="AT139">
        <f t="shared" si="242"/>
        <v>0</v>
      </c>
      <c r="AU139">
        <f t="shared" si="243"/>
        <v>5.8520000000000003</v>
      </c>
      <c r="AV139">
        <f t="shared" si="244"/>
        <v>33.468000000000004</v>
      </c>
      <c r="AW139">
        <f t="shared" si="245"/>
        <v>0.47099999999999997</v>
      </c>
      <c r="AX139">
        <f t="shared" si="246"/>
        <v>0.16300000000000001</v>
      </c>
      <c r="AY139">
        <f t="shared" si="247"/>
        <v>8.2000000000000003E-2</v>
      </c>
      <c r="AZ139">
        <f t="shared" si="248"/>
        <v>0</v>
      </c>
      <c r="BA139">
        <f t="shared" si="249"/>
        <v>0</v>
      </c>
      <c r="BB139">
        <f t="shared" si="250"/>
        <v>99.402000000000001</v>
      </c>
      <c r="BD139">
        <f t="shared" si="251"/>
        <v>0.92065579227696415</v>
      </c>
      <c r="BE139">
        <f t="shared" si="252"/>
        <v>1.7278942228232291E-3</v>
      </c>
      <c r="BF139">
        <f t="shared" si="253"/>
        <v>6.6398587681443702E-2</v>
      </c>
      <c r="BG139">
        <f t="shared" si="254"/>
        <v>6.9741430357260345E-3</v>
      </c>
      <c r="BH139">
        <f t="shared" si="255"/>
        <v>8.1454262012137416E-2</v>
      </c>
      <c r="BI139">
        <f t="shared" si="256"/>
        <v>0</v>
      </c>
      <c r="BJ139">
        <f t="shared" si="257"/>
        <v>0.83038080209604914</v>
      </c>
      <c r="BK139">
        <f t="shared" si="258"/>
        <v>8.3991055220106487E-3</v>
      </c>
      <c r="BL139">
        <f t="shared" si="259"/>
        <v>2.2978005960184616E-3</v>
      </c>
      <c r="BM139">
        <f t="shared" si="260"/>
        <v>1.0978300451984662E-3</v>
      </c>
      <c r="BN139">
        <f t="shared" si="261"/>
        <v>0</v>
      </c>
      <c r="BO139">
        <f t="shared" si="262"/>
        <v>0</v>
      </c>
      <c r="BP139">
        <f t="shared" si="263"/>
        <v>1.9193862174883713</v>
      </c>
      <c r="BQ139">
        <f t="shared" si="264"/>
        <v>2.0844506355351653</v>
      </c>
    </row>
    <row r="140" spans="1:69" x14ac:dyDescent="0.15">
      <c r="A140" t="s">
        <v>204</v>
      </c>
      <c r="B140">
        <v>496</v>
      </c>
      <c r="C140" s="25">
        <f t="shared" si="221"/>
        <v>4.9999999999982947</v>
      </c>
      <c r="D140" s="1">
        <v>55.292000000000002</v>
      </c>
      <c r="E140" s="1">
        <v>0.14499999999999999</v>
      </c>
      <c r="F140" s="1">
        <v>3.3719999999999999</v>
      </c>
      <c r="G140" s="1">
        <v>0.51600000000000001</v>
      </c>
      <c r="H140" s="1">
        <v>5.8789999999999996</v>
      </c>
      <c r="I140" s="1">
        <v>33.512</v>
      </c>
      <c r="J140" s="1">
        <v>0.47199999999999998</v>
      </c>
      <c r="K140" s="1">
        <v>0.16600000000000001</v>
      </c>
      <c r="L140" s="1">
        <v>6.2E-2</v>
      </c>
      <c r="M140" s="1">
        <v>5.0000000000000001E-3</v>
      </c>
      <c r="O140">
        <f t="shared" si="222"/>
        <v>99.420999999999992</v>
      </c>
      <c r="Q140" s="1">
        <v>46.500999999999998</v>
      </c>
      <c r="R140" s="1">
        <v>80.305999999999997</v>
      </c>
      <c r="S140" s="1">
        <v>11.041</v>
      </c>
      <c r="V140" s="35">
        <v>12</v>
      </c>
      <c r="W140" s="35">
        <v>4</v>
      </c>
      <c r="X140" s="14">
        <v>0</v>
      </c>
      <c r="Z140" s="13">
        <f t="shared" si="223"/>
        <v>1.9182277206341769</v>
      </c>
      <c r="AA140" s="13">
        <f t="shared" si="224"/>
        <v>3.7841980346824591E-3</v>
      </c>
      <c r="AB140" s="13">
        <f t="shared" si="225"/>
        <v>0.13786547524010295</v>
      </c>
      <c r="AC140" s="13">
        <f t="shared" si="226"/>
        <v>1.4152477389191381E-2</v>
      </c>
      <c r="AD140" s="13">
        <f t="shared" si="227"/>
        <v>0</v>
      </c>
      <c r="AE140" s="13">
        <f t="shared" si="228"/>
        <v>0.1705613965736974</v>
      </c>
      <c r="AF140" s="13">
        <f t="shared" si="229"/>
        <v>1.733068283653493</v>
      </c>
      <c r="AG140" s="13">
        <f t="shared" si="230"/>
        <v>1.7543729256018693E-2</v>
      </c>
      <c r="AH140" s="13">
        <f t="shared" si="231"/>
        <v>4.8775374071436846E-3</v>
      </c>
      <c r="AI140" s="13">
        <f t="shared" si="232"/>
        <v>1.7301379678522175E-3</v>
      </c>
      <c r="AJ140" s="13">
        <f t="shared" si="233"/>
        <v>3.3629772027304433E-4</v>
      </c>
      <c r="AK140" s="13">
        <f t="shared" si="234"/>
        <v>0</v>
      </c>
      <c r="AL140" s="13">
        <f t="shared" si="235"/>
        <v>4.0021472538766325</v>
      </c>
      <c r="AM140" s="13">
        <f t="shared" si="236"/>
        <v>0.91040200815037642</v>
      </c>
      <c r="AN140" s="10">
        <f t="shared" si="237"/>
        <v>0</v>
      </c>
      <c r="AP140">
        <f t="shared" si="238"/>
        <v>55.292000000000002</v>
      </c>
      <c r="AQ140">
        <f t="shared" si="239"/>
        <v>0.14499999999999999</v>
      </c>
      <c r="AR140">
        <f t="shared" si="240"/>
        <v>3.3719999999999999</v>
      </c>
      <c r="AS140">
        <f t="shared" si="241"/>
        <v>0.51600000000000001</v>
      </c>
      <c r="AT140">
        <f t="shared" si="242"/>
        <v>0</v>
      </c>
      <c r="AU140">
        <f t="shared" si="243"/>
        <v>5.8789999999999996</v>
      </c>
      <c r="AV140">
        <f t="shared" si="244"/>
        <v>33.512</v>
      </c>
      <c r="AW140">
        <f t="shared" si="245"/>
        <v>0.47199999999999998</v>
      </c>
      <c r="AX140">
        <f t="shared" si="246"/>
        <v>0.16600000000000001</v>
      </c>
      <c r="AY140">
        <f t="shared" si="247"/>
        <v>6.2E-2</v>
      </c>
      <c r="AZ140">
        <f t="shared" si="248"/>
        <v>5.0000000000000001E-3</v>
      </c>
      <c r="BA140">
        <f t="shared" si="249"/>
        <v>0</v>
      </c>
      <c r="BB140">
        <f t="shared" si="250"/>
        <v>99.420999999999992</v>
      </c>
      <c r="BD140">
        <f t="shared" si="251"/>
        <v>0.92030625832223711</v>
      </c>
      <c r="BE140">
        <f t="shared" si="252"/>
        <v>1.8155410312273056E-3</v>
      </c>
      <c r="BF140">
        <f t="shared" si="253"/>
        <v>6.6143585719890152E-2</v>
      </c>
      <c r="BG140">
        <f t="shared" si="254"/>
        <v>6.7899203894993092E-3</v>
      </c>
      <c r="BH140">
        <f t="shared" si="255"/>
        <v>8.183007627637659E-2</v>
      </c>
      <c r="BI140">
        <f t="shared" si="256"/>
        <v>0</v>
      </c>
      <c r="BJ140">
        <f t="shared" si="257"/>
        <v>0.83147249431823822</v>
      </c>
      <c r="BK140">
        <f t="shared" si="258"/>
        <v>8.4169380178110969E-3</v>
      </c>
      <c r="BL140">
        <f t="shared" si="259"/>
        <v>2.3400914045341387E-3</v>
      </c>
      <c r="BM140">
        <f t="shared" si="260"/>
        <v>8.3006661954030368E-4</v>
      </c>
      <c r="BN140">
        <f t="shared" si="261"/>
        <v>1.6134523200637637E-4</v>
      </c>
      <c r="BO140">
        <f t="shared" si="262"/>
        <v>0</v>
      </c>
      <c r="BP140">
        <f t="shared" si="263"/>
        <v>1.9201063173313604</v>
      </c>
      <c r="BQ140">
        <f t="shared" si="264"/>
        <v>2.0843362775030987</v>
      </c>
    </row>
    <row r="141" spans="1:69" x14ac:dyDescent="0.15">
      <c r="A141" t="s">
        <v>205</v>
      </c>
      <c r="B141">
        <v>497</v>
      </c>
      <c r="C141" s="25">
        <f t="shared" si="221"/>
        <v>5.0000000000039799</v>
      </c>
      <c r="D141" s="1">
        <v>55.421999999999997</v>
      </c>
      <c r="E141" s="1">
        <v>0.129</v>
      </c>
      <c r="F141" s="1">
        <v>3.3580000000000001</v>
      </c>
      <c r="G141" s="1">
        <v>0.51</v>
      </c>
      <c r="H141" s="1">
        <v>5.8760000000000003</v>
      </c>
      <c r="I141" s="1">
        <v>33.497999999999998</v>
      </c>
      <c r="J141" s="1">
        <v>0.46800000000000003</v>
      </c>
      <c r="K141" s="1">
        <v>0.16700000000000001</v>
      </c>
      <c r="L141" s="1">
        <v>8.1000000000000003E-2</v>
      </c>
      <c r="M141" s="1">
        <v>1.4999999999999999E-2</v>
      </c>
      <c r="O141">
        <f t="shared" si="222"/>
        <v>99.523999999999987</v>
      </c>
      <c r="Q141" s="1">
        <v>46.505000000000003</v>
      </c>
      <c r="R141" s="1">
        <v>80.308999999999997</v>
      </c>
      <c r="S141" s="1">
        <v>11.041</v>
      </c>
      <c r="V141" s="35">
        <v>12</v>
      </c>
      <c r="W141" s="35">
        <v>4</v>
      </c>
      <c r="X141" s="14">
        <v>0</v>
      </c>
      <c r="Z141" s="13">
        <f t="shared" si="223"/>
        <v>1.9204921729406941</v>
      </c>
      <c r="AA141" s="13">
        <f t="shared" si="224"/>
        <v>3.3626994123229286E-3</v>
      </c>
      <c r="AB141" s="13">
        <f t="shared" si="225"/>
        <v>0.13713273324186562</v>
      </c>
      <c r="AC141" s="13">
        <f t="shared" si="226"/>
        <v>1.3971576990217872E-2</v>
      </c>
      <c r="AD141" s="13">
        <f t="shared" si="227"/>
        <v>0</v>
      </c>
      <c r="AE141" s="13">
        <f t="shared" si="228"/>
        <v>0.17027526091530465</v>
      </c>
      <c r="AF141" s="13">
        <f t="shared" si="229"/>
        <v>1.7303210430371003</v>
      </c>
      <c r="AG141" s="13">
        <f t="shared" si="230"/>
        <v>1.7374737622723839E-2</v>
      </c>
      <c r="AH141" s="13">
        <f t="shared" si="231"/>
        <v>4.9011892919744266E-3</v>
      </c>
      <c r="AI141" s="13">
        <f t="shared" si="232"/>
        <v>2.2577016495670889E-3</v>
      </c>
      <c r="AJ141" s="13">
        <f t="shared" si="233"/>
        <v>1.0077148583408863E-3</v>
      </c>
      <c r="AK141" s="13">
        <f t="shared" si="234"/>
        <v>0</v>
      </c>
      <c r="AL141" s="13">
        <f t="shared" si="235"/>
        <v>4.0010968299601117</v>
      </c>
      <c r="AM141" s="13">
        <f t="shared" si="236"/>
        <v>0.91040955906248633</v>
      </c>
      <c r="AN141" s="10">
        <f t="shared" si="237"/>
        <v>0</v>
      </c>
      <c r="AP141">
        <f t="shared" si="238"/>
        <v>55.421999999999997</v>
      </c>
      <c r="AQ141">
        <f t="shared" si="239"/>
        <v>0.129</v>
      </c>
      <c r="AR141">
        <f t="shared" si="240"/>
        <v>3.3580000000000001</v>
      </c>
      <c r="AS141">
        <f t="shared" si="241"/>
        <v>0.51</v>
      </c>
      <c r="AT141">
        <f t="shared" si="242"/>
        <v>0</v>
      </c>
      <c r="AU141">
        <f t="shared" si="243"/>
        <v>5.8760000000000003</v>
      </c>
      <c r="AV141">
        <f t="shared" si="244"/>
        <v>33.497999999999998</v>
      </c>
      <c r="AW141">
        <f t="shared" si="245"/>
        <v>0.46800000000000003</v>
      </c>
      <c r="AX141">
        <f t="shared" si="246"/>
        <v>0.16700000000000001</v>
      </c>
      <c r="AY141">
        <f t="shared" si="247"/>
        <v>8.1000000000000003E-2</v>
      </c>
      <c r="AZ141">
        <f t="shared" si="248"/>
        <v>1.4999999999999999E-2</v>
      </c>
      <c r="BA141">
        <f t="shared" si="249"/>
        <v>0</v>
      </c>
      <c r="BB141">
        <f t="shared" si="250"/>
        <v>99.523999999999987</v>
      </c>
      <c r="BD141">
        <f t="shared" si="251"/>
        <v>0.92247003994673771</v>
      </c>
      <c r="BE141">
        <f t="shared" si="252"/>
        <v>1.6152054691608445E-3</v>
      </c>
      <c r="BF141">
        <f t="shared" si="253"/>
        <v>6.5868968222832489E-2</v>
      </c>
      <c r="BG141">
        <f t="shared" si="254"/>
        <v>6.7109678268307124E-3</v>
      </c>
      <c r="BH141">
        <f t="shared" si="255"/>
        <v>8.1788319135905591E-2</v>
      </c>
      <c r="BI141">
        <f t="shared" si="256"/>
        <v>0</v>
      </c>
      <c r="BJ141">
        <f t="shared" si="257"/>
        <v>0.83112513770208707</v>
      </c>
      <c r="BK141">
        <f t="shared" si="258"/>
        <v>8.3456080346093094E-3</v>
      </c>
      <c r="BL141">
        <f t="shared" si="259"/>
        <v>2.3541883407060312E-3</v>
      </c>
      <c r="BM141">
        <f t="shared" si="260"/>
        <v>1.084441873915558E-3</v>
      </c>
      <c r="BN141">
        <f t="shared" si="261"/>
        <v>4.8403569601912906E-4</v>
      </c>
      <c r="BO141">
        <f t="shared" si="262"/>
        <v>0</v>
      </c>
      <c r="BP141">
        <f t="shared" si="263"/>
        <v>1.9218469122488044</v>
      </c>
      <c r="BQ141">
        <f t="shared" si="264"/>
        <v>2.0819019477874652</v>
      </c>
    </row>
    <row r="142" spans="1:69" x14ac:dyDescent="0.15">
      <c r="A142" t="s">
        <v>206</v>
      </c>
      <c r="B142">
        <v>498</v>
      </c>
      <c r="C142" s="25">
        <f t="shared" si="221"/>
        <v>4.9999999999982947</v>
      </c>
      <c r="D142" s="1">
        <v>55.392000000000003</v>
      </c>
      <c r="E142" s="1">
        <v>0.14000000000000001</v>
      </c>
      <c r="F142" s="1">
        <v>3.3290000000000002</v>
      </c>
      <c r="G142" s="1">
        <v>0.49199999999999999</v>
      </c>
      <c r="H142" s="1">
        <v>5.8840000000000003</v>
      </c>
      <c r="I142" s="1">
        <v>33.557000000000002</v>
      </c>
      <c r="J142" s="1">
        <v>0.46200000000000002</v>
      </c>
      <c r="K142" s="1">
        <v>0.16500000000000001</v>
      </c>
      <c r="L142" s="1">
        <v>8.5000000000000006E-2</v>
      </c>
      <c r="M142" s="1">
        <v>3.0000000000000001E-3</v>
      </c>
      <c r="O142">
        <f t="shared" si="222"/>
        <v>99.509</v>
      </c>
      <c r="Q142" s="1">
        <v>46.509</v>
      </c>
      <c r="R142" s="1">
        <v>80.311999999999998</v>
      </c>
      <c r="S142" s="1">
        <v>11.041</v>
      </c>
      <c r="V142" s="35">
        <v>12</v>
      </c>
      <c r="W142" s="35">
        <v>4</v>
      </c>
      <c r="X142" s="14">
        <v>0</v>
      </c>
      <c r="Z142" s="13">
        <f t="shared" si="223"/>
        <v>1.9198734958658816</v>
      </c>
      <c r="AA142" s="13">
        <f t="shared" si="224"/>
        <v>3.6502414535996191E-3</v>
      </c>
      <c r="AB142" s="13">
        <f t="shared" si="225"/>
        <v>0.1359782522997226</v>
      </c>
      <c r="AC142" s="13">
        <f t="shared" si="226"/>
        <v>1.3481417996966723E-2</v>
      </c>
      <c r="AD142" s="13">
        <f t="shared" si="227"/>
        <v>0</v>
      </c>
      <c r="AE142" s="13">
        <f t="shared" si="228"/>
        <v>0.17054447356801575</v>
      </c>
      <c r="AF142" s="13">
        <f t="shared" si="229"/>
        <v>1.733748740344188</v>
      </c>
      <c r="AG142" s="13">
        <f t="shared" si="230"/>
        <v>1.7155745576284166E-2</v>
      </c>
      <c r="AH142" s="13">
        <f t="shared" si="231"/>
        <v>4.8435542513515818E-3</v>
      </c>
      <c r="AI142" s="13">
        <f t="shared" si="232"/>
        <v>2.3697125936713837E-3</v>
      </c>
      <c r="AJ142" s="13">
        <f t="shared" si="233"/>
        <v>2.015871649866928E-4</v>
      </c>
      <c r="AK142" s="13">
        <f t="shared" si="234"/>
        <v>0</v>
      </c>
      <c r="AL142" s="13">
        <f t="shared" si="235"/>
        <v>4.0018472211146685</v>
      </c>
      <c r="AM142" s="13">
        <f t="shared" si="236"/>
        <v>0.91044211452203461</v>
      </c>
      <c r="AN142" s="10">
        <f t="shared" si="237"/>
        <v>0</v>
      </c>
      <c r="AP142">
        <f t="shared" si="238"/>
        <v>55.392000000000003</v>
      </c>
      <c r="AQ142">
        <f t="shared" si="239"/>
        <v>0.14000000000000001</v>
      </c>
      <c r="AR142">
        <f t="shared" si="240"/>
        <v>3.3290000000000002</v>
      </c>
      <c r="AS142">
        <f t="shared" si="241"/>
        <v>0.49199999999999999</v>
      </c>
      <c r="AT142">
        <f t="shared" si="242"/>
        <v>0</v>
      </c>
      <c r="AU142">
        <f t="shared" si="243"/>
        <v>5.8840000000000003</v>
      </c>
      <c r="AV142">
        <f t="shared" si="244"/>
        <v>33.557000000000002</v>
      </c>
      <c r="AW142">
        <f t="shared" si="245"/>
        <v>0.46200000000000002</v>
      </c>
      <c r="AX142">
        <f t="shared" si="246"/>
        <v>0.16500000000000001</v>
      </c>
      <c r="AY142">
        <f t="shared" si="247"/>
        <v>8.5000000000000006E-2</v>
      </c>
      <c r="AZ142">
        <f t="shared" si="248"/>
        <v>3.0000000000000001E-3</v>
      </c>
      <c r="BA142">
        <f t="shared" si="249"/>
        <v>0</v>
      </c>
      <c r="BB142">
        <f t="shared" si="250"/>
        <v>99.509</v>
      </c>
      <c r="BD142">
        <f t="shared" si="251"/>
        <v>0.92197070572569917</v>
      </c>
      <c r="BE142">
        <f t="shared" si="252"/>
        <v>1.7529361680815368E-3</v>
      </c>
      <c r="BF142">
        <f t="shared" si="253"/>
        <v>6.5300117693213033E-2</v>
      </c>
      <c r="BG142">
        <f t="shared" si="254"/>
        <v>6.474110138824922E-3</v>
      </c>
      <c r="BH142">
        <f t="shared" si="255"/>
        <v>8.1899671510494973E-2</v>
      </c>
      <c r="BI142">
        <f t="shared" si="256"/>
        <v>0</v>
      </c>
      <c r="BJ142">
        <f t="shared" si="257"/>
        <v>0.83258899772729533</v>
      </c>
      <c r="BK142">
        <f t="shared" si="258"/>
        <v>8.2386130598066255E-3</v>
      </c>
      <c r="BL142">
        <f t="shared" si="259"/>
        <v>2.3259944683622462E-3</v>
      </c>
      <c r="BM142">
        <f t="shared" si="260"/>
        <v>1.1379945590471907E-3</v>
      </c>
      <c r="BN142">
        <f t="shared" si="261"/>
        <v>9.6807139203825818E-5</v>
      </c>
      <c r="BO142">
        <f t="shared" si="262"/>
        <v>0</v>
      </c>
      <c r="BP142">
        <f t="shared" si="263"/>
        <v>1.921785948190029</v>
      </c>
      <c r="BQ142">
        <f t="shared" si="264"/>
        <v>2.0823584566656224</v>
      </c>
    </row>
    <row r="143" spans="1:69" x14ac:dyDescent="0.15">
      <c r="A143" t="s">
        <v>207</v>
      </c>
      <c r="B143">
        <v>499</v>
      </c>
      <c r="C143" s="25">
        <f t="shared" si="221"/>
        <v>5.3851648071351477</v>
      </c>
      <c r="D143" s="1">
        <v>55.534999999999997</v>
      </c>
      <c r="E143" s="1">
        <v>0.13600000000000001</v>
      </c>
      <c r="F143" s="1">
        <v>3.2919999999999998</v>
      </c>
      <c r="G143" s="1">
        <v>0.48199999999999998</v>
      </c>
      <c r="H143" s="1">
        <v>5.8769999999999998</v>
      </c>
      <c r="I143" s="1">
        <v>33.634999999999998</v>
      </c>
      <c r="J143" s="1">
        <v>0.46300000000000002</v>
      </c>
      <c r="K143" s="1">
        <v>0.16200000000000001</v>
      </c>
      <c r="L143" s="1">
        <v>8.6999999999999994E-2</v>
      </c>
      <c r="M143" s="1">
        <v>8.0000000000000002E-3</v>
      </c>
      <c r="O143">
        <f t="shared" si="222"/>
        <v>99.676999999999992</v>
      </c>
      <c r="Q143" s="1">
        <v>46.514000000000003</v>
      </c>
      <c r="R143" s="1">
        <v>80.313999999999993</v>
      </c>
      <c r="S143" s="1">
        <v>11.041</v>
      </c>
      <c r="V143" s="35">
        <v>12</v>
      </c>
      <c r="W143" s="35">
        <v>4</v>
      </c>
      <c r="X143" s="14">
        <v>0</v>
      </c>
      <c r="Z143" s="13">
        <f t="shared" si="223"/>
        <v>1.9212991474407404</v>
      </c>
      <c r="AA143" s="13">
        <f t="shared" si="224"/>
        <v>3.5394445455390047E-3</v>
      </c>
      <c r="AB143" s="13">
        <f t="shared" si="225"/>
        <v>0.13422027776458872</v>
      </c>
      <c r="AC143" s="13">
        <f t="shared" si="226"/>
        <v>1.3183179236992828E-2</v>
      </c>
      <c r="AD143" s="13">
        <f t="shared" si="227"/>
        <v>0</v>
      </c>
      <c r="AE143" s="13">
        <f t="shared" si="228"/>
        <v>0.17002912675594964</v>
      </c>
      <c r="AF143" s="13">
        <f t="shared" si="229"/>
        <v>1.7345910831841012</v>
      </c>
      <c r="AG143" s="13">
        <f t="shared" si="230"/>
        <v>1.7161342514761424E-2</v>
      </c>
      <c r="AH143" s="13">
        <f t="shared" si="231"/>
        <v>4.7467666860863305E-3</v>
      </c>
      <c r="AI143" s="13">
        <f t="shared" si="232"/>
        <v>2.4210215230249352E-3</v>
      </c>
      <c r="AJ143" s="13">
        <f t="shared" si="233"/>
        <v>5.3657972229072281E-4</v>
      </c>
      <c r="AK143" s="13">
        <f t="shared" si="234"/>
        <v>0</v>
      </c>
      <c r="AL143" s="13">
        <f t="shared" si="235"/>
        <v>4.001727969374075</v>
      </c>
      <c r="AM143" s="13">
        <f t="shared" si="236"/>
        <v>0.91072806753357849</v>
      </c>
      <c r="AN143" s="10">
        <f t="shared" si="237"/>
        <v>0</v>
      </c>
      <c r="AP143">
        <f t="shared" si="238"/>
        <v>55.534999999999997</v>
      </c>
      <c r="AQ143">
        <f t="shared" si="239"/>
        <v>0.13600000000000001</v>
      </c>
      <c r="AR143">
        <f t="shared" si="240"/>
        <v>3.2919999999999998</v>
      </c>
      <c r="AS143">
        <f t="shared" si="241"/>
        <v>0.48199999999999998</v>
      </c>
      <c r="AT143">
        <f t="shared" si="242"/>
        <v>0</v>
      </c>
      <c r="AU143">
        <f t="shared" si="243"/>
        <v>5.8769999999999998</v>
      </c>
      <c r="AV143">
        <f t="shared" si="244"/>
        <v>33.634999999999998</v>
      </c>
      <c r="AW143">
        <f t="shared" si="245"/>
        <v>0.46300000000000002</v>
      </c>
      <c r="AX143">
        <f t="shared" si="246"/>
        <v>0.16200000000000001</v>
      </c>
      <c r="AY143">
        <f t="shared" si="247"/>
        <v>8.6999999999999994E-2</v>
      </c>
      <c r="AZ143">
        <f t="shared" si="248"/>
        <v>8.0000000000000002E-3</v>
      </c>
      <c r="BA143">
        <f t="shared" si="249"/>
        <v>0</v>
      </c>
      <c r="BB143">
        <f t="shared" si="250"/>
        <v>99.676999999999992</v>
      </c>
      <c r="BD143">
        <f t="shared" si="251"/>
        <v>0.92435086551264978</v>
      </c>
      <c r="BE143">
        <f t="shared" si="252"/>
        <v>1.7028522775649213E-3</v>
      </c>
      <c r="BF143">
        <f t="shared" si="253"/>
        <v>6.4574342879560612E-2</v>
      </c>
      <c r="BG143">
        <f t="shared" si="254"/>
        <v>6.3425225343772609E-3</v>
      </c>
      <c r="BH143">
        <f t="shared" si="255"/>
        <v>8.1802238182729248E-2</v>
      </c>
      <c r="BI143">
        <f t="shared" si="256"/>
        <v>0</v>
      </c>
      <c r="BJ143">
        <f t="shared" si="257"/>
        <v>0.83452427030299414</v>
      </c>
      <c r="BK143">
        <f t="shared" si="258"/>
        <v>8.2564455556070719E-3</v>
      </c>
      <c r="BL143">
        <f t="shared" si="259"/>
        <v>2.2837036598465691E-3</v>
      </c>
      <c r="BM143">
        <f t="shared" si="260"/>
        <v>1.1647709016130068E-3</v>
      </c>
      <c r="BN143">
        <f t="shared" si="261"/>
        <v>2.5815237121020216E-4</v>
      </c>
      <c r="BO143">
        <f t="shared" si="262"/>
        <v>0</v>
      </c>
      <c r="BP143">
        <f t="shared" si="263"/>
        <v>1.925260164178153</v>
      </c>
      <c r="BQ143">
        <f t="shared" si="264"/>
        <v>2.0785388093677803</v>
      </c>
    </row>
  </sheetData>
  <mergeCells count="3">
    <mergeCell ref="E2:N2"/>
    <mergeCell ref="V1:W1"/>
    <mergeCell ref="Q2:S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39"/>
  <sheetViews>
    <sheetView tabSelected="1" topLeftCell="A64" zoomScaleNormal="100" workbookViewId="0">
      <selection activeCell="O83" sqref="O83"/>
    </sheetView>
  </sheetViews>
  <sheetFormatPr defaultRowHeight="13.5" x14ac:dyDescent="0.15"/>
  <cols>
    <col min="2" max="2" width="27.375" customWidth="1"/>
    <col min="5" max="11" width="9" style="25"/>
  </cols>
  <sheetData>
    <row r="2" spans="2:11" x14ac:dyDescent="0.15">
      <c r="E2" s="25" t="s">
        <v>65</v>
      </c>
      <c r="F2" s="25" t="s">
        <v>64</v>
      </c>
    </row>
    <row r="3" spans="2:11" x14ac:dyDescent="0.15">
      <c r="E3" s="25" t="s">
        <v>63</v>
      </c>
    </row>
    <row r="4" spans="2:11" x14ac:dyDescent="0.15">
      <c r="D4" t="s">
        <v>62</v>
      </c>
      <c r="E4" s="25">
        <v>0</v>
      </c>
      <c r="H4" s="25" t="s">
        <v>66</v>
      </c>
      <c r="J4" s="25" t="s">
        <v>67</v>
      </c>
    </row>
    <row r="5" spans="2:11" x14ac:dyDescent="0.15">
      <c r="B5" t="s">
        <v>73</v>
      </c>
      <c r="C5">
        <v>365</v>
      </c>
      <c r="D5">
        <v>5.8309518948475532</v>
      </c>
      <c r="E5" s="36">
        <f>E4</f>
        <v>0</v>
      </c>
      <c r="F5" s="36">
        <f t="shared" ref="F5:F68" si="0">E$139-E5</f>
        <v>674.84710902676193</v>
      </c>
      <c r="G5" s="36"/>
      <c r="H5" s="25">
        <v>3.2519999999999998</v>
      </c>
      <c r="J5" s="25">
        <v>0</v>
      </c>
      <c r="K5" s="25">
        <v>3.2519999999999998</v>
      </c>
    </row>
    <row r="6" spans="2:11" x14ac:dyDescent="0.15">
      <c r="B6" t="s">
        <v>74</v>
      </c>
      <c r="C6">
        <v>366</v>
      </c>
      <c r="D6">
        <v>4.2426406871194464</v>
      </c>
      <c r="E6" s="36">
        <f>E5+D6</f>
        <v>4.2426406871194464</v>
      </c>
      <c r="F6" s="36">
        <f t="shared" si="0"/>
        <v>670.60446833964249</v>
      </c>
      <c r="G6" s="36"/>
      <c r="H6" s="25">
        <v>2.8559999999999999</v>
      </c>
      <c r="J6" s="3">
        <v>4.2426406871194464</v>
      </c>
      <c r="K6" s="3">
        <v>2.8559999999999999</v>
      </c>
    </row>
    <row r="7" spans="2:11" x14ac:dyDescent="0.15">
      <c r="B7" t="s">
        <v>75</v>
      </c>
      <c r="C7">
        <v>367</v>
      </c>
      <c r="D7">
        <v>5.8309518948475532</v>
      </c>
      <c r="E7" s="36">
        <f t="shared" ref="E7:E70" si="1">E6+D7</f>
        <v>10.073592581966999</v>
      </c>
      <c r="F7" s="36">
        <f t="shared" si="0"/>
        <v>664.77351644479495</v>
      </c>
      <c r="G7" s="36"/>
      <c r="H7" s="25">
        <v>2.7759999999999998</v>
      </c>
      <c r="J7" s="25">
        <v>10.073592581966999</v>
      </c>
      <c r="K7" s="25">
        <v>2.7759999999999998</v>
      </c>
    </row>
    <row r="8" spans="2:11" x14ac:dyDescent="0.15">
      <c r="B8" t="s">
        <v>76</v>
      </c>
      <c r="C8">
        <v>368</v>
      </c>
      <c r="D8">
        <v>4.9999999999982947</v>
      </c>
      <c r="E8" s="36">
        <f t="shared" si="1"/>
        <v>15.073592581965293</v>
      </c>
      <c r="F8" s="36">
        <f t="shared" si="0"/>
        <v>659.77351644479666</v>
      </c>
      <c r="G8" s="36"/>
      <c r="H8" s="25">
        <v>2.7469999999999999</v>
      </c>
      <c r="J8" s="25">
        <v>15.073592581965293</v>
      </c>
      <c r="K8" s="25">
        <v>2.7469999999999999</v>
      </c>
    </row>
    <row r="9" spans="2:11" x14ac:dyDescent="0.15">
      <c r="B9" t="s">
        <v>77</v>
      </c>
      <c r="C9">
        <v>369</v>
      </c>
      <c r="D9">
        <v>4.4721359550018667</v>
      </c>
      <c r="E9" s="36">
        <f t="shared" si="1"/>
        <v>19.545728536967161</v>
      </c>
      <c r="F9" s="36">
        <f t="shared" si="0"/>
        <v>655.30138048979472</v>
      </c>
      <c r="G9" s="36"/>
      <c r="H9" s="25">
        <v>2.7730000000000001</v>
      </c>
      <c r="J9" s="25">
        <v>19.545728536967161</v>
      </c>
      <c r="K9" s="25">
        <v>2.7730000000000001</v>
      </c>
    </row>
    <row r="10" spans="2:11" x14ac:dyDescent="0.15">
      <c r="B10" t="s">
        <v>78</v>
      </c>
      <c r="C10">
        <v>370</v>
      </c>
      <c r="D10">
        <v>4.9999999999982947</v>
      </c>
      <c r="E10" s="36">
        <f t="shared" si="1"/>
        <v>24.545728536965456</v>
      </c>
      <c r="F10" s="36">
        <f t="shared" si="0"/>
        <v>650.30138048979643</v>
      </c>
      <c r="G10" s="36"/>
      <c r="H10" s="25">
        <v>2.83</v>
      </c>
      <c r="J10" s="25">
        <v>24.545728536965456</v>
      </c>
      <c r="K10" s="25">
        <v>2.83</v>
      </c>
    </row>
    <row r="11" spans="2:11" x14ac:dyDescent="0.15">
      <c r="B11" t="s">
        <v>79</v>
      </c>
      <c r="C11">
        <v>371</v>
      </c>
      <c r="D11">
        <v>5.0000000000039799</v>
      </c>
      <c r="E11" s="36">
        <f t="shared" si="1"/>
        <v>29.545728536969435</v>
      </c>
      <c r="F11" s="36">
        <f t="shared" si="0"/>
        <v>645.30138048979245</v>
      </c>
      <c r="G11" s="36"/>
      <c r="H11" s="25">
        <v>2.9129999999999998</v>
      </c>
      <c r="J11" s="25">
        <v>29.545728536969435</v>
      </c>
      <c r="K11" s="25">
        <v>2.9129999999999998</v>
      </c>
    </row>
    <row r="12" spans="2:11" x14ac:dyDescent="0.15">
      <c r="B12" t="s">
        <v>80</v>
      </c>
      <c r="C12">
        <v>372</v>
      </c>
      <c r="D12">
        <v>5.8309518948414594</v>
      </c>
      <c r="E12" s="36">
        <f t="shared" si="1"/>
        <v>35.376680431810897</v>
      </c>
      <c r="F12" s="36">
        <f t="shared" si="0"/>
        <v>639.47042859495104</v>
      </c>
      <c r="G12" s="36"/>
      <c r="H12" s="25">
        <v>2.948</v>
      </c>
      <c r="J12" s="25">
        <v>35.376680431810897</v>
      </c>
      <c r="K12" s="25">
        <v>2.948</v>
      </c>
    </row>
    <row r="13" spans="2:11" x14ac:dyDescent="0.15">
      <c r="B13" t="s">
        <v>81</v>
      </c>
      <c r="C13">
        <v>373</v>
      </c>
      <c r="D13">
        <v>4.2426406871194464</v>
      </c>
      <c r="E13" s="36">
        <f t="shared" si="1"/>
        <v>39.619321118930344</v>
      </c>
      <c r="F13" s="36">
        <f t="shared" si="0"/>
        <v>635.22778790783161</v>
      </c>
      <c r="G13" s="36"/>
      <c r="H13" s="25">
        <v>3.0129999999999999</v>
      </c>
      <c r="J13" s="25">
        <v>39.619321118930344</v>
      </c>
      <c r="K13" s="25">
        <v>3.0129999999999999</v>
      </c>
    </row>
    <row r="14" spans="2:11" x14ac:dyDescent="0.15">
      <c r="B14" t="s">
        <v>82</v>
      </c>
      <c r="C14">
        <v>374</v>
      </c>
      <c r="D14">
        <v>4.4721359550018667</v>
      </c>
      <c r="E14" s="36">
        <f t="shared" si="1"/>
        <v>44.091457073932212</v>
      </c>
      <c r="F14" s="36">
        <f t="shared" si="0"/>
        <v>630.75565195282968</v>
      </c>
      <c r="G14" s="36"/>
      <c r="H14" s="25">
        <v>2.7280000000000002</v>
      </c>
      <c r="J14" s="25">
        <v>49.922408968773674</v>
      </c>
      <c r="K14" s="25">
        <v>3.1190000000000002</v>
      </c>
    </row>
    <row r="15" spans="2:11" x14ac:dyDescent="0.15">
      <c r="B15" t="s">
        <v>83</v>
      </c>
      <c r="C15">
        <v>375</v>
      </c>
      <c r="D15">
        <v>5.8309518948414594</v>
      </c>
      <c r="E15" s="36">
        <f t="shared" si="1"/>
        <v>49.922408968773674</v>
      </c>
      <c r="F15" s="36">
        <f t="shared" si="0"/>
        <v>624.92470005798828</v>
      </c>
      <c r="G15" s="36"/>
      <c r="H15" s="25">
        <v>3.1190000000000002</v>
      </c>
      <c r="J15" s="25">
        <v>54.922408968777653</v>
      </c>
      <c r="K15" s="25">
        <v>3.153</v>
      </c>
    </row>
    <row r="16" spans="2:11" x14ac:dyDescent="0.15">
      <c r="B16" t="s">
        <v>84</v>
      </c>
      <c r="C16">
        <v>376</v>
      </c>
      <c r="D16">
        <v>5.0000000000039799</v>
      </c>
      <c r="E16" s="36">
        <f t="shared" si="1"/>
        <v>54.922408968777653</v>
      </c>
      <c r="F16" s="36">
        <f t="shared" si="0"/>
        <v>619.9247000579843</v>
      </c>
      <c r="G16" s="36"/>
      <c r="H16" s="25">
        <v>3.153</v>
      </c>
      <c r="J16" s="25">
        <v>59.922408968775947</v>
      </c>
      <c r="K16" s="25">
        <v>3.1989999999999998</v>
      </c>
    </row>
    <row r="17" spans="2:11" x14ac:dyDescent="0.15">
      <c r="B17" t="s">
        <v>85</v>
      </c>
      <c r="C17">
        <v>377</v>
      </c>
      <c r="D17">
        <v>4.9999999999982947</v>
      </c>
      <c r="E17" s="36">
        <f t="shared" si="1"/>
        <v>59.922408968775947</v>
      </c>
      <c r="F17" s="36">
        <f t="shared" si="0"/>
        <v>614.924700057986</v>
      </c>
      <c r="G17" s="36"/>
      <c r="H17" s="25">
        <v>3.1989999999999998</v>
      </c>
      <c r="J17" s="25">
        <v>65.753360863623499</v>
      </c>
      <c r="K17" s="25">
        <v>3.234</v>
      </c>
    </row>
    <row r="18" spans="2:11" x14ac:dyDescent="0.15">
      <c r="B18" t="s">
        <v>86</v>
      </c>
      <c r="C18">
        <v>378</v>
      </c>
      <c r="D18">
        <v>5.8309518948475532</v>
      </c>
      <c r="E18" s="36">
        <f t="shared" si="1"/>
        <v>65.753360863623499</v>
      </c>
      <c r="F18" s="36">
        <f t="shared" si="0"/>
        <v>609.09374816313846</v>
      </c>
      <c r="G18" s="36"/>
      <c r="H18" s="25">
        <v>3.234</v>
      </c>
      <c r="J18" s="25">
        <v>69.358912139084993</v>
      </c>
      <c r="K18" s="25">
        <v>3.2690000000000001</v>
      </c>
    </row>
    <row r="19" spans="2:11" x14ac:dyDescent="0.15">
      <c r="B19" t="s">
        <v>87</v>
      </c>
      <c r="C19">
        <v>379</v>
      </c>
      <c r="D19">
        <v>3.6055512754614987</v>
      </c>
      <c r="E19" s="36">
        <f t="shared" si="1"/>
        <v>69.358912139084993</v>
      </c>
      <c r="F19" s="36">
        <f t="shared" si="0"/>
        <v>605.48819688767696</v>
      </c>
      <c r="G19" s="36"/>
      <c r="H19" s="25">
        <v>3.2690000000000001</v>
      </c>
      <c r="J19" s="25">
        <v>75.189864033926455</v>
      </c>
      <c r="K19" s="25">
        <v>3.2839999999999998</v>
      </c>
    </row>
    <row r="20" spans="2:11" x14ac:dyDescent="0.15">
      <c r="B20" t="s">
        <v>88</v>
      </c>
      <c r="C20">
        <v>380</v>
      </c>
      <c r="D20">
        <v>5.8309518948414594</v>
      </c>
      <c r="E20" s="36">
        <f t="shared" si="1"/>
        <v>75.189864033926455</v>
      </c>
      <c r="F20" s="36">
        <f t="shared" si="0"/>
        <v>599.65724499283544</v>
      </c>
      <c r="G20" s="36"/>
      <c r="H20" s="25">
        <v>3.2839999999999998</v>
      </c>
      <c r="J20" s="25">
        <v>80.189864033930434</v>
      </c>
      <c r="K20" s="25">
        <v>3.3210000000000002</v>
      </c>
    </row>
    <row r="21" spans="2:11" x14ac:dyDescent="0.15">
      <c r="B21" t="s">
        <v>89</v>
      </c>
      <c r="C21">
        <v>381</v>
      </c>
      <c r="D21">
        <v>5.0000000000039799</v>
      </c>
      <c r="E21" s="36">
        <f t="shared" si="1"/>
        <v>80.189864033930434</v>
      </c>
      <c r="F21" s="36">
        <f t="shared" si="0"/>
        <v>594.65724499283147</v>
      </c>
      <c r="G21" s="36"/>
      <c r="H21" s="25">
        <v>3.3210000000000002</v>
      </c>
      <c r="J21" s="25">
        <v>85.189864033928728</v>
      </c>
      <c r="K21" s="25">
        <v>3.3639999999999999</v>
      </c>
    </row>
    <row r="22" spans="2:11" x14ac:dyDescent="0.15">
      <c r="B22" t="s">
        <v>90</v>
      </c>
      <c r="C22">
        <v>382</v>
      </c>
      <c r="D22">
        <v>4.9999999999982947</v>
      </c>
      <c r="E22" s="36">
        <f t="shared" si="1"/>
        <v>85.189864033928728</v>
      </c>
      <c r="F22" s="36">
        <f t="shared" si="0"/>
        <v>589.65724499283317</v>
      </c>
      <c r="G22" s="36"/>
      <c r="H22" s="25">
        <v>3.3639999999999999</v>
      </c>
      <c r="J22" s="25">
        <v>90.189864033927023</v>
      </c>
      <c r="K22" s="25">
        <v>3.395</v>
      </c>
    </row>
    <row r="23" spans="2:11" x14ac:dyDescent="0.15">
      <c r="B23" t="s">
        <v>91</v>
      </c>
      <c r="C23">
        <v>383</v>
      </c>
      <c r="D23">
        <v>4.9999999999982947</v>
      </c>
      <c r="E23" s="36">
        <f t="shared" si="1"/>
        <v>90.189864033927023</v>
      </c>
      <c r="F23" s="36">
        <f t="shared" si="0"/>
        <v>584.65724499283488</v>
      </c>
      <c r="G23" s="36"/>
      <c r="H23" s="25">
        <v>3.395</v>
      </c>
      <c r="J23" s="25">
        <v>94.661999988928883</v>
      </c>
      <c r="K23" s="25">
        <v>3.4089999999999998</v>
      </c>
    </row>
    <row r="24" spans="2:11" x14ac:dyDescent="0.15">
      <c r="B24" t="s">
        <v>92</v>
      </c>
      <c r="C24">
        <v>384</v>
      </c>
      <c r="D24">
        <v>4.4721359550018667</v>
      </c>
      <c r="E24" s="36">
        <f t="shared" si="1"/>
        <v>94.661999988928883</v>
      </c>
      <c r="F24" s="36">
        <f t="shared" si="0"/>
        <v>580.18510903783306</v>
      </c>
      <c r="G24" s="36"/>
      <c r="H24" s="25">
        <v>3.4089999999999998</v>
      </c>
      <c r="J24" s="25">
        <v>100.49295188377644</v>
      </c>
      <c r="K24" s="25">
        <v>3.4540000000000002</v>
      </c>
    </row>
    <row r="25" spans="2:11" x14ac:dyDescent="0.15">
      <c r="B25" t="s">
        <v>93</v>
      </c>
      <c r="C25">
        <v>385</v>
      </c>
      <c r="D25">
        <v>5.8309518948475532</v>
      </c>
      <c r="E25" s="36">
        <f t="shared" si="1"/>
        <v>100.49295188377644</v>
      </c>
      <c r="F25" s="36">
        <f t="shared" si="0"/>
        <v>574.35415714298551</v>
      </c>
      <c r="G25" s="36"/>
      <c r="H25" s="25">
        <v>3.4540000000000002</v>
      </c>
      <c r="J25" s="25">
        <v>104.73559257089589</v>
      </c>
      <c r="K25" s="25">
        <v>3.452</v>
      </c>
    </row>
    <row r="26" spans="2:11" x14ac:dyDescent="0.15">
      <c r="B26" t="s">
        <v>94</v>
      </c>
      <c r="C26">
        <v>386</v>
      </c>
      <c r="D26">
        <v>4.2426406871194464</v>
      </c>
      <c r="E26" s="36">
        <f t="shared" si="1"/>
        <v>104.73559257089589</v>
      </c>
      <c r="F26" s="36">
        <f t="shared" si="0"/>
        <v>570.11151645586608</v>
      </c>
      <c r="G26" s="36"/>
      <c r="H26" s="25">
        <v>3.452</v>
      </c>
      <c r="J26" s="25">
        <v>110.56654446574345</v>
      </c>
      <c r="K26" s="25">
        <v>3.4710000000000001</v>
      </c>
    </row>
    <row r="27" spans="2:11" x14ac:dyDescent="0.15">
      <c r="B27" t="s">
        <v>95</v>
      </c>
      <c r="C27">
        <v>387</v>
      </c>
      <c r="D27">
        <v>5.8309518948475532</v>
      </c>
      <c r="E27" s="36">
        <f t="shared" si="1"/>
        <v>110.56654446574345</v>
      </c>
      <c r="F27" s="36">
        <f t="shared" si="0"/>
        <v>564.28056456101854</v>
      </c>
      <c r="G27" s="36"/>
      <c r="H27" s="25">
        <v>3.4710000000000001</v>
      </c>
      <c r="J27" s="25">
        <v>115.56654446574174</v>
      </c>
      <c r="K27" s="25">
        <v>3.4820000000000002</v>
      </c>
    </row>
    <row r="28" spans="2:11" x14ac:dyDescent="0.15">
      <c r="B28" t="s">
        <v>96</v>
      </c>
      <c r="C28">
        <v>388</v>
      </c>
      <c r="D28">
        <v>4.9999999999982947</v>
      </c>
      <c r="E28" s="36">
        <f t="shared" si="1"/>
        <v>115.56654446574174</v>
      </c>
      <c r="F28" s="36">
        <f t="shared" si="0"/>
        <v>559.28056456102013</v>
      </c>
      <c r="G28" s="36"/>
      <c r="H28" s="25">
        <v>3.4820000000000002</v>
      </c>
      <c r="J28" s="25">
        <v>120.03868042073725</v>
      </c>
      <c r="K28" s="25">
        <v>3.512</v>
      </c>
    </row>
    <row r="29" spans="2:11" x14ac:dyDescent="0.15">
      <c r="B29" t="s">
        <v>97</v>
      </c>
      <c r="C29">
        <v>389</v>
      </c>
      <c r="D29">
        <v>4.4721359549955126</v>
      </c>
      <c r="E29" s="36">
        <f t="shared" si="1"/>
        <v>120.03868042073725</v>
      </c>
      <c r="F29" s="36">
        <f t="shared" si="0"/>
        <v>554.80842860602468</v>
      </c>
      <c r="G29" s="36"/>
      <c r="H29" s="25">
        <v>3.512</v>
      </c>
      <c r="J29" s="25">
        <v>125.86963231558481</v>
      </c>
      <c r="K29" s="25">
        <v>3.524</v>
      </c>
    </row>
    <row r="30" spans="2:11" x14ac:dyDescent="0.15">
      <c r="B30" t="s">
        <v>98</v>
      </c>
      <c r="C30">
        <v>390</v>
      </c>
      <c r="D30">
        <v>5.8309518948475532</v>
      </c>
      <c r="E30" s="36">
        <f t="shared" si="1"/>
        <v>125.86963231558481</v>
      </c>
      <c r="F30" s="36">
        <f t="shared" si="0"/>
        <v>548.97747671117713</v>
      </c>
      <c r="G30" s="36"/>
      <c r="H30" s="25">
        <v>3.524</v>
      </c>
      <c r="J30" s="25">
        <v>130.11227300270426</v>
      </c>
      <c r="K30" s="25">
        <v>3.532</v>
      </c>
    </row>
    <row r="31" spans="2:11" x14ac:dyDescent="0.15">
      <c r="B31" t="s">
        <v>99</v>
      </c>
      <c r="C31">
        <v>391</v>
      </c>
      <c r="D31">
        <v>4.2426406871194464</v>
      </c>
      <c r="E31" s="36">
        <f t="shared" si="1"/>
        <v>130.11227300270426</v>
      </c>
      <c r="F31" s="36">
        <f t="shared" si="0"/>
        <v>544.7348360240577</v>
      </c>
      <c r="G31" s="36"/>
      <c r="H31" s="25">
        <v>3.532</v>
      </c>
      <c r="J31" s="25">
        <v>135.9432248975518</v>
      </c>
      <c r="K31" s="25">
        <v>3.5579999999999998</v>
      </c>
    </row>
    <row r="32" spans="2:11" x14ac:dyDescent="0.15">
      <c r="B32" t="s">
        <v>100</v>
      </c>
      <c r="C32">
        <v>392</v>
      </c>
      <c r="D32">
        <v>5.8309518948475532</v>
      </c>
      <c r="E32" s="36">
        <f t="shared" si="1"/>
        <v>135.9432248975518</v>
      </c>
      <c r="F32" s="36">
        <f t="shared" si="0"/>
        <v>538.90388412921016</v>
      </c>
      <c r="G32" s="36"/>
      <c r="H32" s="25">
        <v>3.5579999999999998</v>
      </c>
      <c r="J32" s="25">
        <v>139.54877617301329</v>
      </c>
      <c r="K32" s="25">
        <v>3.544</v>
      </c>
    </row>
    <row r="33" spans="2:11" x14ac:dyDescent="0.15">
      <c r="B33" t="s">
        <v>101</v>
      </c>
      <c r="C33">
        <v>393</v>
      </c>
      <c r="D33">
        <v>3.6055512754614987</v>
      </c>
      <c r="E33" s="36">
        <f t="shared" si="1"/>
        <v>139.54877617301329</v>
      </c>
      <c r="F33" s="36">
        <f t="shared" si="0"/>
        <v>535.29833285374866</v>
      </c>
      <c r="G33" s="36"/>
      <c r="H33" s="25">
        <v>3.544</v>
      </c>
      <c r="J33" s="25">
        <v>145.37972806785476</v>
      </c>
      <c r="K33" s="25">
        <v>3.6059999999999999</v>
      </c>
    </row>
    <row r="34" spans="2:11" x14ac:dyDescent="0.15">
      <c r="B34" t="s">
        <v>102</v>
      </c>
      <c r="C34">
        <v>394</v>
      </c>
      <c r="D34">
        <v>5.8309518948414594</v>
      </c>
      <c r="E34" s="36">
        <f t="shared" si="1"/>
        <v>145.37972806785476</v>
      </c>
      <c r="F34" s="36">
        <f t="shared" si="0"/>
        <v>529.46738095890714</v>
      </c>
      <c r="G34" s="36"/>
      <c r="H34" s="25">
        <v>3.6059999999999999</v>
      </c>
      <c r="J34" s="25">
        <v>149.85186402286297</v>
      </c>
      <c r="K34" s="25">
        <v>3.5649999999999999</v>
      </c>
    </row>
    <row r="35" spans="2:11" x14ac:dyDescent="0.15">
      <c r="B35" t="s">
        <v>103</v>
      </c>
      <c r="C35">
        <v>395</v>
      </c>
      <c r="D35">
        <v>4.4721359550082234</v>
      </c>
      <c r="E35" s="36">
        <f t="shared" si="1"/>
        <v>149.85186402286297</v>
      </c>
      <c r="F35" s="36">
        <f t="shared" si="0"/>
        <v>524.99524500389896</v>
      </c>
      <c r="G35" s="36"/>
      <c r="H35" s="25">
        <v>3.5649999999999999</v>
      </c>
      <c r="J35" s="25">
        <v>155.50871827234718</v>
      </c>
      <c r="K35" s="25">
        <v>3.5710000000000002</v>
      </c>
    </row>
    <row r="36" spans="2:11" x14ac:dyDescent="0.15">
      <c r="B36" t="s">
        <v>104</v>
      </c>
      <c r="C36">
        <v>396</v>
      </c>
      <c r="D36">
        <v>5.6568542494842209</v>
      </c>
      <c r="E36" s="36">
        <f t="shared" si="1"/>
        <v>155.50871827234718</v>
      </c>
      <c r="F36" s="36">
        <f t="shared" si="0"/>
        <v>519.33839075441472</v>
      </c>
      <c r="G36" s="36"/>
      <c r="H36" s="25">
        <v>3.5710000000000002</v>
      </c>
      <c r="J36" s="25">
        <v>161.33967016719473</v>
      </c>
      <c r="K36" s="25">
        <v>3.6080000000000001</v>
      </c>
    </row>
    <row r="37" spans="2:11" x14ac:dyDescent="0.15">
      <c r="B37" t="s">
        <v>105</v>
      </c>
      <c r="C37">
        <v>397</v>
      </c>
      <c r="D37">
        <v>5.8309518948475532</v>
      </c>
      <c r="E37" s="36">
        <f t="shared" si="1"/>
        <v>161.33967016719473</v>
      </c>
      <c r="F37" s="36">
        <f t="shared" si="0"/>
        <v>513.50743885956717</v>
      </c>
      <c r="G37" s="36"/>
      <c r="H37" s="25">
        <v>3.6080000000000001</v>
      </c>
      <c r="J37" s="25">
        <v>164.94522144266412</v>
      </c>
      <c r="K37" s="25">
        <v>3.5630000000000002</v>
      </c>
    </row>
    <row r="38" spans="2:11" x14ac:dyDescent="0.15">
      <c r="B38" t="s">
        <v>106</v>
      </c>
      <c r="C38">
        <v>398</v>
      </c>
      <c r="D38">
        <v>3.6055512754693813</v>
      </c>
      <c r="E38" s="36">
        <f t="shared" si="1"/>
        <v>164.94522144266412</v>
      </c>
      <c r="F38" s="36">
        <f t="shared" si="0"/>
        <v>509.90188758409784</v>
      </c>
      <c r="G38" s="36"/>
      <c r="H38" s="25">
        <v>3.5630000000000002</v>
      </c>
      <c r="J38" s="25">
        <v>169.94522144266242</v>
      </c>
      <c r="K38" s="25">
        <v>3.5880000000000001</v>
      </c>
    </row>
    <row r="39" spans="2:11" x14ac:dyDescent="0.15">
      <c r="B39" t="s">
        <v>107</v>
      </c>
      <c r="C39">
        <v>399</v>
      </c>
      <c r="D39">
        <v>4.9999999999982947</v>
      </c>
      <c r="E39" s="36">
        <f t="shared" si="1"/>
        <v>169.94522144266242</v>
      </c>
      <c r="F39" s="36">
        <f t="shared" si="0"/>
        <v>504.90188758409954</v>
      </c>
      <c r="G39" s="36"/>
      <c r="H39" s="25">
        <v>3.5880000000000001</v>
      </c>
      <c r="J39" s="25">
        <v>190.45937645428407</v>
      </c>
      <c r="K39" s="25">
        <v>3.645</v>
      </c>
    </row>
    <row r="40" spans="2:11" x14ac:dyDescent="0.15">
      <c r="B40" t="s">
        <v>108</v>
      </c>
      <c r="C40">
        <v>400</v>
      </c>
      <c r="D40">
        <v>5.3851648071285512</v>
      </c>
      <c r="E40" s="36">
        <f t="shared" si="1"/>
        <v>175.33038624979096</v>
      </c>
      <c r="F40" s="36">
        <f t="shared" si="0"/>
        <v>499.51672277697094</v>
      </c>
      <c r="G40" s="36"/>
      <c r="H40" s="25">
        <v>5.4950000000000001</v>
      </c>
      <c r="J40" s="25">
        <v>194.93151240928594</v>
      </c>
      <c r="K40" s="25">
        <v>3.6539999999999999</v>
      </c>
    </row>
    <row r="41" spans="2:11" x14ac:dyDescent="0.15">
      <c r="B41" t="s">
        <v>109</v>
      </c>
      <c r="C41">
        <v>401</v>
      </c>
      <c r="D41">
        <v>5.6568542494992942</v>
      </c>
      <c r="E41" s="36">
        <f t="shared" si="1"/>
        <v>180.98724049929027</v>
      </c>
      <c r="F41" s="36">
        <f t="shared" si="0"/>
        <v>493.85986852747169</v>
      </c>
      <c r="G41" s="36"/>
      <c r="H41" s="25">
        <v>3.5339999999999998</v>
      </c>
      <c r="J41" s="25">
        <v>200.76246430412741</v>
      </c>
      <c r="K41" s="25">
        <v>3.6579999999999999</v>
      </c>
    </row>
    <row r="42" spans="2:11" x14ac:dyDescent="0.15">
      <c r="B42" t="s">
        <v>110</v>
      </c>
      <c r="C42">
        <v>402</v>
      </c>
      <c r="D42">
        <v>4.4721359549955126</v>
      </c>
      <c r="E42" s="36">
        <f t="shared" si="1"/>
        <v>185.45937645428577</v>
      </c>
      <c r="F42" s="36">
        <f t="shared" si="0"/>
        <v>489.38773257247612</v>
      </c>
      <c r="G42" s="36"/>
      <c r="H42" s="25">
        <v>3.5659999999999998</v>
      </c>
      <c r="J42" s="25">
        <v>205.76246430413138</v>
      </c>
      <c r="K42" s="25">
        <v>3.6429999999999998</v>
      </c>
    </row>
    <row r="43" spans="2:11" x14ac:dyDescent="0.15">
      <c r="B43" t="s">
        <v>111</v>
      </c>
      <c r="C43">
        <v>403</v>
      </c>
      <c r="D43">
        <v>4.9999999999982947</v>
      </c>
      <c r="E43" s="36">
        <f t="shared" si="1"/>
        <v>190.45937645428407</v>
      </c>
      <c r="F43" s="36">
        <f t="shared" si="0"/>
        <v>484.38773257247783</v>
      </c>
      <c r="G43" s="36"/>
      <c r="H43" s="25">
        <v>3.645</v>
      </c>
      <c r="J43" s="25">
        <v>210.76246430412968</v>
      </c>
      <c r="K43" s="25">
        <v>3.665</v>
      </c>
    </row>
    <row r="44" spans="2:11" x14ac:dyDescent="0.15">
      <c r="B44" t="s">
        <v>112</v>
      </c>
      <c r="C44">
        <v>404</v>
      </c>
      <c r="D44">
        <v>4.4721359550018667</v>
      </c>
      <c r="E44" s="36">
        <f t="shared" si="1"/>
        <v>194.93151240928594</v>
      </c>
      <c r="F44" s="36">
        <f t="shared" si="0"/>
        <v>479.91559661747601</v>
      </c>
      <c r="G44" s="36"/>
      <c r="H44" s="25">
        <v>3.6539999999999999</v>
      </c>
      <c r="J44" s="25">
        <v>215.76246430412797</v>
      </c>
      <c r="K44" s="25">
        <v>3.6240000000000001</v>
      </c>
    </row>
    <row r="45" spans="2:11" x14ac:dyDescent="0.15">
      <c r="B45" t="s">
        <v>113</v>
      </c>
      <c r="C45">
        <v>405</v>
      </c>
      <c r="D45">
        <v>5.8309518948414594</v>
      </c>
      <c r="E45" s="36">
        <f t="shared" si="1"/>
        <v>200.76246430412741</v>
      </c>
      <c r="F45" s="36">
        <f t="shared" si="0"/>
        <v>474.08464472263449</v>
      </c>
      <c r="G45" s="36"/>
      <c r="H45" s="25">
        <v>3.6579999999999999</v>
      </c>
      <c r="J45" s="25">
        <v>220.23460025912985</v>
      </c>
      <c r="K45" s="25">
        <v>3.7130000000000001</v>
      </c>
    </row>
    <row r="46" spans="2:11" x14ac:dyDescent="0.15">
      <c r="B46" t="s">
        <v>114</v>
      </c>
      <c r="C46">
        <v>406</v>
      </c>
      <c r="D46">
        <v>5.0000000000039799</v>
      </c>
      <c r="E46" s="36">
        <f t="shared" si="1"/>
        <v>205.76246430413138</v>
      </c>
      <c r="F46" s="36">
        <f t="shared" si="0"/>
        <v>469.08464472263051</v>
      </c>
      <c r="G46" s="36"/>
      <c r="H46" s="25">
        <v>3.6429999999999998</v>
      </c>
      <c r="J46" s="25">
        <v>226.06555215397131</v>
      </c>
      <c r="K46" s="25">
        <v>3.6779999999999999</v>
      </c>
    </row>
    <row r="47" spans="2:11" x14ac:dyDescent="0.15">
      <c r="B47" t="s">
        <v>115</v>
      </c>
      <c r="C47">
        <v>407</v>
      </c>
      <c r="D47">
        <v>4.9999999999982947</v>
      </c>
      <c r="E47" s="36">
        <f t="shared" si="1"/>
        <v>210.76246430412968</v>
      </c>
      <c r="F47" s="36">
        <f t="shared" si="0"/>
        <v>464.08464472263222</v>
      </c>
      <c r="G47" s="36"/>
      <c r="H47" s="25">
        <v>3.665</v>
      </c>
      <c r="J47" s="25">
        <v>230.30819284109074</v>
      </c>
      <c r="K47" s="25">
        <v>3.6970000000000001</v>
      </c>
    </row>
    <row r="48" spans="2:11" x14ac:dyDescent="0.15">
      <c r="B48" t="s">
        <v>116</v>
      </c>
      <c r="C48">
        <v>408</v>
      </c>
      <c r="D48">
        <v>4.9999999999982947</v>
      </c>
      <c r="E48" s="36">
        <f t="shared" si="1"/>
        <v>215.76246430412797</v>
      </c>
      <c r="F48" s="36">
        <f t="shared" si="0"/>
        <v>459.08464472263393</v>
      </c>
      <c r="G48" s="36"/>
      <c r="H48" s="25">
        <v>3.6240000000000001</v>
      </c>
      <c r="J48" s="25">
        <v>236.13914473593829</v>
      </c>
      <c r="K48" s="25">
        <v>3.7170000000000001</v>
      </c>
    </row>
    <row r="49" spans="2:11" x14ac:dyDescent="0.15">
      <c r="B49" t="s">
        <v>117</v>
      </c>
      <c r="C49">
        <v>409</v>
      </c>
      <c r="D49">
        <v>4.4721359550018667</v>
      </c>
      <c r="E49" s="36">
        <f t="shared" si="1"/>
        <v>220.23460025912985</v>
      </c>
      <c r="F49" s="36">
        <f t="shared" si="0"/>
        <v>454.61250876763211</v>
      </c>
      <c r="G49" s="36"/>
      <c r="H49" s="25">
        <v>3.7130000000000001</v>
      </c>
      <c r="J49" s="25">
        <v>241.13914473593658</v>
      </c>
      <c r="K49" s="25">
        <v>3.6850000000000001</v>
      </c>
    </row>
    <row r="50" spans="2:11" x14ac:dyDescent="0.15">
      <c r="B50" t="s">
        <v>118</v>
      </c>
      <c r="C50">
        <v>410</v>
      </c>
      <c r="D50">
        <v>5.8309518948414594</v>
      </c>
      <c r="E50" s="36">
        <f t="shared" si="1"/>
        <v>226.06555215397131</v>
      </c>
      <c r="F50" s="36">
        <f t="shared" si="0"/>
        <v>448.78155687279059</v>
      </c>
      <c r="G50" s="36"/>
      <c r="H50" s="25">
        <v>3.6779999999999999</v>
      </c>
      <c r="J50" s="25">
        <v>245.61128069093846</v>
      </c>
      <c r="K50" s="25">
        <v>3.6680000000000001</v>
      </c>
    </row>
    <row r="51" spans="2:11" x14ac:dyDescent="0.15">
      <c r="B51" t="s">
        <v>119</v>
      </c>
      <c r="C51">
        <v>411</v>
      </c>
      <c r="D51">
        <v>4.2426406871194464</v>
      </c>
      <c r="E51" s="36">
        <f t="shared" si="1"/>
        <v>230.30819284109074</v>
      </c>
      <c r="F51" s="36">
        <f t="shared" si="0"/>
        <v>444.53891618567116</v>
      </c>
      <c r="G51" s="36"/>
      <c r="H51" s="25">
        <v>3.6970000000000001</v>
      </c>
      <c r="J51" s="25">
        <v>250.61128069094244</v>
      </c>
      <c r="K51" s="25">
        <v>3.7250000000000001</v>
      </c>
    </row>
    <row r="52" spans="2:11" x14ac:dyDescent="0.15">
      <c r="B52" t="s">
        <v>120</v>
      </c>
      <c r="C52">
        <v>412</v>
      </c>
      <c r="D52">
        <v>5.8309518948475532</v>
      </c>
      <c r="E52" s="36">
        <f t="shared" si="1"/>
        <v>236.13914473593829</v>
      </c>
      <c r="F52" s="36">
        <f t="shared" si="0"/>
        <v>438.70796429082361</v>
      </c>
      <c r="G52" s="36"/>
      <c r="H52" s="25">
        <v>3.7170000000000001</v>
      </c>
      <c r="J52" s="25">
        <v>255.61128069094073</v>
      </c>
      <c r="K52" s="25">
        <v>3.7010000000000001</v>
      </c>
    </row>
    <row r="53" spans="2:11" x14ac:dyDescent="0.15">
      <c r="B53" t="s">
        <v>121</v>
      </c>
      <c r="C53">
        <v>413</v>
      </c>
      <c r="D53">
        <v>4.9999999999982947</v>
      </c>
      <c r="E53" s="36">
        <f t="shared" si="1"/>
        <v>241.13914473593658</v>
      </c>
      <c r="F53" s="36">
        <f t="shared" si="0"/>
        <v>433.70796429082532</v>
      </c>
      <c r="G53" s="36"/>
      <c r="H53" s="25">
        <v>3.6850000000000001</v>
      </c>
      <c r="J53" s="25">
        <v>261.4422325857883</v>
      </c>
      <c r="K53" s="25">
        <v>3.6890000000000001</v>
      </c>
    </row>
    <row r="54" spans="2:11" x14ac:dyDescent="0.15">
      <c r="B54" t="s">
        <v>122</v>
      </c>
      <c r="C54">
        <v>414</v>
      </c>
      <c r="D54">
        <v>4.4721359550018667</v>
      </c>
      <c r="E54" s="36">
        <f t="shared" si="1"/>
        <v>245.61128069093846</v>
      </c>
      <c r="F54" s="36">
        <f t="shared" si="0"/>
        <v>429.2358283358235</v>
      </c>
      <c r="G54" s="36"/>
      <c r="H54" s="25">
        <v>3.6680000000000001</v>
      </c>
      <c r="J54" s="25">
        <v>265.68487327290774</v>
      </c>
      <c r="K54" s="25">
        <v>3.698</v>
      </c>
    </row>
    <row r="55" spans="2:11" x14ac:dyDescent="0.15">
      <c r="B55" t="s">
        <v>123</v>
      </c>
      <c r="C55">
        <v>415</v>
      </c>
      <c r="D55">
        <v>5.0000000000039799</v>
      </c>
      <c r="E55" s="36">
        <f t="shared" si="1"/>
        <v>250.61128069094244</v>
      </c>
      <c r="F55" s="36">
        <f t="shared" si="0"/>
        <v>424.23582833581952</v>
      </c>
      <c r="G55" s="36"/>
      <c r="H55" s="25">
        <v>3.7250000000000001</v>
      </c>
      <c r="J55" s="25">
        <v>271.07003808003628</v>
      </c>
      <c r="K55" s="25">
        <v>3.6629999999999998</v>
      </c>
    </row>
    <row r="56" spans="2:11" x14ac:dyDescent="0.15">
      <c r="B56" t="s">
        <v>124</v>
      </c>
      <c r="C56">
        <v>416</v>
      </c>
      <c r="D56">
        <v>4.9999999999982947</v>
      </c>
      <c r="E56" s="36">
        <f t="shared" si="1"/>
        <v>255.61128069094073</v>
      </c>
      <c r="F56" s="36">
        <f t="shared" si="0"/>
        <v>419.23582833582122</v>
      </c>
      <c r="G56" s="36"/>
      <c r="H56" s="25">
        <v>3.7010000000000001</v>
      </c>
      <c r="J56" s="25">
        <v>276.07003808004026</v>
      </c>
      <c r="K56" s="25">
        <v>3.6789999999999998</v>
      </c>
    </row>
    <row r="57" spans="2:11" x14ac:dyDescent="0.15">
      <c r="B57" t="s">
        <v>125</v>
      </c>
      <c r="C57">
        <v>417</v>
      </c>
      <c r="D57">
        <v>5.8309518948475532</v>
      </c>
      <c r="E57" s="36">
        <f t="shared" si="1"/>
        <v>261.4422325857883</v>
      </c>
      <c r="F57" s="36">
        <f t="shared" si="0"/>
        <v>413.40487644097362</v>
      </c>
      <c r="G57" s="36"/>
      <c r="H57" s="25">
        <v>3.6890000000000001</v>
      </c>
      <c r="J57" s="25">
        <v>281.07003808003856</v>
      </c>
      <c r="K57" s="25">
        <v>3.6869999999999998</v>
      </c>
    </row>
    <row r="58" spans="2:11" x14ac:dyDescent="0.15">
      <c r="B58" t="s">
        <v>126</v>
      </c>
      <c r="C58">
        <v>418</v>
      </c>
      <c r="D58">
        <v>4.2426406871194464</v>
      </c>
      <c r="E58" s="36">
        <f t="shared" si="1"/>
        <v>265.68487327290774</v>
      </c>
      <c r="F58" s="36">
        <f t="shared" si="0"/>
        <v>409.16223575385419</v>
      </c>
      <c r="G58" s="36"/>
      <c r="H58" s="25">
        <v>3.698</v>
      </c>
      <c r="J58" s="25">
        <v>286.9009899748861</v>
      </c>
      <c r="K58" s="25">
        <v>3.6720000000000002</v>
      </c>
    </row>
    <row r="59" spans="2:11" x14ac:dyDescent="0.15">
      <c r="B59" t="s">
        <v>127</v>
      </c>
      <c r="C59">
        <v>419</v>
      </c>
      <c r="D59">
        <v>5.3851648071285512</v>
      </c>
      <c r="E59" s="36">
        <f t="shared" si="1"/>
        <v>271.07003808003628</v>
      </c>
      <c r="F59" s="36">
        <f t="shared" si="0"/>
        <v>403.77707094672564</v>
      </c>
      <c r="G59" s="36"/>
      <c r="H59" s="25">
        <v>3.6629999999999998</v>
      </c>
      <c r="J59" s="25">
        <v>291.14363066200553</v>
      </c>
      <c r="K59" s="25">
        <v>3.6970000000000001</v>
      </c>
    </row>
    <row r="60" spans="2:11" x14ac:dyDescent="0.15">
      <c r="B60" t="s">
        <v>128</v>
      </c>
      <c r="C60">
        <v>420</v>
      </c>
      <c r="D60">
        <v>5.0000000000039799</v>
      </c>
      <c r="E60" s="36">
        <f t="shared" si="1"/>
        <v>276.07003808004026</v>
      </c>
      <c r="F60" s="36">
        <f t="shared" si="0"/>
        <v>398.77707094672166</v>
      </c>
      <c r="G60" s="36"/>
      <c r="H60" s="25">
        <v>3.6789999999999998</v>
      </c>
      <c r="J60" s="25">
        <v>301.44671851184859</v>
      </c>
      <c r="K60" s="25">
        <v>3.669</v>
      </c>
    </row>
    <row r="61" spans="2:11" x14ac:dyDescent="0.15">
      <c r="B61" t="s">
        <v>129</v>
      </c>
      <c r="C61">
        <v>421</v>
      </c>
      <c r="D61">
        <v>4.9999999999982947</v>
      </c>
      <c r="E61" s="36">
        <f t="shared" si="1"/>
        <v>281.07003808003856</v>
      </c>
      <c r="F61" s="36">
        <f t="shared" si="0"/>
        <v>393.77707094672337</v>
      </c>
      <c r="G61" s="36"/>
      <c r="H61" s="25">
        <v>3.6869999999999998</v>
      </c>
      <c r="J61" s="25">
        <v>306.44671851184688</v>
      </c>
      <c r="K61" s="25">
        <v>3.6880000000000002</v>
      </c>
    </row>
    <row r="62" spans="2:11" x14ac:dyDescent="0.15">
      <c r="B62" t="s">
        <v>130</v>
      </c>
      <c r="C62">
        <v>422</v>
      </c>
      <c r="D62">
        <v>5.8309518948475532</v>
      </c>
      <c r="E62" s="36">
        <f t="shared" si="1"/>
        <v>286.9009899748861</v>
      </c>
      <c r="F62" s="36">
        <f t="shared" si="0"/>
        <v>387.94611905187583</v>
      </c>
      <c r="G62" s="36"/>
      <c r="H62" s="25">
        <v>3.6720000000000002</v>
      </c>
      <c r="J62" s="25">
        <v>311.44671851184518</v>
      </c>
      <c r="K62" s="25">
        <v>3.6720000000000002</v>
      </c>
    </row>
    <row r="63" spans="2:11" x14ac:dyDescent="0.15">
      <c r="B63" t="s">
        <v>131</v>
      </c>
      <c r="C63">
        <v>423</v>
      </c>
      <c r="D63">
        <v>4.2426406871194464</v>
      </c>
      <c r="E63" s="36">
        <f t="shared" si="1"/>
        <v>291.14363066200553</v>
      </c>
      <c r="F63" s="36">
        <f t="shared" si="0"/>
        <v>383.70347836475639</v>
      </c>
      <c r="G63" s="36"/>
      <c r="H63" s="25">
        <v>3.6970000000000001</v>
      </c>
      <c r="J63" s="25">
        <v>316.44671851184916</v>
      </c>
      <c r="K63" s="25">
        <v>3.6669999999999998</v>
      </c>
    </row>
    <row r="64" spans="2:11" x14ac:dyDescent="0.15">
      <c r="B64" t="s">
        <v>132</v>
      </c>
      <c r="C64">
        <v>424</v>
      </c>
      <c r="D64">
        <v>4.4721359549955126</v>
      </c>
      <c r="E64" s="36">
        <f t="shared" si="1"/>
        <v>295.61576661700104</v>
      </c>
      <c r="F64" s="36">
        <f t="shared" si="0"/>
        <v>379.23134240976088</v>
      </c>
      <c r="G64" s="36"/>
      <c r="H64" s="25">
        <v>3.419</v>
      </c>
      <c r="J64" s="25">
        <v>320.91885446685103</v>
      </c>
      <c r="K64" s="25">
        <v>3.7080000000000002</v>
      </c>
    </row>
    <row r="65" spans="2:11" x14ac:dyDescent="0.15">
      <c r="B65" t="s">
        <v>133</v>
      </c>
      <c r="C65">
        <v>425</v>
      </c>
      <c r="D65">
        <v>5.8309518948475532</v>
      </c>
      <c r="E65" s="36">
        <f t="shared" si="1"/>
        <v>301.44671851184859</v>
      </c>
      <c r="F65" s="36">
        <f t="shared" si="0"/>
        <v>373.40039051491334</v>
      </c>
      <c r="G65" s="36"/>
      <c r="H65" s="25">
        <v>3.669</v>
      </c>
      <c r="J65" s="25">
        <v>326.74980636169249</v>
      </c>
      <c r="K65" s="25">
        <v>3.694</v>
      </c>
    </row>
    <row r="66" spans="2:11" x14ac:dyDescent="0.15">
      <c r="B66" t="s">
        <v>134</v>
      </c>
      <c r="C66">
        <v>426</v>
      </c>
      <c r="D66">
        <v>4.9999999999982947</v>
      </c>
      <c r="E66" s="36">
        <f t="shared" si="1"/>
        <v>306.44671851184688</v>
      </c>
      <c r="F66" s="36">
        <f t="shared" si="0"/>
        <v>368.40039051491505</v>
      </c>
      <c r="G66" s="36"/>
      <c r="H66" s="25">
        <v>3.6880000000000002</v>
      </c>
      <c r="J66" s="25">
        <v>330.99244704881193</v>
      </c>
      <c r="K66" s="25">
        <v>3.7360000000000002</v>
      </c>
    </row>
    <row r="67" spans="2:11" x14ac:dyDescent="0.15">
      <c r="B67" t="s">
        <v>135</v>
      </c>
      <c r="C67">
        <v>427</v>
      </c>
      <c r="D67">
        <v>4.9999999999982947</v>
      </c>
      <c r="E67" s="36">
        <f t="shared" si="1"/>
        <v>311.44671851184518</v>
      </c>
      <c r="F67" s="36">
        <f t="shared" si="0"/>
        <v>363.40039051491675</v>
      </c>
      <c r="G67" s="36"/>
      <c r="H67" s="25">
        <v>3.6720000000000002</v>
      </c>
      <c r="J67" s="25">
        <v>336.82339894365947</v>
      </c>
      <c r="K67" s="25">
        <v>3.7370000000000001</v>
      </c>
    </row>
    <row r="68" spans="2:11" x14ac:dyDescent="0.15">
      <c r="B68" t="s">
        <v>136</v>
      </c>
      <c r="C68">
        <v>428</v>
      </c>
      <c r="D68">
        <v>5.0000000000039799</v>
      </c>
      <c r="E68" s="36">
        <f t="shared" si="1"/>
        <v>316.44671851184916</v>
      </c>
      <c r="F68" s="36">
        <f t="shared" si="0"/>
        <v>358.40039051491277</v>
      </c>
      <c r="G68" s="36"/>
      <c r="H68" s="25">
        <v>3.6669999999999998</v>
      </c>
      <c r="J68" s="25">
        <v>346.29553489865896</v>
      </c>
      <c r="K68" s="25">
        <v>3.6549999999999998</v>
      </c>
    </row>
    <row r="69" spans="2:11" x14ac:dyDescent="0.15">
      <c r="B69" t="s">
        <v>137</v>
      </c>
      <c r="C69">
        <v>429</v>
      </c>
      <c r="D69">
        <v>4.4721359550018667</v>
      </c>
      <c r="E69" s="36">
        <f t="shared" si="1"/>
        <v>320.91885446685103</v>
      </c>
      <c r="F69" s="36">
        <f t="shared" ref="F69:F132" si="2">E$139-E69</f>
        <v>353.9282545599109</v>
      </c>
      <c r="G69" s="36"/>
      <c r="H69" s="25">
        <v>3.7080000000000002</v>
      </c>
      <c r="J69" s="25">
        <v>352.12648679350042</v>
      </c>
      <c r="K69" s="25">
        <v>3.6709999999999998</v>
      </c>
    </row>
    <row r="70" spans="2:11" x14ac:dyDescent="0.15">
      <c r="B70" t="s">
        <v>138</v>
      </c>
      <c r="C70">
        <v>430</v>
      </c>
      <c r="D70">
        <v>5.8309518948414594</v>
      </c>
      <c r="E70" s="36">
        <f t="shared" si="1"/>
        <v>326.74980636169249</v>
      </c>
      <c r="F70" s="36">
        <f t="shared" si="2"/>
        <v>348.09730266506944</v>
      </c>
      <c r="G70" s="36"/>
      <c r="H70" s="25">
        <v>3.694</v>
      </c>
      <c r="J70" s="25">
        <v>356.36912748061985</v>
      </c>
      <c r="K70" s="25">
        <v>3.6669999999999998</v>
      </c>
    </row>
    <row r="71" spans="2:11" x14ac:dyDescent="0.15">
      <c r="B71" t="s">
        <v>139</v>
      </c>
      <c r="C71">
        <v>431</v>
      </c>
      <c r="D71">
        <v>4.2426406871194464</v>
      </c>
      <c r="E71" s="36">
        <f t="shared" ref="E71" si="3">E70+D71</f>
        <v>330.99244704881193</v>
      </c>
      <c r="F71" s="36">
        <f t="shared" si="2"/>
        <v>343.85466197795</v>
      </c>
      <c r="G71" s="36"/>
      <c r="H71" s="25">
        <v>3.7360000000000002</v>
      </c>
      <c r="J71" s="25">
        <v>362.2000793754674</v>
      </c>
      <c r="K71" s="25">
        <v>3.6640000000000001</v>
      </c>
    </row>
    <row r="72" spans="2:11" x14ac:dyDescent="0.15">
      <c r="B72" t="s">
        <v>140</v>
      </c>
      <c r="C72">
        <v>432</v>
      </c>
      <c r="D72">
        <v>5.8309518948475532</v>
      </c>
      <c r="E72" s="36">
        <f t="shared" ref="E72:E77" si="4">E71+D72</f>
        <v>336.82339894365947</v>
      </c>
      <c r="F72" s="36">
        <f t="shared" si="2"/>
        <v>338.02371008310246</v>
      </c>
      <c r="G72" s="36"/>
      <c r="H72" s="25">
        <v>3.7370000000000001</v>
      </c>
      <c r="J72" s="25">
        <v>366.6722153304629</v>
      </c>
      <c r="K72" s="25">
        <v>3.661</v>
      </c>
    </row>
    <row r="73" spans="2:11" x14ac:dyDescent="0.15">
      <c r="B73" t="s">
        <v>141</v>
      </c>
      <c r="C73">
        <v>433</v>
      </c>
      <c r="D73">
        <v>4.4721359549955126</v>
      </c>
      <c r="E73" s="36">
        <f t="shared" si="4"/>
        <v>341.29553489865498</v>
      </c>
      <c r="F73" s="36">
        <f t="shared" si="2"/>
        <v>333.55157412810695</v>
      </c>
      <c r="G73" s="36"/>
      <c r="H73" s="25">
        <v>3.5670000000000002</v>
      </c>
      <c r="J73" s="25">
        <v>371.67221533046688</v>
      </c>
      <c r="K73" s="25">
        <v>3.7010000000000001</v>
      </c>
    </row>
    <row r="74" spans="2:11" x14ac:dyDescent="0.15">
      <c r="B74" t="s">
        <v>142</v>
      </c>
      <c r="C74">
        <v>434</v>
      </c>
      <c r="D74">
        <v>5.0000000000039799</v>
      </c>
      <c r="E74" s="36">
        <f t="shared" si="4"/>
        <v>346.29553489865896</v>
      </c>
      <c r="F74" s="36">
        <f t="shared" si="2"/>
        <v>328.55157412810297</v>
      </c>
      <c r="G74" s="36"/>
      <c r="H74" s="25">
        <v>3.6549999999999998</v>
      </c>
      <c r="J74" s="25">
        <v>376.14435128546876</v>
      </c>
      <c r="K74" s="25">
        <v>3.7410000000000001</v>
      </c>
    </row>
    <row r="75" spans="2:11" x14ac:dyDescent="0.15">
      <c r="B75" t="s">
        <v>143</v>
      </c>
      <c r="C75">
        <v>435</v>
      </c>
      <c r="D75">
        <v>5.8309518948414594</v>
      </c>
      <c r="E75" s="36">
        <f t="shared" si="4"/>
        <v>352.12648679350042</v>
      </c>
      <c r="F75" s="36">
        <f t="shared" si="2"/>
        <v>322.72062223326151</v>
      </c>
      <c r="G75" s="36"/>
      <c r="H75" s="25">
        <v>3.6709999999999998</v>
      </c>
      <c r="J75" s="25">
        <v>381.801205534953</v>
      </c>
      <c r="K75" s="25">
        <v>3.7290000000000001</v>
      </c>
    </row>
    <row r="76" spans="2:11" x14ac:dyDescent="0.15">
      <c r="B76" t="s">
        <v>144</v>
      </c>
      <c r="C76">
        <v>436</v>
      </c>
      <c r="D76">
        <v>4.2426406871194464</v>
      </c>
      <c r="E76" s="36">
        <f t="shared" si="4"/>
        <v>356.36912748061985</v>
      </c>
      <c r="F76" s="36">
        <f t="shared" si="2"/>
        <v>318.47798154614208</v>
      </c>
      <c r="G76" s="36"/>
      <c r="H76" s="25">
        <v>3.6669999999999998</v>
      </c>
      <c r="J76" s="25">
        <v>387.18637034209343</v>
      </c>
      <c r="K76" s="25">
        <v>3.6909999999999998</v>
      </c>
    </row>
    <row r="77" spans="2:11" x14ac:dyDescent="0.15">
      <c r="B77" t="s">
        <v>145</v>
      </c>
      <c r="C77">
        <v>437</v>
      </c>
      <c r="D77">
        <v>5.8309518948475532</v>
      </c>
      <c r="E77" s="36">
        <f t="shared" si="4"/>
        <v>362.2000793754674</v>
      </c>
      <c r="F77" s="36">
        <f t="shared" si="2"/>
        <v>312.64702965129453</v>
      </c>
      <c r="G77" s="36"/>
      <c r="H77" s="25">
        <v>3.6640000000000001</v>
      </c>
      <c r="J77" s="25">
        <v>391.42901102921286</v>
      </c>
      <c r="K77" s="25">
        <v>3.673</v>
      </c>
    </row>
    <row r="78" spans="2:11" x14ac:dyDescent="0.15">
      <c r="B78" t="s">
        <v>146</v>
      </c>
      <c r="C78">
        <v>438</v>
      </c>
      <c r="D78">
        <v>4.4721359549955126</v>
      </c>
      <c r="E78" s="36">
        <f t="shared" ref="E78:E139" si="5">E77+D78</f>
        <v>366.6722153304629</v>
      </c>
      <c r="F78" s="36">
        <f t="shared" si="2"/>
        <v>308.17489369629902</v>
      </c>
      <c r="G78" s="36"/>
      <c r="H78" s="25">
        <v>3.661</v>
      </c>
      <c r="J78" s="25">
        <v>397.25996292405432</v>
      </c>
      <c r="K78" s="25">
        <v>3.7509999999999999</v>
      </c>
    </row>
    <row r="79" spans="2:11" x14ac:dyDescent="0.15">
      <c r="B79" t="s">
        <v>147</v>
      </c>
      <c r="C79">
        <v>439</v>
      </c>
      <c r="D79">
        <v>5.0000000000039799</v>
      </c>
      <c r="E79" s="36">
        <f t="shared" si="5"/>
        <v>371.67221533046688</v>
      </c>
      <c r="F79" s="36">
        <f t="shared" si="2"/>
        <v>303.17489369629504</v>
      </c>
      <c r="G79" s="36"/>
      <c r="H79" s="25">
        <v>3.7010000000000001</v>
      </c>
      <c r="J79" s="3">
        <v>401.7320988790562</v>
      </c>
      <c r="K79" s="3">
        <v>3.7269999999999999</v>
      </c>
    </row>
    <row r="80" spans="2:11" x14ac:dyDescent="0.15">
      <c r="B80" t="s">
        <v>148</v>
      </c>
      <c r="C80">
        <v>440</v>
      </c>
      <c r="D80">
        <v>4.4721359550018667</v>
      </c>
      <c r="E80" s="36">
        <f t="shared" si="5"/>
        <v>376.14435128546876</v>
      </c>
      <c r="F80" s="36">
        <f t="shared" si="2"/>
        <v>298.70275774129317</v>
      </c>
      <c r="G80" s="36"/>
      <c r="H80" s="25">
        <v>3.7410000000000001</v>
      </c>
      <c r="J80" s="25">
        <v>407.38895312855044</v>
      </c>
      <c r="K80" s="25">
        <v>3.6760000000000002</v>
      </c>
    </row>
    <row r="81" spans="2:11" x14ac:dyDescent="0.15">
      <c r="B81" t="s">
        <v>149</v>
      </c>
      <c r="C81">
        <v>441</v>
      </c>
      <c r="D81">
        <v>5.6568542494842209</v>
      </c>
      <c r="E81" s="36">
        <f t="shared" si="5"/>
        <v>381.801205534953</v>
      </c>
      <c r="F81" s="36">
        <f t="shared" si="2"/>
        <v>293.04590349180893</v>
      </c>
      <c r="G81" s="36"/>
      <c r="H81" s="25">
        <v>3.7290000000000001</v>
      </c>
      <c r="J81" s="25">
        <v>412.77411793568558</v>
      </c>
      <c r="K81" s="25">
        <v>3.694</v>
      </c>
    </row>
    <row r="82" spans="2:11" x14ac:dyDescent="0.15">
      <c r="B82" t="s">
        <v>150</v>
      </c>
      <c r="C82">
        <v>442</v>
      </c>
      <c r="D82">
        <v>5.3851648071404261</v>
      </c>
      <c r="E82" s="36">
        <f t="shared" si="5"/>
        <v>387.18637034209343</v>
      </c>
      <c r="F82" s="36">
        <f t="shared" si="2"/>
        <v>287.6607386846685</v>
      </c>
      <c r="G82" s="36"/>
      <c r="H82" s="25">
        <v>3.6909999999999998</v>
      </c>
      <c r="J82" s="25">
        <v>417.01675862280501</v>
      </c>
      <c r="K82" s="25">
        <v>3.6880000000000002</v>
      </c>
    </row>
    <row r="83" spans="2:11" x14ac:dyDescent="0.15">
      <c r="B83" t="s">
        <v>151</v>
      </c>
      <c r="C83">
        <v>443</v>
      </c>
      <c r="D83">
        <v>4.2426406871194464</v>
      </c>
      <c r="E83" s="36">
        <f t="shared" si="5"/>
        <v>391.42901102921286</v>
      </c>
      <c r="F83" s="36">
        <f t="shared" si="2"/>
        <v>283.41809799754907</v>
      </c>
      <c r="G83" s="36"/>
      <c r="H83" s="25">
        <v>3.673</v>
      </c>
      <c r="J83" s="25">
        <v>422.40192342993356</v>
      </c>
      <c r="K83" s="25">
        <v>3.69</v>
      </c>
    </row>
    <row r="84" spans="2:11" x14ac:dyDescent="0.15">
      <c r="B84" t="s">
        <v>152</v>
      </c>
      <c r="C84">
        <v>444</v>
      </c>
      <c r="D84">
        <v>5.8309518948414594</v>
      </c>
      <c r="E84" s="36">
        <f t="shared" si="5"/>
        <v>397.25996292405432</v>
      </c>
      <c r="F84" s="36">
        <f t="shared" si="2"/>
        <v>277.58714610270761</v>
      </c>
      <c r="G84" s="36"/>
      <c r="H84" s="25">
        <v>3.7509999999999999</v>
      </c>
      <c r="J84" s="25">
        <v>427.40192342993754</v>
      </c>
      <c r="K84" s="25">
        <v>3.6680000000000001</v>
      </c>
    </row>
    <row r="85" spans="2:11" x14ac:dyDescent="0.15">
      <c r="B85" t="s">
        <v>153</v>
      </c>
      <c r="C85">
        <v>445</v>
      </c>
      <c r="D85">
        <v>4.4721359550018667</v>
      </c>
      <c r="E85" s="36">
        <f t="shared" si="5"/>
        <v>401.7320988790562</v>
      </c>
      <c r="F85" s="36">
        <f t="shared" si="2"/>
        <v>273.11501014770573</v>
      </c>
      <c r="G85" s="36"/>
      <c r="H85" s="25">
        <v>3.7269999999999999</v>
      </c>
      <c r="J85" s="25">
        <v>432.40192342993583</v>
      </c>
      <c r="K85" s="25">
        <v>3.6659999999999999</v>
      </c>
    </row>
    <row r="86" spans="2:11" x14ac:dyDescent="0.15">
      <c r="B86" t="s">
        <v>154</v>
      </c>
      <c r="C86">
        <v>446</v>
      </c>
      <c r="D86">
        <v>5.6568542494942697</v>
      </c>
      <c r="E86" s="36">
        <f t="shared" si="5"/>
        <v>407.38895312855044</v>
      </c>
      <c r="F86" s="36">
        <f t="shared" si="2"/>
        <v>267.45815589821149</v>
      </c>
      <c r="G86" s="36"/>
      <c r="H86" s="25">
        <v>3.6760000000000002</v>
      </c>
      <c r="J86" s="25">
        <v>437.40192342993413</v>
      </c>
      <c r="K86" s="25">
        <v>3.633</v>
      </c>
    </row>
    <row r="87" spans="2:11" x14ac:dyDescent="0.15">
      <c r="B87" t="s">
        <v>155</v>
      </c>
      <c r="C87">
        <v>447</v>
      </c>
      <c r="D87">
        <v>5.3851648071351477</v>
      </c>
      <c r="E87" s="36">
        <f t="shared" si="5"/>
        <v>412.77411793568558</v>
      </c>
      <c r="F87" s="36">
        <f t="shared" si="2"/>
        <v>262.07299109107635</v>
      </c>
      <c r="G87" s="36"/>
      <c r="H87" s="25">
        <v>3.694</v>
      </c>
      <c r="J87" s="25">
        <v>442.40192342993811</v>
      </c>
      <c r="K87" s="25">
        <v>3.726</v>
      </c>
    </row>
    <row r="88" spans="2:11" x14ac:dyDescent="0.15">
      <c r="B88" t="s">
        <v>156</v>
      </c>
      <c r="C88">
        <v>448</v>
      </c>
      <c r="D88">
        <v>4.2426406871194464</v>
      </c>
      <c r="E88" s="36">
        <f t="shared" si="5"/>
        <v>417.01675862280501</v>
      </c>
      <c r="F88" s="36">
        <f t="shared" si="2"/>
        <v>257.83035040395691</v>
      </c>
      <c r="G88" s="36"/>
      <c r="H88" s="25">
        <v>3.6880000000000002</v>
      </c>
      <c r="J88" s="25">
        <v>446.87405938493362</v>
      </c>
      <c r="K88" s="25">
        <v>3.73</v>
      </c>
    </row>
    <row r="89" spans="2:11" x14ac:dyDescent="0.15">
      <c r="B89" t="s">
        <v>157</v>
      </c>
      <c r="C89">
        <v>449</v>
      </c>
      <c r="D89">
        <v>5.3851648071285512</v>
      </c>
      <c r="E89" s="36">
        <f t="shared" si="5"/>
        <v>422.40192342993356</v>
      </c>
      <c r="F89" s="36">
        <f t="shared" si="2"/>
        <v>252.44518559682837</v>
      </c>
      <c r="G89" s="36"/>
      <c r="H89" s="25">
        <v>3.69</v>
      </c>
      <c r="J89" s="25">
        <v>452.70501127978116</v>
      </c>
      <c r="K89" s="25">
        <v>3.6819999999999999</v>
      </c>
    </row>
    <row r="90" spans="2:11" x14ac:dyDescent="0.15">
      <c r="B90" t="s">
        <v>158</v>
      </c>
      <c r="C90">
        <v>450</v>
      </c>
      <c r="D90">
        <v>5.0000000000039799</v>
      </c>
      <c r="E90" s="36">
        <f t="shared" si="5"/>
        <v>427.40192342993754</v>
      </c>
      <c r="F90" s="36">
        <f t="shared" si="2"/>
        <v>247.44518559682439</v>
      </c>
      <c r="G90" s="36"/>
      <c r="H90" s="25">
        <v>3.6680000000000001</v>
      </c>
      <c r="J90" s="25">
        <v>456.94765196690059</v>
      </c>
      <c r="K90" s="25">
        <v>3.69</v>
      </c>
    </row>
    <row r="91" spans="2:11" x14ac:dyDescent="0.15">
      <c r="B91" t="s">
        <v>159</v>
      </c>
      <c r="C91">
        <v>451</v>
      </c>
      <c r="D91">
        <v>4.9999999999982947</v>
      </c>
      <c r="E91" s="36">
        <f t="shared" si="5"/>
        <v>432.40192342993583</v>
      </c>
      <c r="F91" s="36">
        <f t="shared" si="2"/>
        <v>242.44518559682609</v>
      </c>
      <c r="G91" s="36"/>
      <c r="H91" s="25">
        <v>3.6659999999999999</v>
      </c>
      <c r="J91" s="25">
        <v>462.77860386174206</v>
      </c>
      <c r="K91" s="25">
        <v>3.702</v>
      </c>
    </row>
    <row r="92" spans="2:11" x14ac:dyDescent="0.15">
      <c r="B92" t="s">
        <v>160</v>
      </c>
      <c r="C92">
        <v>452</v>
      </c>
      <c r="D92">
        <v>4.9999999999982947</v>
      </c>
      <c r="E92" s="36">
        <f t="shared" si="5"/>
        <v>437.40192342993413</v>
      </c>
      <c r="F92" s="36">
        <f t="shared" si="2"/>
        <v>237.4451855968278</v>
      </c>
      <c r="G92" s="36"/>
      <c r="H92" s="25">
        <v>3.633</v>
      </c>
      <c r="J92" s="25">
        <v>467.77860386174603</v>
      </c>
      <c r="K92" s="25">
        <v>3.7010000000000001</v>
      </c>
    </row>
    <row r="93" spans="2:11" x14ac:dyDescent="0.15">
      <c r="B93" t="s">
        <v>161</v>
      </c>
      <c r="C93">
        <v>453</v>
      </c>
      <c r="D93">
        <v>5.0000000000039799</v>
      </c>
      <c r="E93" s="36">
        <f t="shared" si="5"/>
        <v>442.40192342993811</v>
      </c>
      <c r="F93" s="36">
        <f t="shared" si="2"/>
        <v>232.44518559682382</v>
      </c>
      <c r="G93" s="36"/>
      <c r="H93" s="25">
        <v>3.726</v>
      </c>
      <c r="J93" s="25">
        <v>472.25073981674791</v>
      </c>
      <c r="K93" s="25">
        <v>3.6389999999999998</v>
      </c>
    </row>
    <row r="94" spans="2:11" x14ac:dyDescent="0.15">
      <c r="B94" t="s">
        <v>162</v>
      </c>
      <c r="C94">
        <v>454</v>
      </c>
      <c r="D94">
        <v>4.4721359549955126</v>
      </c>
      <c r="E94" s="36">
        <f t="shared" si="5"/>
        <v>446.87405938493362</v>
      </c>
      <c r="F94" s="36">
        <f t="shared" si="2"/>
        <v>227.97304964182831</v>
      </c>
      <c r="G94" s="36"/>
      <c r="H94" s="25">
        <v>3.73</v>
      </c>
      <c r="J94" s="25">
        <v>478.08169171158937</v>
      </c>
      <c r="K94" s="25">
        <v>4.1159999999999997</v>
      </c>
    </row>
    <row r="95" spans="2:11" x14ac:dyDescent="0.15">
      <c r="B95" t="s">
        <v>163</v>
      </c>
      <c r="C95">
        <v>455</v>
      </c>
      <c r="D95">
        <v>5.8309518948475532</v>
      </c>
      <c r="E95" s="36">
        <f t="shared" si="5"/>
        <v>452.70501127978116</v>
      </c>
      <c r="F95" s="36">
        <f t="shared" si="2"/>
        <v>222.14209774698077</v>
      </c>
      <c r="G95" s="36"/>
      <c r="H95" s="25">
        <v>3.6819999999999999</v>
      </c>
      <c r="J95" s="25">
        <v>482.3243323987088</v>
      </c>
      <c r="K95" s="25">
        <v>3.827</v>
      </c>
    </row>
    <row r="96" spans="2:11" x14ac:dyDescent="0.15">
      <c r="B96" t="s">
        <v>164</v>
      </c>
      <c r="C96">
        <v>456</v>
      </c>
      <c r="D96">
        <v>4.2426406871194464</v>
      </c>
      <c r="E96" s="36">
        <f t="shared" si="5"/>
        <v>456.94765196690059</v>
      </c>
      <c r="F96" s="36">
        <f t="shared" si="2"/>
        <v>217.89945705986133</v>
      </c>
      <c r="G96" s="36"/>
      <c r="H96" s="25">
        <v>3.69</v>
      </c>
      <c r="J96" s="25">
        <v>488.15528429355635</v>
      </c>
      <c r="K96" s="25">
        <v>3.7429999999999999</v>
      </c>
    </row>
    <row r="97" spans="2:11" x14ac:dyDescent="0.15">
      <c r="B97" t="s">
        <v>165</v>
      </c>
      <c r="C97">
        <v>457</v>
      </c>
      <c r="D97">
        <v>5.8309518948414594</v>
      </c>
      <c r="E97" s="36">
        <f t="shared" si="5"/>
        <v>462.77860386174206</v>
      </c>
      <c r="F97" s="36">
        <f t="shared" si="2"/>
        <v>212.06850516501987</v>
      </c>
      <c r="G97" s="36"/>
      <c r="H97" s="25">
        <v>3.702</v>
      </c>
      <c r="J97" s="25">
        <v>493.15528429355464</v>
      </c>
      <c r="K97" s="25">
        <v>3.7240000000000002</v>
      </c>
    </row>
    <row r="98" spans="2:11" x14ac:dyDescent="0.15">
      <c r="B98" t="s">
        <v>166</v>
      </c>
      <c r="C98">
        <v>458</v>
      </c>
      <c r="D98">
        <v>5.0000000000039799</v>
      </c>
      <c r="E98" s="36">
        <f t="shared" si="5"/>
        <v>467.77860386174603</v>
      </c>
      <c r="F98" s="36">
        <f t="shared" si="2"/>
        <v>207.06850516501589</v>
      </c>
      <c r="G98" s="36"/>
      <c r="H98" s="25">
        <v>3.7010000000000001</v>
      </c>
      <c r="J98" s="25">
        <v>497.62742024855652</v>
      </c>
      <c r="K98" s="25">
        <v>3.7210000000000001</v>
      </c>
    </row>
    <row r="99" spans="2:11" x14ac:dyDescent="0.15">
      <c r="B99" t="s">
        <v>167</v>
      </c>
      <c r="C99">
        <v>459</v>
      </c>
      <c r="D99">
        <v>4.4721359550018667</v>
      </c>
      <c r="E99" s="36">
        <f t="shared" si="5"/>
        <v>472.25073981674791</v>
      </c>
      <c r="F99" s="36">
        <f t="shared" si="2"/>
        <v>202.59636921001402</v>
      </c>
      <c r="G99" s="36"/>
      <c r="H99" s="25">
        <v>3.6389999999999998</v>
      </c>
      <c r="J99" s="25">
        <v>502.62742024855481</v>
      </c>
      <c r="K99" s="25">
        <v>3.7989999999999999</v>
      </c>
    </row>
    <row r="100" spans="2:11" x14ac:dyDescent="0.15">
      <c r="B100" t="s">
        <v>168</v>
      </c>
      <c r="C100">
        <v>460</v>
      </c>
      <c r="D100">
        <v>5.8309518948414594</v>
      </c>
      <c r="E100" s="36">
        <f t="shared" si="5"/>
        <v>478.08169171158937</v>
      </c>
      <c r="F100" s="36">
        <f t="shared" si="2"/>
        <v>196.76541731517256</v>
      </c>
      <c r="G100" s="36"/>
      <c r="H100" s="25">
        <v>4.1159999999999997</v>
      </c>
      <c r="J100" s="25">
        <v>507.62742024855311</v>
      </c>
      <c r="K100" s="25">
        <v>3.7170000000000001</v>
      </c>
    </row>
    <row r="101" spans="2:11" x14ac:dyDescent="0.15">
      <c r="B101" t="s">
        <v>169</v>
      </c>
      <c r="C101">
        <v>461</v>
      </c>
      <c r="D101">
        <v>4.2426406871194464</v>
      </c>
      <c r="E101" s="36">
        <f t="shared" si="5"/>
        <v>482.3243323987088</v>
      </c>
      <c r="F101" s="36">
        <f t="shared" si="2"/>
        <v>192.52277662805312</v>
      </c>
      <c r="G101" s="36"/>
      <c r="H101" s="25">
        <v>3.827</v>
      </c>
      <c r="J101" s="25">
        <v>513.45837214340065</v>
      </c>
      <c r="K101" s="25">
        <v>3.7189999999999999</v>
      </c>
    </row>
    <row r="102" spans="2:11" x14ac:dyDescent="0.15">
      <c r="B102" t="s">
        <v>170</v>
      </c>
      <c r="C102">
        <v>462</v>
      </c>
      <c r="D102">
        <v>5.8309518948475532</v>
      </c>
      <c r="E102" s="36">
        <f t="shared" si="5"/>
        <v>488.15528429355635</v>
      </c>
      <c r="F102" s="36">
        <f t="shared" si="2"/>
        <v>186.69182473320558</v>
      </c>
      <c r="G102" s="36"/>
      <c r="H102" s="25">
        <v>3.7429999999999999</v>
      </c>
      <c r="J102" s="25">
        <v>517.70101283052009</v>
      </c>
      <c r="K102" s="25">
        <v>3.7320000000000002</v>
      </c>
    </row>
    <row r="103" spans="2:11" x14ac:dyDescent="0.15">
      <c r="B103" t="s">
        <v>171</v>
      </c>
      <c r="C103">
        <v>463</v>
      </c>
      <c r="D103">
        <v>4.9999999999982947</v>
      </c>
      <c r="E103" s="36">
        <f t="shared" si="5"/>
        <v>493.15528429355464</v>
      </c>
      <c r="F103" s="36">
        <f t="shared" si="2"/>
        <v>181.69182473320728</v>
      </c>
      <c r="G103" s="36"/>
      <c r="H103" s="25">
        <v>3.7240000000000002</v>
      </c>
      <c r="J103" s="25">
        <v>523.08617763765528</v>
      </c>
      <c r="K103" s="25">
        <v>3.7360000000000002</v>
      </c>
    </row>
    <row r="104" spans="2:11" x14ac:dyDescent="0.15">
      <c r="B104" t="s">
        <v>172</v>
      </c>
      <c r="C104">
        <v>464</v>
      </c>
      <c r="D104">
        <v>4.4721359550018667</v>
      </c>
      <c r="E104" s="36">
        <f t="shared" si="5"/>
        <v>497.62742024855652</v>
      </c>
      <c r="F104" s="36">
        <f t="shared" si="2"/>
        <v>177.21968877820541</v>
      </c>
      <c r="G104" s="36"/>
      <c r="H104" s="25">
        <v>3.7210000000000001</v>
      </c>
      <c r="J104" s="25">
        <v>528.08617763765358</v>
      </c>
      <c r="K104" s="25">
        <v>3.7639999999999998</v>
      </c>
    </row>
    <row r="105" spans="2:11" x14ac:dyDescent="0.15">
      <c r="B105" t="s">
        <v>173</v>
      </c>
      <c r="C105">
        <v>465</v>
      </c>
      <c r="D105">
        <v>4.9999999999982947</v>
      </c>
      <c r="E105" s="36">
        <f t="shared" si="5"/>
        <v>502.62742024855481</v>
      </c>
      <c r="F105" s="36">
        <f t="shared" si="2"/>
        <v>172.21968877820711</v>
      </c>
      <c r="G105" s="36"/>
      <c r="H105" s="25">
        <v>3.7989999999999999</v>
      </c>
      <c r="J105" s="25">
        <v>533.08617763765187</v>
      </c>
      <c r="K105" s="25">
        <v>3.7570000000000001</v>
      </c>
    </row>
    <row r="106" spans="2:11" x14ac:dyDescent="0.15">
      <c r="B106" t="s">
        <v>174</v>
      </c>
      <c r="C106">
        <v>466</v>
      </c>
      <c r="D106">
        <v>4.9999999999982947</v>
      </c>
      <c r="E106" s="36">
        <f t="shared" si="5"/>
        <v>507.62742024855311</v>
      </c>
      <c r="F106" s="36">
        <f t="shared" si="2"/>
        <v>167.21968877820882</v>
      </c>
      <c r="G106" s="36"/>
      <c r="H106" s="25">
        <v>3.7170000000000001</v>
      </c>
      <c r="J106" s="25">
        <v>538.08617763765585</v>
      </c>
      <c r="K106" s="25">
        <v>3.75</v>
      </c>
    </row>
    <row r="107" spans="2:11" x14ac:dyDescent="0.15">
      <c r="B107" t="s">
        <v>175</v>
      </c>
      <c r="C107">
        <v>467</v>
      </c>
      <c r="D107">
        <v>5.8309518948475532</v>
      </c>
      <c r="E107" s="36">
        <f t="shared" si="5"/>
        <v>513.45837214340065</v>
      </c>
      <c r="F107" s="36">
        <f t="shared" si="2"/>
        <v>161.38873688336128</v>
      </c>
      <c r="G107" s="36"/>
      <c r="H107" s="25">
        <v>3.7189999999999999</v>
      </c>
      <c r="J107" s="25">
        <v>543.08617763765415</v>
      </c>
      <c r="K107" s="25">
        <v>3.722</v>
      </c>
    </row>
    <row r="108" spans="2:11" x14ac:dyDescent="0.15">
      <c r="B108" t="s">
        <v>176</v>
      </c>
      <c r="C108">
        <v>468</v>
      </c>
      <c r="D108">
        <v>4.2426406871194464</v>
      </c>
      <c r="E108" s="36">
        <f t="shared" si="5"/>
        <v>517.70101283052009</v>
      </c>
      <c r="F108" s="36">
        <f t="shared" si="2"/>
        <v>157.14609619624184</v>
      </c>
      <c r="G108" s="36"/>
      <c r="H108" s="25">
        <v>3.7320000000000002</v>
      </c>
      <c r="J108" s="25">
        <v>548.47134244478798</v>
      </c>
      <c r="K108" s="25">
        <v>3.7229999999999999</v>
      </c>
    </row>
    <row r="109" spans="2:11" x14ac:dyDescent="0.15">
      <c r="B109" t="s">
        <v>177</v>
      </c>
      <c r="C109">
        <v>469</v>
      </c>
      <c r="D109">
        <v>5.3851648071351477</v>
      </c>
      <c r="E109" s="36">
        <f t="shared" si="5"/>
        <v>523.08617763765528</v>
      </c>
      <c r="F109" s="36">
        <f t="shared" si="2"/>
        <v>151.76093138910664</v>
      </c>
      <c r="G109" s="36"/>
      <c r="H109" s="25">
        <v>3.7360000000000002</v>
      </c>
      <c r="J109" s="25">
        <v>553.47134244479196</v>
      </c>
      <c r="K109" s="25">
        <v>3.8260000000000001</v>
      </c>
    </row>
    <row r="110" spans="2:11" x14ac:dyDescent="0.15">
      <c r="B110" t="s">
        <v>178</v>
      </c>
      <c r="C110">
        <v>470</v>
      </c>
      <c r="D110">
        <v>4.9999999999982947</v>
      </c>
      <c r="E110" s="36">
        <f t="shared" si="5"/>
        <v>528.08617763765358</v>
      </c>
      <c r="F110" s="36">
        <f t="shared" si="2"/>
        <v>146.76093138910835</v>
      </c>
      <c r="G110" s="36"/>
      <c r="H110" s="25">
        <v>3.7639999999999998</v>
      </c>
      <c r="J110" s="25">
        <v>558.47134244479025</v>
      </c>
      <c r="K110" s="25">
        <v>3.7189999999999999</v>
      </c>
    </row>
    <row r="111" spans="2:11" x14ac:dyDescent="0.15">
      <c r="B111" t="s">
        <v>179</v>
      </c>
      <c r="C111">
        <v>471</v>
      </c>
      <c r="D111">
        <v>4.9999999999982947</v>
      </c>
      <c r="E111" s="36">
        <f t="shared" si="5"/>
        <v>533.08617763765187</v>
      </c>
      <c r="F111" s="36">
        <f t="shared" si="2"/>
        <v>141.76093138911006</v>
      </c>
      <c r="G111" s="36"/>
      <c r="H111" s="25">
        <v>3.7570000000000001</v>
      </c>
      <c r="J111" s="25">
        <v>563.47134244478855</v>
      </c>
      <c r="K111" s="25">
        <v>3.6989999999999998</v>
      </c>
    </row>
    <row r="112" spans="2:11" x14ac:dyDescent="0.15">
      <c r="B112" t="s">
        <v>180</v>
      </c>
      <c r="C112">
        <v>472</v>
      </c>
      <c r="D112">
        <v>5.0000000000039799</v>
      </c>
      <c r="E112" s="36">
        <f t="shared" si="5"/>
        <v>538.08617763765585</v>
      </c>
      <c r="F112" s="36">
        <f t="shared" si="2"/>
        <v>136.76093138910608</v>
      </c>
      <c r="G112" s="36"/>
      <c r="H112" s="25">
        <v>3.75</v>
      </c>
      <c r="J112" s="25">
        <v>567.94347839979037</v>
      </c>
      <c r="K112" s="25">
        <v>3.6150000000000002</v>
      </c>
    </row>
    <row r="113" spans="2:11" x14ac:dyDescent="0.15">
      <c r="B113" t="s">
        <v>181</v>
      </c>
      <c r="C113">
        <v>473</v>
      </c>
      <c r="D113">
        <v>4.9999999999982947</v>
      </c>
      <c r="E113" s="36">
        <f t="shared" si="5"/>
        <v>543.08617763765415</v>
      </c>
      <c r="F113" s="36">
        <f t="shared" si="2"/>
        <v>131.76093138910778</v>
      </c>
      <c r="G113" s="36"/>
      <c r="H113" s="25">
        <v>3.722</v>
      </c>
      <c r="J113" s="25">
        <v>573.77443029463177</v>
      </c>
      <c r="K113" s="25">
        <v>3.6309999999999998</v>
      </c>
    </row>
    <row r="114" spans="2:11" x14ac:dyDescent="0.15">
      <c r="B114" t="s">
        <v>182</v>
      </c>
      <c r="C114">
        <v>474</v>
      </c>
      <c r="D114">
        <v>5.3851648071338278</v>
      </c>
      <c r="E114" s="36">
        <f t="shared" si="5"/>
        <v>548.47134244478798</v>
      </c>
      <c r="F114" s="36">
        <f t="shared" si="2"/>
        <v>126.37576658197395</v>
      </c>
      <c r="G114" s="36"/>
      <c r="H114" s="25">
        <v>3.7229999999999999</v>
      </c>
      <c r="J114" s="25">
        <v>578.24656624963359</v>
      </c>
      <c r="K114" s="25">
        <v>3.661</v>
      </c>
    </row>
    <row r="115" spans="2:11" x14ac:dyDescent="0.15">
      <c r="B115" t="s">
        <v>183</v>
      </c>
      <c r="C115">
        <v>475</v>
      </c>
      <c r="D115">
        <v>5.0000000000039799</v>
      </c>
      <c r="E115" s="36">
        <f t="shared" si="5"/>
        <v>553.47134244479196</v>
      </c>
      <c r="F115" s="36">
        <f t="shared" si="2"/>
        <v>121.37576658196997</v>
      </c>
      <c r="G115" s="36"/>
      <c r="H115" s="25">
        <v>3.8260000000000001</v>
      </c>
      <c r="J115" s="25">
        <v>583.24656624963757</v>
      </c>
      <c r="K115" s="25">
        <v>3.7389999999999999</v>
      </c>
    </row>
    <row r="116" spans="2:11" x14ac:dyDescent="0.15">
      <c r="B116" t="s">
        <v>184</v>
      </c>
      <c r="C116">
        <v>476</v>
      </c>
      <c r="D116">
        <v>4.9999999999982947</v>
      </c>
      <c r="E116" s="36">
        <f t="shared" si="5"/>
        <v>558.47134244479025</v>
      </c>
      <c r="F116" s="36">
        <f t="shared" si="2"/>
        <v>116.37576658197167</v>
      </c>
      <c r="G116" s="36"/>
      <c r="H116" s="25">
        <v>3.7189999999999999</v>
      </c>
      <c r="J116" s="25">
        <v>589.07751814447897</v>
      </c>
      <c r="K116" s="25">
        <v>3.6789999999999998</v>
      </c>
    </row>
    <row r="117" spans="2:11" x14ac:dyDescent="0.15">
      <c r="B117" t="s">
        <v>185</v>
      </c>
      <c r="C117">
        <v>477</v>
      </c>
      <c r="D117">
        <v>4.9999999999982947</v>
      </c>
      <c r="E117" s="36">
        <f t="shared" si="5"/>
        <v>563.47134244478855</v>
      </c>
      <c r="F117" s="36">
        <f t="shared" si="2"/>
        <v>111.37576658197338</v>
      </c>
      <c r="G117" s="36"/>
      <c r="H117" s="25">
        <v>3.6989999999999998</v>
      </c>
      <c r="J117" s="25">
        <v>593.54965409948079</v>
      </c>
      <c r="K117" s="25">
        <v>3.6680000000000001</v>
      </c>
    </row>
    <row r="118" spans="2:11" x14ac:dyDescent="0.15">
      <c r="B118" t="s">
        <v>186</v>
      </c>
      <c r="C118">
        <v>478</v>
      </c>
      <c r="D118">
        <v>4.4721359550018667</v>
      </c>
      <c r="E118" s="36">
        <f t="shared" si="5"/>
        <v>567.94347839979037</v>
      </c>
      <c r="F118" s="36">
        <f t="shared" si="2"/>
        <v>106.90363062697156</v>
      </c>
      <c r="G118" s="36"/>
      <c r="H118" s="25">
        <v>3.6150000000000002</v>
      </c>
      <c r="J118" s="25">
        <v>598.54965409947908</v>
      </c>
      <c r="K118" s="25">
        <v>3.6659999999999999</v>
      </c>
    </row>
    <row r="119" spans="2:11" x14ac:dyDescent="0.15">
      <c r="B119" t="s">
        <v>187</v>
      </c>
      <c r="C119">
        <v>479</v>
      </c>
      <c r="D119">
        <v>5.8309518948414594</v>
      </c>
      <c r="E119" s="36">
        <f t="shared" si="5"/>
        <v>573.77443029463177</v>
      </c>
      <c r="F119" s="36">
        <f t="shared" si="2"/>
        <v>101.07267873213016</v>
      </c>
      <c r="G119" s="36"/>
      <c r="H119" s="25">
        <v>3.6309999999999998</v>
      </c>
      <c r="J119" s="25">
        <v>603.93481890661951</v>
      </c>
      <c r="K119" s="25">
        <v>3.7349999999999999</v>
      </c>
    </row>
    <row r="120" spans="2:11" x14ac:dyDescent="0.15">
      <c r="B120" t="s">
        <v>188</v>
      </c>
      <c r="C120">
        <v>480</v>
      </c>
      <c r="D120">
        <v>4.4721359550018667</v>
      </c>
      <c r="E120" s="36">
        <f t="shared" si="5"/>
        <v>578.24656624963359</v>
      </c>
      <c r="F120" s="36">
        <f t="shared" si="2"/>
        <v>96.600542777128339</v>
      </c>
      <c r="G120" s="36"/>
      <c r="H120" s="25">
        <v>3.661</v>
      </c>
      <c r="J120" s="25">
        <v>608.93481890661212</v>
      </c>
      <c r="K120" s="25">
        <v>3.6880000000000002</v>
      </c>
    </row>
    <row r="121" spans="2:11" x14ac:dyDescent="0.15">
      <c r="B121" t="s">
        <v>189</v>
      </c>
      <c r="C121">
        <v>481</v>
      </c>
      <c r="D121">
        <v>5.0000000000039799</v>
      </c>
      <c r="E121" s="36">
        <f t="shared" si="5"/>
        <v>583.24656624963757</v>
      </c>
      <c r="F121" s="36">
        <f t="shared" si="2"/>
        <v>91.60054277712436</v>
      </c>
      <c r="G121" s="36"/>
      <c r="H121" s="25">
        <v>3.7389999999999999</v>
      </c>
      <c r="J121" s="25">
        <v>614.31998371374596</v>
      </c>
      <c r="K121" s="25">
        <v>3.6869999999999998</v>
      </c>
    </row>
    <row r="122" spans="2:11" x14ac:dyDescent="0.15">
      <c r="B122" t="s">
        <v>190</v>
      </c>
      <c r="C122">
        <v>482</v>
      </c>
      <c r="D122">
        <v>5.8309518948414594</v>
      </c>
      <c r="E122" s="36">
        <f t="shared" si="5"/>
        <v>589.07751814447897</v>
      </c>
      <c r="F122" s="36">
        <f t="shared" si="2"/>
        <v>85.769590882282955</v>
      </c>
      <c r="G122" s="36"/>
      <c r="H122" s="25">
        <v>3.6789999999999998</v>
      </c>
      <c r="J122" s="25">
        <v>619.31998371374993</v>
      </c>
      <c r="K122" s="25">
        <v>3.7090000000000001</v>
      </c>
    </row>
    <row r="123" spans="2:11" x14ac:dyDescent="0.15">
      <c r="B123" t="s">
        <v>191</v>
      </c>
      <c r="C123">
        <v>483</v>
      </c>
      <c r="D123">
        <v>4.4721359550018667</v>
      </c>
      <c r="E123" s="36">
        <f t="shared" si="5"/>
        <v>593.54965409948079</v>
      </c>
      <c r="F123" s="36">
        <f t="shared" si="2"/>
        <v>81.297454927281137</v>
      </c>
      <c r="G123" s="36"/>
      <c r="H123" s="25">
        <v>3.6680000000000001</v>
      </c>
      <c r="J123" s="25">
        <v>623.7921196687455</v>
      </c>
      <c r="K123" s="25">
        <v>3.7519999999999998</v>
      </c>
    </row>
    <row r="124" spans="2:11" x14ac:dyDescent="0.15">
      <c r="B124" t="s">
        <v>192</v>
      </c>
      <c r="C124">
        <v>484</v>
      </c>
      <c r="D124">
        <v>4.9999999999982947</v>
      </c>
      <c r="E124" s="36">
        <f t="shared" si="5"/>
        <v>598.54965409947908</v>
      </c>
      <c r="F124" s="36">
        <f t="shared" si="2"/>
        <v>76.297454927282843</v>
      </c>
      <c r="G124" s="36"/>
      <c r="H124" s="25">
        <v>3.6659999999999999</v>
      </c>
      <c r="J124" s="25">
        <v>628.79211966874379</v>
      </c>
      <c r="K124" s="25">
        <v>3.573</v>
      </c>
    </row>
    <row r="125" spans="2:11" x14ac:dyDescent="0.15">
      <c r="B125" t="s">
        <v>193</v>
      </c>
      <c r="C125">
        <v>485</v>
      </c>
      <c r="D125">
        <v>5.3851648071404261</v>
      </c>
      <c r="E125" s="36">
        <f t="shared" si="5"/>
        <v>603.93481890661951</v>
      </c>
      <c r="F125" s="36">
        <f t="shared" si="2"/>
        <v>70.912290120142416</v>
      </c>
      <c r="G125" s="36"/>
      <c r="H125" s="25">
        <v>3.7349999999999999</v>
      </c>
      <c r="J125" s="25">
        <v>634.44897391823804</v>
      </c>
      <c r="K125" s="25">
        <v>3.589</v>
      </c>
    </row>
    <row r="126" spans="2:11" x14ac:dyDescent="0.15">
      <c r="B126" t="s">
        <v>194</v>
      </c>
      <c r="C126">
        <v>486</v>
      </c>
      <c r="D126">
        <v>4.9999999999926104</v>
      </c>
      <c r="E126" s="36">
        <f t="shared" si="5"/>
        <v>608.93481890661212</v>
      </c>
      <c r="F126" s="36">
        <f t="shared" si="2"/>
        <v>65.912290120149805</v>
      </c>
      <c r="G126" s="36"/>
      <c r="H126" s="25">
        <v>3.6880000000000002</v>
      </c>
      <c r="J126" s="25">
        <v>639.83413872537324</v>
      </c>
      <c r="K126" s="25">
        <v>3.6030000000000002</v>
      </c>
    </row>
    <row r="127" spans="2:11" x14ac:dyDescent="0.15">
      <c r="B127" t="s">
        <v>195</v>
      </c>
      <c r="C127">
        <v>487</v>
      </c>
      <c r="D127">
        <v>5.3851648071338278</v>
      </c>
      <c r="E127" s="36">
        <f t="shared" si="5"/>
        <v>614.31998371374596</v>
      </c>
      <c r="F127" s="36">
        <f t="shared" si="2"/>
        <v>60.527125313015972</v>
      </c>
      <c r="G127" s="36"/>
      <c r="H127" s="25">
        <v>3.6869999999999998</v>
      </c>
      <c r="J127" s="25">
        <v>644.07677941249267</v>
      </c>
      <c r="K127" s="25">
        <v>3.5049999999999999</v>
      </c>
    </row>
    <row r="128" spans="2:11" x14ac:dyDescent="0.15">
      <c r="B128" t="s">
        <v>196</v>
      </c>
      <c r="C128">
        <v>488</v>
      </c>
      <c r="D128">
        <v>5.0000000000039799</v>
      </c>
      <c r="E128" s="36">
        <f t="shared" si="5"/>
        <v>619.31998371374993</v>
      </c>
      <c r="F128" s="36">
        <f t="shared" si="2"/>
        <v>55.527125313011993</v>
      </c>
      <c r="G128" s="36"/>
      <c r="H128" s="25">
        <v>3.7090000000000001</v>
      </c>
      <c r="J128" s="25">
        <v>649.46194421962787</v>
      </c>
      <c r="K128" s="25">
        <v>3.4860000000000002</v>
      </c>
    </row>
    <row r="129" spans="2:11" x14ac:dyDescent="0.15">
      <c r="B129" t="s">
        <v>197</v>
      </c>
      <c r="C129">
        <v>489</v>
      </c>
      <c r="D129">
        <v>4.4721359549955126</v>
      </c>
      <c r="E129" s="36">
        <f t="shared" si="5"/>
        <v>623.7921196687455</v>
      </c>
      <c r="F129" s="36">
        <f t="shared" si="2"/>
        <v>51.054989358016428</v>
      </c>
      <c r="H129" s="25">
        <v>3.7519999999999998</v>
      </c>
      <c r="J129" s="25">
        <v>654.46194421962616</v>
      </c>
      <c r="K129" s="25">
        <v>3.3849999999999998</v>
      </c>
    </row>
    <row r="130" spans="2:11" x14ac:dyDescent="0.15">
      <c r="B130" t="s">
        <v>198</v>
      </c>
      <c r="C130">
        <v>490</v>
      </c>
      <c r="D130">
        <v>4.9999999999982947</v>
      </c>
      <c r="E130" s="36">
        <f t="shared" si="5"/>
        <v>628.79211966874379</v>
      </c>
      <c r="F130" s="36">
        <f t="shared" si="2"/>
        <v>46.054989358018133</v>
      </c>
      <c r="H130" s="25">
        <v>3.573</v>
      </c>
      <c r="J130" s="25">
        <v>659.46194421962446</v>
      </c>
      <c r="K130" s="25">
        <v>3.3719999999999999</v>
      </c>
    </row>
    <row r="131" spans="2:11" x14ac:dyDescent="0.15">
      <c r="B131" t="s">
        <v>199</v>
      </c>
      <c r="C131">
        <v>491</v>
      </c>
      <c r="D131">
        <v>5.6568542494942697</v>
      </c>
      <c r="E131" s="36">
        <f t="shared" si="5"/>
        <v>634.44897391823804</v>
      </c>
      <c r="F131" s="36">
        <f t="shared" si="2"/>
        <v>40.398135108523888</v>
      </c>
      <c r="H131" s="25">
        <v>3.589</v>
      </c>
      <c r="J131" s="25">
        <v>664.46194421962844</v>
      </c>
      <c r="K131" s="25">
        <v>3.3580000000000001</v>
      </c>
    </row>
    <row r="132" spans="2:11" x14ac:dyDescent="0.15">
      <c r="B132" t="s">
        <v>200</v>
      </c>
      <c r="C132">
        <v>492</v>
      </c>
      <c r="D132">
        <v>5.3851648071351477</v>
      </c>
      <c r="E132" s="36">
        <f t="shared" si="5"/>
        <v>639.83413872537324</v>
      </c>
      <c r="F132" s="36">
        <f t="shared" si="2"/>
        <v>35.012970301388691</v>
      </c>
      <c r="H132" s="25">
        <v>3.6030000000000002</v>
      </c>
      <c r="J132" s="25">
        <v>669.46194421962673</v>
      </c>
      <c r="K132" s="25">
        <v>3.3290000000000002</v>
      </c>
    </row>
    <row r="133" spans="2:11" x14ac:dyDescent="0.15">
      <c r="B133" t="s">
        <v>201</v>
      </c>
      <c r="C133">
        <v>493</v>
      </c>
      <c r="D133">
        <v>4.2426406871194464</v>
      </c>
      <c r="E133" s="36">
        <f t="shared" si="5"/>
        <v>644.07677941249267</v>
      </c>
      <c r="F133" s="36">
        <f t="shared" ref="F133:F138" si="6">E$139-E133</f>
        <v>30.770329614269258</v>
      </c>
      <c r="H133" s="25">
        <v>3.5049999999999999</v>
      </c>
      <c r="J133" s="25">
        <v>674.84710902676193</v>
      </c>
      <c r="K133" s="25">
        <v>3.2919999999999998</v>
      </c>
    </row>
    <row r="134" spans="2:11" x14ac:dyDescent="0.15">
      <c r="B134" t="s">
        <v>202</v>
      </c>
      <c r="C134">
        <v>494</v>
      </c>
      <c r="D134">
        <v>5.3851648071351477</v>
      </c>
      <c r="E134" s="36">
        <f t="shared" si="5"/>
        <v>649.46194421962787</v>
      </c>
      <c r="F134" s="36">
        <f t="shared" si="6"/>
        <v>25.385164807134061</v>
      </c>
      <c r="H134" s="25">
        <v>3.4860000000000002</v>
      </c>
    </row>
    <row r="135" spans="2:11" x14ac:dyDescent="0.15">
      <c r="B135" t="s">
        <v>203</v>
      </c>
      <c r="C135">
        <v>495</v>
      </c>
      <c r="D135">
        <v>4.9999999999982947</v>
      </c>
      <c r="E135" s="36">
        <f t="shared" si="5"/>
        <v>654.46194421962616</v>
      </c>
      <c r="F135" s="36">
        <f t="shared" si="6"/>
        <v>20.385164807135766</v>
      </c>
      <c r="H135" s="25">
        <v>3.3849999999999998</v>
      </c>
    </row>
    <row r="136" spans="2:11" x14ac:dyDescent="0.15">
      <c r="B136" t="s">
        <v>204</v>
      </c>
      <c r="C136">
        <v>496</v>
      </c>
      <c r="D136">
        <v>4.9999999999982947</v>
      </c>
      <c r="E136" s="36">
        <f t="shared" si="5"/>
        <v>659.46194421962446</v>
      </c>
      <c r="F136" s="36">
        <f t="shared" si="6"/>
        <v>15.385164807137471</v>
      </c>
      <c r="H136" s="25">
        <v>3.3719999999999999</v>
      </c>
    </row>
    <row r="137" spans="2:11" x14ac:dyDescent="0.15">
      <c r="B137" t="s">
        <v>205</v>
      </c>
      <c r="C137">
        <v>497</v>
      </c>
      <c r="D137">
        <v>5.0000000000039799</v>
      </c>
      <c r="E137" s="36">
        <f t="shared" si="5"/>
        <v>664.46194421962844</v>
      </c>
      <c r="F137" s="36">
        <f t="shared" si="6"/>
        <v>10.385164807133492</v>
      </c>
      <c r="H137" s="25">
        <v>3.3580000000000001</v>
      </c>
    </row>
    <row r="138" spans="2:11" x14ac:dyDescent="0.15">
      <c r="B138" t="s">
        <v>206</v>
      </c>
      <c r="C138">
        <v>498</v>
      </c>
      <c r="D138">
        <v>4.9999999999982947</v>
      </c>
      <c r="E138" s="36">
        <f t="shared" si="5"/>
        <v>669.46194421962673</v>
      </c>
      <c r="F138" s="36">
        <f t="shared" si="6"/>
        <v>5.3851648071351974</v>
      </c>
      <c r="H138" s="25">
        <v>3.3290000000000002</v>
      </c>
    </row>
    <row r="139" spans="2:11" x14ac:dyDescent="0.15">
      <c r="B139" t="s">
        <v>207</v>
      </c>
      <c r="C139">
        <v>499</v>
      </c>
      <c r="D139">
        <v>5.3851648071351477</v>
      </c>
      <c r="E139" s="36">
        <f t="shared" si="5"/>
        <v>674.84710902676193</v>
      </c>
      <c r="F139" s="36">
        <f>E$139-E139</f>
        <v>0</v>
      </c>
      <c r="H139" s="25">
        <v>3.2919999999999998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Line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2019-06-11T14:15:48Z</dcterms:modified>
</cp:coreProperties>
</file>