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4" i="1" l="1"/>
  <c r="C75" i="1"/>
  <c r="C76" i="1"/>
  <c r="C77" i="1"/>
  <c r="C78" i="1"/>
  <c r="C79" i="1"/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5" i="1"/>
  <c r="E5" i="2" l="1"/>
  <c r="E6" i="2" s="1"/>
  <c r="O132" i="1" l="1"/>
  <c r="AP132" i="1"/>
  <c r="AQ132" i="1"/>
  <c r="AR132" i="1"/>
  <c r="AS132" i="1"/>
  <c r="AV132" i="1"/>
  <c r="AW132" i="1"/>
  <c r="AX132" i="1"/>
  <c r="AY132" i="1"/>
  <c r="AZ132" i="1"/>
  <c r="BA132" i="1"/>
  <c r="BD132" i="1"/>
  <c r="BE132" i="1"/>
  <c r="BF132" i="1"/>
  <c r="BG132" i="1"/>
  <c r="BH132" i="1"/>
  <c r="AU132" i="1" s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I133" i="1"/>
  <c r="AT133" i="1" s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V135" i="1"/>
  <c r="AW135" i="1"/>
  <c r="AX135" i="1"/>
  <c r="AY135" i="1"/>
  <c r="AZ135" i="1"/>
  <c r="BA135" i="1"/>
  <c r="BD135" i="1"/>
  <c r="BE135" i="1"/>
  <c r="BF135" i="1"/>
  <c r="BG135" i="1"/>
  <c r="BH135" i="1"/>
  <c r="AU135" i="1" s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V137" i="1"/>
  <c r="AW137" i="1"/>
  <c r="AX137" i="1"/>
  <c r="AY137" i="1"/>
  <c r="AZ137" i="1"/>
  <c r="BA137" i="1"/>
  <c r="BD137" i="1"/>
  <c r="BE137" i="1"/>
  <c r="BF137" i="1"/>
  <c r="BG137" i="1"/>
  <c r="BH137" i="1"/>
  <c r="AU137" i="1" s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V138" i="1"/>
  <c r="AW138" i="1"/>
  <c r="AX138" i="1"/>
  <c r="AY138" i="1"/>
  <c r="AZ138" i="1"/>
  <c r="BA138" i="1"/>
  <c r="BD138" i="1"/>
  <c r="BE138" i="1"/>
  <c r="BF138" i="1"/>
  <c r="BG138" i="1"/>
  <c r="BH138" i="1"/>
  <c r="AU138" i="1" s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V107" i="1"/>
  <c r="AW107" i="1"/>
  <c r="AX107" i="1"/>
  <c r="AY107" i="1"/>
  <c r="AZ107" i="1"/>
  <c r="BA107" i="1"/>
  <c r="BD107" i="1"/>
  <c r="BE107" i="1"/>
  <c r="BF107" i="1"/>
  <c r="BG107" i="1"/>
  <c r="BH107" i="1"/>
  <c r="AU107" i="1" s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V116" i="1"/>
  <c r="AW116" i="1"/>
  <c r="AX116" i="1"/>
  <c r="AY116" i="1"/>
  <c r="AZ116" i="1"/>
  <c r="BA116" i="1"/>
  <c r="BD116" i="1"/>
  <c r="BE116" i="1"/>
  <c r="BF116" i="1"/>
  <c r="BG116" i="1"/>
  <c r="BH116" i="1"/>
  <c r="AU116" i="1" s="1"/>
  <c r="BI116" i="1"/>
  <c r="AT116" i="1" s="1"/>
  <c r="BJ116" i="1"/>
  <c r="BK116" i="1"/>
  <c r="BL116" i="1"/>
  <c r="BM116" i="1"/>
  <c r="BN116" i="1"/>
  <c r="BO116" i="1"/>
  <c r="O117" i="1"/>
  <c r="AP117" i="1"/>
  <c r="AQ117" i="1"/>
  <c r="AR117" i="1"/>
  <c r="AS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AT117" i="1" s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V119" i="1"/>
  <c r="AW119" i="1"/>
  <c r="AX119" i="1"/>
  <c r="AY119" i="1"/>
  <c r="AZ119" i="1"/>
  <c r="BA119" i="1"/>
  <c r="BD119" i="1"/>
  <c r="BE119" i="1"/>
  <c r="BF119" i="1"/>
  <c r="BG119" i="1"/>
  <c r="BH119" i="1"/>
  <c r="AU119" i="1" s="1"/>
  <c r="BI119" i="1"/>
  <c r="AT119" i="1" s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AQ129" i="1"/>
  <c r="AR129" i="1"/>
  <c r="AS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AT129" i="1" s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V131" i="1"/>
  <c r="AW131" i="1"/>
  <c r="AX131" i="1"/>
  <c r="AY131" i="1"/>
  <c r="AZ131" i="1"/>
  <c r="BA131" i="1"/>
  <c r="BD131" i="1"/>
  <c r="BE131" i="1"/>
  <c r="BF131" i="1"/>
  <c r="BG131" i="1"/>
  <c r="BH131" i="1"/>
  <c r="AU131" i="1" s="1"/>
  <c r="BI131" i="1"/>
  <c r="AT131" i="1" s="1"/>
  <c r="BJ131" i="1"/>
  <c r="BK131" i="1"/>
  <c r="BL131" i="1"/>
  <c r="BM131" i="1"/>
  <c r="BN131" i="1"/>
  <c r="BO131" i="1"/>
  <c r="BB116" i="1" l="1"/>
  <c r="BB129" i="1"/>
  <c r="BB100" i="1"/>
  <c r="BB127" i="1"/>
  <c r="BP126" i="1"/>
  <c r="BQ119" i="1"/>
  <c r="AA119" i="1" s="1"/>
  <c r="BQ125" i="1"/>
  <c r="BP134" i="1"/>
  <c r="BQ117" i="1"/>
  <c r="AG117" i="1" s="1"/>
  <c r="BB118" i="1"/>
  <c r="BP136" i="1"/>
  <c r="AJ134" i="1"/>
  <c r="AB134" i="1"/>
  <c r="AI133" i="1"/>
  <c r="BP138" i="1"/>
  <c r="BB138" i="1"/>
  <c r="BB135" i="1"/>
  <c r="AG133" i="1"/>
  <c r="AF133" i="1"/>
  <c r="BB132" i="1"/>
  <c r="BP125" i="1"/>
  <c r="BQ134" i="1"/>
  <c r="AC134" i="1" s="1"/>
  <c r="BB136" i="1"/>
  <c r="BB134" i="1"/>
  <c r="AD133" i="1"/>
  <c r="BB119" i="1"/>
  <c r="AI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H140" i="1"/>
  <c r="AG140" i="1"/>
  <c r="AG143" i="1"/>
  <c r="AF143" i="1"/>
  <c r="AE142" i="1"/>
  <c r="Z141" i="1"/>
  <c r="AK141" i="1"/>
  <c r="AH141" i="1"/>
  <c r="AC141" i="1"/>
  <c r="AA141" i="1"/>
  <c r="AI141" i="1"/>
  <c r="AB141" i="1"/>
  <c r="AJ141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E138" i="1" s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E133" i="1"/>
  <c r="BP132" i="1"/>
  <c r="BP137" i="1"/>
  <c r="BP131" i="1"/>
  <c r="BQ131" i="1"/>
  <c r="AI131" i="1" s="1"/>
  <c r="AF125" i="1"/>
  <c r="AH125" i="1"/>
  <c r="AI125" i="1"/>
  <c r="AG125" i="1"/>
  <c r="Z125" i="1"/>
  <c r="BP116" i="1"/>
  <c r="BQ116" i="1"/>
  <c r="Z116" i="1" s="1"/>
  <c r="AU114" i="1"/>
  <c r="BB114" i="1" s="1"/>
  <c r="BB108" i="1"/>
  <c r="BQ129" i="1"/>
  <c r="AI129" i="1" s="1"/>
  <c r="BP129" i="1"/>
  <c r="AK125" i="1"/>
  <c r="AC125" i="1"/>
  <c r="AF116" i="1"/>
  <c r="BP128" i="1"/>
  <c r="BB121" i="1"/>
  <c r="BQ130" i="1"/>
  <c r="AB130" i="1" s="1"/>
  <c r="BQ106" i="1"/>
  <c r="AK106" i="1" s="1"/>
  <c r="AU101" i="1"/>
  <c r="AU120" i="1"/>
  <c r="BB120" i="1" s="1"/>
  <c r="AU126" i="1"/>
  <c r="BB126" i="1" s="1"/>
  <c r="BB124" i="1"/>
  <c r="AT107" i="1"/>
  <c r="BB107" i="1" s="1"/>
  <c r="BQ107" i="1"/>
  <c r="AD107" i="1" s="1"/>
  <c r="BP120" i="1"/>
  <c r="BP127" i="1"/>
  <c r="BQ127" i="1"/>
  <c r="AD127" i="1" s="1"/>
  <c r="AA131" i="1"/>
  <c r="BB131" i="1"/>
  <c r="AD125" i="1"/>
  <c r="AT125" i="1"/>
  <c r="AA125" i="1"/>
  <c r="BQ123" i="1"/>
  <c r="AA123" i="1" s="1"/>
  <c r="Z119" i="1"/>
  <c r="AH119" i="1"/>
  <c r="AE119" i="1"/>
  <c r="AJ119" i="1"/>
  <c r="AK119" i="1"/>
  <c r="AB119" i="1"/>
  <c r="AC119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BP122" i="1"/>
  <c r="AF119" i="1"/>
  <c r="BQ118" i="1"/>
  <c r="AH118" i="1" s="1"/>
  <c r="AT115" i="1"/>
  <c r="BB115" i="1" s="1"/>
  <c r="BQ112" i="1"/>
  <c r="AC112" i="1" s="1"/>
  <c r="AT111" i="1"/>
  <c r="BB111" i="1" s="1"/>
  <c r="AJ110" i="1"/>
  <c r="AB110" i="1"/>
  <c r="AU109" i="1"/>
  <c r="BB109" i="1" s="1"/>
  <c r="BP105" i="1"/>
  <c r="BQ105" i="1"/>
  <c r="AG124" i="1"/>
  <c r="AD119" i="1"/>
  <c r="BQ115" i="1"/>
  <c r="AA115" i="1" s="1"/>
  <c r="BQ114" i="1"/>
  <c r="AC114" i="1" s="1"/>
  <c r="BP103" i="1"/>
  <c r="AT101" i="1"/>
  <c r="BP100" i="1"/>
  <c r="BQ100" i="1"/>
  <c r="AH100" i="1" s="1"/>
  <c r="AF129" i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03" i="1"/>
  <c r="AG116" i="1"/>
  <c r="AE124" i="1"/>
  <c r="BP118" i="1"/>
  <c r="BQ111" i="1"/>
  <c r="AD111" i="1" s="1"/>
  <c r="BB110" i="1"/>
  <c r="BQ126" i="1"/>
  <c r="Z126" i="1" s="1"/>
  <c r="AJ125" i="1"/>
  <c r="AB125" i="1"/>
  <c r="AT123" i="1"/>
  <c r="BB123" i="1" s="1"/>
  <c r="BQ120" i="1"/>
  <c r="AI120" i="1" s="1"/>
  <c r="BP117" i="1"/>
  <c r="AU117" i="1"/>
  <c r="BB117" i="1" s="1"/>
  <c r="AE116" i="1"/>
  <c r="BP113" i="1"/>
  <c r="BQ113" i="1"/>
  <c r="AH113" i="1" s="1"/>
  <c r="AU104" i="1"/>
  <c r="BB104" i="1" s="1"/>
  <c r="BB102" i="1"/>
  <c r="AG110" i="1"/>
  <c r="AU125" i="1"/>
  <c r="AE125" i="1"/>
  <c r="BP112" i="1"/>
  <c r="AE106" i="1"/>
  <c r="BB130" i="1"/>
  <c r="BB128" i="1"/>
  <c r="BQ122" i="1"/>
  <c r="Z122" i="1" s="1"/>
  <c r="BB122" i="1"/>
  <c r="AG119" i="1"/>
  <c r="AA118" i="1"/>
  <c r="BP111" i="1"/>
  <c r="BQ109" i="1"/>
  <c r="AD109" i="1" s="1"/>
  <c r="AU106" i="1"/>
  <c r="BB106" i="1" s="1"/>
  <c r="BP123" i="1"/>
  <c r="BP115" i="1"/>
  <c r="BP107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V71" i="1"/>
  <c r="AW71" i="1"/>
  <c r="AX71" i="1"/>
  <c r="AY71" i="1"/>
  <c r="AZ71" i="1"/>
  <c r="BA71" i="1"/>
  <c r="BD71" i="1"/>
  <c r="BE71" i="1"/>
  <c r="BF71" i="1"/>
  <c r="BG71" i="1"/>
  <c r="BH71" i="1"/>
  <c r="AU71" i="1" s="1"/>
  <c r="BI71" i="1"/>
  <c r="AT71" i="1" s="1"/>
  <c r="BJ71" i="1"/>
  <c r="BK71" i="1"/>
  <c r="BL71" i="1"/>
  <c r="BM71" i="1"/>
  <c r="BN71" i="1"/>
  <c r="BO71" i="1"/>
  <c r="AJ117" i="1" l="1"/>
  <c r="AH117" i="1"/>
  <c r="Z117" i="1"/>
  <c r="AK117" i="1"/>
  <c r="AD117" i="1"/>
  <c r="AJ123" i="1"/>
  <c r="AI123" i="1"/>
  <c r="AH129" i="1"/>
  <c r="AC117" i="1"/>
  <c r="AL117" i="1" s="1"/>
  <c r="BB125" i="1"/>
  <c r="AG131" i="1"/>
  <c r="AE117" i="1"/>
  <c r="AM119" i="1"/>
  <c r="AA117" i="1"/>
  <c r="AF117" i="1"/>
  <c r="AH116" i="1"/>
  <c r="AF127" i="1"/>
  <c r="AC123" i="1"/>
  <c r="AB118" i="1"/>
  <c r="AB117" i="1"/>
  <c r="AI117" i="1"/>
  <c r="AB116" i="1"/>
  <c r="AF121" i="1"/>
  <c r="AJ107" i="1"/>
  <c r="BB101" i="1"/>
  <c r="AB123" i="1"/>
  <c r="Z113" i="1"/>
  <c r="AC107" i="1"/>
  <c r="AC128" i="1"/>
  <c r="AN133" i="1"/>
  <c r="Z130" i="1"/>
  <c r="AD123" i="1"/>
  <c r="AG118" i="1"/>
  <c r="AD130" i="1"/>
  <c r="AN130" i="1" s="1"/>
  <c r="AK123" i="1"/>
  <c r="AM117" i="1"/>
  <c r="AD136" i="1"/>
  <c r="AN136" i="1" s="1"/>
  <c r="AF134" i="1"/>
  <c r="AM134" i="1" s="1"/>
  <c r="AF136" i="1"/>
  <c r="AA134" i="1"/>
  <c r="AK134" i="1"/>
  <c r="AA130" i="1"/>
  <c r="AI118" i="1"/>
  <c r="Z107" i="1"/>
  <c r="AN119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M101" i="1" s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I104" i="1"/>
  <c r="AA110" i="1"/>
  <c r="AH104" i="1"/>
  <c r="AJ103" i="1"/>
  <c r="AG102" i="1"/>
  <c r="AC104" i="1"/>
  <c r="AJ101" i="1"/>
  <c r="Z104" i="1"/>
  <c r="AD104" i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D132" i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N106" i="1"/>
  <c r="AF113" i="1"/>
  <c r="AH124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H123" i="1"/>
  <c r="Z131" i="1"/>
  <c r="AG129" i="1"/>
  <c r="AD120" i="1"/>
  <c r="AN120" i="1" s="1"/>
  <c r="AG120" i="1"/>
  <c r="AH120" i="1"/>
  <c r="Z120" i="1"/>
  <c r="AJ120" i="1"/>
  <c r="AA120" i="1"/>
  <c r="AM121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07" i="1" s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A91" i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BQ94" i="1"/>
  <c r="AG94" i="1" s="1"/>
  <c r="BP92" i="1"/>
  <c r="AU92" i="1"/>
  <c r="AK87" i="1"/>
  <c r="AC87" i="1"/>
  <c r="Z84" i="1"/>
  <c r="AT79" i="1"/>
  <c r="BB79" i="1" s="1"/>
  <c r="BQ73" i="1"/>
  <c r="Z73" i="1" s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U84" i="1"/>
  <c r="BQ83" i="1"/>
  <c r="AJ83" i="1" s="1"/>
  <c r="AC79" i="1"/>
  <c r="BQ75" i="1"/>
  <c r="AG75" i="1" s="1"/>
  <c r="BB72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AE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B95" i="1" s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BB69" i="1"/>
  <c r="BB70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AI66" i="1" l="1"/>
  <c r="AA66" i="1"/>
  <c r="AK66" i="1"/>
  <c r="AN131" i="1"/>
  <c r="AM127" i="1"/>
  <c r="AN117" i="1"/>
  <c r="AH81" i="1"/>
  <c r="AM112" i="1"/>
  <c r="AM100" i="1"/>
  <c r="AN112" i="1"/>
  <c r="AA65" i="1"/>
  <c r="AJ85" i="1"/>
  <c r="Z97" i="1"/>
  <c r="AN121" i="1"/>
  <c r="AM120" i="1"/>
  <c r="AN132" i="1"/>
  <c r="AH97" i="1"/>
  <c r="AJ99" i="1"/>
  <c r="AN105" i="1"/>
  <c r="AM132" i="1"/>
  <c r="BB92" i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G71" i="1"/>
  <c r="AB74" i="1"/>
  <c r="AA85" i="1"/>
  <c r="AF95" i="1"/>
  <c r="AE87" i="1"/>
  <c r="AA72" i="1"/>
  <c r="AD79" i="1"/>
  <c r="AF79" i="1"/>
  <c r="AD91" i="1"/>
  <c r="AH98" i="1"/>
  <c r="AE91" i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N66" i="1"/>
  <c r="AD67" i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F24" i="2" l="1"/>
  <c r="F47" i="2"/>
  <c r="F9" i="2"/>
  <c r="F17" i="2"/>
  <c r="F25" i="2"/>
  <c r="F33" i="2"/>
  <c r="F41" i="2"/>
  <c r="F49" i="2"/>
  <c r="F57" i="2"/>
  <c r="F65" i="2"/>
  <c r="F73" i="2"/>
  <c r="F10" i="2"/>
  <c r="F18" i="2"/>
  <c r="F26" i="2"/>
  <c r="F34" i="2"/>
  <c r="F42" i="2"/>
  <c r="F50" i="2"/>
  <c r="F58" i="2"/>
  <c r="F66" i="2"/>
  <c r="F74" i="2"/>
  <c r="F11" i="2"/>
  <c r="F19" i="2"/>
  <c r="F27" i="2"/>
  <c r="F35" i="2"/>
  <c r="F43" i="2"/>
  <c r="F51" i="2"/>
  <c r="F59" i="2"/>
  <c r="F67" i="2"/>
  <c r="F75" i="2"/>
  <c r="F12" i="2"/>
  <c r="F20" i="2"/>
  <c r="F28" i="2"/>
  <c r="F36" i="2"/>
  <c r="F44" i="2"/>
  <c r="F52" i="2"/>
  <c r="F60" i="2"/>
  <c r="F68" i="2"/>
  <c r="F76" i="2"/>
  <c r="F5" i="2"/>
  <c r="F13" i="2"/>
  <c r="F21" i="2"/>
  <c r="F29" i="2"/>
  <c r="F37" i="2"/>
  <c r="F45" i="2"/>
  <c r="F53" i="2"/>
  <c r="F61" i="2"/>
  <c r="F69" i="2"/>
  <c r="F77" i="2"/>
  <c r="F6" i="2"/>
  <c r="F14" i="2"/>
  <c r="F22" i="2"/>
  <c r="F30" i="2"/>
  <c r="F38" i="2"/>
  <c r="F46" i="2"/>
  <c r="F54" i="2"/>
  <c r="F62" i="2"/>
  <c r="F70" i="2"/>
  <c r="F7" i="2"/>
  <c r="F15" i="2"/>
  <c r="F23" i="2"/>
  <c r="F31" i="2"/>
  <c r="F39" i="2"/>
  <c r="F55" i="2"/>
  <c r="F63" i="2"/>
  <c r="F71" i="2"/>
  <c r="F8" i="2"/>
  <c r="F16" i="2"/>
  <c r="F32" i="2"/>
  <c r="F40" i="2"/>
  <c r="F48" i="2"/>
  <c r="F56" i="2"/>
  <c r="F64" i="2"/>
  <c r="F72" i="2"/>
  <c r="AM86" i="1"/>
  <c r="AN67" i="1"/>
  <c r="AN91" i="1"/>
  <c r="AN79" i="1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BP58" i="1"/>
  <c r="AU58" i="1"/>
  <c r="BB51" i="1"/>
  <c r="BQ55" i="1"/>
  <c r="AG55" i="1" s="1"/>
  <c r="AU61" i="1"/>
  <c r="BB61" i="1" s="1"/>
  <c r="BB59" i="1"/>
  <c r="BP61" i="1"/>
  <c r="BP63" i="1"/>
  <c r="BB62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F60" i="1" l="1"/>
  <c r="Z60" i="1"/>
  <c r="AG58" i="1"/>
  <c r="AI60" i="1"/>
  <c r="AI61" i="1"/>
  <c r="AA60" i="1"/>
  <c r="AF57" i="1"/>
  <c r="AC60" i="1"/>
  <c r="AE60" i="1"/>
  <c r="AN60" i="1" s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B61" i="1"/>
  <c r="Z58" i="1"/>
  <c r="AD61" i="1"/>
  <c r="AI58" i="1"/>
  <c r="BB58" i="1"/>
  <c r="AC61" i="1"/>
  <c r="AA61" i="1"/>
  <c r="AB56" i="1"/>
  <c r="AD58" i="1"/>
  <c r="AL58" i="1" s="1"/>
  <c r="AJ54" i="1"/>
  <c r="AJ51" i="1"/>
  <c r="AB62" i="1"/>
  <c r="AG62" i="1"/>
  <c r="AH54" i="1"/>
  <c r="AA64" i="1"/>
  <c r="AA54" i="1"/>
  <c r="AG61" i="1"/>
  <c r="AF61" i="1"/>
  <c r="AE61" i="1"/>
  <c r="AM61" i="1" s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M58" i="1" l="1"/>
  <c r="AN55" i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BQ48" i="1"/>
  <c r="AI48" i="1" s="1"/>
  <c r="BQ43" i="1"/>
  <c r="AI43" i="1" s="1"/>
  <c r="BQ49" i="1"/>
  <c r="AA49" i="1" s="1"/>
  <c r="BQ37" i="1"/>
  <c r="AC37" i="1" s="1"/>
  <c r="BQ50" i="1"/>
  <c r="AF50" i="1" s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BQ9" i="1"/>
  <c r="AH9" i="1" s="1"/>
  <c r="BQ31" i="1"/>
  <c r="AF31" i="1" s="1"/>
  <c r="BQ24" i="1"/>
  <c r="BQ17" i="1"/>
  <c r="AH17" i="1" s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C40" i="1" l="1"/>
  <c r="AH46" i="1"/>
  <c r="AI35" i="1"/>
  <c r="AK46" i="1"/>
  <c r="Z26" i="1"/>
  <c r="AB46" i="1"/>
  <c r="AD46" i="1"/>
  <c r="AA41" i="1"/>
  <c r="Z41" i="1"/>
  <c r="AC46" i="1"/>
  <c r="AF46" i="1"/>
  <c r="AM46" i="1" s="1"/>
  <c r="AC49" i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H37" i="1"/>
  <c r="AG41" i="1"/>
  <c r="AA11" i="1"/>
  <c r="AH47" i="1"/>
  <c r="AI8" i="1"/>
  <c r="AG17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N30" i="1" l="1"/>
  <c r="AM47" i="1"/>
  <c r="AN32" i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<sst xmlns="http://schemas.openxmlformats.org/spreadsheetml/2006/main" count="233" uniqueCount="144">
  <si>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</si>
  <si>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</si>
  <si>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</si>
  <si>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</si>
  <si>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</si>
  <si>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</si>
  <si>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</si>
  <si>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</si>
  <si>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</si>
  <si>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</si>
  <si>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</si>
  <si>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</si>
  <si>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</si>
  <si>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</si>
  <si>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</si>
  <si>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</si>
  <si>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</si>
  <si>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</si>
  <si>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</si>
  <si>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</si>
  <si>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</si>
  <si>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</si>
  <si>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</si>
  <si>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</si>
  <si>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</si>
  <si>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</si>
  <si>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</si>
  <si>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</si>
  <si>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</si>
  <si>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</si>
  <si>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</si>
  <si>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</si>
  <si>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</si>
  <si>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</si>
  <si>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</si>
  <si>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</si>
  <si>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</si>
  <si>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</si>
  <si>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</si>
  <si>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</si>
  <si>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</si>
  <si>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</si>
  <si>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</si>
  <si>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</si>
  <si>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</si>
  <si>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</si>
  <si>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</si>
  <si>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</si>
  <si>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</si>
  <si>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</si>
  <si>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</si>
  <si>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</si>
  <si>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</si>
  <si>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</si>
  <si>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</si>
  <si>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</si>
  <si>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</si>
  <si>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</si>
  <si>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</si>
  <si>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</si>
  <si>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</si>
  <si>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</si>
  <si>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Interval</t>
    <phoneticPr fontId="1"/>
  </si>
  <si>
    <t>offset</t>
    <phoneticPr fontId="1"/>
  </si>
  <si>
    <t>Inverse</t>
    <phoneticPr fontId="1"/>
  </si>
  <si>
    <t>Converse</t>
    <phoneticPr fontId="1"/>
  </si>
  <si>
    <t>Al2O3</t>
    <phoneticPr fontId="1"/>
  </si>
  <si>
    <t>AL1</t>
    <phoneticPr fontId="1"/>
  </si>
  <si>
    <t xml:space="preserve">Line 1 HK1206cn_OPX_TE_LINE2 </t>
  </si>
  <si>
    <t xml:space="preserve">Line 2 HK1206cn_OPX_TE_LINE2 </t>
  </si>
  <si>
    <t xml:space="preserve">Line 3 HK1206cn_OPX_TE_LINE2 </t>
  </si>
  <si>
    <t xml:space="preserve">Line 4 HK1206cn_OPX_TE_LINE2 </t>
  </si>
  <si>
    <t xml:space="preserve">Line 5 HK1206cn_OPX_TE_LINE2 </t>
  </si>
  <si>
    <t xml:space="preserve">Line 6 HK1206cn_OPX_TE_LINE2 </t>
  </si>
  <si>
    <t xml:space="preserve">Line 7 HK1206cn_OPX_TE_LINE2 </t>
  </si>
  <si>
    <t xml:space="preserve">Line 8 HK1206cn_OPX_TE_LINE2 </t>
  </si>
  <si>
    <t xml:space="preserve">Line 9 HK1206cn_OPX_TE_LINE2 </t>
  </si>
  <si>
    <t xml:space="preserve">Line 10 HK1206cn_OPX_TE_LINE2 </t>
  </si>
  <si>
    <t xml:space="preserve">Line 11 HK1206cn_OPX_TE_LINE2 </t>
  </si>
  <si>
    <t xml:space="preserve">Line 12 HK1206cn_OPX_TE_LINE2 </t>
  </si>
  <si>
    <t xml:space="preserve">Line 13 HK1206cn_OPX_TE_LINE2 </t>
  </si>
  <si>
    <t xml:space="preserve">Line 14 HK1206cn_OPX_TE_LINE2 </t>
  </si>
  <si>
    <t xml:space="preserve">Line 15 HK1206cn_OPX_TE_LINE2 </t>
  </si>
  <si>
    <t xml:space="preserve">Line 16 HK1206cn_OPX_TE_LINE2 </t>
  </si>
  <si>
    <t xml:space="preserve">Line 17 HK1206cn_OPX_TE_LINE2 </t>
  </si>
  <si>
    <t xml:space="preserve">Line 18 HK1206cn_OPX_TE_LINE2 </t>
  </si>
  <si>
    <t xml:space="preserve">Line 19 HK1206cn_OPX_TE_LINE2 </t>
  </si>
  <si>
    <t xml:space="preserve">Line 20 HK1206cn_OPX_TE_LINE2 </t>
  </si>
  <si>
    <t xml:space="preserve">Line 21 HK1206cn_OPX_TE_LINE2 </t>
  </si>
  <si>
    <t xml:space="preserve">Line 22 HK1206cn_OPX_TE_LINE2 </t>
  </si>
  <si>
    <t xml:space="preserve">Line 23 HK1206cn_OPX_TE_LINE2 </t>
  </si>
  <si>
    <t xml:space="preserve">Line 24 HK1206cn_OPX_TE_LINE2 </t>
  </si>
  <si>
    <t xml:space="preserve">Line 25 HK1206cn_OPX_TE_LINE2 </t>
  </si>
  <si>
    <t xml:space="preserve">Line 26 HK1206cn_OPX_TE_LINE2 </t>
  </si>
  <si>
    <t xml:space="preserve">Line 27 HK1206cn_OPX_TE_LINE2 </t>
  </si>
  <si>
    <t xml:space="preserve">Line 28 HK1206cn_OPX_TE_LINE2 </t>
  </si>
  <si>
    <t xml:space="preserve">Line 29 HK1206cn_OPX_TE_LINE2 </t>
  </si>
  <si>
    <t xml:space="preserve">Line 30 HK1206cn_OPX_TE_LINE2 </t>
  </si>
  <si>
    <t xml:space="preserve">Line 31 HK1206cn_OPX_TE_LINE2 </t>
  </si>
  <si>
    <t xml:space="preserve">Line 32 HK1206cn_OPX_TE_LINE2 </t>
  </si>
  <si>
    <t xml:space="preserve">Line 33 HK1206cn_OPX_TE_LINE2 </t>
  </si>
  <si>
    <t xml:space="preserve">Line 34 HK1206cn_OPX_TE_LINE2 </t>
  </si>
  <si>
    <t xml:space="preserve">Line 35 HK1206cn_OPX_TE_LINE2 </t>
  </si>
  <si>
    <t xml:space="preserve">Line 36 HK1206cn_OPX_TE_LINE2 </t>
  </si>
  <si>
    <t xml:space="preserve">Line 37 HK1206cn_OPX_TE_LINE2 </t>
  </si>
  <si>
    <t xml:space="preserve">Line 38 HK1206cn_OPX_TE_LINE2 </t>
  </si>
  <si>
    <t xml:space="preserve">Line 39 HK1206cn_OPX_TE_LINE2 </t>
  </si>
  <si>
    <t xml:space="preserve">Line 40 HK1206cn_OPX_TE_LINE2 </t>
  </si>
  <si>
    <t xml:space="preserve">Line 41 HK1206cn_OPX_TE_LINE2 </t>
  </si>
  <si>
    <t xml:space="preserve">Line 42 HK1206cn_OPX_TE_LINE2 </t>
  </si>
  <si>
    <t xml:space="preserve">Line 43 HK1206cn_OPX_TE_LINE2 </t>
  </si>
  <si>
    <t xml:space="preserve">Line 44 HK1206cn_OPX_TE_LINE2 </t>
  </si>
  <si>
    <t xml:space="preserve">Line 45 HK1206cn_OPX_TE_LINE2 </t>
  </si>
  <si>
    <t xml:space="preserve">Line 46 HK1206cn_OPX_TE_LINE2 </t>
  </si>
  <si>
    <t xml:space="preserve">Line 47 HK1206cn_OPX_TE_LINE2 </t>
  </si>
  <si>
    <t xml:space="preserve">Line 48 HK1206cn_OPX_TE_LINE2 </t>
  </si>
  <si>
    <t xml:space="preserve">Line 49 HK1206cn_OPX_TE_LINE2 </t>
  </si>
  <si>
    <t xml:space="preserve">Line 50 HK1206cn_OPX_TE_LINE2 </t>
  </si>
  <si>
    <t xml:space="preserve">Line 51 HK1206cn_OPX_TE_LINE2 </t>
  </si>
  <si>
    <t xml:space="preserve">Line 52 HK1206cn_OPX_TE_LINE2 </t>
  </si>
  <si>
    <t xml:space="preserve">Line 53 HK1206cn_OPX_TE_LINE2 </t>
  </si>
  <si>
    <t xml:space="preserve">Line 54 HK1206cn_OPX_TE_LINE2 </t>
  </si>
  <si>
    <t xml:space="preserve">Line 55 HK1206cn_OPX_TE_LINE2 </t>
  </si>
  <si>
    <t xml:space="preserve">Line 56 HK1206cn_OPX_TE_LINE2 </t>
  </si>
  <si>
    <t xml:space="preserve">Line 57 HK1206cn_OPX_TE_LINE2 </t>
  </si>
  <si>
    <t xml:space="preserve">Line 58 HK1206cn_OPX_TE_LINE2 </t>
  </si>
  <si>
    <t xml:space="preserve">Line 59 HK1206cn_OPX_TE_LINE2 </t>
  </si>
  <si>
    <t xml:space="preserve">Line 60 HK1206cn_OPX_TE_LINE2 </t>
  </si>
  <si>
    <t xml:space="preserve">Line 61 HK1206cn_OPX_TE_LINE2 </t>
  </si>
  <si>
    <t xml:space="preserve">Line 62 HK1206cn_OPX_TE_LINE2 </t>
  </si>
  <si>
    <t xml:space="preserve">Line 63 HK1206cn_OPX_TE_LINE2 </t>
  </si>
  <si>
    <t xml:space="preserve">Line 64 HK1206cn_OPX_TE_LINE2 </t>
  </si>
  <si>
    <t xml:space="preserve">Line 65 HK1206cn_OPX_TE_LINE2 </t>
  </si>
  <si>
    <t xml:space="preserve">Line 66 HK1206cn_OPX_TE_LINE2 </t>
  </si>
  <si>
    <t xml:space="preserve">Line 67 HK1206cn_OPX_TE_LINE2 </t>
  </si>
  <si>
    <t xml:space="preserve">Line 68 HK1206cn_OPX_TE_LINE2 </t>
  </si>
  <si>
    <t xml:space="preserve">Line 69 HK1206cn_OPX_TE_LINE2 </t>
  </si>
  <si>
    <t xml:space="preserve">Line 70 HK1206cn_OPX_TE_LINE2 </t>
  </si>
  <si>
    <t xml:space="preserve">Line 71 HK1206cn_OPX_TE_LINE2 </t>
  </si>
  <si>
    <t xml:space="preserve">Line 72 HK1206cn_OPX_TE_LINE2 </t>
  </si>
  <si>
    <t xml:space="preserve">Line 73 HK1206cn_OPX_TE_LINE2 </t>
  </si>
  <si>
    <t xml:space="preserve">Line 74 HK1206cn_OPX_TE_LINE2 </t>
  </si>
  <si>
    <t xml:space="preserve">Line 75 HK1206cn_OPX_TE_LINE2 </t>
  </si>
  <si>
    <t xml:space="preserve">Line 76 HK1206cn_OPX_TE_LINE2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</si>
</sst>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1" fontId="0" fillId="0" borderId="1" xfId="0" applyNumberFormat="1" applyBorder="1"/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1" fontId="0" fillId="0" borderId="0" xfId="0" applyNumberFormat="1" applyBorder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topLeftCell="A42" zoomScale="80" zoomScaleNormal="80" workbookViewId="0">
      <selection activeCell="F7" sqref="F7:F79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2" t="s">
        <v>53</v>
      </c>
      <c r="W1" s="42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1" t="s">
        <v>51</v>
      </c>
      <c r="F2" s="41"/>
      <c r="G2" s="41"/>
      <c r="H2" s="41"/>
      <c r="I2" s="41"/>
      <c r="J2" s="41"/>
      <c r="K2" s="41"/>
      <c r="L2" s="41"/>
      <c r="M2" s="41"/>
      <c r="N2" s="41"/>
      <c r="Q2" s="41" t="s">
        <v>60</v>
      </c>
      <c r="R2" s="41"/>
      <c r="S2" s="41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68</v>
      </c>
      <c r="B4" s="21">
        <v>73</v>
      </c>
      <c r="D4" s="22">
        <v>40.161999999999999</v>
      </c>
      <c r="E4" s="22">
        <v>4.0000000000000001E-3</v>
      </c>
      <c r="F4" s="22">
        <v>0</v>
      </c>
      <c r="G4" s="22">
        <v>3.0000000000000001E-3</v>
      </c>
      <c r="H4" s="22">
        <v>9.2859999999999996</v>
      </c>
      <c r="I4" s="22">
        <v>49.332999999999998</v>
      </c>
      <c r="J4" s="22">
        <v>3.1E-2</v>
      </c>
      <c r="K4" s="22">
        <v>0.153</v>
      </c>
      <c r="L4" s="22">
        <v>0.378</v>
      </c>
      <c r="M4" s="22">
        <v>0</v>
      </c>
      <c r="N4" s="22"/>
      <c r="O4" s="21">
        <f>SUM(D4:N4)</f>
        <v>99.350000000000009</v>
      </c>
      <c r="Q4" s="22">
        <v>44.180999999999997</v>
      </c>
      <c r="R4" s="22">
        <v>81.603999999999999</v>
      </c>
      <c r="S4" s="22">
        <v>11.042999999999999</v>
      </c>
      <c r="U4" s="22"/>
      <c r="V4" s="23">
        <v>12</v>
      </c>
      <c r="W4" s="23">
        <v>4</v>
      </c>
      <c r="X4" s="24">
        <v>0</v>
      </c>
      <c r="Z4" s="25">
        <f>IFERROR(BD4*$BQ4,"NA")</f>
        <v>1.4865231934719672</v>
      </c>
      <c r="AA4" s="25">
        <f>IFERROR(BE4*$BQ4,"NA")</f>
        <v>1.1137413379625876E-4</v>
      </c>
      <c r="AB4" s="25">
        <f>IFERROR(BF4*$BQ4,"NA")</f>
        <v>0</v>
      </c>
      <c r="AC4" s="25">
        <f>IFERROR(BG4*$BQ4,"NA")</f>
        <v>8.7785445454687826E-5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0.28742494504378518</v>
      </c>
      <c r="AF4" s="25">
        <f t="shared" ref="AF4:AK4" si="0">IFERROR(BJ4*$BQ4,"NA")</f>
        <v>2.7218948744216647</v>
      </c>
      <c r="AG4" s="25">
        <f t="shared" si="0"/>
        <v>1.2293062965781762E-3</v>
      </c>
      <c r="AH4" s="25">
        <f t="shared" si="0"/>
        <v>4.7962569997459601E-3</v>
      </c>
      <c r="AI4" s="25">
        <f t="shared" si="0"/>
        <v>1.125380385851721E-2</v>
      </c>
      <c r="AJ4" s="25">
        <f t="shared" si="0"/>
        <v>0</v>
      </c>
      <c r="AK4" s="25">
        <f t="shared" si="0"/>
        <v>0</v>
      </c>
      <c r="AL4" s="25">
        <f>IFERROR(SUM(Z4:AK4),"NA")</f>
        <v>4.5133215396715087</v>
      </c>
      <c r="AM4" s="25">
        <f t="shared" ref="AM4" si="1">IFERROR(AF4/(AF4+AE4),"NA")</f>
        <v>0.90448840193567703</v>
      </c>
      <c r="AN4" s="26">
        <f t="shared" ref="AN4:AN50" si="2">IFERROR(AD4/(AD4+AE4),"NA")</f>
        <v>0</v>
      </c>
      <c r="AP4" s="21">
        <f>D4</f>
        <v>40.161999999999999</v>
      </c>
      <c r="AQ4" s="21">
        <f>E4</f>
        <v>4.0000000000000001E-3</v>
      </c>
      <c r="AR4" s="21">
        <f>F4</f>
        <v>0</v>
      </c>
      <c r="AS4" s="21">
        <f>G4</f>
        <v>3.0000000000000001E-3</v>
      </c>
      <c r="AT4" s="21">
        <f t="shared" ref="AT4:AT50" si="3">BI4*AT$1/2</f>
        <v>0</v>
      </c>
      <c r="AU4" s="21">
        <f t="shared" ref="AU4:AU50" si="4">BH4*AU$1</f>
        <v>9.2859999999999996</v>
      </c>
      <c r="AV4" s="21">
        <f t="shared" ref="AV4:BA4" si="5">I4</f>
        <v>49.332999999999998</v>
      </c>
      <c r="AW4" s="21">
        <f t="shared" si="5"/>
        <v>3.1E-2</v>
      </c>
      <c r="AX4" s="21">
        <f t="shared" si="5"/>
        <v>0.153</v>
      </c>
      <c r="AY4" s="21">
        <f t="shared" si="5"/>
        <v>0.378</v>
      </c>
      <c r="AZ4" s="21">
        <f t="shared" si="5"/>
        <v>0</v>
      </c>
      <c r="BA4" s="21">
        <f t="shared" si="5"/>
        <v>0</v>
      </c>
      <c r="BB4" s="21">
        <f>SUM(AP4:BA4)</f>
        <v>99.350000000000009</v>
      </c>
      <c r="BD4" s="21">
        <f t="shared" ref="BD4:BD50" si="6">D4/AP$1</f>
        <v>0.66847536617842873</v>
      </c>
      <c r="BE4" s="21">
        <f t="shared" ref="BE4:BE50" si="7">E4/AQ$1</f>
        <v>5.0083890516615331E-5</v>
      </c>
      <c r="BF4" s="21">
        <f t="shared" ref="BF4:BF50" si="8">F4/AR$1*2</f>
        <v>0</v>
      </c>
      <c r="BG4" s="21">
        <f t="shared" ref="BG4:BG50" si="9">G4/AS$1*2</f>
        <v>3.9476281334298305E-5</v>
      </c>
      <c r="BH4" s="21">
        <f t="shared" ref="BH4:BH50" si="10">IF(OR($X4="spinel", $X4="Spinel", $X4="SPINEL"),H4/AU$1,H4/AU$1*(1-$X4))</f>
        <v>0.12925226880463225</v>
      </c>
      <c r="BI4" s="21">
        <f t="shared" ref="BI4:BI50" si="11">IF(OR($X4="spinel", $X4="Spinel", $X4="SPINEL"),0,H4/AU$1*$X4)</f>
        <v>0</v>
      </c>
      <c r="BJ4" s="21">
        <f t="shared" ref="BJ4:BJ50" si="12">I4/AV$1</f>
        <v>1.224010281755838</v>
      </c>
      <c r="BK4" s="21">
        <f t="shared" ref="BK4:BK50" si="13">J4/AW$1</f>
        <v>5.5280736981386442E-4</v>
      </c>
      <c r="BL4" s="21">
        <f t="shared" ref="BL4:BL50" si="14">K4/AX$1</f>
        <v>2.1568312342995373E-3</v>
      </c>
      <c r="BM4" s="21">
        <f t="shared" ref="BM4:BM50" si="15">L4/AY$1</f>
        <v>5.0607287449392713E-3</v>
      </c>
      <c r="BN4" s="21">
        <f>M4/AZ$1*2</f>
        <v>0</v>
      </c>
      <c r="BO4" s="21">
        <f>N4/BA$1*2</f>
        <v>0</v>
      </c>
      <c r="BP4" s="21">
        <f>SUM(BD4:BO4)</f>
        <v>2.0295978442598028</v>
      </c>
      <c r="BQ4" s="21">
        <f t="shared" ref="BQ4:BQ50" si="16">IFERROR(IF(OR($U4="Total",$U4="total", $U4="TOTAL"),$W4/$BP4,V4/(BD4*4+BE4*4+BF4*3+BG4*3+BH4*2+BI4*3+BJ4*2+BK4*2+BL4*2+BM4*2+BN4+BO4)),"NA")</f>
        <v>2.2237516424430006</v>
      </c>
    </row>
    <row r="5" spans="1:69" s="27" customFormat="1" x14ac:dyDescent="0.15">
      <c r="A5" s="27" t="s">
        <v>69</v>
      </c>
      <c r="B5" s="27">
        <v>74</v>
      </c>
      <c r="C5" s="27">
        <f>SQRT((Q4-Q5)^2+(R4-R5)^2)*1000</f>
        <v>10.000000000005116</v>
      </c>
      <c r="D5" s="28">
        <v>41.146000000000001</v>
      </c>
      <c r="E5" s="28">
        <v>5.0000000000000001E-3</v>
      </c>
      <c r="F5" s="28">
        <v>0.245</v>
      </c>
      <c r="G5" s="28">
        <v>4.0000000000000001E-3</v>
      </c>
      <c r="H5" s="28">
        <v>9.2690000000000001</v>
      </c>
      <c r="I5" s="28">
        <v>50.073999999999998</v>
      </c>
      <c r="J5" s="28">
        <v>4.3999999999999997E-2</v>
      </c>
      <c r="K5" s="28">
        <v>0.154</v>
      </c>
      <c r="L5" s="28">
        <v>0.38700000000000001</v>
      </c>
      <c r="M5" s="28">
        <v>8.0000000000000002E-3</v>
      </c>
      <c r="N5" s="28"/>
      <c r="O5" s="27">
        <f t="shared" ref="O5:O49" si="17">SUM(D5:N5)</f>
        <v>101.33599999999998</v>
      </c>
      <c r="Q5" s="28">
        <v>44.180999999999997</v>
      </c>
      <c r="R5" s="28">
        <v>81.593999999999994</v>
      </c>
      <c r="S5" s="28">
        <v>11.042999999999999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1.490541910627158</v>
      </c>
      <c r="AA5" s="30">
        <f t="shared" ref="AA5:AA50" si="19">IFERROR(BE5*$BQ5,"NA")</f>
        <v>1.3625566406107566E-4</v>
      </c>
      <c r="AB5" s="30">
        <f t="shared" ref="AB5:AB50" si="20">IFERROR(BF5*$BQ5,"NA")</f>
        <v>1.0459543907987281E-2</v>
      </c>
      <c r="AC5" s="30">
        <f t="shared" ref="AC5:AC50" si="21">IFERROR(BG5*$BQ5,"NA")</f>
        <v>1.1455695628293301E-4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0.28079467794678592</v>
      </c>
      <c r="AF5" s="30">
        <f t="shared" ref="AF5:AF50" si="24">IFERROR(BJ5*$BQ5,"NA")</f>
        <v>2.7039977060329399</v>
      </c>
      <c r="AG5" s="30">
        <f t="shared" ref="AG5:AG50" si="25">IFERROR(BK5*$BQ5,"NA")</f>
        <v>1.7076989093634237E-3</v>
      </c>
      <c r="AH5" s="30">
        <f t="shared" ref="AH5:AH50" si="26">IFERROR(BL5*$BQ5,"NA")</f>
        <v>4.7248926781891859E-3</v>
      </c>
      <c r="AI5" s="30">
        <f t="shared" ref="AI5:AI50" si="27">IFERROR(BM5*$BQ5,"NA")</f>
        <v>1.1276614113017648E-2</v>
      </c>
      <c r="AJ5" s="30">
        <f t="shared" ref="AJ5:AJ50" si="28">IFERROR(BN5*$BQ5,"NA")</f>
        <v>5.6185288172081111E-4</v>
      </c>
      <c r="AK5" s="30">
        <f t="shared" ref="AK5:AK50" si="29">IFERROR(BO5*$BQ5,"NA")</f>
        <v>0</v>
      </c>
      <c r="AL5" s="30">
        <f t="shared" ref="AL5:AL50" si="30">IFERROR(SUM(Z5:AK5),"NA")</f>
        <v>4.5043157097175071</v>
      </c>
      <c r="AM5" s="30">
        <f t="shared" ref="AM5:AM50" si="31">IFERROR(AF5/(AF5+AE5),"NA")</f>
        <v>0.905924887957402</v>
      </c>
      <c r="AN5" s="31">
        <f t="shared" si="2"/>
        <v>0</v>
      </c>
      <c r="AP5" s="27">
        <f t="shared" ref="AP5:AP49" si="32">D5</f>
        <v>41.146000000000001</v>
      </c>
      <c r="AQ5" s="27">
        <f t="shared" ref="AQ5:AQ50" si="33">E5</f>
        <v>5.0000000000000001E-3</v>
      </c>
      <c r="AR5" s="27">
        <f t="shared" ref="AR5:AR50" si="34">F5</f>
        <v>0.245</v>
      </c>
      <c r="AS5" s="27">
        <f t="shared" ref="AS5:AS50" si="35">G5</f>
        <v>4.0000000000000001E-3</v>
      </c>
      <c r="AT5" s="27">
        <f t="shared" si="3"/>
        <v>0</v>
      </c>
      <c r="AU5" s="27">
        <f t="shared" si="4"/>
        <v>9.2690000000000001</v>
      </c>
      <c r="AV5" s="27">
        <f t="shared" ref="AV5:AV49" si="36">I5</f>
        <v>50.073999999999998</v>
      </c>
      <c r="AW5" s="27">
        <f t="shared" ref="AW5:AW49" si="37">J5</f>
        <v>4.3999999999999997E-2</v>
      </c>
      <c r="AX5" s="27">
        <f t="shared" ref="AX5:AX49" si="38">K5</f>
        <v>0.154</v>
      </c>
      <c r="AY5" s="27">
        <f t="shared" ref="AY5:AY49" si="39">L5</f>
        <v>0.38700000000000001</v>
      </c>
      <c r="AZ5" s="27">
        <f t="shared" ref="AZ5:AZ49" si="40">M5</f>
        <v>8.0000000000000002E-3</v>
      </c>
      <c r="BA5" s="27">
        <f t="shared" ref="BA5:BA49" si="41">N5</f>
        <v>0</v>
      </c>
      <c r="BB5" s="27">
        <f t="shared" ref="BB5:BB49" si="42">SUM(AP5:BA5)</f>
        <v>101.33599999999998</v>
      </c>
      <c r="BD5" s="27">
        <f t="shared" si="6"/>
        <v>0.68485352862849536</v>
      </c>
      <c r="BE5" s="27">
        <f t="shared" si="7"/>
        <v>6.2604863145769159E-5</v>
      </c>
      <c r="BF5" s="27">
        <f t="shared" si="8"/>
        <v>4.8058061985092196E-3</v>
      </c>
      <c r="BG5" s="27">
        <f t="shared" si="9"/>
        <v>5.2635041779064407E-5</v>
      </c>
      <c r="BH5" s="27">
        <f t="shared" si="10"/>
        <v>0.12901564500862983</v>
      </c>
      <c r="BI5" s="27">
        <f t="shared" si="11"/>
        <v>0</v>
      </c>
      <c r="BJ5" s="27">
        <f t="shared" si="12"/>
        <v>1.2423953712249778</v>
      </c>
      <c r="BK5" s="27">
        <f t="shared" si="13"/>
        <v>7.8462981521967856E-4</v>
      </c>
      <c r="BL5" s="27">
        <f t="shared" si="14"/>
        <v>2.1709281704714299E-3</v>
      </c>
      <c r="BM5" s="27">
        <f t="shared" si="15"/>
        <v>5.181222286485444E-3</v>
      </c>
      <c r="BN5" s="27">
        <f t="shared" ref="BN5:BN50" si="43">M5/AZ$1*2</f>
        <v>2.5815237121020216E-4</v>
      </c>
      <c r="BO5" s="27">
        <f t="shared" ref="BO5:BO50" si="44">N5/BA$1*2</f>
        <v>0</v>
      </c>
      <c r="BP5" s="27">
        <f t="shared" ref="BP5:BP49" si="45">SUM(BD5:BO5)</f>
        <v>2.0695805236089244</v>
      </c>
      <c r="BQ5" s="27">
        <f t="shared" si="16"/>
        <v>2.1764389731803737</v>
      </c>
    </row>
    <row r="6" spans="1:69" s="3" customFormat="1" x14ac:dyDescent="0.15">
      <c r="A6" s="3" t="s">
        <v>70</v>
      </c>
      <c r="B6" s="3">
        <v>75</v>
      </c>
      <c r="C6" s="3">
        <f t="shared" ref="C6:C69" si="46">SQRT((Q5-Q6)^2+(R5-R6)^2)*1000</f>
        <v>9.0000000000003411</v>
      </c>
      <c r="D6" s="4">
        <v>39.759</v>
      </c>
      <c r="E6" s="4">
        <v>3.0000000000000001E-3</v>
      </c>
      <c r="F6" s="4">
        <v>1.2999999999999999E-2</v>
      </c>
      <c r="G6" s="4">
        <v>1.6E-2</v>
      </c>
      <c r="H6" s="4">
        <v>9.0289999999999999</v>
      </c>
      <c r="I6" s="4">
        <v>48.781999999999996</v>
      </c>
      <c r="J6" s="4">
        <v>0.08</v>
      </c>
      <c r="K6" s="4">
        <v>0.16500000000000001</v>
      </c>
      <c r="L6" s="4">
        <v>0.378</v>
      </c>
      <c r="M6" s="4">
        <v>6.0000000000000001E-3</v>
      </c>
      <c r="N6" s="4"/>
      <c r="O6" s="3">
        <f t="shared" si="17"/>
        <v>98.230999999999995</v>
      </c>
      <c r="Q6" s="4">
        <v>44.180999999999997</v>
      </c>
      <c r="R6" s="4">
        <v>81.584999999999994</v>
      </c>
      <c r="S6" s="4">
        <v>11.042999999999999</v>
      </c>
      <c r="U6" s="4"/>
      <c r="V6" s="32">
        <v>12</v>
      </c>
      <c r="W6" s="32">
        <v>4</v>
      </c>
      <c r="X6" s="33">
        <v>0</v>
      </c>
      <c r="Z6" s="34">
        <f t="shared" si="18"/>
        <v>1.4875454827624819</v>
      </c>
      <c r="AA6" s="34">
        <f t="shared" si="19"/>
        <v>8.4435299008478893E-5</v>
      </c>
      <c r="AB6" s="34">
        <f t="shared" si="20"/>
        <v>5.732027244536765E-4</v>
      </c>
      <c r="AC6" s="34">
        <f t="shared" si="21"/>
        <v>4.7325987871912103E-4</v>
      </c>
      <c r="AD6" s="34">
        <f t="shared" si="22"/>
        <v>0</v>
      </c>
      <c r="AE6" s="34">
        <f t="shared" si="23"/>
        <v>0.28249702175838531</v>
      </c>
      <c r="AF6" s="34">
        <f t="shared" si="24"/>
        <v>2.7206449324738271</v>
      </c>
      <c r="AG6" s="34">
        <f t="shared" si="25"/>
        <v>3.2067628387959864E-3</v>
      </c>
      <c r="AH6" s="34">
        <f t="shared" si="26"/>
        <v>5.2284553350364499E-3</v>
      </c>
      <c r="AI6" s="34">
        <f t="shared" si="27"/>
        <v>1.1375690942326546E-2</v>
      </c>
      <c r="AJ6" s="34">
        <f t="shared" si="28"/>
        <v>4.3521324777375371E-4</v>
      </c>
      <c r="AK6" s="34">
        <f t="shared" si="29"/>
        <v>0</v>
      </c>
      <c r="AL6" s="34">
        <f t="shared" si="30"/>
        <v>4.5120644572608084</v>
      </c>
      <c r="AM6" s="34">
        <f t="shared" si="31"/>
        <v>0.905932844313179</v>
      </c>
      <c r="AN6" s="35">
        <f t="shared" si="2"/>
        <v>0</v>
      </c>
      <c r="AP6" s="3">
        <f t="shared" si="32"/>
        <v>39.759</v>
      </c>
      <c r="AQ6" s="3">
        <f>E6</f>
        <v>3.0000000000000001E-3</v>
      </c>
      <c r="AR6" s="3">
        <f>F6</f>
        <v>1.2999999999999999E-2</v>
      </c>
      <c r="AS6" s="3">
        <f t="shared" si="35"/>
        <v>1.6E-2</v>
      </c>
      <c r="AT6" s="3">
        <f t="shared" si="3"/>
        <v>0</v>
      </c>
      <c r="AU6" s="3">
        <f t="shared" si="4"/>
        <v>9.0289999999999999</v>
      </c>
      <c r="AV6" s="3">
        <f>I6</f>
        <v>48.781999999999996</v>
      </c>
      <c r="AW6" s="3">
        <f t="shared" si="37"/>
        <v>0.08</v>
      </c>
      <c r="AX6" s="3">
        <f>K6</f>
        <v>0.16500000000000001</v>
      </c>
      <c r="AY6" s="3">
        <f t="shared" si="39"/>
        <v>0.378</v>
      </c>
      <c r="AZ6" s="3">
        <f t="shared" si="40"/>
        <v>6.0000000000000001E-3</v>
      </c>
      <c r="BA6" s="3">
        <f t="shared" si="41"/>
        <v>0</v>
      </c>
      <c r="BB6" s="3">
        <f t="shared" si="42"/>
        <v>98.230999999999995</v>
      </c>
      <c r="BD6" s="3">
        <f t="shared" si="6"/>
        <v>0.66176764314247671</v>
      </c>
      <c r="BE6" s="3">
        <f t="shared" si="7"/>
        <v>3.7562917887461497E-5</v>
      </c>
      <c r="BF6" s="3">
        <f t="shared" si="8"/>
        <v>2.5500196155355041E-4</v>
      </c>
      <c r="BG6" s="3">
        <f t="shared" si="9"/>
        <v>2.1054016711625763E-4</v>
      </c>
      <c r="BH6" s="3">
        <f t="shared" si="10"/>
        <v>0.12567507377094816</v>
      </c>
      <c r="BI6" s="3">
        <f t="shared" si="11"/>
        <v>0</v>
      </c>
      <c r="BJ6" s="3">
        <f t="shared" si="12"/>
        <v>1.2103393177916058</v>
      </c>
      <c r="BK6" s="3">
        <f t="shared" si="13"/>
        <v>1.4265996640357792E-3</v>
      </c>
      <c r="BL6" s="3">
        <f t="shared" si="14"/>
        <v>2.3259944683622462E-3</v>
      </c>
      <c r="BM6" s="3">
        <f t="shared" si="15"/>
        <v>5.0607287449392713E-3</v>
      </c>
      <c r="BN6" s="3">
        <f t="shared" si="43"/>
        <v>1.9361427840765164E-4</v>
      </c>
      <c r="BO6" s="3">
        <f t="shared" si="44"/>
        <v>0</v>
      </c>
      <c r="BP6" s="3">
        <f t="shared" si="45"/>
        <v>2.007292076907333</v>
      </c>
      <c r="BQ6" s="3">
        <f>IFERROR(IF(OR($U6="Total",$U6="total", $U6="TOTAL"),$W6/$BP6,V6/(BD6*4+BE6*4+BF6*3+BG6*3+BH6*2+BI6*3+BJ6*2+BK6*2+BL6*2+BM6*2+BN6+BO6)),"NA")</f>
        <v>2.2478365302037253</v>
      </c>
    </row>
    <row r="7" spans="1:69" s="27" customFormat="1" x14ac:dyDescent="0.15">
      <c r="A7" s="27" t="s">
        <v>71</v>
      </c>
      <c r="B7" s="27">
        <v>76</v>
      </c>
      <c r="C7" s="27">
        <f t="shared" si="46"/>
        <v>9.9999999999909051</v>
      </c>
      <c r="D7" s="28">
        <v>55.811</v>
      </c>
      <c r="E7" s="28">
        <v>3.3000000000000002E-2</v>
      </c>
      <c r="F7" s="28">
        <v>3.31</v>
      </c>
      <c r="G7" s="28">
        <v>0.17599999999999999</v>
      </c>
      <c r="H7" s="28">
        <v>6.1</v>
      </c>
      <c r="I7" s="28">
        <v>33.643000000000001</v>
      </c>
      <c r="J7" s="28">
        <v>0.48099999999999998</v>
      </c>
      <c r="K7" s="28">
        <v>0.16300000000000001</v>
      </c>
      <c r="L7" s="28">
        <v>8.6999999999999994E-2</v>
      </c>
      <c r="M7" s="28">
        <v>8.9999999999999993E-3</v>
      </c>
      <c r="N7" s="28"/>
      <c r="O7" s="27">
        <f t="shared" si="17"/>
        <v>99.813000000000002</v>
      </c>
      <c r="Q7" s="28">
        <v>44.180999999999997</v>
      </c>
      <c r="R7" s="28">
        <v>81.575000000000003</v>
      </c>
      <c r="S7" s="28">
        <v>11.042999999999999</v>
      </c>
      <c r="U7" s="28"/>
      <c r="V7" s="29">
        <v>12</v>
      </c>
      <c r="W7" s="29">
        <v>4</v>
      </c>
      <c r="X7" s="15">
        <v>0</v>
      </c>
      <c r="Z7" s="30">
        <f t="shared" si="18"/>
        <v>1.9276744644179808</v>
      </c>
      <c r="AA7" s="30">
        <f t="shared" si="19"/>
        <v>8.574243646944312E-4</v>
      </c>
      <c r="AB7" s="30">
        <f t="shared" si="20"/>
        <v>0.13473237857292153</v>
      </c>
      <c r="AC7" s="30">
        <f t="shared" si="21"/>
        <v>4.805863846178331E-3</v>
      </c>
      <c r="AD7" s="30">
        <f t="shared" si="22"/>
        <v>0</v>
      </c>
      <c r="AE7" s="30">
        <f t="shared" si="23"/>
        <v>0.17619076656627289</v>
      </c>
      <c r="AF7" s="30">
        <f t="shared" si="24"/>
        <v>1.7321522788657033</v>
      </c>
      <c r="AG7" s="30">
        <f t="shared" si="25"/>
        <v>1.7799222051123765E-2</v>
      </c>
      <c r="AH7" s="30">
        <f t="shared" si="26"/>
        <v>4.7682185396931394E-3</v>
      </c>
      <c r="AI7" s="30">
        <f t="shared" si="27"/>
        <v>2.4170427221534285E-3</v>
      </c>
      <c r="AJ7" s="30">
        <f t="shared" si="28"/>
        <v>6.026601221091703E-4</v>
      </c>
      <c r="AK7" s="30">
        <f t="shared" si="29"/>
        <v>0</v>
      </c>
      <c r="AL7" s="30">
        <f>IFERROR(SUM(Z7:AK7),"NA")</f>
        <v>4.0020003200688308</v>
      </c>
      <c r="AM7" s="30">
        <f t="shared" si="31"/>
        <v>0.90767343062976913</v>
      </c>
      <c r="AN7" s="31">
        <f>IFERROR(AD7/(AD7+AE7),"NA")</f>
        <v>0</v>
      </c>
      <c r="AP7" s="27">
        <f t="shared" si="32"/>
        <v>55.811</v>
      </c>
      <c r="AQ7" s="27">
        <f t="shared" si="33"/>
        <v>3.3000000000000002E-2</v>
      </c>
      <c r="AR7" s="27">
        <f t="shared" si="34"/>
        <v>3.31</v>
      </c>
      <c r="AS7" s="27">
        <f t="shared" si="35"/>
        <v>0.17599999999999999</v>
      </c>
      <c r="AT7" s="27">
        <f t="shared" si="3"/>
        <v>0</v>
      </c>
      <c r="AU7" s="27">
        <f t="shared" si="4"/>
        <v>6.1</v>
      </c>
      <c r="AV7" s="27">
        <f t="shared" si="36"/>
        <v>33.643000000000001</v>
      </c>
      <c r="AW7" s="27">
        <f t="shared" si="37"/>
        <v>0.48099999999999998</v>
      </c>
      <c r="AX7" s="27">
        <f t="shared" si="38"/>
        <v>0.16300000000000001</v>
      </c>
      <c r="AY7" s="27">
        <f t="shared" si="39"/>
        <v>8.6999999999999994E-2</v>
      </c>
      <c r="AZ7" s="27">
        <f t="shared" si="40"/>
        <v>8.9999999999999993E-3</v>
      </c>
      <c r="BA7" s="27">
        <f t="shared" si="41"/>
        <v>0</v>
      </c>
      <c r="BB7" s="27">
        <f t="shared" si="42"/>
        <v>99.813000000000002</v>
      </c>
      <c r="BD7" s="27">
        <f t="shared" si="6"/>
        <v>0.92894474034620511</v>
      </c>
      <c r="BE7" s="27">
        <f t="shared" si="7"/>
        <v>4.1319209676207648E-4</v>
      </c>
      <c r="BF7" s="27">
        <f t="shared" si="8"/>
        <v>6.4927422518634759E-2</v>
      </c>
      <c r="BG7" s="27">
        <f t="shared" si="9"/>
        <v>2.3159418382788337E-3</v>
      </c>
      <c r="BH7" s="27">
        <f t="shared" si="10"/>
        <v>8.4906185624408437E-2</v>
      </c>
      <c r="BI7" s="27">
        <f t="shared" si="11"/>
        <v>0</v>
      </c>
      <c r="BJ7" s="27">
        <f t="shared" si="12"/>
        <v>0.83472275979793764</v>
      </c>
      <c r="BK7" s="27">
        <f t="shared" si="13"/>
        <v>8.5774304800151219E-3</v>
      </c>
      <c r="BL7" s="27">
        <f t="shared" si="14"/>
        <v>2.2978005960184616E-3</v>
      </c>
      <c r="BM7" s="27">
        <f t="shared" si="15"/>
        <v>1.1647709016130068E-3</v>
      </c>
      <c r="BN7" s="27">
        <f t="shared" si="43"/>
        <v>2.9042141761147743E-4</v>
      </c>
      <c r="BO7" s="27">
        <f t="shared" si="44"/>
        <v>0</v>
      </c>
      <c r="BP7" s="27">
        <f t="shared" si="45"/>
        <v>1.9285606656174845</v>
      </c>
      <c r="BQ7" s="27">
        <f t="shared" si="16"/>
        <v>2.0751228578995589</v>
      </c>
    </row>
    <row r="8" spans="1:69" s="27" customFormat="1" x14ac:dyDescent="0.15">
      <c r="A8" s="27" t="s">
        <v>72</v>
      </c>
      <c r="B8" s="27">
        <v>77</v>
      </c>
      <c r="C8" s="27">
        <f t="shared" si="46"/>
        <v>11.000000000009891</v>
      </c>
      <c r="D8" s="28">
        <v>56.066000000000003</v>
      </c>
      <c r="E8" s="28">
        <v>4.5999999999999999E-2</v>
      </c>
      <c r="F8" s="28">
        <v>2.8279999999999998</v>
      </c>
      <c r="G8" s="28">
        <v>0.16</v>
      </c>
      <c r="H8" s="28">
        <v>6.0720000000000001</v>
      </c>
      <c r="I8" s="28">
        <v>33.887999999999998</v>
      </c>
      <c r="J8" s="28">
        <v>0.43099999999999999</v>
      </c>
      <c r="K8" s="28">
        <v>0.16</v>
      </c>
      <c r="L8" s="28">
        <v>9.1999999999999998E-2</v>
      </c>
      <c r="M8" s="28">
        <v>3.0000000000000001E-3</v>
      </c>
      <c r="N8" s="28"/>
      <c r="O8" s="27">
        <f t="shared" si="17"/>
        <v>99.745999999999995</v>
      </c>
      <c r="Q8" s="28">
        <v>44.180999999999997</v>
      </c>
      <c r="R8" s="28">
        <v>81.563999999999993</v>
      </c>
      <c r="S8" s="28">
        <v>11.042999999999999</v>
      </c>
      <c r="U8" s="28"/>
      <c r="V8" s="29">
        <v>12</v>
      </c>
      <c r="W8" s="29">
        <v>4</v>
      </c>
      <c r="X8" s="15">
        <v>0</v>
      </c>
      <c r="Z8" s="30">
        <f t="shared" si="18"/>
        <v>1.93712407768151</v>
      </c>
      <c r="AA8" s="30">
        <f t="shared" si="19"/>
        <v>1.1955938941204819E-3</v>
      </c>
      <c r="AB8" s="30">
        <f t="shared" si="20"/>
        <v>0.11515090739269153</v>
      </c>
      <c r="AC8" s="30">
        <f t="shared" si="21"/>
        <v>4.370415762951288E-3</v>
      </c>
      <c r="AD8" s="30">
        <f t="shared" si="22"/>
        <v>0</v>
      </c>
      <c r="AE8" s="30">
        <f t="shared" si="23"/>
        <v>0.17544017394790221</v>
      </c>
      <c r="AF8" s="30">
        <f t="shared" si="24"/>
        <v>1.7453449296548595</v>
      </c>
      <c r="AG8" s="30">
        <f t="shared" si="25"/>
        <v>1.5954279318101325E-2</v>
      </c>
      <c r="AH8" s="30">
        <f t="shared" si="26"/>
        <v>4.682011828816438E-3</v>
      </c>
      <c r="AI8" s="30">
        <f t="shared" si="27"/>
        <v>2.5568007076405327E-3</v>
      </c>
      <c r="AJ8" s="30">
        <f t="shared" si="28"/>
        <v>2.0095331591002129E-4</v>
      </c>
      <c r="AK8" s="30">
        <f t="shared" si="29"/>
        <v>0</v>
      </c>
      <c r="AL8" s="30">
        <f t="shared" si="30"/>
        <v>4.0020201435045042</v>
      </c>
      <c r="AM8" s="30">
        <f t="shared" si="31"/>
        <v>0.9086622581470285</v>
      </c>
      <c r="AN8" s="31">
        <f t="shared" si="2"/>
        <v>0</v>
      </c>
      <c r="AP8" s="27">
        <f t="shared" si="32"/>
        <v>56.066000000000003</v>
      </c>
      <c r="AQ8" s="27">
        <f t="shared" si="33"/>
        <v>4.5999999999999999E-2</v>
      </c>
      <c r="AR8" s="27">
        <f t="shared" si="34"/>
        <v>2.8279999999999998</v>
      </c>
      <c r="AS8" s="27">
        <f t="shared" si="35"/>
        <v>0.16</v>
      </c>
      <c r="AT8" s="27">
        <f t="shared" si="3"/>
        <v>0</v>
      </c>
      <c r="AU8" s="27">
        <f t="shared" si="4"/>
        <v>6.0720000000000001</v>
      </c>
      <c r="AV8" s="27">
        <f t="shared" si="36"/>
        <v>33.887999999999998</v>
      </c>
      <c r="AW8" s="27">
        <f t="shared" si="37"/>
        <v>0.43099999999999999</v>
      </c>
      <c r="AX8" s="27">
        <f t="shared" si="38"/>
        <v>0.16</v>
      </c>
      <c r="AY8" s="27">
        <f t="shared" si="39"/>
        <v>9.1999999999999998E-2</v>
      </c>
      <c r="AZ8" s="27">
        <f t="shared" si="40"/>
        <v>3.0000000000000001E-3</v>
      </c>
      <c r="BA8" s="27">
        <f t="shared" si="41"/>
        <v>0</v>
      </c>
      <c r="BB8" s="27">
        <f t="shared" si="42"/>
        <v>99.745999999999995</v>
      </c>
      <c r="BD8" s="27">
        <f t="shared" si="6"/>
        <v>0.93318908122503341</v>
      </c>
      <c r="BE8" s="27">
        <f t="shared" si="7"/>
        <v>5.7596474094107628E-4</v>
      </c>
      <c r="BF8" s="27">
        <f t="shared" si="8"/>
        <v>5.5472734405649274E-2</v>
      </c>
      <c r="BG8" s="27">
        <f t="shared" si="9"/>
        <v>2.1054016711625763E-3</v>
      </c>
      <c r="BH8" s="27">
        <f t="shared" si="10"/>
        <v>8.4516452313345591E-2</v>
      </c>
      <c r="BI8" s="27">
        <f t="shared" si="11"/>
        <v>0</v>
      </c>
      <c r="BJ8" s="27">
        <f t="shared" si="12"/>
        <v>0.84080150058058167</v>
      </c>
      <c r="BK8" s="27">
        <f t="shared" si="13"/>
        <v>7.6858056899927604E-3</v>
      </c>
      <c r="BL8" s="27">
        <f t="shared" si="14"/>
        <v>2.2555097875027845E-3</v>
      </c>
      <c r="BM8" s="27">
        <f t="shared" si="15"/>
        <v>1.2317117580275473E-3</v>
      </c>
      <c r="BN8" s="27">
        <f t="shared" si="43"/>
        <v>9.6807139203825818E-5</v>
      </c>
      <c r="BO8" s="27">
        <f t="shared" si="44"/>
        <v>0</v>
      </c>
      <c r="BP8" s="27">
        <f t="shared" si="45"/>
        <v>1.9279309693114406</v>
      </c>
      <c r="BQ8" s="27">
        <f t="shared" si="16"/>
        <v>2.0758109119092696</v>
      </c>
    </row>
    <row r="9" spans="1:69" s="27" customFormat="1" x14ac:dyDescent="0.15">
      <c r="A9" s="27" t="s">
        <v>73</v>
      </c>
      <c r="B9" s="27">
        <v>78</v>
      </c>
      <c r="C9" s="27">
        <f t="shared" si="46"/>
        <v>9.9999999999909051</v>
      </c>
      <c r="D9" s="28">
        <v>56.070999999999998</v>
      </c>
      <c r="E9" s="28">
        <v>3.9E-2</v>
      </c>
      <c r="F9" s="28">
        <v>2.7829999999999999</v>
      </c>
      <c r="G9" s="28">
        <v>0.16500000000000001</v>
      </c>
      <c r="H9" s="28">
        <v>6.0209999999999999</v>
      </c>
      <c r="I9" s="28">
        <v>33.921999999999997</v>
      </c>
      <c r="J9" s="28">
        <v>0.41899999999999998</v>
      </c>
      <c r="K9" s="28">
        <v>0.16700000000000001</v>
      </c>
      <c r="L9" s="28">
        <v>9.2999999999999999E-2</v>
      </c>
      <c r="M9" s="28">
        <v>6.0000000000000001E-3</v>
      </c>
      <c r="N9" s="28"/>
      <c r="O9" s="27">
        <f t="shared" si="17"/>
        <v>99.685999999999993</v>
      </c>
      <c r="Q9" s="28">
        <v>44.180999999999997</v>
      </c>
      <c r="R9" s="28">
        <v>81.554000000000002</v>
      </c>
      <c r="S9" s="28">
        <v>11.042999999999999</v>
      </c>
      <c r="U9" s="28"/>
      <c r="V9" s="29">
        <v>12</v>
      </c>
      <c r="W9" s="29">
        <v>4</v>
      </c>
      <c r="X9" s="15">
        <v>0</v>
      </c>
      <c r="Z9" s="30">
        <f t="shared" si="18"/>
        <v>1.9380706134292331</v>
      </c>
      <c r="AA9" s="30">
        <f t="shared" si="19"/>
        <v>1.0140605602616947E-3</v>
      </c>
      <c r="AB9" s="30">
        <f t="shared" si="20"/>
        <v>0.11336385190995453</v>
      </c>
      <c r="AC9" s="30">
        <f t="shared" si="21"/>
        <v>4.5087914071495873E-3</v>
      </c>
      <c r="AD9" s="30">
        <f t="shared" si="22"/>
        <v>0</v>
      </c>
      <c r="AE9" s="30">
        <f t="shared" si="23"/>
        <v>0.17403609972960865</v>
      </c>
      <c r="AF9" s="30">
        <f t="shared" si="24"/>
        <v>1.7477938561038955</v>
      </c>
      <c r="AG9" s="30">
        <f t="shared" si="25"/>
        <v>1.5516271574350376E-2</v>
      </c>
      <c r="AH9" s="30">
        <f t="shared" si="26"/>
        <v>4.8888017184521978E-3</v>
      </c>
      <c r="AI9" s="30">
        <f t="shared" si="27"/>
        <v>2.5856243397383125E-3</v>
      </c>
      <c r="AJ9" s="30">
        <f t="shared" si="28"/>
        <v>4.0206715861668807E-4</v>
      </c>
      <c r="AK9" s="30">
        <f t="shared" si="29"/>
        <v>0</v>
      </c>
      <c r="AL9" s="30">
        <f t="shared" si="30"/>
        <v>4.0021800379312609</v>
      </c>
      <c r="AM9" s="30">
        <f t="shared" si="31"/>
        <v>0.90944250858337328</v>
      </c>
      <c r="AN9" s="31">
        <f t="shared" si="2"/>
        <v>0</v>
      </c>
      <c r="AO9" s="38"/>
      <c r="AP9" s="27">
        <f t="shared" si="32"/>
        <v>56.070999999999998</v>
      </c>
      <c r="AQ9" s="27">
        <f t="shared" si="33"/>
        <v>3.9E-2</v>
      </c>
      <c r="AR9" s="27">
        <f t="shared" si="34"/>
        <v>2.7829999999999999</v>
      </c>
      <c r="AS9" s="27">
        <f t="shared" si="35"/>
        <v>0.16500000000000001</v>
      </c>
      <c r="AT9" s="27">
        <f t="shared" si="3"/>
        <v>0</v>
      </c>
      <c r="AU9" s="27">
        <f t="shared" si="4"/>
        <v>6.0209999999999999</v>
      </c>
      <c r="AV9" s="27">
        <f t="shared" si="36"/>
        <v>33.921999999999997</v>
      </c>
      <c r="AW9" s="27">
        <f t="shared" si="37"/>
        <v>0.41899999999999998</v>
      </c>
      <c r="AX9" s="27">
        <f t="shared" si="38"/>
        <v>0.16700000000000001</v>
      </c>
      <c r="AY9" s="27">
        <f t="shared" si="39"/>
        <v>9.2999999999999999E-2</v>
      </c>
      <c r="AZ9" s="27">
        <f t="shared" si="40"/>
        <v>6.0000000000000001E-3</v>
      </c>
      <c r="BA9" s="27">
        <f t="shared" si="41"/>
        <v>0</v>
      </c>
      <c r="BB9" s="27">
        <f t="shared" si="42"/>
        <v>99.685999999999993</v>
      </c>
      <c r="BD9" s="27">
        <f t="shared" si="6"/>
        <v>0.93327230359520641</v>
      </c>
      <c r="BE9" s="27">
        <f t="shared" si="7"/>
        <v>4.8831793253699949E-4</v>
      </c>
      <c r="BF9" s="27">
        <f t="shared" si="8"/>
        <v>5.4590035307963906E-2</v>
      </c>
      <c r="BG9" s="27">
        <f t="shared" si="9"/>
        <v>2.1711954733864068E-3</v>
      </c>
      <c r="BH9" s="27">
        <f t="shared" si="10"/>
        <v>8.3806580925338242E-2</v>
      </c>
      <c r="BI9" s="27">
        <f t="shared" si="11"/>
        <v>0</v>
      </c>
      <c r="BJ9" s="27">
        <f t="shared" si="12"/>
        <v>0.84164508093409152</v>
      </c>
      <c r="BK9" s="27">
        <f t="shared" si="13"/>
        <v>7.4718157403873935E-3</v>
      </c>
      <c r="BL9" s="27">
        <f t="shared" si="14"/>
        <v>2.3541883407060312E-3</v>
      </c>
      <c r="BM9" s="27">
        <f t="shared" si="15"/>
        <v>1.2450999293104556E-3</v>
      </c>
      <c r="BN9" s="27">
        <f t="shared" si="43"/>
        <v>1.9361427840765164E-4</v>
      </c>
      <c r="BO9" s="27">
        <f t="shared" si="44"/>
        <v>0</v>
      </c>
      <c r="BP9" s="27">
        <f t="shared" si="45"/>
        <v>1.9272382324573352</v>
      </c>
      <c r="BQ9" s="27">
        <f t="shared" si="16"/>
        <v>2.0766400180989875</v>
      </c>
    </row>
    <row r="10" spans="1:69" s="27" customFormat="1" x14ac:dyDescent="0.15">
      <c r="A10" s="27" t="s">
        <v>74</v>
      </c>
      <c r="B10" s="27">
        <v>79</v>
      </c>
      <c r="C10" s="27">
        <f t="shared" si="46"/>
        <v>9.0000000000003411</v>
      </c>
      <c r="D10" s="28">
        <v>56.063000000000002</v>
      </c>
      <c r="E10" s="28">
        <v>3.7999999999999999E-2</v>
      </c>
      <c r="F10" s="28">
        <v>2.7970000000000002</v>
      </c>
      <c r="G10" s="28">
        <v>0.18</v>
      </c>
      <c r="H10" s="28">
        <v>6.0609999999999999</v>
      </c>
      <c r="I10" s="28">
        <v>34.008000000000003</v>
      </c>
      <c r="J10" s="28">
        <v>0.42299999999999999</v>
      </c>
      <c r="K10" s="28">
        <v>0.16500000000000001</v>
      </c>
      <c r="L10" s="28">
        <v>8.7999999999999995E-2</v>
      </c>
      <c r="M10" s="28">
        <v>1.2E-2</v>
      </c>
      <c r="N10" s="28"/>
      <c r="O10" s="27">
        <f t="shared" si="17"/>
        <v>99.834999999999994</v>
      </c>
      <c r="Q10" s="28">
        <v>44.180999999999997</v>
      </c>
      <c r="R10" s="28">
        <v>81.545000000000002</v>
      </c>
      <c r="S10" s="28">
        <v>11.042999999999999</v>
      </c>
      <c r="U10" s="28"/>
      <c r="V10" s="29">
        <v>12</v>
      </c>
      <c r="W10" s="29">
        <v>4</v>
      </c>
      <c r="X10" s="15">
        <v>0</v>
      </c>
      <c r="Z10" s="30">
        <f t="shared" si="18"/>
        <v>1.9356635536219342</v>
      </c>
      <c r="AA10" s="30">
        <f t="shared" si="19"/>
        <v>9.8697266788793725E-4</v>
      </c>
      <c r="AB10" s="30">
        <f t="shared" si="20"/>
        <v>0.11380886662707036</v>
      </c>
      <c r="AC10" s="30">
        <f t="shared" si="21"/>
        <v>4.9132736006997817E-3</v>
      </c>
      <c r="AD10" s="30">
        <f t="shared" si="22"/>
        <v>0</v>
      </c>
      <c r="AE10" s="30">
        <f t="shared" si="23"/>
        <v>0.17499967534406924</v>
      </c>
      <c r="AF10" s="30">
        <f t="shared" si="24"/>
        <v>1.75029839608281</v>
      </c>
      <c r="AG10" s="30">
        <f t="shared" si="25"/>
        <v>1.5647175762788089E-2</v>
      </c>
      <c r="AH10" s="30">
        <f t="shared" si="26"/>
        <v>4.824942484661335E-3</v>
      </c>
      <c r="AI10" s="30">
        <f t="shared" si="27"/>
        <v>2.4439223058459175E-3</v>
      </c>
      <c r="AJ10" s="30">
        <f t="shared" si="28"/>
        <v>8.0325019705131898E-4</v>
      </c>
      <c r="AK10" s="30">
        <f t="shared" si="29"/>
        <v>0</v>
      </c>
      <c r="AL10" s="30">
        <f t="shared" si="30"/>
        <v>4.004390028694818</v>
      </c>
      <c r="AM10" s="30">
        <f t="shared" si="31"/>
        <v>0.90910515211061671</v>
      </c>
      <c r="AN10" s="31">
        <f t="shared" si="2"/>
        <v>0</v>
      </c>
      <c r="AP10" s="27">
        <f t="shared" si="32"/>
        <v>56.063000000000002</v>
      </c>
      <c r="AQ10" s="27">
        <f>E10</f>
        <v>3.7999999999999999E-2</v>
      </c>
      <c r="AR10" s="27">
        <f t="shared" si="34"/>
        <v>2.7970000000000002</v>
      </c>
      <c r="AS10" s="27">
        <f t="shared" si="35"/>
        <v>0.18</v>
      </c>
      <c r="AT10" s="27">
        <f t="shared" si="3"/>
        <v>0</v>
      </c>
      <c r="AU10" s="27">
        <f t="shared" si="4"/>
        <v>6.0609999999999999</v>
      </c>
      <c r="AV10" s="27">
        <f t="shared" si="36"/>
        <v>34.008000000000003</v>
      </c>
      <c r="AW10" s="27">
        <f t="shared" si="37"/>
        <v>0.42299999999999999</v>
      </c>
      <c r="AX10" s="27">
        <f t="shared" si="38"/>
        <v>0.16500000000000001</v>
      </c>
      <c r="AY10" s="27">
        <f t="shared" si="39"/>
        <v>8.7999999999999995E-2</v>
      </c>
      <c r="AZ10" s="27">
        <f t="shared" si="40"/>
        <v>1.2E-2</v>
      </c>
      <c r="BA10" s="27">
        <f t="shared" si="41"/>
        <v>0</v>
      </c>
      <c r="BB10" s="27">
        <f t="shared" si="42"/>
        <v>99.834999999999994</v>
      </c>
      <c r="BD10" s="27">
        <f t="shared" si="6"/>
        <v>0.9331391478029295</v>
      </c>
      <c r="BE10" s="27">
        <f t="shared" si="7"/>
        <v>4.7579695990784566E-4</v>
      </c>
      <c r="BF10" s="27">
        <f t="shared" si="8"/>
        <v>5.4864652805021584E-2</v>
      </c>
      <c r="BG10" s="27">
        <f t="shared" si="9"/>
        <v>2.3685768800578984E-3</v>
      </c>
      <c r="BH10" s="27">
        <f t="shared" si="10"/>
        <v>8.4363342798285182E-2</v>
      </c>
      <c r="BI10" s="27">
        <f t="shared" si="11"/>
        <v>0</v>
      </c>
      <c r="BJ10" s="27">
        <f t="shared" si="12"/>
        <v>0.84377884300473405</v>
      </c>
      <c r="BK10" s="27">
        <f t="shared" si="13"/>
        <v>7.5431457235891819E-3</v>
      </c>
      <c r="BL10" s="27">
        <f t="shared" si="14"/>
        <v>2.3259944683622462E-3</v>
      </c>
      <c r="BM10" s="27">
        <f t="shared" si="15"/>
        <v>1.1781590728959148E-3</v>
      </c>
      <c r="BN10" s="27">
        <f t="shared" si="43"/>
        <v>3.8722855681530327E-4</v>
      </c>
      <c r="BO10" s="27">
        <f t="shared" si="44"/>
        <v>0</v>
      </c>
      <c r="BP10" s="27">
        <f t="shared" si="45"/>
        <v>1.9304248880725989</v>
      </c>
      <c r="BQ10" s="27">
        <f t="shared" si="16"/>
        <v>2.0743568182509997</v>
      </c>
    </row>
    <row r="11" spans="1:69" s="27" customFormat="1" x14ac:dyDescent="0.15">
      <c r="A11" s="27" t="s">
        <v>75</v>
      </c>
      <c r="B11" s="27">
        <v>80</v>
      </c>
      <c r="C11" s="27">
        <f t="shared" si="46"/>
        <v>10.000000000005116</v>
      </c>
      <c r="D11" s="28">
        <v>56.103000000000002</v>
      </c>
      <c r="E11" s="28">
        <v>4.7E-2</v>
      </c>
      <c r="F11" s="28">
        <v>2.835</v>
      </c>
      <c r="G11" s="28">
        <v>0.22</v>
      </c>
      <c r="H11" s="28">
        <v>6.069</v>
      </c>
      <c r="I11" s="28">
        <v>33.945</v>
      </c>
      <c r="J11" s="28">
        <v>0.42799999999999999</v>
      </c>
      <c r="K11" s="28">
        <v>0.16</v>
      </c>
      <c r="L11" s="28">
        <v>9.6000000000000002E-2</v>
      </c>
      <c r="M11" s="28">
        <v>1.2E-2</v>
      </c>
      <c r="N11" s="28"/>
      <c r="O11" s="27">
        <f t="shared" si="17"/>
        <v>99.914999999999992</v>
      </c>
      <c r="Q11" s="28">
        <v>44.180999999999997</v>
      </c>
      <c r="R11" s="28">
        <v>81.534999999999997</v>
      </c>
      <c r="S11" s="28">
        <v>11.042999999999999</v>
      </c>
      <c r="U11" s="28"/>
      <c r="V11" s="29">
        <v>12</v>
      </c>
      <c r="W11" s="29">
        <v>4</v>
      </c>
      <c r="X11" s="15">
        <v>0</v>
      </c>
      <c r="Z11" s="30">
        <f t="shared" si="18"/>
        <v>1.9356134975189567</v>
      </c>
      <c r="AA11" s="30">
        <f t="shared" si="19"/>
        <v>1.2198274582150585E-3</v>
      </c>
      <c r="AB11" s="30">
        <f t="shared" si="20"/>
        <v>0.11526984602642419</v>
      </c>
      <c r="AC11" s="30">
        <f t="shared" si="21"/>
        <v>6.0006755066799875E-3</v>
      </c>
      <c r="AD11" s="30">
        <f t="shared" si="22"/>
        <v>0</v>
      </c>
      <c r="AE11" s="30">
        <f t="shared" si="23"/>
        <v>0.17510119671566515</v>
      </c>
      <c r="AF11" s="30">
        <f t="shared" si="24"/>
        <v>1.7457652064372844</v>
      </c>
      <c r="AG11" s="30">
        <f t="shared" si="25"/>
        <v>1.5820433530320459E-2</v>
      </c>
      <c r="AH11" s="30">
        <f t="shared" si="26"/>
        <v>4.6752753849824136E-3</v>
      </c>
      <c r="AI11" s="30">
        <f t="shared" si="27"/>
        <v>2.6641273062034203E-3</v>
      </c>
      <c r="AJ11" s="30">
        <f t="shared" si="28"/>
        <v>8.0265674308833664E-4</v>
      </c>
      <c r="AK11" s="30">
        <f t="shared" si="29"/>
        <v>0</v>
      </c>
      <c r="AL11" s="30">
        <f t="shared" si="30"/>
        <v>4.0029327426278201</v>
      </c>
      <c r="AM11" s="30">
        <f t="shared" si="31"/>
        <v>0.9088425949726382</v>
      </c>
      <c r="AN11" s="31">
        <f t="shared" si="2"/>
        <v>0</v>
      </c>
      <c r="AP11" s="27">
        <f t="shared" si="32"/>
        <v>56.103000000000002</v>
      </c>
      <c r="AQ11" s="27">
        <f>E11</f>
        <v>4.7E-2</v>
      </c>
      <c r="AR11" s="27">
        <f t="shared" si="34"/>
        <v>2.835</v>
      </c>
      <c r="AS11" s="27">
        <f t="shared" si="35"/>
        <v>0.22</v>
      </c>
      <c r="AT11" s="27">
        <f t="shared" si="3"/>
        <v>0</v>
      </c>
      <c r="AU11" s="27">
        <f t="shared" si="4"/>
        <v>6.069</v>
      </c>
      <c r="AV11" s="27">
        <f t="shared" si="36"/>
        <v>33.945</v>
      </c>
      <c r="AW11" s="27">
        <f t="shared" si="37"/>
        <v>0.42799999999999999</v>
      </c>
      <c r="AX11" s="27">
        <f t="shared" si="38"/>
        <v>0.16</v>
      </c>
      <c r="AY11" s="27">
        <f t="shared" si="39"/>
        <v>9.6000000000000002E-2</v>
      </c>
      <c r="AZ11" s="27">
        <f t="shared" si="40"/>
        <v>1.2E-2</v>
      </c>
      <c r="BA11" s="27">
        <f t="shared" si="41"/>
        <v>0</v>
      </c>
      <c r="BB11" s="27">
        <f t="shared" si="42"/>
        <v>99.914999999999992</v>
      </c>
      <c r="BD11" s="27">
        <f t="shared" si="6"/>
        <v>0.93380492676431426</v>
      </c>
      <c r="BE11" s="27">
        <f t="shared" si="7"/>
        <v>5.8848571357023017E-4</v>
      </c>
      <c r="BF11" s="27">
        <f t="shared" si="8"/>
        <v>5.5610043154178113E-2</v>
      </c>
      <c r="BG11" s="27">
        <f t="shared" si="9"/>
        <v>2.8949272978485425E-3</v>
      </c>
      <c r="BH11" s="27">
        <f t="shared" si="10"/>
        <v>8.4474695172874564E-2</v>
      </c>
      <c r="BI11" s="27">
        <f t="shared" si="11"/>
        <v>0</v>
      </c>
      <c r="BJ11" s="27">
        <f t="shared" si="12"/>
        <v>0.84221573823205409</v>
      </c>
      <c r="BK11" s="27">
        <f t="shared" si="13"/>
        <v>7.6323082025914184E-3</v>
      </c>
      <c r="BL11" s="27">
        <f t="shared" si="14"/>
        <v>2.2555097875027845E-3</v>
      </c>
      <c r="BM11" s="27">
        <f t="shared" si="15"/>
        <v>1.2852644431591799E-3</v>
      </c>
      <c r="BN11" s="27">
        <f t="shared" si="43"/>
        <v>3.8722855681530327E-4</v>
      </c>
      <c r="BO11" s="27">
        <f t="shared" si="44"/>
        <v>0</v>
      </c>
      <c r="BP11" s="27">
        <f t="shared" si="45"/>
        <v>1.9311491273249084</v>
      </c>
      <c r="BQ11" s="27">
        <f t="shared" si="16"/>
        <v>2.0728242505915713</v>
      </c>
    </row>
    <row r="12" spans="1:69" s="27" customFormat="1" x14ac:dyDescent="0.15">
      <c r="A12" s="27" t="s">
        <v>76</v>
      </c>
      <c r="B12" s="27">
        <v>81</v>
      </c>
      <c r="C12" s="27">
        <f t="shared" si="46"/>
        <v>10.99999999999568</v>
      </c>
      <c r="D12" s="28">
        <v>55.956000000000003</v>
      </c>
      <c r="E12" s="28">
        <v>4.9000000000000002E-2</v>
      </c>
      <c r="F12" s="28">
        <v>2.9260000000000002</v>
      </c>
      <c r="G12" s="28">
        <v>0.25</v>
      </c>
      <c r="H12" s="28">
        <v>6.1040000000000001</v>
      </c>
      <c r="I12" s="28">
        <v>33.886000000000003</v>
      </c>
      <c r="J12" s="28">
        <v>0.45500000000000002</v>
      </c>
      <c r="K12" s="28">
        <v>0.16500000000000001</v>
      </c>
      <c r="L12" s="28">
        <v>8.7999999999999995E-2</v>
      </c>
      <c r="M12" s="28">
        <v>4.0000000000000001E-3</v>
      </c>
      <c r="N12" s="28"/>
      <c r="O12" s="27">
        <f t="shared" si="17"/>
        <v>99.883000000000024</v>
      </c>
      <c r="Q12" s="28">
        <v>44.180999999999997</v>
      </c>
      <c r="R12" s="28">
        <v>81.524000000000001</v>
      </c>
      <c r="S12" s="28">
        <v>11.042</v>
      </c>
      <c r="U12" s="28"/>
      <c r="V12" s="29">
        <v>12</v>
      </c>
      <c r="W12" s="29">
        <v>4</v>
      </c>
      <c r="X12" s="15">
        <v>0</v>
      </c>
      <c r="Z12" s="30">
        <f t="shared" si="18"/>
        <v>1.9320333749158112</v>
      </c>
      <c r="AA12" s="30">
        <f t="shared" si="19"/>
        <v>1.2727175507631894E-3</v>
      </c>
      <c r="AB12" s="30">
        <f t="shared" si="20"/>
        <v>0.11906178176895059</v>
      </c>
      <c r="AC12" s="30">
        <f t="shared" si="21"/>
        <v>6.8242177525946841E-3</v>
      </c>
      <c r="AD12" s="30">
        <f t="shared" si="22"/>
        <v>0</v>
      </c>
      <c r="AE12" s="30">
        <f t="shared" si="23"/>
        <v>0.17624707071843862</v>
      </c>
      <c r="AF12" s="30">
        <f t="shared" si="24"/>
        <v>1.7440773139292349</v>
      </c>
      <c r="AG12" s="30">
        <f t="shared" si="25"/>
        <v>1.6831445451418011E-2</v>
      </c>
      <c r="AH12" s="30">
        <f t="shared" si="26"/>
        <v>4.825102732149273E-3</v>
      </c>
      <c r="AI12" s="30">
        <f t="shared" si="27"/>
        <v>2.4440034741523733E-3</v>
      </c>
      <c r="AJ12" s="30">
        <f t="shared" si="28"/>
        <v>2.6775895828209045E-4</v>
      </c>
      <c r="AK12" s="30">
        <f t="shared" si="29"/>
        <v>0</v>
      </c>
      <c r="AL12" s="30">
        <f t="shared" si="30"/>
        <v>4.0038847872517946</v>
      </c>
      <c r="AM12" s="30">
        <f t="shared" si="31"/>
        <v>0.90822015690293123</v>
      </c>
      <c r="AN12" s="31">
        <f t="shared" si="2"/>
        <v>0</v>
      </c>
      <c r="AP12" s="27">
        <f t="shared" si="32"/>
        <v>55.956000000000003</v>
      </c>
      <c r="AQ12" s="27">
        <f>E12</f>
        <v>4.9000000000000002E-2</v>
      </c>
      <c r="AR12" s="27">
        <f t="shared" si="34"/>
        <v>2.9260000000000002</v>
      </c>
      <c r="AS12" s="27">
        <f t="shared" si="35"/>
        <v>0.25</v>
      </c>
      <c r="AT12" s="27">
        <f t="shared" si="3"/>
        <v>0</v>
      </c>
      <c r="AU12" s="27">
        <f t="shared" si="4"/>
        <v>6.1040000000000001</v>
      </c>
      <c r="AV12" s="27">
        <f t="shared" si="36"/>
        <v>33.886000000000003</v>
      </c>
      <c r="AW12" s="27">
        <f t="shared" si="37"/>
        <v>0.45500000000000002</v>
      </c>
      <c r="AX12" s="27">
        <f t="shared" si="38"/>
        <v>0.16500000000000001</v>
      </c>
      <c r="AY12" s="27">
        <f t="shared" si="39"/>
        <v>8.7999999999999995E-2</v>
      </c>
      <c r="AZ12" s="27">
        <f t="shared" si="40"/>
        <v>4.0000000000000001E-3</v>
      </c>
      <c r="BA12" s="27">
        <f t="shared" si="41"/>
        <v>0</v>
      </c>
      <c r="BB12" s="27">
        <f t="shared" si="42"/>
        <v>99.883000000000024</v>
      </c>
      <c r="BD12" s="27">
        <f t="shared" si="6"/>
        <v>0.93135818908122514</v>
      </c>
      <c r="BE12" s="27">
        <f t="shared" si="7"/>
        <v>6.1352765882853784E-4</v>
      </c>
      <c r="BF12" s="27">
        <f t="shared" si="8"/>
        <v>5.7395056885052968E-2</v>
      </c>
      <c r="BG12" s="27">
        <f t="shared" si="9"/>
        <v>3.2896901111915257E-3</v>
      </c>
      <c r="BH12" s="27">
        <f t="shared" si="10"/>
        <v>8.4961861811703149E-2</v>
      </c>
      <c r="BI12" s="27">
        <f t="shared" si="11"/>
        <v>0</v>
      </c>
      <c r="BJ12" s="27">
        <f t="shared" si="12"/>
        <v>0.84075187820684594</v>
      </c>
      <c r="BK12" s="27">
        <f t="shared" si="13"/>
        <v>8.1137855892034951E-3</v>
      </c>
      <c r="BL12" s="27">
        <f t="shared" si="14"/>
        <v>2.3259944683622462E-3</v>
      </c>
      <c r="BM12" s="27">
        <f t="shared" si="15"/>
        <v>1.1781590728959148E-3</v>
      </c>
      <c r="BN12" s="27">
        <f t="shared" si="43"/>
        <v>1.2907618560510108E-4</v>
      </c>
      <c r="BO12" s="27">
        <f t="shared" si="44"/>
        <v>0</v>
      </c>
      <c r="BP12" s="27">
        <f t="shared" si="45"/>
        <v>1.9301172190709139</v>
      </c>
      <c r="BQ12" s="27">
        <f t="shared" si="16"/>
        <v>2.0744257124337322</v>
      </c>
    </row>
    <row r="13" spans="1:69" s="27" customFormat="1" x14ac:dyDescent="0.15">
      <c r="A13" s="27" t="s">
        <v>77</v>
      </c>
      <c r="B13" s="27">
        <v>82</v>
      </c>
      <c r="C13" s="27">
        <f t="shared" si="46"/>
        <v>9.0000000000003411</v>
      </c>
      <c r="D13" s="28">
        <v>55.756999999999998</v>
      </c>
      <c r="E13" s="28">
        <v>5.1999999999999998E-2</v>
      </c>
      <c r="F13" s="28">
        <v>3.0259999999999998</v>
      </c>
      <c r="G13" s="28">
        <v>0.27400000000000002</v>
      </c>
      <c r="H13" s="28">
        <v>6.0730000000000004</v>
      </c>
      <c r="I13" s="28">
        <v>33.753999999999998</v>
      </c>
      <c r="J13" s="28">
        <v>0.47199999999999998</v>
      </c>
      <c r="K13" s="28">
        <v>0.161</v>
      </c>
      <c r="L13" s="28">
        <v>7.4999999999999997E-2</v>
      </c>
      <c r="M13" s="28">
        <v>1E-3</v>
      </c>
      <c r="N13" s="28"/>
      <c r="O13" s="27">
        <f t="shared" si="17"/>
        <v>99.644999999999982</v>
      </c>
      <c r="Q13" s="28">
        <v>44.180999999999997</v>
      </c>
      <c r="R13" s="28">
        <v>81.515000000000001</v>
      </c>
      <c r="S13" s="28">
        <v>11.042</v>
      </c>
      <c r="U13" s="28"/>
      <c r="V13" s="29">
        <v>12</v>
      </c>
      <c r="W13" s="29">
        <v>4</v>
      </c>
      <c r="X13" s="15">
        <v>0</v>
      </c>
      <c r="Z13" s="30">
        <f t="shared" si="18"/>
        <v>1.9297095307344356</v>
      </c>
      <c r="AA13" s="30">
        <f t="shared" si="19"/>
        <v>1.3538292004755541E-3</v>
      </c>
      <c r="AB13" s="30">
        <f t="shared" si="20"/>
        <v>0.12342171016220407</v>
      </c>
      <c r="AC13" s="30">
        <f t="shared" si="21"/>
        <v>7.4970086294896647E-3</v>
      </c>
      <c r="AD13" s="30">
        <f t="shared" si="22"/>
        <v>0</v>
      </c>
      <c r="AE13" s="30">
        <f t="shared" si="23"/>
        <v>0.17576615169529222</v>
      </c>
      <c r="AF13" s="30">
        <f t="shared" si="24"/>
        <v>1.7413868195801803</v>
      </c>
      <c r="AG13" s="30">
        <f t="shared" si="25"/>
        <v>1.7501553354650909E-2</v>
      </c>
      <c r="AH13" s="30">
        <f t="shared" si="26"/>
        <v>4.7192510013037703E-3</v>
      </c>
      <c r="AI13" s="30">
        <f t="shared" si="27"/>
        <v>2.0878773866445533E-3</v>
      </c>
      <c r="AJ13" s="30">
        <f t="shared" si="28"/>
        <v>6.7097849134749329E-5</v>
      </c>
      <c r="AK13" s="30">
        <f t="shared" si="29"/>
        <v>0</v>
      </c>
      <c r="AL13" s="30">
        <f t="shared" si="30"/>
        <v>4.0035108295938109</v>
      </c>
      <c r="AM13" s="30">
        <f t="shared" si="31"/>
        <v>0.90831918249154853</v>
      </c>
      <c r="AN13" s="31">
        <f t="shared" si="2"/>
        <v>0</v>
      </c>
      <c r="AP13" s="27">
        <f t="shared" si="32"/>
        <v>55.756999999999998</v>
      </c>
      <c r="AQ13" s="27">
        <f>E13</f>
        <v>5.1999999999999998E-2</v>
      </c>
      <c r="AR13" s="27">
        <f t="shared" si="34"/>
        <v>3.0259999999999998</v>
      </c>
      <c r="AS13" s="27">
        <f t="shared" si="35"/>
        <v>0.27400000000000002</v>
      </c>
      <c r="AT13" s="27">
        <f t="shared" si="3"/>
        <v>0</v>
      </c>
      <c r="AU13" s="27">
        <f t="shared" si="4"/>
        <v>6.0730000000000004</v>
      </c>
      <c r="AV13" s="27">
        <f t="shared" si="36"/>
        <v>33.753999999999998</v>
      </c>
      <c r="AW13" s="27">
        <f t="shared" si="37"/>
        <v>0.47199999999999998</v>
      </c>
      <c r="AX13" s="27">
        <f t="shared" si="38"/>
        <v>0.161</v>
      </c>
      <c r="AY13" s="27">
        <f t="shared" si="39"/>
        <v>7.4999999999999997E-2</v>
      </c>
      <c r="AZ13" s="27">
        <f t="shared" si="40"/>
        <v>1E-3</v>
      </c>
      <c r="BA13" s="27">
        <f t="shared" si="41"/>
        <v>0</v>
      </c>
      <c r="BB13" s="27">
        <f t="shared" si="42"/>
        <v>99.644999999999982</v>
      </c>
      <c r="BD13" s="27">
        <f t="shared" si="6"/>
        <v>0.92804593874833552</v>
      </c>
      <c r="BE13" s="27">
        <f t="shared" si="7"/>
        <v>6.5109057671599929E-4</v>
      </c>
      <c r="BF13" s="27">
        <f t="shared" si="8"/>
        <v>5.935661043546489E-2</v>
      </c>
      <c r="BG13" s="27">
        <f t="shared" si="9"/>
        <v>3.6055003618659124E-3</v>
      </c>
      <c r="BH13" s="27">
        <f t="shared" si="10"/>
        <v>8.4530371360169262E-2</v>
      </c>
      <c r="BI13" s="27">
        <f t="shared" si="11"/>
        <v>0</v>
      </c>
      <c r="BJ13" s="27">
        <f t="shared" si="12"/>
        <v>0.83747680154027837</v>
      </c>
      <c r="BK13" s="27">
        <f t="shared" si="13"/>
        <v>8.4169380178110969E-3</v>
      </c>
      <c r="BL13" s="27">
        <f t="shared" si="14"/>
        <v>2.2696067236746766E-3</v>
      </c>
      <c r="BM13" s="27">
        <f t="shared" si="15"/>
        <v>1.0041128462181092E-3</v>
      </c>
      <c r="BN13" s="27">
        <f t="shared" si="43"/>
        <v>3.226904640127527E-5</v>
      </c>
      <c r="BO13" s="27">
        <f t="shared" si="44"/>
        <v>0</v>
      </c>
      <c r="BP13" s="27">
        <f t="shared" si="45"/>
        <v>1.9253892396569352</v>
      </c>
      <c r="BQ13" s="27">
        <f t="shared" si="16"/>
        <v>2.0793254408688577</v>
      </c>
    </row>
    <row r="14" spans="1:69" x14ac:dyDescent="0.15">
      <c r="A14" t="s">
        <v>78</v>
      </c>
      <c r="B14">
        <v>83</v>
      </c>
      <c r="C14" s="27">
        <f t="shared" si="46"/>
        <v>10.000000000005116</v>
      </c>
      <c r="D14" s="1">
        <v>55.652999999999999</v>
      </c>
      <c r="E14" s="1">
        <v>9.0999999999999998E-2</v>
      </c>
      <c r="F14" s="1">
        <v>3.137</v>
      </c>
      <c r="G14" s="1">
        <v>0.309</v>
      </c>
      <c r="H14" s="1">
        <v>6.0179999999999998</v>
      </c>
      <c r="I14" s="1">
        <v>33.234000000000002</v>
      </c>
      <c r="J14" s="1">
        <v>1.0349999999999999</v>
      </c>
      <c r="K14" s="1">
        <v>0.16500000000000001</v>
      </c>
      <c r="L14" s="1">
        <v>7.4999999999999997E-2</v>
      </c>
      <c r="M14" s="1">
        <v>2.4E-2</v>
      </c>
      <c r="O14">
        <f t="shared" si="17"/>
        <v>99.741000000000014</v>
      </c>
      <c r="Q14" s="1">
        <v>44.180999999999997</v>
      </c>
      <c r="R14" s="1">
        <v>81.504999999999995</v>
      </c>
      <c r="S14" s="1">
        <v>11.042</v>
      </c>
      <c r="V14" s="5">
        <v>12</v>
      </c>
      <c r="W14" s="5">
        <v>4</v>
      </c>
      <c r="X14" s="15">
        <v>0</v>
      </c>
      <c r="Z14" s="14">
        <f t="shared" si="18"/>
        <v>1.9272648217127011</v>
      </c>
      <c r="AA14" s="14">
        <f t="shared" si="19"/>
        <v>2.3706213789301631E-3</v>
      </c>
      <c r="AB14" s="14">
        <f t="shared" si="20"/>
        <v>0.12802577860628592</v>
      </c>
      <c r="AC14" s="14">
        <f t="shared" si="21"/>
        <v>8.4597240764592869E-3</v>
      </c>
      <c r="AD14" s="14">
        <f t="shared" si="22"/>
        <v>0</v>
      </c>
      <c r="AE14" s="14">
        <f t="shared" si="23"/>
        <v>0.17427874239495586</v>
      </c>
      <c r="AF14" s="14">
        <f t="shared" si="24"/>
        <v>1.7155875795219306</v>
      </c>
      <c r="AG14" s="14">
        <f t="shared" si="25"/>
        <v>3.8400353149333134E-2</v>
      </c>
      <c r="AH14" s="14">
        <f t="shared" si="26"/>
        <v>4.8393988364962073E-3</v>
      </c>
      <c r="AI14" s="14">
        <f t="shared" si="27"/>
        <v>2.0891290180583668E-3</v>
      </c>
      <c r="AJ14" s="14">
        <f t="shared" si="28"/>
        <v>1.6113137436905012E-3</v>
      </c>
      <c r="AK14" s="14">
        <f t="shared" si="29"/>
        <v>0</v>
      </c>
      <c r="AL14" s="14">
        <f t="shared" si="30"/>
        <v>4.0029274624388407</v>
      </c>
      <c r="AM14" s="14">
        <f t="shared" si="31"/>
        <v>0.9077825027231633</v>
      </c>
      <c r="AN14" s="11">
        <f t="shared" si="2"/>
        <v>0</v>
      </c>
      <c r="AP14">
        <f t="shared" si="32"/>
        <v>55.652999999999999</v>
      </c>
      <c r="AQ14">
        <f>E14</f>
        <v>9.0999999999999998E-2</v>
      </c>
      <c r="AR14">
        <f t="shared" si="34"/>
        <v>3.137</v>
      </c>
      <c r="AS14">
        <f t="shared" si="35"/>
        <v>0.309</v>
      </c>
      <c r="AT14">
        <f t="shared" si="3"/>
        <v>0</v>
      </c>
      <c r="AU14">
        <f t="shared" si="4"/>
        <v>6.0179999999999998</v>
      </c>
      <c r="AV14">
        <f t="shared" si="36"/>
        <v>33.234000000000002</v>
      </c>
      <c r="AW14">
        <f t="shared" si="37"/>
        <v>1.0349999999999999</v>
      </c>
      <c r="AX14">
        <f t="shared" si="38"/>
        <v>0.16500000000000001</v>
      </c>
      <c r="AY14">
        <f t="shared" si="39"/>
        <v>7.4999999999999997E-2</v>
      </c>
      <c r="AZ14">
        <f t="shared" si="40"/>
        <v>2.4E-2</v>
      </c>
      <c r="BA14">
        <f t="shared" si="41"/>
        <v>0</v>
      </c>
      <c r="BB14">
        <f t="shared" si="42"/>
        <v>99.741000000000014</v>
      </c>
      <c r="BD14">
        <f t="shared" si="6"/>
        <v>0.92631491344873507</v>
      </c>
      <c r="BE14">
        <f t="shared" si="7"/>
        <v>1.1394085092529987E-3</v>
      </c>
      <c r="BF14">
        <f t="shared" si="8"/>
        <v>6.1533934876422128E-2</v>
      </c>
      <c r="BG14">
        <f t="shared" si="9"/>
        <v>4.0660569774327252E-3</v>
      </c>
      <c r="BH14">
        <f t="shared" si="10"/>
        <v>8.3764823784867215E-2</v>
      </c>
      <c r="BI14">
        <f t="shared" si="11"/>
        <v>0</v>
      </c>
      <c r="BJ14">
        <f t="shared" si="12"/>
        <v>0.82457498436895227</v>
      </c>
      <c r="BK14">
        <f t="shared" si="13"/>
        <v>1.8456633153462892E-2</v>
      </c>
      <c r="BL14">
        <f t="shared" si="14"/>
        <v>2.3259944683622462E-3</v>
      </c>
      <c r="BM14">
        <f t="shared" si="15"/>
        <v>1.0041128462181092E-3</v>
      </c>
      <c r="BN14">
        <f t="shared" si="43"/>
        <v>7.7445711363060654E-4</v>
      </c>
      <c r="BO14">
        <f t="shared" si="44"/>
        <v>0</v>
      </c>
      <c r="BP14">
        <f t="shared" si="45"/>
        <v>1.923955319547336</v>
      </c>
      <c r="BQ14">
        <f t="shared" si="16"/>
        <v>2.0805719456004002</v>
      </c>
    </row>
    <row r="15" spans="1:69" x14ac:dyDescent="0.15">
      <c r="A15" t="s">
        <v>79</v>
      </c>
      <c r="B15">
        <v>84</v>
      </c>
      <c r="C15" s="27">
        <f t="shared" si="46"/>
        <v>10.99999999999568</v>
      </c>
      <c r="D15" s="1">
        <v>55.71</v>
      </c>
      <c r="E15" s="1">
        <v>9.1999999999999998E-2</v>
      </c>
      <c r="F15" s="1">
        <v>3.1509999999999998</v>
      </c>
      <c r="G15" s="1">
        <v>0.32300000000000001</v>
      </c>
      <c r="H15" s="1">
        <v>6.14</v>
      </c>
      <c r="I15" s="1">
        <v>33.661000000000001</v>
      </c>
      <c r="J15" s="1">
        <v>0.52900000000000003</v>
      </c>
      <c r="K15" s="1">
        <v>0.17299999999999999</v>
      </c>
      <c r="L15" s="1">
        <v>8.8999999999999996E-2</v>
      </c>
      <c r="M15" s="1">
        <v>8.9999999999999993E-3</v>
      </c>
      <c r="O15">
        <f t="shared" si="17"/>
        <v>99.876999999999995</v>
      </c>
      <c r="Q15" s="1">
        <v>44.180999999999997</v>
      </c>
      <c r="R15" s="1">
        <v>81.494</v>
      </c>
      <c r="S15" s="1">
        <v>11.042</v>
      </c>
      <c r="V15" s="5">
        <v>12</v>
      </c>
      <c r="W15" s="5">
        <v>4</v>
      </c>
      <c r="X15" s="15">
        <v>0</v>
      </c>
      <c r="Z15" s="14">
        <f t="shared" si="18"/>
        <v>1.9252743052901198</v>
      </c>
      <c r="AA15" s="14">
        <f t="shared" si="19"/>
        <v>2.3917471979369958E-3</v>
      </c>
      <c r="AB15" s="14">
        <f t="shared" si="20"/>
        <v>0.12833288345591284</v>
      </c>
      <c r="AC15" s="14">
        <f t="shared" si="21"/>
        <v>8.8248408780427293E-3</v>
      </c>
      <c r="AD15" s="14">
        <f t="shared" si="22"/>
        <v>0</v>
      </c>
      <c r="AE15" s="14">
        <f t="shared" si="23"/>
        <v>0.17744642221523413</v>
      </c>
      <c r="AF15" s="14">
        <f t="shared" si="24"/>
        <v>1.7340592551700553</v>
      </c>
      <c r="AG15" s="14">
        <f t="shared" si="25"/>
        <v>1.9586515598708353E-2</v>
      </c>
      <c r="AH15" s="14">
        <f t="shared" si="26"/>
        <v>5.0636096259128911E-3</v>
      </c>
      <c r="AI15" s="14">
        <f t="shared" si="27"/>
        <v>2.4740054207292219E-3</v>
      </c>
      <c r="AJ15" s="14">
        <f t="shared" si="28"/>
        <v>6.0300098462468497E-4</v>
      </c>
      <c r="AK15" s="14">
        <f t="shared" si="29"/>
        <v>0</v>
      </c>
      <c r="AL15" s="14">
        <f t="shared" si="30"/>
        <v>4.0040565858372767</v>
      </c>
      <c r="AM15" s="14">
        <f t="shared" si="31"/>
        <v>0.90716929365443499</v>
      </c>
      <c r="AN15" s="11">
        <f t="shared" si="2"/>
        <v>0</v>
      </c>
      <c r="AP15">
        <f t="shared" si="32"/>
        <v>55.71</v>
      </c>
      <c r="AQ15">
        <f t="shared" si="33"/>
        <v>9.1999999999999998E-2</v>
      </c>
      <c r="AR15">
        <f t="shared" si="34"/>
        <v>3.1509999999999998</v>
      </c>
      <c r="AS15">
        <f t="shared" si="35"/>
        <v>0.32300000000000001</v>
      </c>
      <c r="AT15">
        <f t="shared" si="3"/>
        <v>0</v>
      </c>
      <c r="AU15">
        <f t="shared" si="4"/>
        <v>6.1400000000000006</v>
      </c>
      <c r="AV15">
        <f t="shared" si="36"/>
        <v>33.661000000000001</v>
      </c>
      <c r="AW15">
        <f t="shared" si="37"/>
        <v>0.52900000000000003</v>
      </c>
      <c r="AX15">
        <f t="shared" si="38"/>
        <v>0.17299999999999999</v>
      </c>
      <c r="AY15">
        <f t="shared" si="39"/>
        <v>8.8999999999999996E-2</v>
      </c>
      <c r="AZ15">
        <f t="shared" si="40"/>
        <v>8.9999999999999993E-3</v>
      </c>
      <c r="BA15">
        <f t="shared" si="41"/>
        <v>0</v>
      </c>
      <c r="BB15">
        <f t="shared" si="42"/>
        <v>99.876999999999995</v>
      </c>
      <c r="BD15">
        <f t="shared" si="6"/>
        <v>0.92726364846870846</v>
      </c>
      <c r="BE15">
        <f t="shared" si="7"/>
        <v>1.1519294818821526E-3</v>
      </c>
      <c r="BF15">
        <f t="shared" si="8"/>
        <v>6.1808552373479798E-2</v>
      </c>
      <c r="BG15">
        <f t="shared" si="9"/>
        <v>4.2502796236594514E-3</v>
      </c>
      <c r="BH15">
        <f t="shared" si="10"/>
        <v>8.546294749735539E-2</v>
      </c>
      <c r="BI15">
        <f t="shared" si="11"/>
        <v>0</v>
      </c>
      <c r="BJ15">
        <f t="shared" si="12"/>
        <v>0.83516936116156049</v>
      </c>
      <c r="BK15">
        <f t="shared" si="13"/>
        <v>9.4333902784365896E-3</v>
      </c>
      <c r="BL15">
        <f t="shared" si="14"/>
        <v>2.4387699577373854E-3</v>
      </c>
      <c r="BM15">
        <f t="shared" si="15"/>
        <v>1.191547244178823E-3</v>
      </c>
      <c r="BN15">
        <f t="shared" si="43"/>
        <v>2.9042141761147743E-4</v>
      </c>
      <c r="BO15">
        <f t="shared" si="44"/>
        <v>0</v>
      </c>
      <c r="BP15">
        <f t="shared" si="45"/>
        <v>1.9284608475046097</v>
      </c>
      <c r="BQ15">
        <f t="shared" si="16"/>
        <v>2.0762965403308273</v>
      </c>
    </row>
    <row r="16" spans="1:69" x14ac:dyDescent="0.15">
      <c r="A16" t="s">
        <v>80</v>
      </c>
      <c r="B16">
        <v>85</v>
      </c>
      <c r="C16" s="27">
        <f t="shared" si="46"/>
        <v>10.000000000005116</v>
      </c>
      <c r="D16" s="1">
        <v>55.668999999999997</v>
      </c>
      <c r="E16" s="1">
        <v>9.5000000000000001E-2</v>
      </c>
      <c r="F16" s="1">
        <v>3.2109999999999999</v>
      </c>
      <c r="G16" s="1">
        <v>0.34399999999999997</v>
      </c>
      <c r="H16" s="1">
        <v>6.1369999999999996</v>
      </c>
      <c r="I16" s="1">
        <v>33.506999999999998</v>
      </c>
      <c r="J16" s="1">
        <v>0.53100000000000003</v>
      </c>
      <c r="K16" s="1">
        <v>0.161</v>
      </c>
      <c r="L16" s="1">
        <v>0.08</v>
      </c>
      <c r="M16" s="1">
        <v>0</v>
      </c>
      <c r="O16">
        <f t="shared" si="17"/>
        <v>99.734999999999999</v>
      </c>
      <c r="Q16" s="1">
        <v>44.180999999999997</v>
      </c>
      <c r="R16" s="1">
        <v>81.483999999999995</v>
      </c>
      <c r="S16" s="1">
        <v>11.042</v>
      </c>
      <c r="V16" s="5">
        <v>12</v>
      </c>
      <c r="W16" s="5">
        <v>4</v>
      </c>
      <c r="X16" s="15">
        <v>0</v>
      </c>
      <c r="Z16" s="14">
        <f t="shared" si="18"/>
        <v>1.9261047252702059</v>
      </c>
      <c r="AA16" s="14">
        <f t="shared" si="19"/>
        <v>2.472623953487661E-3</v>
      </c>
      <c r="AB16" s="14">
        <f t="shared" si="20"/>
        <v>0.13092930878423889</v>
      </c>
      <c r="AC16" s="14">
        <f t="shared" si="21"/>
        <v>9.4095710072643907E-3</v>
      </c>
      <c r="AD16" s="14">
        <f t="shared" si="22"/>
        <v>0</v>
      </c>
      <c r="AE16" s="14">
        <f t="shared" si="23"/>
        <v>0.17756690286778659</v>
      </c>
      <c r="AF16" s="14">
        <f t="shared" si="24"/>
        <v>1.7281422418846286</v>
      </c>
      <c r="AG16" s="14">
        <f t="shared" si="25"/>
        <v>1.9683532977703817E-2</v>
      </c>
      <c r="AH16" s="14">
        <f t="shared" si="26"/>
        <v>4.7178813004955635E-3</v>
      </c>
      <c r="AI16" s="14">
        <f t="shared" si="27"/>
        <v>2.2264228347436913E-3</v>
      </c>
      <c r="AJ16" s="14">
        <f t="shared" si="28"/>
        <v>0</v>
      </c>
      <c r="AK16" s="14">
        <f t="shared" si="29"/>
        <v>0</v>
      </c>
      <c r="AL16" s="14">
        <f t="shared" si="30"/>
        <v>4.001253210880555</v>
      </c>
      <c r="AM16" s="14">
        <f t="shared" si="31"/>
        <v>0.90682371265482087</v>
      </c>
      <c r="AN16" s="11">
        <f t="shared" si="2"/>
        <v>0</v>
      </c>
      <c r="AP16">
        <f t="shared" si="32"/>
        <v>55.668999999999997</v>
      </c>
      <c r="AQ16">
        <f t="shared" si="33"/>
        <v>9.5000000000000001E-2</v>
      </c>
      <c r="AR16">
        <f t="shared" si="34"/>
        <v>3.2109999999999999</v>
      </c>
      <c r="AS16">
        <f t="shared" si="35"/>
        <v>0.34399999999999997</v>
      </c>
      <c r="AT16">
        <f t="shared" si="3"/>
        <v>0</v>
      </c>
      <c r="AU16">
        <f t="shared" si="4"/>
        <v>6.1369999999999996</v>
      </c>
      <c r="AV16">
        <f t="shared" si="36"/>
        <v>33.506999999999998</v>
      </c>
      <c r="AW16">
        <f t="shared" si="37"/>
        <v>0.53100000000000003</v>
      </c>
      <c r="AX16">
        <f t="shared" si="38"/>
        <v>0.161</v>
      </c>
      <c r="AY16">
        <f t="shared" si="39"/>
        <v>0.08</v>
      </c>
      <c r="AZ16">
        <f t="shared" si="40"/>
        <v>0</v>
      </c>
      <c r="BA16">
        <f t="shared" si="41"/>
        <v>0</v>
      </c>
      <c r="BB16">
        <f t="shared" si="42"/>
        <v>99.734999999999999</v>
      </c>
      <c r="BD16">
        <f t="shared" si="6"/>
        <v>0.92658122503328888</v>
      </c>
      <c r="BE16">
        <f t="shared" si="7"/>
        <v>1.1894923997696142E-3</v>
      </c>
      <c r="BF16">
        <f t="shared" si="8"/>
        <v>6.2985484503726957E-2</v>
      </c>
      <c r="BG16">
        <f t="shared" si="9"/>
        <v>4.5266135929995389E-3</v>
      </c>
      <c r="BH16">
        <f t="shared" si="10"/>
        <v>8.5421190356884363E-2</v>
      </c>
      <c r="BI16">
        <f t="shared" si="11"/>
        <v>0</v>
      </c>
      <c r="BJ16">
        <f t="shared" si="12"/>
        <v>0.83134843838389849</v>
      </c>
      <c r="BK16">
        <f t="shared" si="13"/>
        <v>9.4690552700374842E-3</v>
      </c>
      <c r="BL16">
        <f t="shared" si="14"/>
        <v>2.2696067236746766E-3</v>
      </c>
      <c r="BM16">
        <f t="shared" si="15"/>
        <v>1.07105370263265E-3</v>
      </c>
      <c r="BN16">
        <f t="shared" si="43"/>
        <v>0</v>
      </c>
      <c r="BO16">
        <f t="shared" si="44"/>
        <v>0</v>
      </c>
      <c r="BP16">
        <f t="shared" si="45"/>
        <v>1.9248621599669127</v>
      </c>
      <c r="BQ16">
        <f t="shared" si="16"/>
        <v>2.0787219438867948</v>
      </c>
    </row>
    <row r="17" spans="1:69" x14ac:dyDescent="0.15">
      <c r="A17" t="s">
        <v>81</v>
      </c>
      <c r="B17">
        <v>86</v>
      </c>
      <c r="C17" s="27">
        <f t="shared" si="46"/>
        <v>9.0000000000003411</v>
      </c>
      <c r="D17" s="1">
        <v>55.65</v>
      </c>
      <c r="E17" s="1">
        <v>0.105</v>
      </c>
      <c r="F17" s="1">
        <v>3.28</v>
      </c>
      <c r="G17" s="1">
        <v>0.372</v>
      </c>
      <c r="H17" s="1">
        <v>6.1040000000000001</v>
      </c>
      <c r="I17" s="1">
        <v>33.463000000000001</v>
      </c>
      <c r="J17" s="1">
        <v>0.72599999999999998</v>
      </c>
      <c r="K17" s="1">
        <v>0.161</v>
      </c>
      <c r="L17" s="1">
        <v>8.5999999999999993E-2</v>
      </c>
      <c r="M17" s="1">
        <v>4.0000000000000001E-3</v>
      </c>
      <c r="O17">
        <f t="shared" si="17"/>
        <v>99.950999999999993</v>
      </c>
      <c r="Q17" s="1">
        <v>44.180999999999997</v>
      </c>
      <c r="R17" s="1">
        <v>81.474999999999994</v>
      </c>
      <c r="S17" s="1">
        <v>11.042</v>
      </c>
      <c r="V17" s="5">
        <v>12</v>
      </c>
      <c r="W17" s="5">
        <v>4</v>
      </c>
      <c r="X17" s="15">
        <v>0</v>
      </c>
      <c r="Z17" s="14">
        <f t="shared" si="18"/>
        <v>1.9226018007625116</v>
      </c>
      <c r="AA17" s="14">
        <f t="shared" si="19"/>
        <v>2.7288613188839348E-3</v>
      </c>
      <c r="AB17" s="14">
        <f t="shared" si="20"/>
        <v>0.13354514766729597</v>
      </c>
      <c r="AC17" s="14">
        <f t="shared" si="21"/>
        <v>1.016042842053671E-2</v>
      </c>
      <c r="AD17" s="14">
        <f t="shared" si="22"/>
        <v>0</v>
      </c>
      <c r="AE17" s="14">
        <f t="shared" si="23"/>
        <v>0.17635107883558299</v>
      </c>
      <c r="AF17" s="14">
        <f t="shared" si="24"/>
        <v>1.7233223210272206</v>
      </c>
      <c r="AG17" s="14">
        <f t="shared" si="25"/>
        <v>2.6872176985352495E-2</v>
      </c>
      <c r="AH17" s="14">
        <f t="shared" si="26"/>
        <v>4.7109089386432167E-3</v>
      </c>
      <c r="AI17" s="14">
        <f t="shared" si="27"/>
        <v>2.3898674336536611E-3</v>
      </c>
      <c r="AJ17" s="14">
        <f t="shared" si="28"/>
        <v>2.6791697001519863E-4</v>
      </c>
      <c r="AK17" s="14">
        <f t="shared" si="29"/>
        <v>0</v>
      </c>
      <c r="AL17" s="14">
        <f t="shared" si="30"/>
        <v>4.0029505083596968</v>
      </c>
      <c r="AM17" s="14">
        <f t="shared" si="31"/>
        <v>0.90716768532510939</v>
      </c>
      <c r="AN17" s="11">
        <f t="shared" si="2"/>
        <v>0</v>
      </c>
      <c r="AP17">
        <f t="shared" si="32"/>
        <v>55.65</v>
      </c>
      <c r="AQ17">
        <f t="shared" si="33"/>
        <v>0.105</v>
      </c>
      <c r="AR17">
        <f t="shared" si="34"/>
        <v>3.28</v>
      </c>
      <c r="AS17">
        <f t="shared" si="35"/>
        <v>0.372</v>
      </c>
      <c r="AT17">
        <f t="shared" si="3"/>
        <v>0</v>
      </c>
      <c r="AU17">
        <f t="shared" si="4"/>
        <v>6.1040000000000001</v>
      </c>
      <c r="AV17">
        <f t="shared" si="36"/>
        <v>33.463000000000001</v>
      </c>
      <c r="AW17">
        <f t="shared" si="37"/>
        <v>0.72599999999999998</v>
      </c>
      <c r="AX17">
        <f t="shared" si="38"/>
        <v>0.161</v>
      </c>
      <c r="AY17">
        <f t="shared" si="39"/>
        <v>8.5999999999999993E-2</v>
      </c>
      <c r="AZ17">
        <f t="shared" si="40"/>
        <v>4.0000000000000001E-3</v>
      </c>
      <c r="BA17">
        <f t="shared" si="41"/>
        <v>0</v>
      </c>
      <c r="BB17">
        <f t="shared" si="42"/>
        <v>99.950999999999993</v>
      </c>
      <c r="BD17">
        <f t="shared" si="6"/>
        <v>0.92626498002663116</v>
      </c>
      <c r="BE17">
        <f t="shared" si="7"/>
        <v>1.3147021260611525E-3</v>
      </c>
      <c r="BF17">
        <f t="shared" si="8"/>
        <v>6.4338956453511176E-2</v>
      </c>
      <c r="BG17">
        <f t="shared" si="9"/>
        <v>4.8950588854529903E-3</v>
      </c>
      <c r="BH17">
        <f t="shared" si="10"/>
        <v>8.4961861811703149E-2</v>
      </c>
      <c r="BI17">
        <f t="shared" si="11"/>
        <v>0</v>
      </c>
      <c r="BJ17">
        <f t="shared" si="12"/>
        <v>0.83025674616170941</v>
      </c>
      <c r="BK17">
        <f t="shared" si="13"/>
        <v>1.2946391951124696E-2</v>
      </c>
      <c r="BL17">
        <f t="shared" si="14"/>
        <v>2.2696067236746766E-3</v>
      </c>
      <c r="BM17">
        <f t="shared" si="15"/>
        <v>1.1513827303300985E-3</v>
      </c>
      <c r="BN17">
        <f t="shared" si="43"/>
        <v>1.2907618560510108E-4</v>
      </c>
      <c r="BO17">
        <f t="shared" si="44"/>
        <v>0</v>
      </c>
      <c r="BP17">
        <f t="shared" si="45"/>
        <v>1.9285287630558037</v>
      </c>
      <c r="BQ17">
        <f t="shared" si="16"/>
        <v>2.0756498866093747</v>
      </c>
    </row>
    <row r="18" spans="1:69" x14ac:dyDescent="0.15">
      <c r="A18" t="s">
        <v>82</v>
      </c>
      <c r="B18">
        <v>87</v>
      </c>
      <c r="C18" s="27">
        <f t="shared" si="46"/>
        <v>9.9999999999909051</v>
      </c>
      <c r="D18" s="1">
        <v>55.643000000000001</v>
      </c>
      <c r="E18" s="1">
        <v>9.7000000000000003E-2</v>
      </c>
      <c r="F18" s="1">
        <v>3.3149999999999999</v>
      </c>
      <c r="G18" s="1">
        <v>0.38100000000000001</v>
      </c>
      <c r="H18" s="1">
        <v>6.1689999999999996</v>
      </c>
      <c r="I18" s="1">
        <v>33.521000000000001</v>
      </c>
      <c r="J18" s="1">
        <v>0.48</v>
      </c>
      <c r="K18" s="1">
        <v>0.16700000000000001</v>
      </c>
      <c r="L18" s="1">
        <v>8.8999999999999996E-2</v>
      </c>
      <c r="M18" s="1">
        <v>8.0000000000000002E-3</v>
      </c>
      <c r="O18">
        <f t="shared" si="17"/>
        <v>99.87</v>
      </c>
      <c r="Q18" s="1">
        <v>44.180999999999997</v>
      </c>
      <c r="R18" s="1">
        <v>81.465000000000003</v>
      </c>
      <c r="S18" s="1">
        <v>11.042</v>
      </c>
      <c r="V18" s="5">
        <v>12</v>
      </c>
      <c r="W18" s="5">
        <v>4</v>
      </c>
      <c r="X18" s="15">
        <v>0</v>
      </c>
      <c r="Z18" s="14">
        <f t="shared" si="18"/>
        <v>1.9230782073759343</v>
      </c>
      <c r="AA18" s="14">
        <f t="shared" si="19"/>
        <v>2.5218899668323171E-3</v>
      </c>
      <c r="AB18" s="14">
        <f t="shared" si="20"/>
        <v>0.13502060045009848</v>
      </c>
      <c r="AC18" s="14">
        <f t="shared" si="21"/>
        <v>1.0410133279072534E-2</v>
      </c>
      <c r="AD18" s="14">
        <f t="shared" si="22"/>
        <v>0</v>
      </c>
      <c r="AE18" s="14">
        <f t="shared" si="23"/>
        <v>0.17829558920868688</v>
      </c>
      <c r="AF18" s="14">
        <f t="shared" si="24"/>
        <v>1.7269542763066394</v>
      </c>
      <c r="AG18" s="14">
        <f t="shared" si="25"/>
        <v>1.777336669389358E-2</v>
      </c>
      <c r="AH18" s="14">
        <f t="shared" si="26"/>
        <v>4.8882964740891467E-3</v>
      </c>
      <c r="AI18" s="14">
        <f t="shared" si="27"/>
        <v>2.4741589666879187E-3</v>
      </c>
      <c r="AJ18" s="14">
        <f t="shared" si="28"/>
        <v>5.3603414142562903E-4</v>
      </c>
      <c r="AK18" s="14">
        <f t="shared" si="29"/>
        <v>0</v>
      </c>
      <c r="AL18" s="14">
        <f t="shared" si="30"/>
        <v>4.0019525528633606</v>
      </c>
      <c r="AM18" s="14">
        <f t="shared" si="31"/>
        <v>0.90641878924344554</v>
      </c>
      <c r="AN18" s="11">
        <f t="shared" si="2"/>
        <v>0</v>
      </c>
      <c r="AP18">
        <f t="shared" si="32"/>
        <v>55.643000000000001</v>
      </c>
      <c r="AQ18">
        <f t="shared" si="33"/>
        <v>9.7000000000000003E-2</v>
      </c>
      <c r="AR18">
        <f t="shared" si="34"/>
        <v>3.3149999999999999</v>
      </c>
      <c r="AS18">
        <f t="shared" si="35"/>
        <v>0.38100000000000001</v>
      </c>
      <c r="AT18">
        <f t="shared" si="3"/>
        <v>0</v>
      </c>
      <c r="AU18">
        <f t="shared" si="4"/>
        <v>6.1690000000000005</v>
      </c>
      <c r="AV18">
        <f t="shared" si="36"/>
        <v>33.521000000000001</v>
      </c>
      <c r="AW18">
        <f t="shared" si="37"/>
        <v>0.48</v>
      </c>
      <c r="AX18">
        <f t="shared" si="38"/>
        <v>0.16700000000000001</v>
      </c>
      <c r="AY18">
        <f t="shared" si="39"/>
        <v>8.8999999999999996E-2</v>
      </c>
      <c r="AZ18">
        <f t="shared" si="40"/>
        <v>8.0000000000000002E-3</v>
      </c>
      <c r="BA18">
        <f t="shared" si="41"/>
        <v>0</v>
      </c>
      <c r="BB18">
        <f t="shared" si="42"/>
        <v>99.87</v>
      </c>
      <c r="BD18">
        <f t="shared" si="6"/>
        <v>0.92614846870838885</v>
      </c>
      <c r="BE18">
        <f t="shared" si="7"/>
        <v>1.2145343450279218E-3</v>
      </c>
      <c r="BF18">
        <f t="shared" si="8"/>
        <v>6.5025500196155356E-2</v>
      </c>
      <c r="BG18">
        <f t="shared" si="9"/>
        <v>5.0134877294558851E-3</v>
      </c>
      <c r="BH18">
        <f t="shared" si="10"/>
        <v>8.5866599855241921E-2</v>
      </c>
      <c r="BI18">
        <f t="shared" si="11"/>
        <v>0</v>
      </c>
      <c r="BJ18">
        <f t="shared" si="12"/>
        <v>0.83169579500004964</v>
      </c>
      <c r="BK18">
        <f t="shared" si="13"/>
        <v>8.5595979842146754E-3</v>
      </c>
      <c r="BL18">
        <f t="shared" si="14"/>
        <v>2.3541883407060312E-3</v>
      </c>
      <c r="BM18">
        <f t="shared" si="15"/>
        <v>1.191547244178823E-3</v>
      </c>
      <c r="BN18">
        <f t="shared" si="43"/>
        <v>2.5815237121020216E-4</v>
      </c>
      <c r="BO18">
        <f t="shared" si="44"/>
        <v>0</v>
      </c>
      <c r="BP18">
        <f t="shared" si="45"/>
        <v>1.9273278717746292</v>
      </c>
      <c r="BQ18">
        <f t="shared" si="16"/>
        <v>2.0764254030003078</v>
      </c>
    </row>
    <row r="19" spans="1:69" x14ac:dyDescent="0.15">
      <c r="A19" t="s">
        <v>83</v>
      </c>
      <c r="B19">
        <v>88</v>
      </c>
      <c r="C19" s="27">
        <f t="shared" si="46"/>
        <v>11.000000000009891</v>
      </c>
      <c r="D19" s="1">
        <v>55.57</v>
      </c>
      <c r="E19" s="1">
        <v>0.10199999999999999</v>
      </c>
      <c r="F19" s="1">
        <v>3.3260000000000001</v>
      </c>
      <c r="G19" s="1">
        <v>0.39900000000000002</v>
      </c>
      <c r="H19" s="1">
        <v>6.1529999999999996</v>
      </c>
      <c r="I19" s="1">
        <v>33.603999999999999</v>
      </c>
      <c r="J19" s="1">
        <v>0.49399999999999999</v>
      </c>
      <c r="K19" s="1">
        <v>0.16200000000000001</v>
      </c>
      <c r="L19" s="1">
        <v>7.0999999999999994E-2</v>
      </c>
      <c r="M19" s="1">
        <v>1.2E-2</v>
      </c>
      <c r="O19">
        <f t="shared" si="17"/>
        <v>99.893000000000001</v>
      </c>
      <c r="Q19" s="1">
        <v>44.180999999999997</v>
      </c>
      <c r="R19" s="1">
        <v>81.453999999999994</v>
      </c>
      <c r="S19" s="1">
        <v>11.042</v>
      </c>
      <c r="V19" s="5">
        <v>12</v>
      </c>
      <c r="W19" s="5">
        <v>4</v>
      </c>
      <c r="X19" s="15">
        <v>0</v>
      </c>
      <c r="Z19" s="14">
        <f t="shared" si="18"/>
        <v>1.9204134253355938</v>
      </c>
      <c r="AA19" s="14">
        <f t="shared" si="19"/>
        <v>2.651688459716852E-3</v>
      </c>
      <c r="AB19" s="14">
        <f t="shared" si="20"/>
        <v>0.13545862857444668</v>
      </c>
      <c r="AC19" s="14">
        <f t="shared" si="21"/>
        <v>1.0901145516407132E-2</v>
      </c>
      <c r="AD19" s="14">
        <f t="shared" si="22"/>
        <v>0</v>
      </c>
      <c r="AE19" s="14">
        <f t="shared" si="23"/>
        <v>0.17782002685729348</v>
      </c>
      <c r="AF19" s="14">
        <f t="shared" si="24"/>
        <v>1.7311024711260943</v>
      </c>
      <c r="AG19" s="14">
        <f t="shared" si="25"/>
        <v>1.8290405753394381E-2</v>
      </c>
      <c r="AH19" s="14">
        <f t="shared" si="26"/>
        <v>4.7415901112987493E-3</v>
      </c>
      <c r="AI19" s="14">
        <f t="shared" si="27"/>
        <v>1.9736215075755489E-3</v>
      </c>
      <c r="AJ19" s="14">
        <f t="shared" si="28"/>
        <v>8.0399183488250178E-4</v>
      </c>
      <c r="AK19" s="14">
        <f t="shared" si="29"/>
        <v>0</v>
      </c>
      <c r="AL19" s="14">
        <f t="shared" si="30"/>
        <v>4.0041569950767029</v>
      </c>
      <c r="AM19" s="14">
        <f t="shared" si="31"/>
        <v>0.90684795896892345</v>
      </c>
      <c r="AN19" s="11">
        <f t="shared" si="2"/>
        <v>0</v>
      </c>
      <c r="AP19">
        <f t="shared" si="32"/>
        <v>55.57</v>
      </c>
      <c r="AQ19">
        <f t="shared" si="33"/>
        <v>0.10199999999999999</v>
      </c>
      <c r="AR19">
        <f t="shared" si="34"/>
        <v>3.3260000000000001</v>
      </c>
      <c r="AS19">
        <f t="shared" si="35"/>
        <v>0.39900000000000002</v>
      </c>
      <c r="AT19">
        <f t="shared" si="3"/>
        <v>0</v>
      </c>
      <c r="AU19">
        <f t="shared" si="4"/>
        <v>6.1529999999999996</v>
      </c>
      <c r="AV19">
        <f t="shared" si="36"/>
        <v>33.603999999999999</v>
      </c>
      <c r="AW19">
        <f t="shared" si="37"/>
        <v>0.49399999999999999</v>
      </c>
      <c r="AX19">
        <f t="shared" si="38"/>
        <v>0.16200000000000001</v>
      </c>
      <c r="AY19">
        <f t="shared" si="39"/>
        <v>7.0999999999999994E-2</v>
      </c>
      <c r="AZ19">
        <f t="shared" si="40"/>
        <v>1.2E-2</v>
      </c>
      <c r="BA19">
        <f t="shared" si="41"/>
        <v>0</v>
      </c>
      <c r="BB19">
        <f t="shared" si="42"/>
        <v>99.893000000000001</v>
      </c>
      <c r="BD19">
        <f t="shared" si="6"/>
        <v>0.92493342210386154</v>
      </c>
      <c r="BE19">
        <f t="shared" si="7"/>
        <v>1.2771392081736908E-3</v>
      </c>
      <c r="BF19">
        <f t="shared" si="8"/>
        <v>6.5241271086700678E-2</v>
      </c>
      <c r="BG19">
        <f t="shared" si="9"/>
        <v>5.2503454174616755E-3</v>
      </c>
      <c r="BH19">
        <f t="shared" si="10"/>
        <v>8.5643895106063142E-2</v>
      </c>
      <c r="BI19">
        <f t="shared" si="11"/>
        <v>0</v>
      </c>
      <c r="BJ19">
        <f t="shared" si="12"/>
        <v>0.83375512351008818</v>
      </c>
      <c r="BK19">
        <f t="shared" si="13"/>
        <v>8.8092529254209361E-3</v>
      </c>
      <c r="BL19">
        <f t="shared" si="14"/>
        <v>2.2837036598465691E-3</v>
      </c>
      <c r="BM19">
        <f t="shared" si="15"/>
        <v>9.5056016108647676E-4</v>
      </c>
      <c r="BN19">
        <f t="shared" si="43"/>
        <v>3.8722855681530327E-4</v>
      </c>
      <c r="BO19">
        <f t="shared" si="44"/>
        <v>0</v>
      </c>
      <c r="BP19">
        <f t="shared" si="45"/>
        <v>1.9285319417355182</v>
      </c>
      <c r="BQ19">
        <f t="shared" si="16"/>
        <v>2.0762720639582954</v>
      </c>
    </row>
    <row r="20" spans="1:69" x14ac:dyDescent="0.15">
      <c r="A20" t="s">
        <v>84</v>
      </c>
      <c r="B20">
        <v>89</v>
      </c>
      <c r="C20" s="27">
        <f t="shared" si="46"/>
        <v>9.0000000000003411</v>
      </c>
      <c r="D20" s="1">
        <v>55.587000000000003</v>
      </c>
      <c r="E20" s="1">
        <v>0.113</v>
      </c>
      <c r="F20" s="1">
        <v>3.3820000000000001</v>
      </c>
      <c r="G20" s="1">
        <v>0.41799999999999998</v>
      </c>
      <c r="H20" s="1">
        <v>6.194</v>
      </c>
      <c r="I20" s="1">
        <v>33.570999999999998</v>
      </c>
      <c r="J20" s="1">
        <v>0.497</v>
      </c>
      <c r="K20" s="1">
        <v>0.16800000000000001</v>
      </c>
      <c r="L20" s="1">
        <v>8.6999999999999994E-2</v>
      </c>
      <c r="M20" s="1">
        <v>1.4999999999999999E-2</v>
      </c>
      <c r="O20">
        <f t="shared" si="17"/>
        <v>100.03200000000001</v>
      </c>
      <c r="Q20" s="1">
        <v>44.180999999999997</v>
      </c>
      <c r="R20" s="1">
        <v>81.444999999999993</v>
      </c>
      <c r="S20" s="1">
        <v>11.042</v>
      </c>
      <c r="V20" s="5">
        <v>12</v>
      </c>
      <c r="W20" s="5">
        <v>4</v>
      </c>
      <c r="X20" s="15">
        <v>0</v>
      </c>
      <c r="Z20" s="14">
        <f t="shared" si="18"/>
        <v>1.9189976431546401</v>
      </c>
      <c r="AA20" s="14">
        <f t="shared" si="19"/>
        <v>2.9345913898292677E-3</v>
      </c>
      <c r="AB20" s="14">
        <f t="shared" si="20"/>
        <v>0.13759571250037889</v>
      </c>
      <c r="AC20" s="14">
        <f t="shared" si="21"/>
        <v>1.1408338315569618E-2</v>
      </c>
      <c r="AD20" s="14">
        <f t="shared" si="22"/>
        <v>0</v>
      </c>
      <c r="AE20" s="14">
        <f t="shared" si="23"/>
        <v>0.17881824414710312</v>
      </c>
      <c r="AF20" s="14">
        <f t="shared" si="24"/>
        <v>1.7275990120899511</v>
      </c>
      <c r="AG20" s="14">
        <f t="shared" si="25"/>
        <v>1.8382291489318577E-2</v>
      </c>
      <c r="AH20" s="14">
        <f t="shared" si="26"/>
        <v>4.9120767551399771E-3</v>
      </c>
      <c r="AI20" s="14">
        <f t="shared" si="27"/>
        <v>2.4158593251988546E-3</v>
      </c>
      <c r="AJ20" s="14">
        <f t="shared" si="28"/>
        <v>1.0039417608540583E-3</v>
      </c>
      <c r="AK20" s="14">
        <f t="shared" si="29"/>
        <v>0</v>
      </c>
      <c r="AL20" s="14">
        <f t="shared" si="30"/>
        <v>4.0040677109279832</v>
      </c>
      <c r="AM20" s="14">
        <f t="shared" si="31"/>
        <v>0.90620193792199499</v>
      </c>
      <c r="AN20" s="11">
        <f t="shared" si="2"/>
        <v>0</v>
      </c>
      <c r="AP20">
        <f t="shared" si="32"/>
        <v>55.587000000000003</v>
      </c>
      <c r="AQ20">
        <f t="shared" si="33"/>
        <v>0.113</v>
      </c>
      <c r="AR20">
        <f t="shared" si="34"/>
        <v>3.3820000000000001</v>
      </c>
      <c r="AS20">
        <f t="shared" si="35"/>
        <v>0.41799999999999998</v>
      </c>
      <c r="AT20">
        <f t="shared" si="3"/>
        <v>0</v>
      </c>
      <c r="AU20">
        <f t="shared" si="4"/>
        <v>6.194</v>
      </c>
      <c r="AV20">
        <f t="shared" si="36"/>
        <v>33.570999999999998</v>
      </c>
      <c r="AW20">
        <f t="shared" si="37"/>
        <v>0.497</v>
      </c>
      <c r="AX20">
        <f t="shared" si="38"/>
        <v>0.16800000000000001</v>
      </c>
      <c r="AY20">
        <f t="shared" si="39"/>
        <v>8.6999999999999994E-2</v>
      </c>
      <c r="AZ20">
        <f t="shared" si="40"/>
        <v>1.4999999999999999E-2</v>
      </c>
      <c r="BA20">
        <f t="shared" si="41"/>
        <v>0</v>
      </c>
      <c r="BB20">
        <f t="shared" si="42"/>
        <v>100.03200000000001</v>
      </c>
      <c r="BD20">
        <f t="shared" si="6"/>
        <v>0.92521637816245017</v>
      </c>
      <c r="BE20">
        <f t="shared" si="7"/>
        <v>1.4148699070943831E-3</v>
      </c>
      <c r="BF20">
        <f t="shared" si="8"/>
        <v>6.6339741074931347E-2</v>
      </c>
      <c r="BG20">
        <f t="shared" si="9"/>
        <v>5.5003618659122304E-3</v>
      </c>
      <c r="BH20">
        <f t="shared" si="10"/>
        <v>8.6214576025833753E-2</v>
      </c>
      <c r="BI20">
        <f t="shared" si="11"/>
        <v>0</v>
      </c>
      <c r="BJ20">
        <f t="shared" si="12"/>
        <v>0.83293635434344626</v>
      </c>
      <c r="BK20">
        <f t="shared" si="13"/>
        <v>8.8627504128222789E-3</v>
      </c>
      <c r="BL20">
        <f t="shared" si="14"/>
        <v>2.3682852768779237E-3</v>
      </c>
      <c r="BM20">
        <f t="shared" si="15"/>
        <v>1.1647709016130068E-3</v>
      </c>
      <c r="BN20">
        <f t="shared" si="43"/>
        <v>4.8403569601912906E-4</v>
      </c>
      <c r="BO20">
        <f t="shared" si="44"/>
        <v>0</v>
      </c>
      <c r="BP20">
        <f t="shared" si="45"/>
        <v>1.9305021236670004</v>
      </c>
      <c r="BQ20">
        <f t="shared" si="16"/>
        <v>2.0741068667265865</v>
      </c>
    </row>
    <row r="21" spans="1:69" x14ac:dyDescent="0.15">
      <c r="A21" t="s">
        <v>85</v>
      </c>
      <c r="B21">
        <v>90</v>
      </c>
      <c r="C21" s="27">
        <f t="shared" si="46"/>
        <v>9.9999999999909051</v>
      </c>
      <c r="D21" s="1">
        <v>55.554000000000002</v>
      </c>
      <c r="E21" s="1">
        <v>0.112</v>
      </c>
      <c r="F21" s="1">
        <v>3.4140000000000001</v>
      </c>
      <c r="G21" s="1">
        <v>0.434</v>
      </c>
      <c r="H21" s="1">
        <v>6.2149999999999999</v>
      </c>
      <c r="I21" s="1">
        <v>33.523000000000003</v>
      </c>
      <c r="J21" s="1">
        <v>0.54200000000000004</v>
      </c>
      <c r="K21" s="1">
        <v>0.16600000000000001</v>
      </c>
      <c r="L21" s="1">
        <v>8.5000000000000006E-2</v>
      </c>
      <c r="M21" s="1">
        <v>1.4999999999999999E-2</v>
      </c>
      <c r="O21">
        <f t="shared" si="17"/>
        <v>100.06</v>
      </c>
      <c r="Q21" s="1">
        <v>44.180999999999997</v>
      </c>
      <c r="R21" s="1">
        <v>81.435000000000002</v>
      </c>
      <c r="S21" s="1">
        <v>11.042</v>
      </c>
      <c r="V21" s="5">
        <v>12</v>
      </c>
      <c r="W21" s="5">
        <v>4</v>
      </c>
      <c r="X21" s="15">
        <v>0</v>
      </c>
      <c r="Z21" s="14">
        <f t="shared" si="18"/>
        <v>1.9178699167485225</v>
      </c>
      <c r="AA21" s="14">
        <f t="shared" si="19"/>
        <v>2.9086390157045056E-3</v>
      </c>
      <c r="AB21" s="14">
        <f t="shared" si="20"/>
        <v>0.13889845727786568</v>
      </c>
      <c r="AC21" s="14">
        <f t="shared" si="21"/>
        <v>1.1845092230534801E-2</v>
      </c>
      <c r="AD21" s="14">
        <f t="shared" si="22"/>
        <v>0</v>
      </c>
      <c r="AE21" s="14">
        <f t="shared" si="23"/>
        <v>0.17942558267983552</v>
      </c>
      <c r="AF21" s="14">
        <f t="shared" si="24"/>
        <v>1.7251392379239587</v>
      </c>
      <c r="AG21" s="14">
        <f t="shared" si="25"/>
        <v>2.0046804424158585E-2</v>
      </c>
      <c r="AH21" s="14">
        <f t="shared" si="26"/>
        <v>4.8536287882860836E-3</v>
      </c>
      <c r="AI21" s="14">
        <f t="shared" si="27"/>
        <v>2.3603364988231995E-3</v>
      </c>
      <c r="AJ21" s="14">
        <f t="shared" si="28"/>
        <v>1.0039477877678189E-3</v>
      </c>
      <c r="AK21" s="14">
        <f t="shared" si="29"/>
        <v>0</v>
      </c>
      <c r="AL21" s="14">
        <f t="shared" si="30"/>
        <v>4.0043516433754576</v>
      </c>
      <c r="AM21" s="14">
        <f t="shared" si="31"/>
        <v>0.90579182144981918</v>
      </c>
      <c r="AN21" s="11">
        <f t="shared" si="2"/>
        <v>0</v>
      </c>
      <c r="AP21">
        <f t="shared" si="32"/>
        <v>55.554000000000002</v>
      </c>
      <c r="AQ21">
        <f t="shared" si="33"/>
        <v>0.112</v>
      </c>
      <c r="AR21">
        <f t="shared" si="34"/>
        <v>3.4140000000000001</v>
      </c>
      <c r="AS21">
        <f t="shared" si="35"/>
        <v>0.434</v>
      </c>
      <c r="AT21">
        <f t="shared" si="3"/>
        <v>0</v>
      </c>
      <c r="AU21">
        <f t="shared" si="4"/>
        <v>6.2149999999999999</v>
      </c>
      <c r="AV21">
        <f t="shared" si="36"/>
        <v>33.523000000000003</v>
      </c>
      <c r="AW21">
        <f t="shared" si="37"/>
        <v>0.54200000000000004</v>
      </c>
      <c r="AX21">
        <f t="shared" si="38"/>
        <v>0.16600000000000001</v>
      </c>
      <c r="AY21">
        <f t="shared" si="39"/>
        <v>8.5000000000000006E-2</v>
      </c>
      <c r="AZ21">
        <f t="shared" si="40"/>
        <v>1.4999999999999999E-2</v>
      </c>
      <c r="BA21">
        <f t="shared" si="41"/>
        <v>0</v>
      </c>
      <c r="BB21">
        <f t="shared" si="42"/>
        <v>100.06</v>
      </c>
      <c r="BD21">
        <f t="shared" si="6"/>
        <v>0.92466711051930761</v>
      </c>
      <c r="BE21">
        <f t="shared" si="7"/>
        <v>1.4023489344652292E-3</v>
      </c>
      <c r="BF21">
        <f t="shared" si="8"/>
        <v>6.6967438211063171E-2</v>
      </c>
      <c r="BG21">
        <f t="shared" si="9"/>
        <v>5.7109020330284883E-3</v>
      </c>
      <c r="BH21">
        <f t="shared" si="10"/>
        <v>8.6506876009130901E-2</v>
      </c>
      <c r="BI21">
        <f t="shared" si="11"/>
        <v>0</v>
      </c>
      <c r="BJ21">
        <f t="shared" si="12"/>
        <v>0.8317454173737856</v>
      </c>
      <c r="BK21">
        <f t="shared" si="13"/>
        <v>9.6652127238424038E-3</v>
      </c>
      <c r="BL21">
        <f t="shared" si="14"/>
        <v>2.3400914045341387E-3</v>
      </c>
      <c r="BM21">
        <f t="shared" si="15"/>
        <v>1.1379945590471907E-3</v>
      </c>
      <c r="BN21">
        <f t="shared" si="43"/>
        <v>4.8403569601912906E-4</v>
      </c>
      <c r="BO21">
        <f t="shared" si="44"/>
        <v>0</v>
      </c>
      <c r="BP21">
        <f t="shared" si="45"/>
        <v>1.9306274274642241</v>
      </c>
      <c r="BQ21">
        <f t="shared" si="16"/>
        <v>2.0741193181094291</v>
      </c>
    </row>
    <row r="22" spans="1:69" x14ac:dyDescent="0.15">
      <c r="A22" t="s">
        <v>86</v>
      </c>
      <c r="B22">
        <v>91</v>
      </c>
      <c r="C22" s="27">
        <f t="shared" si="46"/>
        <v>10.99999999999568</v>
      </c>
      <c r="D22" s="1">
        <v>55.505000000000003</v>
      </c>
      <c r="E22" s="1">
        <v>0.122</v>
      </c>
      <c r="F22" s="1">
        <v>3.4590000000000001</v>
      </c>
      <c r="G22" s="1">
        <v>0.46</v>
      </c>
      <c r="H22" s="1">
        <v>6.1630000000000003</v>
      </c>
      <c r="I22" s="1">
        <v>33.408999999999999</v>
      </c>
      <c r="J22" s="1">
        <v>0.61199999999999999</v>
      </c>
      <c r="K22" s="1">
        <v>0.161</v>
      </c>
      <c r="L22" s="1">
        <v>6.8000000000000005E-2</v>
      </c>
      <c r="M22" s="1">
        <v>7.0000000000000001E-3</v>
      </c>
      <c r="O22">
        <f t="shared" si="17"/>
        <v>99.965999999999994</v>
      </c>
      <c r="Q22" s="1">
        <v>44.180999999999997</v>
      </c>
      <c r="R22" s="1">
        <v>81.424000000000007</v>
      </c>
      <c r="S22" s="1">
        <v>11.042</v>
      </c>
      <c r="V22" s="5">
        <v>12</v>
      </c>
      <c r="W22" s="5">
        <v>4</v>
      </c>
      <c r="X22" s="15">
        <v>0</v>
      </c>
      <c r="Z22" s="14">
        <f t="shared" si="18"/>
        <v>1.9176862149876193</v>
      </c>
      <c r="AA22" s="14">
        <f t="shared" si="19"/>
        <v>3.1708322031167926E-3</v>
      </c>
      <c r="AB22" s="14">
        <f t="shared" si="20"/>
        <v>0.14084002525827247</v>
      </c>
      <c r="AC22" s="14">
        <f t="shared" si="21"/>
        <v>1.2564585782466045E-2</v>
      </c>
      <c r="AD22" s="14">
        <f t="shared" si="22"/>
        <v>0</v>
      </c>
      <c r="AE22" s="14">
        <f t="shared" si="23"/>
        <v>0.17806436977481463</v>
      </c>
      <c r="AF22" s="14">
        <f t="shared" si="24"/>
        <v>1.7206255976613074</v>
      </c>
      <c r="AG22" s="14">
        <f t="shared" si="25"/>
        <v>2.2653688057917402E-2</v>
      </c>
      <c r="AH22" s="14">
        <f t="shared" si="26"/>
        <v>4.7111395933383165E-3</v>
      </c>
      <c r="AI22" s="14">
        <f t="shared" si="27"/>
        <v>1.8897551432877321E-3</v>
      </c>
      <c r="AJ22" s="14">
        <f t="shared" si="28"/>
        <v>4.6887765350785572E-4</v>
      </c>
      <c r="AK22" s="14">
        <f t="shared" si="29"/>
        <v>0</v>
      </c>
      <c r="AL22" s="14">
        <f t="shared" si="30"/>
        <v>4.0026750861156479</v>
      </c>
      <c r="AM22" s="14">
        <f t="shared" si="31"/>
        <v>0.90621724829817152</v>
      </c>
      <c r="AN22" s="11">
        <f t="shared" si="2"/>
        <v>0</v>
      </c>
      <c r="AP22">
        <f t="shared" si="32"/>
        <v>55.505000000000003</v>
      </c>
      <c r="AQ22">
        <f t="shared" si="33"/>
        <v>0.122</v>
      </c>
      <c r="AR22">
        <f t="shared" si="34"/>
        <v>3.4590000000000001</v>
      </c>
      <c r="AS22">
        <f t="shared" si="35"/>
        <v>0.46</v>
      </c>
      <c r="AT22">
        <f t="shared" si="3"/>
        <v>0</v>
      </c>
      <c r="AU22">
        <f t="shared" si="4"/>
        <v>6.1630000000000003</v>
      </c>
      <c r="AV22">
        <f t="shared" si="36"/>
        <v>33.408999999999999</v>
      </c>
      <c r="AW22">
        <f t="shared" si="37"/>
        <v>0.61199999999999999</v>
      </c>
      <c r="AX22">
        <f t="shared" si="38"/>
        <v>0.161</v>
      </c>
      <c r="AY22">
        <f t="shared" si="39"/>
        <v>6.8000000000000005E-2</v>
      </c>
      <c r="AZ22">
        <f t="shared" si="40"/>
        <v>7.0000000000000001E-3</v>
      </c>
      <c r="BA22">
        <f t="shared" si="41"/>
        <v>0</v>
      </c>
      <c r="BB22">
        <f t="shared" si="42"/>
        <v>99.965999999999994</v>
      </c>
      <c r="BD22">
        <f t="shared" si="6"/>
        <v>0.92385153129161124</v>
      </c>
      <c r="BE22">
        <f t="shared" si="7"/>
        <v>1.5275586607567675E-3</v>
      </c>
      <c r="BF22">
        <f t="shared" si="8"/>
        <v>6.7850137308748532E-2</v>
      </c>
      <c r="BG22">
        <f t="shared" si="9"/>
        <v>6.0530298045924072E-3</v>
      </c>
      <c r="BH22">
        <f t="shared" si="10"/>
        <v>8.578308557429988E-2</v>
      </c>
      <c r="BI22">
        <f t="shared" si="11"/>
        <v>0</v>
      </c>
      <c r="BJ22">
        <f t="shared" si="12"/>
        <v>0.82891694207084088</v>
      </c>
      <c r="BK22">
        <f t="shared" si="13"/>
        <v>1.0913487429873711E-2</v>
      </c>
      <c r="BL22">
        <f t="shared" si="14"/>
        <v>2.2696067236746766E-3</v>
      </c>
      <c r="BM22">
        <f t="shared" si="15"/>
        <v>9.1039564723775248E-4</v>
      </c>
      <c r="BN22">
        <f t="shared" si="43"/>
        <v>2.258833248089269E-4</v>
      </c>
      <c r="BO22">
        <f t="shared" si="44"/>
        <v>0</v>
      </c>
      <c r="BP22">
        <f t="shared" si="45"/>
        <v>1.9283016578364451</v>
      </c>
      <c r="BQ22">
        <f t="shared" si="16"/>
        <v>2.0757515142141458</v>
      </c>
    </row>
    <row r="23" spans="1:69" x14ac:dyDescent="0.15">
      <c r="A23" t="s">
        <v>87</v>
      </c>
      <c r="B23">
        <v>92</v>
      </c>
      <c r="C23" s="27">
        <f t="shared" si="46"/>
        <v>10.000000000005116</v>
      </c>
      <c r="D23" s="1">
        <v>55.29</v>
      </c>
      <c r="E23" s="1">
        <v>0.13600000000000001</v>
      </c>
      <c r="F23" s="1">
        <v>3.51</v>
      </c>
      <c r="G23" s="1">
        <v>0.47299999999999998</v>
      </c>
      <c r="H23" s="1">
        <v>6.0030000000000001</v>
      </c>
      <c r="I23" s="1">
        <v>32.616999999999997</v>
      </c>
      <c r="J23" s="1">
        <v>1.595</v>
      </c>
      <c r="K23" s="1">
        <v>0.16400000000000001</v>
      </c>
      <c r="L23" s="1">
        <v>7.9000000000000001E-2</v>
      </c>
      <c r="M23" s="1">
        <v>2.7E-2</v>
      </c>
      <c r="O23">
        <f t="shared" si="17"/>
        <v>99.893999999999991</v>
      </c>
      <c r="Q23" s="1">
        <v>44.180999999999997</v>
      </c>
      <c r="R23" s="1">
        <v>81.414000000000001</v>
      </c>
      <c r="S23" s="1">
        <v>11.042</v>
      </c>
      <c r="V23" s="5">
        <v>12</v>
      </c>
      <c r="W23" s="5">
        <v>4</v>
      </c>
      <c r="X23" s="15">
        <v>0</v>
      </c>
      <c r="Z23" s="14">
        <f t="shared" si="18"/>
        <v>1.9161481221590502</v>
      </c>
      <c r="AA23" s="14">
        <f t="shared" si="19"/>
        <v>3.5455971245023465E-3</v>
      </c>
      <c r="AB23" s="14">
        <f t="shared" si="20"/>
        <v>0.14335726184557968</v>
      </c>
      <c r="AC23" s="14">
        <f t="shared" si="21"/>
        <v>1.2959508573921618E-2</v>
      </c>
      <c r="AD23" s="14">
        <f t="shared" si="22"/>
        <v>0</v>
      </c>
      <c r="AE23" s="14">
        <f t="shared" si="23"/>
        <v>0.17397636439950603</v>
      </c>
      <c r="AF23" s="14">
        <f t="shared" si="24"/>
        <v>1.6850157524478637</v>
      </c>
      <c r="AG23" s="14">
        <f t="shared" si="25"/>
        <v>5.9222294518390381E-2</v>
      </c>
      <c r="AH23" s="14">
        <f t="shared" si="26"/>
        <v>4.8137218655278672E-3</v>
      </c>
      <c r="AI23" s="14">
        <f t="shared" si="27"/>
        <v>2.2022203076836884E-3</v>
      </c>
      <c r="AJ23" s="14">
        <f t="shared" si="28"/>
        <v>1.8141045293423432E-3</v>
      </c>
      <c r="AK23" s="14">
        <f t="shared" si="29"/>
        <v>0</v>
      </c>
      <c r="AL23" s="14">
        <f t="shared" si="30"/>
        <v>4.0030549477713677</v>
      </c>
      <c r="AM23" s="14">
        <f t="shared" si="31"/>
        <v>0.90641360830806028</v>
      </c>
      <c r="AN23" s="11">
        <f t="shared" si="2"/>
        <v>0</v>
      </c>
      <c r="AP23">
        <f t="shared" si="32"/>
        <v>55.29</v>
      </c>
      <c r="AQ23">
        <f t="shared" si="33"/>
        <v>0.13600000000000001</v>
      </c>
      <c r="AR23">
        <f t="shared" si="34"/>
        <v>3.51</v>
      </c>
      <c r="AS23">
        <f t="shared" si="35"/>
        <v>0.47299999999999998</v>
      </c>
      <c r="AT23">
        <f t="shared" si="3"/>
        <v>0</v>
      </c>
      <c r="AU23">
        <f t="shared" si="4"/>
        <v>6.0030000000000001</v>
      </c>
      <c r="AV23">
        <f t="shared" si="36"/>
        <v>32.616999999999997</v>
      </c>
      <c r="AW23">
        <f t="shared" si="37"/>
        <v>1.595</v>
      </c>
      <c r="AX23">
        <f t="shared" si="38"/>
        <v>0.16400000000000001</v>
      </c>
      <c r="AY23">
        <f t="shared" si="39"/>
        <v>7.9000000000000001E-2</v>
      </c>
      <c r="AZ23">
        <f t="shared" si="40"/>
        <v>2.7E-2</v>
      </c>
      <c r="BA23">
        <f t="shared" si="41"/>
        <v>0</v>
      </c>
      <c r="BB23">
        <f t="shared" si="42"/>
        <v>99.893999999999991</v>
      </c>
      <c r="BD23">
        <f t="shared" si="6"/>
        <v>0.9202729693741678</v>
      </c>
      <c r="BE23">
        <f t="shared" si="7"/>
        <v>1.7028522775649213E-3</v>
      </c>
      <c r="BF23">
        <f t="shared" si="8"/>
        <v>6.8850529619458617E-2</v>
      </c>
      <c r="BG23">
        <f t="shared" si="9"/>
        <v>6.2240936903743662E-3</v>
      </c>
      <c r="BH23">
        <f t="shared" si="10"/>
        <v>8.3556038082512121E-2</v>
      </c>
      <c r="BI23">
        <f t="shared" si="11"/>
        <v>0</v>
      </c>
      <c r="BJ23">
        <f t="shared" si="12"/>
        <v>0.80926648207143626</v>
      </c>
      <c r="BK23">
        <f t="shared" si="13"/>
        <v>2.8442830801713347E-2</v>
      </c>
      <c r="BL23">
        <f t="shared" si="14"/>
        <v>2.3118975321903541E-3</v>
      </c>
      <c r="BM23">
        <f t="shared" si="15"/>
        <v>1.0576655313497417E-3</v>
      </c>
      <c r="BN23">
        <f t="shared" si="43"/>
        <v>8.7126425283443228E-4</v>
      </c>
      <c r="BO23">
        <f t="shared" si="44"/>
        <v>0</v>
      </c>
      <c r="BP23">
        <f t="shared" si="45"/>
        <v>1.9225566232336018</v>
      </c>
      <c r="BQ23">
        <f t="shared" si="16"/>
        <v>2.082151911364003</v>
      </c>
    </row>
    <row r="24" spans="1:69" x14ac:dyDescent="0.15">
      <c r="A24" t="s">
        <v>88</v>
      </c>
      <c r="B24">
        <v>93</v>
      </c>
      <c r="C24" s="27">
        <f t="shared" si="46"/>
        <v>9.0000000000003411</v>
      </c>
      <c r="D24" s="1">
        <v>55.225000000000001</v>
      </c>
      <c r="E24" s="1">
        <v>0.16</v>
      </c>
      <c r="F24" s="1">
        <v>3.6070000000000002</v>
      </c>
      <c r="G24" s="1">
        <v>0.497</v>
      </c>
      <c r="H24" s="1">
        <v>5.9909999999999997</v>
      </c>
      <c r="I24" s="1">
        <v>32.659999999999997</v>
      </c>
      <c r="J24" s="1">
        <v>1.577</v>
      </c>
      <c r="K24" s="1">
        <v>0.16500000000000001</v>
      </c>
      <c r="L24" s="1">
        <v>8.1000000000000003E-2</v>
      </c>
      <c r="M24" s="1">
        <v>2.9000000000000001E-2</v>
      </c>
      <c r="O24">
        <f t="shared" si="17"/>
        <v>99.99199999999999</v>
      </c>
      <c r="Q24" s="1">
        <v>44.180999999999997</v>
      </c>
      <c r="R24" s="1">
        <v>81.405000000000001</v>
      </c>
      <c r="S24" s="1">
        <v>11.042</v>
      </c>
      <c r="V24" s="5">
        <v>12</v>
      </c>
      <c r="W24" s="5">
        <v>4</v>
      </c>
      <c r="X24" s="15">
        <v>0</v>
      </c>
      <c r="Z24" s="14">
        <f t="shared" si="18"/>
        <v>1.9122915000259859</v>
      </c>
      <c r="AA24" s="14">
        <f t="shared" si="19"/>
        <v>4.1677949386974642E-3</v>
      </c>
      <c r="AB24" s="14">
        <f t="shared" si="20"/>
        <v>0.14719552445082146</v>
      </c>
      <c r="AC24" s="14">
        <f t="shared" si="21"/>
        <v>1.3605661553003801E-2</v>
      </c>
      <c r="AD24" s="14">
        <f t="shared" si="22"/>
        <v>0</v>
      </c>
      <c r="AE24" s="14">
        <f t="shared" si="23"/>
        <v>0.17348307421713227</v>
      </c>
      <c r="AF24" s="14">
        <f t="shared" si="24"/>
        <v>1.685823153202135</v>
      </c>
      <c r="AG24" s="14">
        <f t="shared" si="25"/>
        <v>5.8504883359340898E-2</v>
      </c>
      <c r="AH24" s="14">
        <f t="shared" si="26"/>
        <v>4.8390150369121169E-3</v>
      </c>
      <c r="AI24" s="14">
        <f t="shared" si="27"/>
        <v>2.2560804016999417E-3</v>
      </c>
      <c r="AJ24" s="14">
        <f t="shared" si="28"/>
        <v>1.9468496953492114E-3</v>
      </c>
      <c r="AK24" s="14">
        <f t="shared" si="29"/>
        <v>0</v>
      </c>
      <c r="AL24" s="14">
        <f t="shared" si="30"/>
        <v>4.0041135368810776</v>
      </c>
      <c r="AM24" s="14">
        <f t="shared" si="31"/>
        <v>0.90669472749632629</v>
      </c>
      <c r="AN24" s="11">
        <f t="shared" si="2"/>
        <v>0</v>
      </c>
      <c r="AP24">
        <f t="shared" si="32"/>
        <v>55.225000000000001</v>
      </c>
      <c r="AQ24">
        <f t="shared" si="33"/>
        <v>0.16</v>
      </c>
      <c r="AR24">
        <f t="shared" si="34"/>
        <v>3.6070000000000002</v>
      </c>
      <c r="AS24">
        <f t="shared" si="35"/>
        <v>0.497</v>
      </c>
      <c r="AT24">
        <f t="shared" si="3"/>
        <v>0</v>
      </c>
      <c r="AU24">
        <f t="shared" si="4"/>
        <v>5.9909999999999997</v>
      </c>
      <c r="AV24">
        <f t="shared" si="36"/>
        <v>32.659999999999997</v>
      </c>
      <c r="AW24">
        <f t="shared" si="37"/>
        <v>1.577</v>
      </c>
      <c r="AX24">
        <f t="shared" si="38"/>
        <v>0.16500000000000001</v>
      </c>
      <c r="AY24">
        <f t="shared" si="39"/>
        <v>8.1000000000000003E-2</v>
      </c>
      <c r="AZ24">
        <f t="shared" si="40"/>
        <v>2.9000000000000001E-2</v>
      </c>
      <c r="BA24">
        <f t="shared" si="41"/>
        <v>0</v>
      </c>
      <c r="BB24">
        <f t="shared" si="42"/>
        <v>99.99199999999999</v>
      </c>
      <c r="BD24">
        <f t="shared" si="6"/>
        <v>0.91919107856191751</v>
      </c>
      <c r="BE24">
        <f t="shared" si="7"/>
        <v>2.0033556206646131E-3</v>
      </c>
      <c r="BF24">
        <f t="shared" si="8"/>
        <v>7.0753236563358191E-2</v>
      </c>
      <c r="BG24">
        <f t="shared" si="9"/>
        <v>6.5399039410487525E-3</v>
      </c>
      <c r="BH24">
        <f t="shared" si="10"/>
        <v>8.3389009520628027E-2</v>
      </c>
      <c r="BI24">
        <f t="shared" si="11"/>
        <v>0</v>
      </c>
      <c r="BJ24">
        <f t="shared" si="12"/>
        <v>0.81033336310675752</v>
      </c>
      <c r="BK24">
        <f t="shared" si="13"/>
        <v>2.8121845877305297E-2</v>
      </c>
      <c r="BL24">
        <f t="shared" si="14"/>
        <v>2.3259944683622462E-3</v>
      </c>
      <c r="BM24">
        <f t="shared" si="15"/>
        <v>1.084441873915558E-3</v>
      </c>
      <c r="BN24">
        <f t="shared" si="43"/>
        <v>9.3580234563698291E-4</v>
      </c>
      <c r="BO24">
        <f t="shared" si="44"/>
        <v>0</v>
      </c>
      <c r="BP24">
        <f t="shared" si="45"/>
        <v>1.9246780318795946</v>
      </c>
      <c r="BQ24">
        <f t="shared" si="16"/>
        <v>2.0804069410875732</v>
      </c>
    </row>
    <row r="25" spans="1:69" x14ac:dyDescent="0.15">
      <c r="A25" t="s">
        <v>89</v>
      </c>
      <c r="B25">
        <v>94</v>
      </c>
      <c r="C25" s="27">
        <f t="shared" si="46"/>
        <v>10.000000000005116</v>
      </c>
      <c r="D25" s="1">
        <v>55.383000000000003</v>
      </c>
      <c r="E25" s="1">
        <v>0.126</v>
      </c>
      <c r="F25" s="1">
        <v>3.5030000000000001</v>
      </c>
      <c r="G25" s="1">
        <v>0.48799999999999999</v>
      </c>
      <c r="H25" s="1">
        <v>6.1980000000000004</v>
      </c>
      <c r="I25" s="1">
        <v>33.465000000000003</v>
      </c>
      <c r="J25" s="1">
        <v>0.48699999999999999</v>
      </c>
      <c r="K25" s="1">
        <v>0.17299999999999999</v>
      </c>
      <c r="L25" s="1">
        <v>8.2000000000000003E-2</v>
      </c>
      <c r="M25" s="1">
        <v>8.0000000000000002E-3</v>
      </c>
      <c r="O25">
        <f t="shared" si="17"/>
        <v>99.912999999999997</v>
      </c>
      <c r="Q25" s="1">
        <v>44.180999999999997</v>
      </c>
      <c r="R25" s="1">
        <v>81.394999999999996</v>
      </c>
      <c r="S25" s="1">
        <v>11.042</v>
      </c>
      <c r="V25" s="5">
        <v>12</v>
      </c>
      <c r="W25" s="5">
        <v>4</v>
      </c>
      <c r="X25" s="15">
        <v>0</v>
      </c>
      <c r="Z25" s="14">
        <f t="shared" si="18"/>
        <v>1.9148580217417346</v>
      </c>
      <c r="AA25" s="14">
        <f t="shared" si="19"/>
        <v>3.2771674810753433E-3</v>
      </c>
      <c r="AB25" s="14">
        <f t="shared" si="20"/>
        <v>0.14273495144790713</v>
      </c>
      <c r="AC25" s="14">
        <f t="shared" si="21"/>
        <v>1.3339047778337432E-2</v>
      </c>
      <c r="AD25" s="14">
        <f t="shared" si="22"/>
        <v>0</v>
      </c>
      <c r="AE25" s="14">
        <f t="shared" si="23"/>
        <v>0.17920540043043059</v>
      </c>
      <c r="AF25" s="14">
        <f t="shared" si="24"/>
        <v>1.724758899345002</v>
      </c>
      <c r="AG25" s="14">
        <f t="shared" si="25"/>
        <v>1.8039775023423601E-2</v>
      </c>
      <c r="AH25" s="14">
        <f t="shared" si="26"/>
        <v>5.0659495668835472E-3</v>
      </c>
      <c r="AI25" s="14">
        <f t="shared" si="27"/>
        <v>2.2804740661742234E-3</v>
      </c>
      <c r="AJ25" s="14">
        <f t="shared" si="28"/>
        <v>5.3624856619753018E-4</v>
      </c>
      <c r="AK25" s="14">
        <f t="shared" si="29"/>
        <v>0</v>
      </c>
      <c r="AL25" s="14">
        <f t="shared" si="30"/>
        <v>4.0040959354471664</v>
      </c>
      <c r="AM25" s="14">
        <f t="shared" si="31"/>
        <v>0.90587775177740071</v>
      </c>
      <c r="AN25" s="11">
        <f t="shared" si="2"/>
        <v>0</v>
      </c>
      <c r="AP25">
        <f t="shared" si="32"/>
        <v>55.383000000000003</v>
      </c>
      <c r="AQ25">
        <f t="shared" si="33"/>
        <v>0.126</v>
      </c>
      <c r="AR25">
        <f t="shared" si="34"/>
        <v>3.5030000000000001</v>
      </c>
      <c r="AS25">
        <f t="shared" si="35"/>
        <v>0.48799999999999999</v>
      </c>
      <c r="AT25">
        <f t="shared" si="3"/>
        <v>0</v>
      </c>
      <c r="AU25">
        <f t="shared" si="4"/>
        <v>6.1979999999999995</v>
      </c>
      <c r="AV25">
        <f t="shared" si="36"/>
        <v>33.465000000000003</v>
      </c>
      <c r="AW25">
        <f t="shared" si="37"/>
        <v>0.48699999999999999</v>
      </c>
      <c r="AX25">
        <f t="shared" si="38"/>
        <v>0.17299999999999999</v>
      </c>
      <c r="AY25">
        <f t="shared" si="39"/>
        <v>8.2000000000000003E-2</v>
      </c>
      <c r="AZ25">
        <f t="shared" si="40"/>
        <v>8.0000000000000002E-3</v>
      </c>
      <c r="BA25">
        <f t="shared" si="41"/>
        <v>0</v>
      </c>
      <c r="BB25">
        <f t="shared" si="42"/>
        <v>99.912999999999982</v>
      </c>
      <c r="BD25">
        <f t="shared" si="6"/>
        <v>0.92182090545938755</v>
      </c>
      <c r="BE25">
        <f t="shared" si="7"/>
        <v>1.577642551273383E-3</v>
      </c>
      <c r="BF25">
        <f t="shared" si="8"/>
        <v>6.8713220870929778E-2</v>
      </c>
      <c r="BG25">
        <f t="shared" si="9"/>
        <v>6.4214750970458577E-3</v>
      </c>
      <c r="BH25">
        <f t="shared" si="10"/>
        <v>8.6270252213128451E-2</v>
      </c>
      <c r="BI25">
        <f t="shared" si="11"/>
        <v>0</v>
      </c>
      <c r="BJ25">
        <f t="shared" si="12"/>
        <v>0.83030636853544537</v>
      </c>
      <c r="BK25">
        <f t="shared" si="13"/>
        <v>8.6844254548178058E-3</v>
      </c>
      <c r="BL25">
        <f t="shared" si="14"/>
        <v>2.4387699577373854E-3</v>
      </c>
      <c r="BM25">
        <f t="shared" si="15"/>
        <v>1.0978300451984662E-3</v>
      </c>
      <c r="BN25">
        <f t="shared" si="43"/>
        <v>2.5815237121020216E-4</v>
      </c>
      <c r="BO25">
        <f t="shared" si="44"/>
        <v>0</v>
      </c>
      <c r="BP25">
        <f t="shared" si="45"/>
        <v>1.9275890425561741</v>
      </c>
      <c r="BQ25">
        <f t="shared" si="16"/>
        <v>2.0772560162187568</v>
      </c>
    </row>
    <row r="26" spans="1:69" x14ac:dyDescent="0.15">
      <c r="A26" t="s">
        <v>90</v>
      </c>
      <c r="B26">
        <v>95</v>
      </c>
      <c r="C26" s="27">
        <f t="shared" si="46"/>
        <v>10.99999999999568</v>
      </c>
      <c r="D26" s="1">
        <v>55.41</v>
      </c>
      <c r="E26" s="1">
        <v>0.128</v>
      </c>
      <c r="F26" s="1">
        <v>3.4910000000000001</v>
      </c>
      <c r="G26" s="1">
        <v>0.499</v>
      </c>
      <c r="H26" s="1">
        <v>6.1929999999999996</v>
      </c>
      <c r="I26" s="1">
        <v>33.466000000000001</v>
      </c>
      <c r="J26" s="1">
        <v>0.51200000000000001</v>
      </c>
      <c r="K26" s="1">
        <v>0.16400000000000001</v>
      </c>
      <c r="L26" s="1">
        <v>8.6999999999999994E-2</v>
      </c>
      <c r="M26" s="1">
        <v>8.0000000000000002E-3</v>
      </c>
      <c r="O26">
        <f t="shared" si="17"/>
        <v>99.958000000000013</v>
      </c>
      <c r="Q26" s="1">
        <v>44.180999999999997</v>
      </c>
      <c r="R26" s="1">
        <v>81.384</v>
      </c>
      <c r="S26" s="1">
        <v>11.042</v>
      </c>
      <c r="V26" s="5">
        <v>12</v>
      </c>
      <c r="W26" s="5">
        <v>4</v>
      </c>
      <c r="X26" s="15">
        <v>0</v>
      </c>
      <c r="Z26" s="14">
        <f t="shared" si="18"/>
        <v>1.915026425521333</v>
      </c>
      <c r="AA26" s="14">
        <f t="shared" si="19"/>
        <v>3.3278564232251031E-3</v>
      </c>
      <c r="AB26" s="14">
        <f t="shared" si="20"/>
        <v>0.14218918427120023</v>
      </c>
      <c r="AC26" s="14">
        <f t="shared" si="21"/>
        <v>1.3634275689143893E-2</v>
      </c>
      <c r="AD26" s="14">
        <f t="shared" si="22"/>
        <v>0</v>
      </c>
      <c r="AE26" s="14">
        <f t="shared" si="23"/>
        <v>0.17898932112628085</v>
      </c>
      <c r="AF26" s="14">
        <f t="shared" si="24"/>
        <v>1.724121594626244</v>
      </c>
      <c r="AG26" s="14">
        <f t="shared" si="25"/>
        <v>1.8958267044998246E-2</v>
      </c>
      <c r="AH26" s="14">
        <f t="shared" si="26"/>
        <v>4.8004851042032929E-3</v>
      </c>
      <c r="AI26" s="14">
        <f t="shared" si="27"/>
        <v>2.4185610673260129E-3</v>
      </c>
      <c r="AJ26" s="14">
        <f t="shared" si="28"/>
        <v>5.3603440262995966E-4</v>
      </c>
      <c r="AK26" s="14">
        <f t="shared" si="29"/>
        <v>0</v>
      </c>
      <c r="AL26" s="14">
        <f t="shared" si="30"/>
        <v>4.0040020052765852</v>
      </c>
      <c r="AM26" s="14">
        <f t="shared" si="31"/>
        <v>0.90594908597037549</v>
      </c>
      <c r="AN26" s="11">
        <f t="shared" si="2"/>
        <v>0</v>
      </c>
      <c r="AP26">
        <f t="shared" si="32"/>
        <v>55.41</v>
      </c>
      <c r="AQ26">
        <f t="shared" si="33"/>
        <v>0.128</v>
      </c>
      <c r="AR26">
        <f t="shared" si="34"/>
        <v>3.4910000000000001</v>
      </c>
      <c r="AS26">
        <f t="shared" si="35"/>
        <v>0.499</v>
      </c>
      <c r="AT26">
        <f t="shared" si="3"/>
        <v>0</v>
      </c>
      <c r="AU26">
        <f t="shared" si="4"/>
        <v>6.1929999999999996</v>
      </c>
      <c r="AV26">
        <f t="shared" si="36"/>
        <v>33.466000000000001</v>
      </c>
      <c r="AW26">
        <f t="shared" si="37"/>
        <v>0.51200000000000001</v>
      </c>
      <c r="AX26">
        <f t="shared" si="38"/>
        <v>0.16400000000000001</v>
      </c>
      <c r="AY26">
        <f t="shared" si="39"/>
        <v>8.6999999999999994E-2</v>
      </c>
      <c r="AZ26">
        <f t="shared" si="40"/>
        <v>8.0000000000000002E-3</v>
      </c>
      <c r="BA26">
        <f t="shared" si="41"/>
        <v>0</v>
      </c>
      <c r="BB26">
        <f t="shared" si="42"/>
        <v>99.958000000000013</v>
      </c>
      <c r="BD26">
        <f t="shared" si="6"/>
        <v>0.92227030625832218</v>
      </c>
      <c r="BE26">
        <f t="shared" si="7"/>
        <v>1.6026844965316906E-3</v>
      </c>
      <c r="BF26">
        <f t="shared" si="8"/>
        <v>6.8477834444880356E-2</v>
      </c>
      <c r="BG26">
        <f t="shared" si="9"/>
        <v>6.5662214619382851E-3</v>
      </c>
      <c r="BH26">
        <f t="shared" si="10"/>
        <v>8.6200656979010082E-2</v>
      </c>
      <c r="BI26">
        <f t="shared" si="11"/>
        <v>0</v>
      </c>
      <c r="BJ26">
        <f t="shared" si="12"/>
        <v>0.83033117972231318</v>
      </c>
      <c r="BK26">
        <f t="shared" si="13"/>
        <v>9.1302378498289878E-3</v>
      </c>
      <c r="BL26">
        <f t="shared" si="14"/>
        <v>2.3118975321903541E-3</v>
      </c>
      <c r="BM26">
        <f t="shared" si="15"/>
        <v>1.1647709016130068E-3</v>
      </c>
      <c r="BN26">
        <f t="shared" si="43"/>
        <v>2.5815237121020216E-4</v>
      </c>
      <c r="BO26">
        <f t="shared" si="44"/>
        <v>0</v>
      </c>
      <c r="BP26">
        <f t="shared" si="45"/>
        <v>1.9283139420178381</v>
      </c>
      <c r="BQ26">
        <f t="shared" si="16"/>
        <v>2.0764264148226257</v>
      </c>
    </row>
    <row r="27" spans="1:69" x14ac:dyDescent="0.15">
      <c r="A27" t="s">
        <v>91</v>
      </c>
      <c r="B27">
        <v>96</v>
      </c>
      <c r="C27" s="27">
        <f t="shared" si="46"/>
        <v>10.000000000005116</v>
      </c>
      <c r="D27" s="1">
        <v>55.451000000000001</v>
      </c>
      <c r="E27" s="1">
        <v>0.13300000000000001</v>
      </c>
      <c r="F27" s="1">
        <v>3.552</v>
      </c>
      <c r="G27" s="1">
        <v>0.50600000000000001</v>
      </c>
      <c r="H27" s="1">
        <v>6.2249999999999996</v>
      </c>
      <c r="I27" s="1">
        <v>33.415999999999997</v>
      </c>
      <c r="J27" s="1">
        <v>0.52900000000000003</v>
      </c>
      <c r="K27" s="1">
        <v>0.17199999999999999</v>
      </c>
      <c r="L27" s="1">
        <v>7.8E-2</v>
      </c>
      <c r="M27" s="1">
        <v>1.0999999999999999E-2</v>
      </c>
      <c r="O27">
        <f t="shared" si="17"/>
        <v>100.07299999999999</v>
      </c>
      <c r="Q27" s="1">
        <v>44.180999999999997</v>
      </c>
      <c r="R27" s="1">
        <v>81.373999999999995</v>
      </c>
      <c r="S27" s="1">
        <v>11.042</v>
      </c>
      <c r="V27" s="5">
        <v>12</v>
      </c>
      <c r="W27" s="5">
        <v>4</v>
      </c>
      <c r="X27" s="15">
        <v>0</v>
      </c>
      <c r="Z27" s="14">
        <f t="shared" si="18"/>
        <v>1.9144745228518241</v>
      </c>
      <c r="AA27" s="14">
        <f t="shared" si="19"/>
        <v>3.4542983077114164E-3</v>
      </c>
      <c r="AB27" s="14">
        <f t="shared" si="20"/>
        <v>0.1445250933820946</v>
      </c>
      <c r="AC27" s="14">
        <f t="shared" si="21"/>
        <v>1.3811334071117863E-2</v>
      </c>
      <c r="AD27" s="14">
        <f t="shared" si="22"/>
        <v>0</v>
      </c>
      <c r="AE27" s="14">
        <f t="shared" si="23"/>
        <v>0.17972934196888871</v>
      </c>
      <c r="AF27" s="14">
        <f t="shared" si="24"/>
        <v>1.7197769926717097</v>
      </c>
      <c r="AG27" s="14">
        <f t="shared" si="25"/>
        <v>1.9567616814111021E-2</v>
      </c>
      <c r="AH27" s="14">
        <f t="shared" si="26"/>
        <v>5.0294826340386983E-3</v>
      </c>
      <c r="AI27" s="14">
        <f t="shared" si="27"/>
        <v>2.1661373722815808E-3</v>
      </c>
      <c r="AJ27" s="14">
        <f t="shared" si="28"/>
        <v>7.3629008016164394E-4</v>
      </c>
      <c r="AK27" s="14">
        <f t="shared" si="29"/>
        <v>0</v>
      </c>
      <c r="AL27" s="14">
        <f t="shared" si="30"/>
        <v>4.0032711101539391</v>
      </c>
      <c r="AM27" s="14">
        <f t="shared" si="31"/>
        <v>0.90538102522153741</v>
      </c>
      <c r="AN27" s="11">
        <f t="shared" si="2"/>
        <v>0</v>
      </c>
      <c r="AP27">
        <f t="shared" si="32"/>
        <v>55.451000000000001</v>
      </c>
      <c r="AQ27">
        <f t="shared" si="33"/>
        <v>0.13300000000000001</v>
      </c>
      <c r="AR27">
        <f t="shared" si="34"/>
        <v>3.552</v>
      </c>
      <c r="AS27">
        <f t="shared" si="35"/>
        <v>0.50600000000000001</v>
      </c>
      <c r="AT27">
        <f t="shared" si="3"/>
        <v>0</v>
      </c>
      <c r="AU27">
        <f t="shared" si="4"/>
        <v>6.2249999999999988</v>
      </c>
      <c r="AV27">
        <f t="shared" si="36"/>
        <v>33.415999999999997</v>
      </c>
      <c r="AW27">
        <f t="shared" si="37"/>
        <v>0.52900000000000003</v>
      </c>
      <c r="AX27">
        <f t="shared" si="38"/>
        <v>0.17199999999999999</v>
      </c>
      <c r="AY27">
        <f t="shared" si="39"/>
        <v>7.8E-2</v>
      </c>
      <c r="AZ27">
        <f t="shared" si="40"/>
        <v>1.0999999999999999E-2</v>
      </c>
      <c r="BA27">
        <f t="shared" si="41"/>
        <v>0</v>
      </c>
      <c r="BB27">
        <f t="shared" si="42"/>
        <v>100.07299999999999</v>
      </c>
      <c r="BD27">
        <f t="shared" si="6"/>
        <v>0.92295272969374176</v>
      </c>
      <c r="BE27">
        <f t="shared" si="7"/>
        <v>1.6652893596774598E-3</v>
      </c>
      <c r="BF27">
        <f t="shared" si="8"/>
        <v>6.9674382110631622E-2</v>
      </c>
      <c r="BG27">
        <f t="shared" si="9"/>
        <v>6.6583327850516481E-3</v>
      </c>
      <c r="BH27">
        <f t="shared" si="10"/>
        <v>8.6646066477367625E-2</v>
      </c>
      <c r="BI27">
        <f t="shared" si="11"/>
        <v>0</v>
      </c>
      <c r="BJ27">
        <f t="shared" si="12"/>
        <v>0.82909062037891634</v>
      </c>
      <c r="BK27">
        <f t="shared" si="13"/>
        <v>9.4333902784365896E-3</v>
      </c>
      <c r="BL27">
        <f t="shared" si="14"/>
        <v>2.4246730215654929E-3</v>
      </c>
      <c r="BM27">
        <f t="shared" si="15"/>
        <v>1.0442773600668337E-3</v>
      </c>
      <c r="BN27">
        <f t="shared" si="43"/>
        <v>3.5495951041402795E-4</v>
      </c>
      <c r="BO27">
        <f t="shared" si="44"/>
        <v>0</v>
      </c>
      <c r="BP27">
        <f t="shared" si="45"/>
        <v>1.9299447209758691</v>
      </c>
      <c r="BQ27">
        <f t="shared" si="16"/>
        <v>2.0742931476968418</v>
      </c>
    </row>
    <row r="28" spans="1:69" x14ac:dyDescent="0.15">
      <c r="A28" t="s">
        <v>92</v>
      </c>
      <c r="B28">
        <v>97</v>
      </c>
      <c r="C28" s="27">
        <f t="shared" si="46"/>
        <v>9.0000000000003411</v>
      </c>
      <c r="D28" s="1">
        <v>55.41</v>
      </c>
      <c r="E28" s="1">
        <v>0.13400000000000001</v>
      </c>
      <c r="F28" s="1">
        <v>3.5150000000000001</v>
      </c>
      <c r="G28" s="1">
        <v>0.51100000000000001</v>
      </c>
      <c r="H28" s="1">
        <v>6.1639999999999997</v>
      </c>
      <c r="I28" s="1">
        <v>33.441000000000003</v>
      </c>
      <c r="J28" s="1">
        <v>0.48599999999999999</v>
      </c>
      <c r="K28" s="1">
        <v>0.16900000000000001</v>
      </c>
      <c r="L28" s="1">
        <v>7.5999999999999998E-2</v>
      </c>
      <c r="M28" s="1">
        <v>0.01</v>
      </c>
      <c r="O28">
        <f t="shared" si="17"/>
        <v>99.915999999999997</v>
      </c>
      <c r="Q28" s="1">
        <v>44.180999999999997</v>
      </c>
      <c r="R28" s="1">
        <v>81.364999999999995</v>
      </c>
      <c r="S28" s="1">
        <v>11.042</v>
      </c>
      <c r="V28" s="5">
        <v>12</v>
      </c>
      <c r="W28" s="5">
        <v>4</v>
      </c>
      <c r="X28" s="15">
        <v>0</v>
      </c>
      <c r="Z28" s="14">
        <f t="shared" si="18"/>
        <v>1.9153172941152887</v>
      </c>
      <c r="AA28" s="14">
        <f t="shared" si="19"/>
        <v>3.4843788463163254E-3</v>
      </c>
      <c r="AB28" s="14">
        <f t="shared" si="20"/>
        <v>0.14318845469158922</v>
      </c>
      <c r="AC28" s="14">
        <f t="shared" si="21"/>
        <v>1.3964274739234485E-2</v>
      </c>
      <c r="AD28" s="14">
        <f t="shared" si="22"/>
        <v>0</v>
      </c>
      <c r="AE28" s="14">
        <f t="shared" si="23"/>
        <v>0.17817822564494437</v>
      </c>
      <c r="AF28" s="14">
        <f t="shared" si="24"/>
        <v>1.7230953064402257</v>
      </c>
      <c r="AG28" s="14">
        <f t="shared" si="25"/>
        <v>1.7998275844754764E-2</v>
      </c>
      <c r="AH28" s="14">
        <f t="shared" si="26"/>
        <v>4.9475927207927413E-3</v>
      </c>
      <c r="AI28" s="14">
        <f t="shared" si="27"/>
        <v>2.1130868926118765E-3</v>
      </c>
      <c r="AJ28" s="14">
        <f t="shared" si="28"/>
        <v>6.7014477445032181E-4</v>
      </c>
      <c r="AK28" s="14">
        <f t="shared" si="29"/>
        <v>0</v>
      </c>
      <c r="AL28" s="14">
        <f t="shared" si="30"/>
        <v>4.0029570347102092</v>
      </c>
      <c r="AM28" s="14">
        <f t="shared" si="31"/>
        <v>0.90628480192982419</v>
      </c>
      <c r="AN28" s="11">
        <f t="shared" si="2"/>
        <v>0</v>
      </c>
      <c r="AP28">
        <f t="shared" si="32"/>
        <v>55.41</v>
      </c>
      <c r="AQ28">
        <f t="shared" si="33"/>
        <v>0.13400000000000001</v>
      </c>
      <c r="AR28">
        <f t="shared" si="34"/>
        <v>3.5150000000000001</v>
      </c>
      <c r="AS28">
        <f t="shared" si="35"/>
        <v>0.51100000000000001</v>
      </c>
      <c r="AT28">
        <f t="shared" si="3"/>
        <v>0</v>
      </c>
      <c r="AU28">
        <f t="shared" si="4"/>
        <v>6.1639999999999997</v>
      </c>
      <c r="AV28">
        <f t="shared" si="36"/>
        <v>33.441000000000003</v>
      </c>
      <c r="AW28">
        <f t="shared" si="37"/>
        <v>0.48599999999999999</v>
      </c>
      <c r="AX28">
        <f t="shared" si="38"/>
        <v>0.16900000000000001</v>
      </c>
      <c r="AY28">
        <f t="shared" si="39"/>
        <v>7.5999999999999998E-2</v>
      </c>
      <c r="AZ28">
        <f t="shared" si="40"/>
        <v>0.01</v>
      </c>
      <c r="BA28">
        <f t="shared" si="41"/>
        <v>0</v>
      </c>
      <c r="BB28">
        <f t="shared" si="42"/>
        <v>99.915999999999997</v>
      </c>
      <c r="BD28">
        <f t="shared" si="6"/>
        <v>0.92227030625832218</v>
      </c>
      <c r="BE28">
        <f t="shared" si="7"/>
        <v>1.6778103323066137E-3</v>
      </c>
      <c r="BF28">
        <f t="shared" si="8"/>
        <v>6.8948607296979214E-2</v>
      </c>
      <c r="BG28">
        <f t="shared" si="9"/>
        <v>6.7241265872754787E-3</v>
      </c>
      <c r="BH28">
        <f t="shared" si="10"/>
        <v>8.5797004621123552E-2</v>
      </c>
      <c r="BI28">
        <f t="shared" si="11"/>
        <v>0</v>
      </c>
      <c r="BJ28">
        <f t="shared" si="12"/>
        <v>0.82971090005061487</v>
      </c>
      <c r="BK28">
        <f t="shared" si="13"/>
        <v>8.6665929590173576E-3</v>
      </c>
      <c r="BL28">
        <f t="shared" si="14"/>
        <v>2.3823822130498162E-3</v>
      </c>
      <c r="BM28">
        <f t="shared" si="15"/>
        <v>1.0175010175010174E-3</v>
      </c>
      <c r="BN28">
        <f t="shared" si="43"/>
        <v>3.2269046401275274E-4</v>
      </c>
      <c r="BO28">
        <f t="shared" si="44"/>
        <v>0</v>
      </c>
      <c r="BP28">
        <f t="shared" si="45"/>
        <v>1.927517921800203</v>
      </c>
      <c r="BQ28">
        <f t="shared" si="16"/>
        <v>2.0767417980589524</v>
      </c>
    </row>
    <row r="29" spans="1:69" x14ac:dyDescent="0.15">
      <c r="A29" t="s">
        <v>93</v>
      </c>
      <c r="B29">
        <v>98</v>
      </c>
      <c r="C29" s="27">
        <f t="shared" si="46"/>
        <v>10.99999999999568</v>
      </c>
      <c r="D29" s="1">
        <v>55.368000000000002</v>
      </c>
      <c r="E29" s="1">
        <v>0.13100000000000001</v>
      </c>
      <c r="F29" s="1">
        <v>3.532</v>
      </c>
      <c r="G29" s="1">
        <v>0.51900000000000002</v>
      </c>
      <c r="H29" s="1">
        <v>6.1559999999999997</v>
      </c>
      <c r="I29" s="1">
        <v>33.411000000000001</v>
      </c>
      <c r="J29" s="1">
        <v>0.48599999999999999</v>
      </c>
      <c r="K29" s="1">
        <v>0.16300000000000001</v>
      </c>
      <c r="L29" s="1">
        <v>8.3000000000000004E-2</v>
      </c>
      <c r="M29" s="1">
        <v>8.9999999999999993E-3</v>
      </c>
      <c r="O29">
        <f t="shared" si="17"/>
        <v>99.858000000000004</v>
      </c>
      <c r="Q29" s="1">
        <v>44.180999999999997</v>
      </c>
      <c r="R29" s="1">
        <v>81.353999999999999</v>
      </c>
      <c r="S29" s="1">
        <v>11.042</v>
      </c>
      <c r="V29" s="5">
        <v>12</v>
      </c>
      <c r="W29" s="5">
        <v>4</v>
      </c>
      <c r="X29" s="15">
        <v>0</v>
      </c>
      <c r="Z29" s="14">
        <f t="shared" si="18"/>
        <v>1.9149776196530448</v>
      </c>
      <c r="AA29" s="14">
        <f t="shared" si="19"/>
        <v>3.4083497385770018E-3</v>
      </c>
      <c r="AB29" s="14">
        <f t="shared" si="20"/>
        <v>0.14396457989830558</v>
      </c>
      <c r="AC29" s="14">
        <f t="shared" si="21"/>
        <v>1.4191134918458179E-2</v>
      </c>
      <c r="AD29" s="14">
        <f t="shared" si="22"/>
        <v>0</v>
      </c>
      <c r="AE29" s="14">
        <f t="shared" si="23"/>
        <v>0.17805037695346393</v>
      </c>
      <c r="AF29" s="14">
        <f t="shared" si="24"/>
        <v>1.7225498716693839</v>
      </c>
      <c r="AG29" s="14">
        <f t="shared" si="25"/>
        <v>1.8008734283955833E-2</v>
      </c>
      <c r="AH29" s="14">
        <f t="shared" si="26"/>
        <v>4.7747114196884646E-3</v>
      </c>
      <c r="AI29" s="14">
        <f t="shared" si="27"/>
        <v>2.3090542831231981E-3</v>
      </c>
      <c r="AJ29" s="14">
        <f t="shared" si="28"/>
        <v>6.0348076399423679E-4</v>
      </c>
      <c r="AK29" s="14">
        <f t="shared" si="29"/>
        <v>0</v>
      </c>
      <c r="AL29" s="14">
        <f t="shared" si="30"/>
        <v>4.0028379135819945</v>
      </c>
      <c r="AM29" s="14">
        <f t="shared" si="31"/>
        <v>0.90631887106061504</v>
      </c>
      <c r="AN29" s="11">
        <f t="shared" si="2"/>
        <v>0</v>
      </c>
      <c r="AP29">
        <f t="shared" si="32"/>
        <v>55.368000000000002</v>
      </c>
      <c r="AQ29">
        <f t="shared" si="33"/>
        <v>0.13100000000000001</v>
      </c>
      <c r="AR29">
        <f t="shared" si="34"/>
        <v>3.532</v>
      </c>
      <c r="AS29">
        <f t="shared" si="35"/>
        <v>0.51900000000000002</v>
      </c>
      <c r="AT29">
        <f t="shared" si="3"/>
        <v>0</v>
      </c>
      <c r="AU29">
        <f t="shared" si="4"/>
        <v>6.1559999999999997</v>
      </c>
      <c r="AV29">
        <f t="shared" si="36"/>
        <v>33.411000000000001</v>
      </c>
      <c r="AW29">
        <f t="shared" si="37"/>
        <v>0.48599999999999999</v>
      </c>
      <c r="AX29">
        <f t="shared" si="38"/>
        <v>0.16300000000000001</v>
      </c>
      <c r="AY29">
        <f t="shared" si="39"/>
        <v>8.3000000000000004E-2</v>
      </c>
      <c r="AZ29">
        <f t="shared" si="40"/>
        <v>8.9999999999999993E-3</v>
      </c>
      <c r="BA29">
        <f t="shared" si="41"/>
        <v>0</v>
      </c>
      <c r="BB29">
        <f t="shared" si="42"/>
        <v>99.858000000000004</v>
      </c>
      <c r="BD29">
        <f t="shared" si="6"/>
        <v>0.92157123834886823</v>
      </c>
      <c r="BE29">
        <f t="shared" si="7"/>
        <v>1.640247414419152E-3</v>
      </c>
      <c r="BF29">
        <f t="shared" si="8"/>
        <v>6.9282071400549233E-2</v>
      </c>
      <c r="BG29">
        <f t="shared" si="9"/>
        <v>6.8293966708336071E-3</v>
      </c>
      <c r="BH29">
        <f t="shared" si="10"/>
        <v>8.5685652246534155E-2</v>
      </c>
      <c r="BI29">
        <f t="shared" si="11"/>
        <v>0</v>
      </c>
      <c r="BJ29">
        <f t="shared" si="12"/>
        <v>0.82896656444457684</v>
      </c>
      <c r="BK29">
        <f t="shared" si="13"/>
        <v>8.6665929590173576E-3</v>
      </c>
      <c r="BL29">
        <f t="shared" si="14"/>
        <v>2.2978005960184616E-3</v>
      </c>
      <c r="BM29">
        <f t="shared" si="15"/>
        <v>1.1112182164813742E-3</v>
      </c>
      <c r="BN29">
        <f t="shared" si="43"/>
        <v>2.9042141761147743E-4</v>
      </c>
      <c r="BO29">
        <f t="shared" si="44"/>
        <v>0</v>
      </c>
      <c r="BP29">
        <f t="shared" si="45"/>
        <v>1.9263412037149097</v>
      </c>
      <c r="BQ29">
        <f t="shared" si="16"/>
        <v>2.0779485513068003</v>
      </c>
    </row>
    <row r="30" spans="1:69" x14ac:dyDescent="0.15">
      <c r="A30" t="s">
        <v>94</v>
      </c>
      <c r="B30">
        <v>99</v>
      </c>
      <c r="C30" s="27">
        <f t="shared" si="46"/>
        <v>10.000000000005116</v>
      </c>
      <c r="D30" s="1">
        <v>55.218000000000004</v>
      </c>
      <c r="E30" s="1">
        <v>0.153</v>
      </c>
      <c r="F30" s="1">
        <v>3.536</v>
      </c>
      <c r="G30" s="1">
        <v>0.51700000000000002</v>
      </c>
      <c r="H30" s="1">
        <v>6.0720000000000001</v>
      </c>
      <c r="I30" s="1">
        <v>33.119</v>
      </c>
      <c r="J30" s="1">
        <v>0.89800000000000002</v>
      </c>
      <c r="K30" s="1">
        <v>0.16600000000000001</v>
      </c>
      <c r="L30" s="1">
        <v>8.8999999999999996E-2</v>
      </c>
      <c r="M30" s="1">
        <v>2.5000000000000001E-2</v>
      </c>
      <c r="O30">
        <f t="shared" si="17"/>
        <v>99.793000000000006</v>
      </c>
      <c r="Q30" s="1">
        <v>44.180999999999997</v>
      </c>
      <c r="R30" s="1">
        <v>81.343999999999994</v>
      </c>
      <c r="S30" s="1">
        <v>11.042</v>
      </c>
      <c r="V30" s="5">
        <v>12</v>
      </c>
      <c r="W30" s="5">
        <v>4</v>
      </c>
      <c r="X30" s="15">
        <v>0</v>
      </c>
      <c r="Z30" s="14">
        <f t="shared" si="18"/>
        <v>1.9131359625338593</v>
      </c>
      <c r="AA30" s="14">
        <f t="shared" si="19"/>
        <v>3.9877193354072539E-3</v>
      </c>
      <c r="AB30" s="14">
        <f t="shared" si="20"/>
        <v>0.14438015785680711</v>
      </c>
      <c r="AC30" s="14">
        <f t="shared" si="21"/>
        <v>1.4161218079132801E-2</v>
      </c>
      <c r="AD30" s="14">
        <f t="shared" si="22"/>
        <v>0</v>
      </c>
      <c r="AE30" s="14">
        <f t="shared" si="23"/>
        <v>0.17592855912807565</v>
      </c>
      <c r="AF30" s="14">
        <f t="shared" si="24"/>
        <v>1.7104872525432007</v>
      </c>
      <c r="AG30" s="14">
        <f t="shared" si="25"/>
        <v>3.3333702432497989E-2</v>
      </c>
      <c r="AH30" s="14">
        <f t="shared" si="26"/>
        <v>4.8711096805311351E-3</v>
      </c>
      <c r="AI30" s="14">
        <f t="shared" si="27"/>
        <v>2.4803122239941493E-3</v>
      </c>
      <c r="AJ30" s="14">
        <f t="shared" si="28"/>
        <v>1.6792726985172264E-3</v>
      </c>
      <c r="AK30" s="14">
        <f t="shared" si="29"/>
        <v>0</v>
      </c>
      <c r="AL30" s="14">
        <f t="shared" si="30"/>
        <v>4.0044452665120236</v>
      </c>
      <c r="AM30" s="14">
        <f t="shared" si="31"/>
        <v>0.90673924696792529</v>
      </c>
      <c r="AN30" s="11">
        <f t="shared" si="2"/>
        <v>0</v>
      </c>
      <c r="AP30">
        <f t="shared" si="32"/>
        <v>55.218000000000004</v>
      </c>
      <c r="AQ30">
        <f t="shared" si="33"/>
        <v>0.153</v>
      </c>
      <c r="AR30">
        <f t="shared" si="34"/>
        <v>3.536</v>
      </c>
      <c r="AS30">
        <f t="shared" si="35"/>
        <v>0.51700000000000002</v>
      </c>
      <c r="AT30">
        <f t="shared" si="3"/>
        <v>0</v>
      </c>
      <c r="AU30">
        <f t="shared" si="4"/>
        <v>6.0720000000000001</v>
      </c>
      <c r="AV30">
        <f t="shared" si="36"/>
        <v>33.119</v>
      </c>
      <c r="AW30">
        <f t="shared" si="37"/>
        <v>0.89800000000000002</v>
      </c>
      <c r="AX30">
        <f t="shared" si="38"/>
        <v>0.16600000000000001</v>
      </c>
      <c r="AY30">
        <f t="shared" si="39"/>
        <v>8.8999999999999996E-2</v>
      </c>
      <c r="AZ30">
        <f t="shared" si="40"/>
        <v>2.5000000000000001E-2</v>
      </c>
      <c r="BA30">
        <f t="shared" si="41"/>
        <v>0</v>
      </c>
      <c r="BB30">
        <f t="shared" si="42"/>
        <v>99.793000000000006</v>
      </c>
      <c r="BD30">
        <f t="shared" si="6"/>
        <v>0.9190745672436752</v>
      </c>
      <c r="BE30">
        <f t="shared" si="7"/>
        <v>1.9157088122605363E-3</v>
      </c>
      <c r="BF30">
        <f t="shared" si="8"/>
        <v>6.9360533542565717E-2</v>
      </c>
      <c r="BG30">
        <f t="shared" si="9"/>
        <v>6.8030791499440755E-3</v>
      </c>
      <c r="BH30">
        <f t="shared" si="10"/>
        <v>8.4516452313345591E-2</v>
      </c>
      <c r="BI30">
        <f t="shared" si="11"/>
        <v>0</v>
      </c>
      <c r="BJ30">
        <f t="shared" si="12"/>
        <v>0.82172169787913973</v>
      </c>
      <c r="BK30">
        <f t="shared" si="13"/>
        <v>1.6013581228801622E-2</v>
      </c>
      <c r="BL30">
        <f t="shared" si="14"/>
        <v>2.3400914045341387E-3</v>
      </c>
      <c r="BM30">
        <f t="shared" si="15"/>
        <v>1.191547244178823E-3</v>
      </c>
      <c r="BN30">
        <f t="shared" si="43"/>
        <v>8.0672616003188186E-4</v>
      </c>
      <c r="BO30">
        <f t="shared" si="44"/>
        <v>0</v>
      </c>
      <c r="BP30">
        <f t="shared" si="45"/>
        <v>1.9237439849784774</v>
      </c>
      <c r="BQ30">
        <f t="shared" si="16"/>
        <v>2.0815894930825865</v>
      </c>
    </row>
    <row r="31" spans="1:69" x14ac:dyDescent="0.15">
      <c r="A31" t="s">
        <v>95</v>
      </c>
      <c r="B31">
        <v>100</v>
      </c>
      <c r="C31" s="27">
        <f t="shared" si="46"/>
        <v>9.0000000000003411</v>
      </c>
      <c r="D31" s="1">
        <v>55.423999999999999</v>
      </c>
      <c r="E31" s="1">
        <v>0.14499999999999999</v>
      </c>
      <c r="F31" s="1">
        <v>3.4980000000000002</v>
      </c>
      <c r="G31" s="1">
        <v>0.51</v>
      </c>
      <c r="H31" s="1">
        <v>6.1509999999999998</v>
      </c>
      <c r="I31" s="1">
        <v>33.308</v>
      </c>
      <c r="J31" s="1">
        <v>0.497</v>
      </c>
      <c r="K31" s="1">
        <v>0.16700000000000001</v>
      </c>
      <c r="L31" s="1">
        <v>7.4999999999999997E-2</v>
      </c>
      <c r="M31" s="1">
        <v>1.2E-2</v>
      </c>
      <c r="O31">
        <f t="shared" si="17"/>
        <v>99.787000000000006</v>
      </c>
      <c r="Q31" s="1">
        <v>44.180999999999997</v>
      </c>
      <c r="R31" s="1">
        <v>81.334999999999994</v>
      </c>
      <c r="S31" s="1">
        <v>11.042</v>
      </c>
      <c r="V31" s="5">
        <v>12</v>
      </c>
      <c r="W31" s="5">
        <v>4</v>
      </c>
      <c r="X31" s="15">
        <v>0</v>
      </c>
      <c r="Z31" s="14">
        <f t="shared" si="18"/>
        <v>1.9178407241725464</v>
      </c>
      <c r="AA31" s="14">
        <f t="shared" si="19"/>
        <v>3.7744238064326709E-3</v>
      </c>
      <c r="AB31" s="14">
        <f t="shared" si="20"/>
        <v>0.14264763257700547</v>
      </c>
      <c r="AC31" s="14">
        <f t="shared" si="21"/>
        <v>1.3951784230770299E-2</v>
      </c>
      <c r="AD31" s="14">
        <f t="shared" si="22"/>
        <v>0</v>
      </c>
      <c r="AE31" s="14">
        <f t="shared" si="23"/>
        <v>0.17799172711734793</v>
      </c>
      <c r="AF31" s="14">
        <f t="shared" si="24"/>
        <v>1.718069349403003</v>
      </c>
      <c r="AG31" s="14">
        <f t="shared" si="25"/>
        <v>1.842523830266397E-2</v>
      </c>
      <c r="AH31" s="14">
        <f t="shared" si="26"/>
        <v>4.8942460485072795E-3</v>
      </c>
      <c r="AI31" s="14">
        <f t="shared" si="27"/>
        <v>2.0875030450556629E-3</v>
      </c>
      <c r="AJ31" s="14">
        <f t="shared" si="28"/>
        <v>8.0502982760253519E-4</v>
      </c>
      <c r="AK31" s="14">
        <f t="shared" si="29"/>
        <v>0</v>
      </c>
      <c r="AL31" s="14">
        <f t="shared" si="30"/>
        <v>4.0004876585309352</v>
      </c>
      <c r="AM31" s="14">
        <f t="shared" si="31"/>
        <v>0.90612553080621316</v>
      </c>
      <c r="AN31" s="11">
        <f t="shared" si="2"/>
        <v>0</v>
      </c>
      <c r="AP31">
        <f t="shared" si="32"/>
        <v>55.423999999999999</v>
      </c>
      <c r="AQ31">
        <f t="shared" si="33"/>
        <v>0.14499999999999999</v>
      </c>
      <c r="AR31">
        <f t="shared" si="34"/>
        <v>3.4980000000000002</v>
      </c>
      <c r="AS31">
        <f t="shared" si="35"/>
        <v>0.51</v>
      </c>
      <c r="AT31">
        <f t="shared" si="3"/>
        <v>0</v>
      </c>
      <c r="AU31">
        <f t="shared" si="4"/>
        <v>6.1509999999999998</v>
      </c>
      <c r="AV31">
        <f t="shared" si="36"/>
        <v>33.308</v>
      </c>
      <c r="AW31">
        <f t="shared" si="37"/>
        <v>0.497</v>
      </c>
      <c r="AX31">
        <f t="shared" si="38"/>
        <v>0.16700000000000001</v>
      </c>
      <c r="AY31">
        <f t="shared" si="39"/>
        <v>7.4999999999999997E-2</v>
      </c>
      <c r="AZ31">
        <f t="shared" si="40"/>
        <v>1.2E-2</v>
      </c>
      <c r="BA31">
        <f t="shared" si="41"/>
        <v>0</v>
      </c>
      <c r="BB31">
        <f t="shared" si="42"/>
        <v>99.787000000000006</v>
      </c>
      <c r="BD31">
        <f t="shared" si="6"/>
        <v>0.92250332889480691</v>
      </c>
      <c r="BE31">
        <f t="shared" si="7"/>
        <v>1.8155410312273056E-3</v>
      </c>
      <c r="BF31">
        <f t="shared" si="8"/>
        <v>6.8615143193409195E-2</v>
      </c>
      <c r="BG31">
        <f t="shared" si="9"/>
        <v>6.7109678268307124E-3</v>
      </c>
      <c r="BH31">
        <f t="shared" si="10"/>
        <v>8.56160570124158E-2</v>
      </c>
      <c r="BI31">
        <f t="shared" si="11"/>
        <v>0</v>
      </c>
      <c r="BJ31">
        <f t="shared" si="12"/>
        <v>0.82641101219717938</v>
      </c>
      <c r="BK31">
        <f t="shared" si="13"/>
        <v>8.8627504128222789E-3</v>
      </c>
      <c r="BL31">
        <f t="shared" si="14"/>
        <v>2.3541883407060312E-3</v>
      </c>
      <c r="BM31">
        <f t="shared" si="15"/>
        <v>1.0041128462181092E-3</v>
      </c>
      <c r="BN31">
        <f t="shared" si="43"/>
        <v>3.8722855681530327E-4</v>
      </c>
      <c r="BO31">
        <f t="shared" si="44"/>
        <v>0</v>
      </c>
      <c r="BP31">
        <f t="shared" si="45"/>
        <v>1.924280330312431</v>
      </c>
      <c r="BQ31">
        <f t="shared" si="16"/>
        <v>2.0789526325831154</v>
      </c>
    </row>
    <row r="32" spans="1:69" x14ac:dyDescent="0.15">
      <c r="A32" t="s">
        <v>96</v>
      </c>
      <c r="B32">
        <v>101</v>
      </c>
      <c r="C32" s="27">
        <f t="shared" si="46"/>
        <v>9.9999999999909051</v>
      </c>
      <c r="D32" s="1">
        <v>55.331000000000003</v>
      </c>
      <c r="E32" s="1">
        <v>0.13900000000000001</v>
      </c>
      <c r="F32" s="1">
        <v>3.5329999999999999</v>
      </c>
      <c r="G32" s="1">
        <v>0.52700000000000002</v>
      </c>
      <c r="H32" s="1">
        <v>6.1609999999999996</v>
      </c>
      <c r="I32" s="1">
        <v>33.326999999999998</v>
      </c>
      <c r="J32" s="1">
        <v>0.52</v>
      </c>
      <c r="K32" s="1">
        <v>0.161</v>
      </c>
      <c r="L32" s="1">
        <v>7.5999999999999998E-2</v>
      </c>
      <c r="M32" s="1">
        <v>1.0999999999999999E-2</v>
      </c>
      <c r="O32">
        <f t="shared" si="17"/>
        <v>99.785999999999987</v>
      </c>
      <c r="Q32" s="1">
        <v>44.180999999999997</v>
      </c>
      <c r="R32" s="1">
        <v>81.325000000000003</v>
      </c>
      <c r="S32" s="1">
        <v>11.042</v>
      </c>
      <c r="V32" s="5">
        <v>12</v>
      </c>
      <c r="W32" s="5">
        <v>4</v>
      </c>
      <c r="X32" s="15">
        <v>0</v>
      </c>
      <c r="Z32" s="14">
        <f t="shared" si="18"/>
        <v>1.9152513098948372</v>
      </c>
      <c r="AA32" s="14">
        <f t="shared" si="19"/>
        <v>3.619428811510571E-3</v>
      </c>
      <c r="AB32" s="14">
        <f t="shared" si="20"/>
        <v>0.14412223188929285</v>
      </c>
      <c r="AC32" s="14">
        <f t="shared" si="21"/>
        <v>1.4421577514752665E-2</v>
      </c>
      <c r="AD32" s="14">
        <f t="shared" si="22"/>
        <v>0</v>
      </c>
      <c r="AE32" s="14">
        <f t="shared" si="23"/>
        <v>0.17833963658827698</v>
      </c>
      <c r="AF32" s="14">
        <f t="shared" si="24"/>
        <v>1.7196138482837797</v>
      </c>
      <c r="AG32" s="14">
        <f t="shared" si="25"/>
        <v>1.9284245282368807E-2</v>
      </c>
      <c r="AH32" s="14">
        <f t="shared" si="26"/>
        <v>4.7199541741136134E-3</v>
      </c>
      <c r="AI32" s="14">
        <f t="shared" si="27"/>
        <v>2.1160309954241967E-3</v>
      </c>
      <c r="AJ32" s="14">
        <f t="shared" si="28"/>
        <v>7.3818631454678624E-4</v>
      </c>
      <c r="AK32" s="14">
        <f t="shared" si="29"/>
        <v>0</v>
      </c>
      <c r="AL32" s="14">
        <f t="shared" si="30"/>
        <v>4.0022264497489042</v>
      </c>
      <c r="AM32" s="14">
        <f t="shared" si="31"/>
        <v>0.90603582331718779</v>
      </c>
      <c r="AN32" s="11">
        <f t="shared" si="2"/>
        <v>0</v>
      </c>
      <c r="AP32">
        <f t="shared" si="32"/>
        <v>55.331000000000003</v>
      </c>
      <c r="AQ32">
        <f t="shared" si="33"/>
        <v>0.13900000000000001</v>
      </c>
      <c r="AR32">
        <f t="shared" si="34"/>
        <v>3.5329999999999999</v>
      </c>
      <c r="AS32">
        <f t="shared" si="35"/>
        <v>0.52700000000000002</v>
      </c>
      <c r="AT32">
        <f t="shared" si="3"/>
        <v>0</v>
      </c>
      <c r="AU32">
        <f t="shared" si="4"/>
        <v>6.1609999999999996</v>
      </c>
      <c r="AV32">
        <f t="shared" si="36"/>
        <v>33.326999999999998</v>
      </c>
      <c r="AW32">
        <f t="shared" si="37"/>
        <v>0.52</v>
      </c>
      <c r="AX32">
        <f t="shared" si="38"/>
        <v>0.161</v>
      </c>
      <c r="AY32">
        <f t="shared" si="39"/>
        <v>7.5999999999999998E-2</v>
      </c>
      <c r="AZ32">
        <f t="shared" si="40"/>
        <v>1.0999999999999999E-2</v>
      </c>
      <c r="BA32">
        <f t="shared" si="41"/>
        <v>0</v>
      </c>
      <c r="BB32">
        <f t="shared" si="42"/>
        <v>99.785999999999987</v>
      </c>
      <c r="BD32">
        <f t="shared" si="6"/>
        <v>0.92095539280958727</v>
      </c>
      <c r="BE32">
        <f t="shared" si="7"/>
        <v>1.7404151954523829E-3</v>
      </c>
      <c r="BF32">
        <f t="shared" si="8"/>
        <v>6.9301686936053361E-2</v>
      </c>
      <c r="BG32">
        <f t="shared" si="9"/>
        <v>6.9346667543917365E-3</v>
      </c>
      <c r="BH32">
        <f t="shared" si="10"/>
        <v>8.5755247480652524E-2</v>
      </c>
      <c r="BI32">
        <f t="shared" si="11"/>
        <v>0</v>
      </c>
      <c r="BJ32">
        <f t="shared" si="12"/>
        <v>0.82688242474767015</v>
      </c>
      <c r="BK32">
        <f t="shared" si="13"/>
        <v>9.2728978162325646E-3</v>
      </c>
      <c r="BL32">
        <f t="shared" si="14"/>
        <v>2.2696067236746766E-3</v>
      </c>
      <c r="BM32">
        <f t="shared" si="15"/>
        <v>1.0175010175010174E-3</v>
      </c>
      <c r="BN32">
        <f t="shared" si="43"/>
        <v>3.5495951041402795E-4</v>
      </c>
      <c r="BO32">
        <f t="shared" si="44"/>
        <v>0</v>
      </c>
      <c r="BP32">
        <f t="shared" si="45"/>
        <v>1.9244847989916298</v>
      </c>
      <c r="BQ32">
        <f t="shared" si="16"/>
        <v>2.0796352623029009</v>
      </c>
    </row>
    <row r="33" spans="1:69" x14ac:dyDescent="0.15">
      <c r="A33" t="s">
        <v>97</v>
      </c>
      <c r="B33">
        <v>102</v>
      </c>
      <c r="C33" s="27">
        <f t="shared" si="46"/>
        <v>11.000000000009891</v>
      </c>
      <c r="D33" s="1">
        <v>55.034999999999997</v>
      </c>
      <c r="E33" s="1">
        <v>0.182</v>
      </c>
      <c r="F33" s="1">
        <v>3.609</v>
      </c>
      <c r="G33" s="1">
        <v>0.55000000000000004</v>
      </c>
      <c r="H33" s="1">
        <v>5.9539999999999997</v>
      </c>
      <c r="I33" s="1">
        <v>32.424999999999997</v>
      </c>
      <c r="J33" s="1">
        <v>1.7969999999999999</v>
      </c>
      <c r="K33" s="1">
        <v>0.16200000000000001</v>
      </c>
      <c r="L33" s="1">
        <v>7.5999999999999998E-2</v>
      </c>
      <c r="M33" s="1">
        <v>2.1000000000000001E-2</v>
      </c>
      <c r="O33">
        <f t="shared" si="17"/>
        <v>99.810999999999993</v>
      </c>
      <c r="Q33" s="1">
        <v>44.180999999999997</v>
      </c>
      <c r="R33" s="1">
        <v>81.313999999999993</v>
      </c>
      <c r="S33" s="1">
        <v>11.042</v>
      </c>
      <c r="V33" s="5">
        <v>12</v>
      </c>
      <c r="W33" s="5">
        <v>4</v>
      </c>
      <c r="X33" s="15">
        <v>0</v>
      </c>
      <c r="Z33" s="14">
        <f t="shared" si="18"/>
        <v>1.9105680161206207</v>
      </c>
      <c r="AA33" s="14">
        <f t="shared" si="19"/>
        <v>4.7529463323657054E-3</v>
      </c>
      <c r="AB33" s="14">
        <f t="shared" si="20"/>
        <v>0.14765239888478313</v>
      </c>
      <c r="AC33" s="14">
        <f t="shared" si="21"/>
        <v>1.5094930802951588E-2</v>
      </c>
      <c r="AD33" s="14">
        <f t="shared" si="22"/>
        <v>0</v>
      </c>
      <c r="AE33" s="14">
        <f t="shared" si="23"/>
        <v>0.17285095464336372</v>
      </c>
      <c r="AF33" s="14">
        <f t="shared" si="24"/>
        <v>1.6779575932633193</v>
      </c>
      <c r="AG33" s="14">
        <f t="shared" si="25"/>
        <v>6.6836494548523029E-2</v>
      </c>
      <c r="AH33" s="14">
        <f t="shared" si="26"/>
        <v>4.7631384381155934E-3</v>
      </c>
      <c r="AI33" s="14">
        <f t="shared" si="27"/>
        <v>2.1222097649948308E-3</v>
      </c>
      <c r="AJ33" s="14">
        <f t="shared" si="28"/>
        <v>1.4133798082178069E-3</v>
      </c>
      <c r="AK33" s="14">
        <f t="shared" si="29"/>
        <v>0</v>
      </c>
      <c r="AL33" s="14">
        <f t="shared" si="30"/>
        <v>4.0040120626072548</v>
      </c>
      <c r="AM33" s="14">
        <f t="shared" si="31"/>
        <v>0.90660786884798916</v>
      </c>
      <c r="AN33" s="11">
        <f t="shared" si="2"/>
        <v>0</v>
      </c>
      <c r="AP33">
        <f t="shared" si="32"/>
        <v>55.034999999999997</v>
      </c>
      <c r="AQ33">
        <f t="shared" si="33"/>
        <v>0.182</v>
      </c>
      <c r="AR33">
        <f t="shared" si="34"/>
        <v>3.609</v>
      </c>
      <c r="AS33">
        <f t="shared" si="35"/>
        <v>0.55000000000000004</v>
      </c>
      <c r="AT33">
        <f t="shared" si="3"/>
        <v>0</v>
      </c>
      <c r="AU33">
        <f t="shared" si="4"/>
        <v>5.9539999999999997</v>
      </c>
      <c r="AV33">
        <f t="shared" si="36"/>
        <v>32.424999999999997</v>
      </c>
      <c r="AW33">
        <f t="shared" si="37"/>
        <v>1.7969999999999999</v>
      </c>
      <c r="AX33">
        <f t="shared" si="38"/>
        <v>0.16200000000000001</v>
      </c>
      <c r="AY33">
        <f t="shared" si="39"/>
        <v>7.5999999999999998E-2</v>
      </c>
      <c r="AZ33">
        <f t="shared" si="40"/>
        <v>2.1000000000000001E-2</v>
      </c>
      <c r="BA33">
        <f t="shared" si="41"/>
        <v>0</v>
      </c>
      <c r="BB33">
        <f t="shared" si="42"/>
        <v>99.810999999999993</v>
      </c>
      <c r="BD33">
        <f t="shared" si="6"/>
        <v>0.9160286284953395</v>
      </c>
      <c r="BE33">
        <f t="shared" si="7"/>
        <v>2.2788170185059973E-3</v>
      </c>
      <c r="BF33">
        <f t="shared" si="8"/>
        <v>7.0792467634366418E-2</v>
      </c>
      <c r="BG33">
        <f t="shared" si="9"/>
        <v>7.2373182446213566E-3</v>
      </c>
      <c r="BH33">
        <f t="shared" si="10"/>
        <v>8.2874004788152114E-2</v>
      </c>
      <c r="BI33">
        <f t="shared" si="11"/>
        <v>0</v>
      </c>
      <c r="BJ33">
        <f t="shared" si="12"/>
        <v>0.80450273419279272</v>
      </c>
      <c r="BK33">
        <f t="shared" si="13"/>
        <v>3.204499495340369E-2</v>
      </c>
      <c r="BL33">
        <f t="shared" si="14"/>
        <v>2.2837036598465691E-3</v>
      </c>
      <c r="BM33">
        <f t="shared" si="15"/>
        <v>1.0175010175010174E-3</v>
      </c>
      <c r="BN33">
        <f t="shared" si="43"/>
        <v>6.776499744267807E-4</v>
      </c>
      <c r="BO33">
        <f t="shared" si="44"/>
        <v>0</v>
      </c>
      <c r="BP33">
        <f t="shared" si="45"/>
        <v>1.9197378199789561</v>
      </c>
      <c r="BQ33">
        <f t="shared" si="16"/>
        <v>2.08570775703692</v>
      </c>
    </row>
    <row r="34" spans="1:69" x14ac:dyDescent="0.15">
      <c r="A34" t="s">
        <v>98</v>
      </c>
      <c r="B34">
        <v>103</v>
      </c>
      <c r="C34" s="27">
        <f t="shared" si="46"/>
        <v>9.9999999999909051</v>
      </c>
      <c r="D34" s="1">
        <v>55.313000000000002</v>
      </c>
      <c r="E34" s="1">
        <v>0.14000000000000001</v>
      </c>
      <c r="F34" s="1">
        <v>3.669</v>
      </c>
      <c r="G34" s="1">
        <v>0.53100000000000003</v>
      </c>
      <c r="H34" s="1">
        <v>6.14</v>
      </c>
      <c r="I34" s="1">
        <v>33.170999999999999</v>
      </c>
      <c r="J34" s="1">
        <v>0.66900000000000004</v>
      </c>
      <c r="K34" s="1">
        <v>0.159</v>
      </c>
      <c r="L34" s="1">
        <v>0.08</v>
      </c>
      <c r="M34" s="1">
        <v>1.4999999999999999E-2</v>
      </c>
      <c r="O34">
        <f t="shared" si="17"/>
        <v>99.887</v>
      </c>
      <c r="Q34" s="1">
        <v>44.180999999999997</v>
      </c>
      <c r="R34" s="1">
        <v>81.304000000000002</v>
      </c>
      <c r="S34" s="1">
        <v>11.042</v>
      </c>
      <c r="V34" s="5">
        <v>12</v>
      </c>
      <c r="W34" s="5">
        <v>4</v>
      </c>
      <c r="X34" s="15">
        <v>0</v>
      </c>
      <c r="Z34" s="14">
        <f t="shared" si="18"/>
        <v>1.913241982937635</v>
      </c>
      <c r="AA34" s="14">
        <f t="shared" si="19"/>
        <v>3.6428284037499283E-3</v>
      </c>
      <c r="AB34" s="14">
        <f t="shared" si="20"/>
        <v>0.14956173444141804</v>
      </c>
      <c r="AC34" s="14">
        <f t="shared" si="21"/>
        <v>1.4520518152421355E-2</v>
      </c>
      <c r="AD34" s="14">
        <f t="shared" si="22"/>
        <v>0</v>
      </c>
      <c r="AE34" s="14">
        <f t="shared" si="23"/>
        <v>0.17760307436196038</v>
      </c>
      <c r="AF34" s="14">
        <f t="shared" si="24"/>
        <v>1.710325285203119</v>
      </c>
      <c r="AG34" s="14">
        <f t="shared" si="25"/>
        <v>2.4791959884732477E-2</v>
      </c>
      <c r="AH34" s="14">
        <f t="shared" si="26"/>
        <v>4.6579462207653501E-3</v>
      </c>
      <c r="AI34" s="14">
        <f t="shared" si="27"/>
        <v>2.2257883207246728E-3</v>
      </c>
      <c r="AJ34" s="14">
        <f t="shared" si="28"/>
        <v>1.0058888703386789E-3</v>
      </c>
      <c r="AK34" s="14">
        <f t="shared" si="29"/>
        <v>0</v>
      </c>
      <c r="AL34" s="14">
        <f t="shared" si="30"/>
        <v>4.0015770067968646</v>
      </c>
      <c r="AM34" s="14">
        <f t="shared" si="31"/>
        <v>0.90592700540666993</v>
      </c>
      <c r="AN34" s="11">
        <f t="shared" si="2"/>
        <v>0</v>
      </c>
      <c r="AP34">
        <f t="shared" si="32"/>
        <v>55.313000000000002</v>
      </c>
      <c r="AQ34">
        <f t="shared" si="33"/>
        <v>0.14000000000000001</v>
      </c>
      <c r="AR34">
        <f t="shared" si="34"/>
        <v>3.669</v>
      </c>
      <c r="AS34">
        <f t="shared" si="35"/>
        <v>0.53100000000000003</v>
      </c>
      <c r="AT34">
        <f t="shared" si="3"/>
        <v>0</v>
      </c>
      <c r="AU34">
        <f t="shared" si="4"/>
        <v>6.1400000000000006</v>
      </c>
      <c r="AV34">
        <f t="shared" si="36"/>
        <v>33.170999999999999</v>
      </c>
      <c r="AW34">
        <f t="shared" si="37"/>
        <v>0.66900000000000004</v>
      </c>
      <c r="AX34">
        <f t="shared" si="38"/>
        <v>0.159</v>
      </c>
      <c r="AY34">
        <f t="shared" si="39"/>
        <v>0.08</v>
      </c>
      <c r="AZ34">
        <f t="shared" si="40"/>
        <v>1.4999999999999999E-2</v>
      </c>
      <c r="BA34">
        <f t="shared" si="41"/>
        <v>0</v>
      </c>
      <c r="BB34">
        <f t="shared" si="42"/>
        <v>99.887</v>
      </c>
      <c r="BD34">
        <f t="shared" si="6"/>
        <v>0.92065579227696415</v>
      </c>
      <c r="BE34">
        <f t="shared" si="7"/>
        <v>1.7529361680815368E-3</v>
      </c>
      <c r="BF34">
        <f t="shared" si="8"/>
        <v>7.1969399764613584E-2</v>
      </c>
      <c r="BG34">
        <f t="shared" si="9"/>
        <v>6.9873017961708007E-3</v>
      </c>
      <c r="BH34">
        <f t="shared" si="10"/>
        <v>8.546294749735539E-2</v>
      </c>
      <c r="BI34">
        <f t="shared" si="11"/>
        <v>0</v>
      </c>
      <c r="BJ34">
        <f t="shared" si="12"/>
        <v>0.82301187959627231</v>
      </c>
      <c r="BK34">
        <f t="shared" si="13"/>
        <v>1.1929939690499203E-2</v>
      </c>
      <c r="BL34">
        <f t="shared" si="14"/>
        <v>2.241412851330892E-3</v>
      </c>
      <c r="BM34">
        <f t="shared" si="15"/>
        <v>1.07105370263265E-3</v>
      </c>
      <c r="BN34">
        <f t="shared" si="43"/>
        <v>4.8403569601912906E-4</v>
      </c>
      <c r="BO34">
        <f t="shared" si="44"/>
        <v>0</v>
      </c>
      <c r="BP34">
        <f t="shared" si="45"/>
        <v>1.9255666990399396</v>
      </c>
      <c r="BQ34">
        <f t="shared" si="16"/>
        <v>2.0781295235277981</v>
      </c>
    </row>
    <row r="35" spans="1:69" x14ac:dyDescent="0.15">
      <c r="A35" t="s">
        <v>99</v>
      </c>
      <c r="B35">
        <v>104</v>
      </c>
      <c r="C35" s="27">
        <f t="shared" si="46"/>
        <v>9.0000000000003411</v>
      </c>
      <c r="D35" s="1">
        <v>55.317</v>
      </c>
      <c r="E35" s="1">
        <v>0.14399999999999999</v>
      </c>
      <c r="F35" s="1">
        <v>3.6459999999999999</v>
      </c>
      <c r="G35" s="1">
        <v>0.53700000000000003</v>
      </c>
      <c r="H35" s="1">
        <v>6.1420000000000003</v>
      </c>
      <c r="I35" s="1">
        <v>33.383000000000003</v>
      </c>
      <c r="J35" s="1">
        <v>0.51100000000000001</v>
      </c>
      <c r="K35" s="1">
        <v>0.16900000000000001</v>
      </c>
      <c r="L35" s="1">
        <v>7.0000000000000007E-2</v>
      </c>
      <c r="M35" s="1">
        <v>4.0000000000000001E-3</v>
      </c>
      <c r="O35">
        <f t="shared" si="17"/>
        <v>99.923000000000002</v>
      </c>
      <c r="Q35" s="1">
        <v>44.180999999999997</v>
      </c>
      <c r="R35" s="1">
        <v>81.295000000000002</v>
      </c>
      <c r="S35" s="1">
        <v>11.042</v>
      </c>
      <c r="V35" s="5">
        <v>12</v>
      </c>
      <c r="W35" s="5">
        <v>4</v>
      </c>
      <c r="X35" s="15">
        <v>0</v>
      </c>
      <c r="Z35" s="14">
        <f t="shared" si="18"/>
        <v>1.9120724518354415</v>
      </c>
      <c r="AA35" s="14">
        <f t="shared" si="19"/>
        <v>3.7443480204614704E-3</v>
      </c>
      <c r="AB35" s="14">
        <f t="shared" si="20"/>
        <v>0.14852257924702678</v>
      </c>
      <c r="AC35" s="14">
        <f t="shared" si="21"/>
        <v>1.4674554170611408E-2</v>
      </c>
      <c r="AD35" s="14">
        <f t="shared" si="22"/>
        <v>0</v>
      </c>
      <c r="AE35" s="14">
        <f t="shared" si="23"/>
        <v>0.17753948563625549</v>
      </c>
      <c r="AF35" s="14">
        <f t="shared" si="24"/>
        <v>1.7200796251273702</v>
      </c>
      <c r="AG35" s="14">
        <f t="shared" si="25"/>
        <v>1.8923814400338718E-2</v>
      </c>
      <c r="AH35" s="14">
        <f t="shared" si="26"/>
        <v>4.9475146329494308E-3</v>
      </c>
      <c r="AI35" s="14">
        <f t="shared" si="27"/>
        <v>1.9462335253115563E-3</v>
      </c>
      <c r="AJ35" s="14">
        <f t="shared" si="28"/>
        <v>2.680536790228214E-4</v>
      </c>
      <c r="AK35" s="14">
        <f t="shared" si="29"/>
        <v>0</v>
      </c>
      <c r="AL35" s="14">
        <f t="shared" si="30"/>
        <v>4.0027186602747902</v>
      </c>
      <c r="AM35" s="14">
        <f t="shared" si="31"/>
        <v>0.90644092661734876</v>
      </c>
      <c r="AN35" s="11">
        <f t="shared" si="2"/>
        <v>0</v>
      </c>
      <c r="AP35">
        <f t="shared" si="32"/>
        <v>55.317</v>
      </c>
      <c r="AQ35">
        <f t="shared" si="33"/>
        <v>0.14399999999999999</v>
      </c>
      <c r="AR35">
        <f t="shared" si="34"/>
        <v>3.6459999999999999</v>
      </c>
      <c r="AS35">
        <f t="shared" si="35"/>
        <v>0.53700000000000003</v>
      </c>
      <c r="AT35">
        <f t="shared" si="3"/>
        <v>0</v>
      </c>
      <c r="AU35">
        <f t="shared" si="4"/>
        <v>6.1420000000000012</v>
      </c>
      <c r="AV35">
        <f t="shared" si="36"/>
        <v>33.383000000000003</v>
      </c>
      <c r="AW35">
        <f t="shared" si="37"/>
        <v>0.51100000000000001</v>
      </c>
      <c r="AX35">
        <f t="shared" si="38"/>
        <v>0.16900000000000001</v>
      </c>
      <c r="AY35">
        <f t="shared" si="39"/>
        <v>7.0000000000000007E-2</v>
      </c>
      <c r="AZ35">
        <f t="shared" si="40"/>
        <v>4.0000000000000001E-3</v>
      </c>
      <c r="BA35">
        <f t="shared" si="41"/>
        <v>0</v>
      </c>
      <c r="BB35">
        <f t="shared" si="42"/>
        <v>99.923000000000002</v>
      </c>
      <c r="BD35">
        <f t="shared" si="6"/>
        <v>0.92072237017310254</v>
      </c>
      <c r="BE35">
        <f t="shared" si="7"/>
        <v>1.8030200585981517E-3</v>
      </c>
      <c r="BF35">
        <f t="shared" si="8"/>
        <v>7.151824244801884E-2</v>
      </c>
      <c r="BG35">
        <f t="shared" si="9"/>
        <v>7.0662543588393975E-3</v>
      </c>
      <c r="BH35">
        <f t="shared" si="10"/>
        <v>8.5490785591002746E-2</v>
      </c>
      <c r="BI35">
        <f t="shared" si="11"/>
        <v>0</v>
      </c>
      <c r="BJ35">
        <f t="shared" si="12"/>
        <v>0.82827185121227465</v>
      </c>
      <c r="BK35">
        <f t="shared" si="13"/>
        <v>9.1124053540285396E-3</v>
      </c>
      <c r="BL35">
        <f t="shared" si="14"/>
        <v>2.3823822130498162E-3</v>
      </c>
      <c r="BM35">
        <f t="shared" si="15"/>
        <v>9.3717198980356874E-4</v>
      </c>
      <c r="BN35">
        <f t="shared" si="43"/>
        <v>1.2907618560510108E-4</v>
      </c>
      <c r="BO35">
        <f t="shared" si="44"/>
        <v>0</v>
      </c>
      <c r="BP35">
        <f t="shared" si="45"/>
        <v>1.9274335595843233</v>
      </c>
      <c r="BQ35">
        <f t="shared" si="16"/>
        <v>2.0767090208484431</v>
      </c>
    </row>
    <row r="36" spans="1:69" x14ac:dyDescent="0.15">
      <c r="A36" t="s">
        <v>100</v>
      </c>
      <c r="B36">
        <v>105</v>
      </c>
      <c r="C36" s="27">
        <f t="shared" si="46"/>
        <v>10.000000000005116</v>
      </c>
      <c r="D36" s="1">
        <v>54.865000000000002</v>
      </c>
      <c r="E36" s="1">
        <v>0.2</v>
      </c>
      <c r="F36" s="1">
        <v>3.83</v>
      </c>
      <c r="G36" s="1">
        <v>0.56899999999999995</v>
      </c>
      <c r="H36" s="1">
        <v>5.7720000000000002</v>
      </c>
      <c r="I36" s="1">
        <v>31.687000000000001</v>
      </c>
      <c r="J36" s="1">
        <v>2.7669999999999999</v>
      </c>
      <c r="K36" s="1">
        <v>0.16400000000000001</v>
      </c>
      <c r="L36" s="1">
        <v>8.5000000000000006E-2</v>
      </c>
      <c r="M36" s="1">
        <v>5.3999999999999999E-2</v>
      </c>
      <c r="O36">
        <f t="shared" si="17"/>
        <v>99.992999999999995</v>
      </c>
      <c r="Q36" s="1">
        <v>44.180999999999997</v>
      </c>
      <c r="R36" s="1">
        <v>81.284999999999997</v>
      </c>
      <c r="S36" s="1">
        <v>11.042</v>
      </c>
      <c r="V36" s="5">
        <v>12</v>
      </c>
      <c r="W36" s="5">
        <v>4</v>
      </c>
      <c r="X36" s="15">
        <v>0</v>
      </c>
      <c r="Z36" s="14">
        <f t="shared" si="18"/>
        <v>1.9054586200441637</v>
      </c>
      <c r="AA36" s="14">
        <f t="shared" si="19"/>
        <v>5.2251904466297161E-3</v>
      </c>
      <c r="AB36" s="14">
        <f t="shared" si="20"/>
        <v>0.15675918797629715</v>
      </c>
      <c r="AC36" s="14">
        <f t="shared" si="21"/>
        <v>1.5622887641278433E-2</v>
      </c>
      <c r="AD36" s="14">
        <f t="shared" si="22"/>
        <v>0</v>
      </c>
      <c r="AE36" s="14">
        <f t="shared" si="23"/>
        <v>0.1676370001346788</v>
      </c>
      <c r="AF36" s="14">
        <f t="shared" si="24"/>
        <v>1.6404489724311775</v>
      </c>
      <c r="AG36" s="14">
        <f t="shared" si="25"/>
        <v>0.10295687492666684</v>
      </c>
      <c r="AH36" s="14">
        <f t="shared" si="26"/>
        <v>4.8239482892329542E-3</v>
      </c>
      <c r="AI36" s="14">
        <f t="shared" si="27"/>
        <v>2.3745113396401634E-3</v>
      </c>
      <c r="AJ36" s="14">
        <f t="shared" si="28"/>
        <v>3.6359169413088255E-3</v>
      </c>
      <c r="AK36" s="14">
        <f t="shared" si="29"/>
        <v>0</v>
      </c>
      <c r="AL36" s="14">
        <f t="shared" si="30"/>
        <v>4.004943110171074</v>
      </c>
      <c r="AM36" s="14">
        <f t="shared" si="31"/>
        <v>0.9072848289969393</v>
      </c>
      <c r="AN36" s="11">
        <f t="shared" si="2"/>
        <v>0</v>
      </c>
      <c r="AP36">
        <f t="shared" si="32"/>
        <v>54.865000000000002</v>
      </c>
      <c r="AQ36">
        <f t="shared" si="33"/>
        <v>0.2</v>
      </c>
      <c r="AR36">
        <f t="shared" si="34"/>
        <v>3.83</v>
      </c>
      <c r="AS36">
        <f t="shared" si="35"/>
        <v>0.56899999999999995</v>
      </c>
      <c r="AT36">
        <f t="shared" si="3"/>
        <v>0</v>
      </c>
      <c r="AU36">
        <f t="shared" si="4"/>
        <v>5.7720000000000002</v>
      </c>
      <c r="AV36">
        <f t="shared" si="36"/>
        <v>31.687000000000001</v>
      </c>
      <c r="AW36">
        <f t="shared" si="37"/>
        <v>2.7669999999999999</v>
      </c>
      <c r="AX36">
        <f t="shared" si="38"/>
        <v>0.16400000000000001</v>
      </c>
      <c r="AY36">
        <f t="shared" si="39"/>
        <v>8.5000000000000006E-2</v>
      </c>
      <c r="AZ36">
        <f t="shared" si="40"/>
        <v>5.3999999999999999E-2</v>
      </c>
      <c r="BA36">
        <f t="shared" si="41"/>
        <v>0</v>
      </c>
      <c r="BB36">
        <f t="shared" si="42"/>
        <v>99.992999999999995</v>
      </c>
      <c r="BD36">
        <f t="shared" si="6"/>
        <v>0.91319906790945415</v>
      </c>
      <c r="BE36">
        <f t="shared" si="7"/>
        <v>2.5041945258307665E-3</v>
      </c>
      <c r="BF36">
        <f t="shared" si="8"/>
        <v>7.5127500980776779E-2</v>
      </c>
      <c r="BG36">
        <f t="shared" si="9"/>
        <v>7.4873346930719115E-3</v>
      </c>
      <c r="BH36">
        <f t="shared" si="10"/>
        <v>8.0340738266243536E-2</v>
      </c>
      <c r="BI36">
        <f t="shared" si="11"/>
        <v>0</v>
      </c>
      <c r="BJ36">
        <f t="shared" si="12"/>
        <v>0.78619207828425686</v>
      </c>
      <c r="BK36">
        <f t="shared" si="13"/>
        <v>4.9342515879837512E-2</v>
      </c>
      <c r="BL36">
        <f t="shared" si="14"/>
        <v>2.3118975321903541E-3</v>
      </c>
      <c r="BM36">
        <f t="shared" si="15"/>
        <v>1.1379945590471907E-3</v>
      </c>
      <c r="BN36">
        <f t="shared" si="43"/>
        <v>1.7425285056688646E-3</v>
      </c>
      <c r="BO36">
        <f t="shared" si="44"/>
        <v>0</v>
      </c>
      <c r="BP36">
        <f t="shared" si="45"/>
        <v>1.9193858511363779</v>
      </c>
      <c r="BQ36">
        <f t="shared" si="16"/>
        <v>2.0865753010526444</v>
      </c>
    </row>
    <row r="37" spans="1:69" x14ac:dyDescent="0.15">
      <c r="A37" t="s">
        <v>101</v>
      </c>
      <c r="B37">
        <v>106</v>
      </c>
      <c r="C37" s="27">
        <f t="shared" si="46"/>
        <v>10.99999999999568</v>
      </c>
      <c r="D37" s="1">
        <v>55.252000000000002</v>
      </c>
      <c r="E37" s="1">
        <v>0.14899999999999999</v>
      </c>
      <c r="F37" s="1">
        <v>3.6720000000000002</v>
      </c>
      <c r="G37" s="1">
        <v>0.53800000000000003</v>
      </c>
      <c r="H37" s="1">
        <v>6.1859999999999999</v>
      </c>
      <c r="I37" s="1">
        <v>33.381999999999998</v>
      </c>
      <c r="J37" s="1">
        <v>0.51100000000000001</v>
      </c>
      <c r="K37" s="1">
        <v>0.17</v>
      </c>
      <c r="L37" s="1">
        <v>8.2000000000000003E-2</v>
      </c>
      <c r="M37" s="1">
        <v>3.0000000000000001E-3</v>
      </c>
      <c r="O37">
        <f t="shared" si="17"/>
        <v>99.944999999999993</v>
      </c>
      <c r="Q37" s="1">
        <v>44.180999999999997</v>
      </c>
      <c r="R37" s="1">
        <v>81.274000000000001</v>
      </c>
      <c r="S37" s="1">
        <v>11.042</v>
      </c>
      <c r="V37" s="5">
        <v>12</v>
      </c>
      <c r="W37" s="5">
        <v>4</v>
      </c>
      <c r="X37" s="15">
        <v>0</v>
      </c>
      <c r="Z37" s="14">
        <f t="shared" si="18"/>
        <v>1.9101612619902921</v>
      </c>
      <c r="AA37" s="14">
        <f t="shared" si="19"/>
        <v>3.8750408827106344E-3</v>
      </c>
      <c r="AB37" s="14">
        <f t="shared" si="20"/>
        <v>0.14960799255252358</v>
      </c>
      <c r="AC37" s="14">
        <f t="shared" si="21"/>
        <v>1.4704464409266536E-2</v>
      </c>
      <c r="AD37" s="14">
        <f t="shared" si="22"/>
        <v>0</v>
      </c>
      <c r="AE37" s="14">
        <f t="shared" si="23"/>
        <v>0.17884276088564552</v>
      </c>
      <c r="AF37" s="14">
        <f t="shared" si="24"/>
        <v>1.720330332038233</v>
      </c>
      <c r="AG37" s="14">
        <f t="shared" si="25"/>
        <v>1.8927139574059951E-2</v>
      </c>
      <c r="AH37" s="14">
        <f t="shared" si="26"/>
        <v>4.9776643576979378E-3</v>
      </c>
      <c r="AI37" s="14">
        <f t="shared" si="27"/>
        <v>2.2802741632736673E-3</v>
      </c>
      <c r="AJ37" s="14">
        <f t="shared" si="28"/>
        <v>2.0107558479784057E-4</v>
      </c>
      <c r="AK37" s="14">
        <f t="shared" si="29"/>
        <v>0</v>
      </c>
      <c r="AL37" s="14">
        <f t="shared" si="30"/>
        <v>4.0039080064385004</v>
      </c>
      <c r="AM37" s="14">
        <f t="shared" si="31"/>
        <v>0.90583124752978283</v>
      </c>
      <c r="AN37" s="11">
        <f t="shared" si="2"/>
        <v>0</v>
      </c>
      <c r="AP37">
        <f t="shared" si="32"/>
        <v>55.252000000000002</v>
      </c>
      <c r="AQ37">
        <f t="shared" si="33"/>
        <v>0.14899999999999999</v>
      </c>
      <c r="AR37">
        <f t="shared" si="34"/>
        <v>3.6720000000000002</v>
      </c>
      <c r="AS37">
        <f t="shared" si="35"/>
        <v>0.53800000000000003</v>
      </c>
      <c r="AT37">
        <f t="shared" si="3"/>
        <v>0</v>
      </c>
      <c r="AU37">
        <f t="shared" si="4"/>
        <v>6.1859999999999999</v>
      </c>
      <c r="AV37">
        <f t="shared" si="36"/>
        <v>33.381999999999998</v>
      </c>
      <c r="AW37">
        <f t="shared" si="37"/>
        <v>0.51100000000000001</v>
      </c>
      <c r="AX37">
        <f t="shared" si="38"/>
        <v>0.17</v>
      </c>
      <c r="AY37">
        <f t="shared" si="39"/>
        <v>8.2000000000000003E-2</v>
      </c>
      <c r="AZ37">
        <f t="shared" si="40"/>
        <v>3.0000000000000001E-3</v>
      </c>
      <c r="BA37">
        <f t="shared" si="41"/>
        <v>0</v>
      </c>
      <c r="BB37">
        <f t="shared" si="42"/>
        <v>99.944999999999993</v>
      </c>
      <c r="BD37">
        <f t="shared" si="6"/>
        <v>0.91964047936085225</v>
      </c>
      <c r="BE37">
        <f t="shared" si="7"/>
        <v>1.865624921743921E-3</v>
      </c>
      <c r="BF37">
        <f t="shared" si="8"/>
        <v>7.202824637112594E-2</v>
      </c>
      <c r="BG37">
        <f t="shared" si="9"/>
        <v>7.0794131192841638E-3</v>
      </c>
      <c r="BH37">
        <f t="shared" si="10"/>
        <v>8.610322365124437E-2</v>
      </c>
      <c r="BI37">
        <f t="shared" si="11"/>
        <v>0</v>
      </c>
      <c r="BJ37">
        <f t="shared" si="12"/>
        <v>0.82824704002540661</v>
      </c>
      <c r="BK37">
        <f t="shared" si="13"/>
        <v>9.1124053540285396E-3</v>
      </c>
      <c r="BL37">
        <f t="shared" si="14"/>
        <v>2.3964791492217083E-3</v>
      </c>
      <c r="BM37">
        <f t="shared" si="15"/>
        <v>1.0978300451984662E-3</v>
      </c>
      <c r="BN37">
        <f t="shared" si="43"/>
        <v>9.6807139203825818E-5</v>
      </c>
      <c r="BO37">
        <f t="shared" si="44"/>
        <v>0</v>
      </c>
      <c r="BP37">
        <f t="shared" si="45"/>
        <v>1.9276675491373096</v>
      </c>
      <c r="BQ37">
        <f t="shared" si="16"/>
        <v>2.0770739271044802</v>
      </c>
    </row>
    <row r="38" spans="1:69" x14ac:dyDescent="0.15">
      <c r="A38" t="s">
        <v>102</v>
      </c>
      <c r="B38">
        <v>107</v>
      </c>
      <c r="C38" s="27">
        <f t="shared" si="46"/>
        <v>9.0000000000003411</v>
      </c>
      <c r="D38" s="1">
        <v>55.29</v>
      </c>
      <c r="E38" s="1">
        <v>0.14099999999999999</v>
      </c>
      <c r="F38" s="1">
        <v>3.6859999999999999</v>
      </c>
      <c r="G38" s="1">
        <v>0.54100000000000004</v>
      </c>
      <c r="H38" s="1">
        <v>6.1689999999999996</v>
      </c>
      <c r="I38" s="1">
        <v>33.481999999999999</v>
      </c>
      <c r="J38" s="1">
        <v>0.501</v>
      </c>
      <c r="K38" s="1">
        <v>0.17100000000000001</v>
      </c>
      <c r="L38" s="1">
        <v>0.08</v>
      </c>
      <c r="M38" s="1">
        <v>7.0000000000000001E-3</v>
      </c>
      <c r="O38">
        <f t="shared" si="17"/>
        <v>100.06800000000001</v>
      </c>
      <c r="Q38" s="1">
        <v>44.180999999999997</v>
      </c>
      <c r="R38" s="1">
        <v>81.265000000000001</v>
      </c>
      <c r="S38" s="1">
        <v>11.042</v>
      </c>
      <c r="V38" s="5">
        <v>12</v>
      </c>
      <c r="W38" s="5">
        <v>4</v>
      </c>
      <c r="X38" s="15">
        <v>0</v>
      </c>
      <c r="Z38" s="14">
        <f t="shared" si="18"/>
        <v>1.90906027067156</v>
      </c>
      <c r="AA38" s="14">
        <f t="shared" si="19"/>
        <v>3.6623525834907516E-3</v>
      </c>
      <c r="AB38" s="14">
        <f t="shared" si="20"/>
        <v>0.14998867668621332</v>
      </c>
      <c r="AC38" s="14">
        <f t="shared" si="21"/>
        <v>1.4767780189466754E-2</v>
      </c>
      <c r="AD38" s="14">
        <f t="shared" si="22"/>
        <v>0</v>
      </c>
      <c r="AE38" s="14">
        <f t="shared" si="23"/>
        <v>0.1781259689424233</v>
      </c>
      <c r="AF38" s="14">
        <f t="shared" si="24"/>
        <v>1.7233040372837405</v>
      </c>
      <c r="AG38" s="14">
        <f t="shared" si="25"/>
        <v>1.8533303168334847E-2</v>
      </c>
      <c r="AH38" s="14">
        <f t="shared" si="26"/>
        <v>5.000619584844968E-3</v>
      </c>
      <c r="AI38" s="14">
        <f t="shared" si="27"/>
        <v>2.2218473643120986E-3</v>
      </c>
      <c r="AJ38" s="14">
        <f t="shared" si="28"/>
        <v>4.6858366544567383E-4</v>
      </c>
      <c r="AK38" s="14">
        <f t="shared" si="29"/>
        <v>0</v>
      </c>
      <c r="AL38" s="14">
        <f t="shared" si="30"/>
        <v>4.0051334401398329</v>
      </c>
      <c r="AM38" s="14">
        <f t="shared" si="31"/>
        <v>0.90631999686596076</v>
      </c>
      <c r="AN38" s="11">
        <f t="shared" si="2"/>
        <v>0</v>
      </c>
      <c r="AP38">
        <f t="shared" si="32"/>
        <v>55.29</v>
      </c>
      <c r="AQ38">
        <f t="shared" si="33"/>
        <v>0.14099999999999999</v>
      </c>
      <c r="AR38">
        <f t="shared" si="34"/>
        <v>3.6859999999999999</v>
      </c>
      <c r="AS38">
        <f t="shared" si="35"/>
        <v>0.54100000000000004</v>
      </c>
      <c r="AT38">
        <f t="shared" si="3"/>
        <v>0</v>
      </c>
      <c r="AU38">
        <f t="shared" si="4"/>
        <v>6.1690000000000005</v>
      </c>
      <c r="AV38">
        <f t="shared" si="36"/>
        <v>33.481999999999999</v>
      </c>
      <c r="AW38">
        <f t="shared" si="37"/>
        <v>0.501</v>
      </c>
      <c r="AX38">
        <f t="shared" si="38"/>
        <v>0.17100000000000001</v>
      </c>
      <c r="AY38">
        <f t="shared" si="39"/>
        <v>0.08</v>
      </c>
      <c r="AZ38">
        <f t="shared" si="40"/>
        <v>7.0000000000000001E-3</v>
      </c>
      <c r="BA38">
        <f t="shared" si="41"/>
        <v>0</v>
      </c>
      <c r="BB38">
        <f t="shared" si="42"/>
        <v>100.06800000000001</v>
      </c>
      <c r="BD38">
        <f t="shared" si="6"/>
        <v>0.9202729693741678</v>
      </c>
      <c r="BE38">
        <f t="shared" si="7"/>
        <v>1.7654571407106903E-3</v>
      </c>
      <c r="BF38">
        <f t="shared" si="8"/>
        <v>7.2302863868183603E-2</v>
      </c>
      <c r="BG38">
        <f t="shared" si="9"/>
        <v>7.1188894006184618E-3</v>
      </c>
      <c r="BH38">
        <f t="shared" si="10"/>
        <v>8.5866599855241921E-2</v>
      </c>
      <c r="BI38">
        <f t="shared" si="11"/>
        <v>0</v>
      </c>
      <c r="BJ38">
        <f t="shared" si="12"/>
        <v>0.83072815871220007</v>
      </c>
      <c r="BK38">
        <f t="shared" si="13"/>
        <v>8.9340803960240665E-3</v>
      </c>
      <c r="BL38">
        <f t="shared" si="14"/>
        <v>2.4105760853936008E-3</v>
      </c>
      <c r="BM38">
        <f t="shared" si="15"/>
        <v>1.07105370263265E-3</v>
      </c>
      <c r="BN38">
        <f t="shared" si="43"/>
        <v>2.258833248089269E-4</v>
      </c>
      <c r="BO38">
        <f t="shared" si="44"/>
        <v>0</v>
      </c>
      <c r="BP38">
        <f t="shared" si="45"/>
        <v>1.930696531859982</v>
      </c>
      <c r="BQ38">
        <f t="shared" si="16"/>
        <v>2.0744500101636341</v>
      </c>
    </row>
    <row r="39" spans="1:69" x14ac:dyDescent="0.15">
      <c r="A39" t="s">
        <v>103</v>
      </c>
      <c r="B39">
        <v>108</v>
      </c>
      <c r="C39" s="27">
        <f t="shared" si="46"/>
        <v>10.000000000005116</v>
      </c>
      <c r="D39" s="1">
        <v>55.207999999999998</v>
      </c>
      <c r="E39" s="1">
        <v>0.14899999999999999</v>
      </c>
      <c r="F39" s="1">
        <v>3.665</v>
      </c>
      <c r="G39" s="1">
        <v>0.54700000000000004</v>
      </c>
      <c r="H39" s="1">
        <v>6.1790000000000003</v>
      </c>
      <c r="I39" s="1">
        <v>33.411000000000001</v>
      </c>
      <c r="J39" s="1">
        <v>0.53500000000000003</v>
      </c>
      <c r="K39" s="1">
        <v>0.16600000000000001</v>
      </c>
      <c r="L39" s="1">
        <v>8.1000000000000003E-2</v>
      </c>
      <c r="M39" s="1">
        <v>0</v>
      </c>
      <c r="O39">
        <f t="shared" si="17"/>
        <v>99.940999999999988</v>
      </c>
      <c r="Q39" s="1">
        <v>44.180999999999997</v>
      </c>
      <c r="R39" s="1">
        <v>81.254999999999995</v>
      </c>
      <c r="S39" s="1">
        <v>11.042</v>
      </c>
      <c r="V39" s="5">
        <v>12</v>
      </c>
      <c r="W39" s="5">
        <v>4</v>
      </c>
      <c r="X39" s="15">
        <v>0</v>
      </c>
      <c r="Z39" s="14">
        <f t="shared" si="18"/>
        <v>1.9090109387076073</v>
      </c>
      <c r="AA39" s="14">
        <f t="shared" si="19"/>
        <v>3.8757937773281209E-3</v>
      </c>
      <c r="AB39" s="14">
        <f t="shared" si="20"/>
        <v>0.14935180455430891</v>
      </c>
      <c r="AC39" s="14">
        <f t="shared" si="21"/>
        <v>1.4953354646132053E-2</v>
      </c>
      <c r="AD39" s="14">
        <f t="shared" si="22"/>
        <v>0</v>
      </c>
      <c r="AE39" s="14">
        <f t="shared" si="23"/>
        <v>0.17867509329706557</v>
      </c>
      <c r="AF39" s="14">
        <f t="shared" si="24"/>
        <v>1.7221593765396594</v>
      </c>
      <c r="AG39" s="14">
        <f t="shared" si="25"/>
        <v>1.9819935597372565E-2</v>
      </c>
      <c r="AH39" s="14">
        <f t="shared" si="26"/>
        <v>4.8614872144795256E-3</v>
      </c>
      <c r="AI39" s="14">
        <f t="shared" si="27"/>
        <v>2.2529035808907831E-3</v>
      </c>
      <c r="AJ39" s="14">
        <f t="shared" si="28"/>
        <v>0</v>
      </c>
      <c r="AK39" s="14">
        <f t="shared" si="29"/>
        <v>0</v>
      </c>
      <c r="AL39" s="14">
        <f t="shared" si="30"/>
        <v>4.0049606879148447</v>
      </c>
      <c r="AM39" s="14">
        <f t="shared" si="31"/>
        <v>0.90600176073595029</v>
      </c>
      <c r="AN39" s="11">
        <f t="shared" si="2"/>
        <v>0</v>
      </c>
      <c r="AP39">
        <f t="shared" si="32"/>
        <v>55.207999999999998</v>
      </c>
      <c r="AQ39">
        <f t="shared" si="33"/>
        <v>0.14899999999999999</v>
      </c>
      <c r="AR39">
        <f t="shared" si="34"/>
        <v>3.665</v>
      </c>
      <c r="AS39">
        <f t="shared" si="35"/>
        <v>0.54700000000000004</v>
      </c>
      <c r="AT39">
        <f t="shared" si="3"/>
        <v>0</v>
      </c>
      <c r="AU39">
        <f t="shared" si="4"/>
        <v>6.1790000000000003</v>
      </c>
      <c r="AV39">
        <f t="shared" si="36"/>
        <v>33.411000000000001</v>
      </c>
      <c r="AW39">
        <f t="shared" si="37"/>
        <v>0.53500000000000003</v>
      </c>
      <c r="AX39">
        <f t="shared" si="38"/>
        <v>0.16600000000000001</v>
      </c>
      <c r="AY39">
        <f t="shared" si="39"/>
        <v>8.1000000000000003E-2</v>
      </c>
      <c r="AZ39">
        <f t="shared" si="40"/>
        <v>0</v>
      </c>
      <c r="BA39">
        <f t="shared" si="41"/>
        <v>0</v>
      </c>
      <c r="BB39">
        <f t="shared" si="42"/>
        <v>99.940999999999988</v>
      </c>
      <c r="BD39">
        <f t="shared" si="6"/>
        <v>0.91890812250332887</v>
      </c>
      <c r="BE39">
        <f t="shared" si="7"/>
        <v>1.865624921743921E-3</v>
      </c>
      <c r="BF39">
        <f t="shared" si="8"/>
        <v>7.1890937622597101E-2</v>
      </c>
      <c r="BG39">
        <f t="shared" si="9"/>
        <v>7.1978419632870586E-3</v>
      </c>
      <c r="BH39">
        <f t="shared" si="10"/>
        <v>8.6005790323478659E-2</v>
      </c>
      <c r="BI39">
        <f t="shared" si="11"/>
        <v>0</v>
      </c>
      <c r="BJ39">
        <f t="shared" si="12"/>
        <v>0.82896656444457684</v>
      </c>
      <c r="BK39">
        <f t="shared" si="13"/>
        <v>9.5403852532392735E-3</v>
      </c>
      <c r="BL39">
        <f t="shared" si="14"/>
        <v>2.3400914045341387E-3</v>
      </c>
      <c r="BM39">
        <f t="shared" si="15"/>
        <v>1.084441873915558E-3</v>
      </c>
      <c r="BN39">
        <f t="shared" si="43"/>
        <v>0</v>
      </c>
      <c r="BO39">
        <f t="shared" si="44"/>
        <v>0</v>
      </c>
      <c r="BP39">
        <f t="shared" si="45"/>
        <v>1.9277998003107013</v>
      </c>
      <c r="BQ39">
        <f t="shared" si="16"/>
        <v>2.077477488725421</v>
      </c>
    </row>
    <row r="40" spans="1:69" x14ac:dyDescent="0.15">
      <c r="A40" t="s">
        <v>104</v>
      </c>
      <c r="B40">
        <v>109</v>
      </c>
      <c r="C40" s="27">
        <f t="shared" si="46"/>
        <v>10.99999999999568</v>
      </c>
      <c r="D40" s="1">
        <v>55.189</v>
      </c>
      <c r="E40" s="1">
        <v>0.152</v>
      </c>
      <c r="F40" s="1">
        <v>3.6720000000000002</v>
      </c>
      <c r="G40" s="1">
        <v>0.56100000000000005</v>
      </c>
      <c r="H40" s="1">
        <v>6.1539999999999999</v>
      </c>
      <c r="I40" s="1">
        <v>33.215000000000003</v>
      </c>
      <c r="J40" s="1">
        <v>0.66600000000000004</v>
      </c>
      <c r="K40" s="1">
        <v>0.16500000000000001</v>
      </c>
      <c r="L40" s="1">
        <v>8.8999999999999996E-2</v>
      </c>
      <c r="M40" s="1">
        <v>6.0000000000000001E-3</v>
      </c>
      <c r="O40">
        <f t="shared" si="17"/>
        <v>99.869</v>
      </c>
      <c r="Q40" s="1">
        <v>44.180999999999997</v>
      </c>
      <c r="R40" s="1">
        <v>81.244</v>
      </c>
      <c r="S40" s="1">
        <v>11.042</v>
      </c>
      <c r="V40" s="5">
        <v>12</v>
      </c>
      <c r="W40" s="5">
        <v>4</v>
      </c>
      <c r="X40" s="15">
        <v>0</v>
      </c>
      <c r="Z40" s="14">
        <f t="shared" si="18"/>
        <v>1.9101794981268629</v>
      </c>
      <c r="AA40" s="14">
        <f t="shared" si="19"/>
        <v>3.9576121685894151E-3</v>
      </c>
      <c r="AB40" s="14">
        <f t="shared" si="20"/>
        <v>0.14978020476199341</v>
      </c>
      <c r="AC40" s="14">
        <f t="shared" si="21"/>
        <v>1.5350743694108286E-2</v>
      </c>
      <c r="AD40" s="14">
        <f t="shared" si="22"/>
        <v>0</v>
      </c>
      <c r="AE40" s="14">
        <f t="shared" si="23"/>
        <v>0.17812241154919026</v>
      </c>
      <c r="AF40" s="14">
        <f t="shared" si="24"/>
        <v>1.7136943900600174</v>
      </c>
      <c r="AG40" s="14">
        <f t="shared" si="25"/>
        <v>2.469664381190697E-2</v>
      </c>
      <c r="AH40" s="14">
        <f t="shared" si="26"/>
        <v>4.836823680969415E-3</v>
      </c>
      <c r="AI40" s="14">
        <f t="shared" si="27"/>
        <v>2.4777805820389467E-3</v>
      </c>
      <c r="AJ40" s="14">
        <f t="shared" si="28"/>
        <v>4.0261408163851629E-4</v>
      </c>
      <c r="AK40" s="14">
        <f t="shared" si="29"/>
        <v>0</v>
      </c>
      <c r="AL40" s="14">
        <f t="shared" si="30"/>
        <v>4.0034987225173158</v>
      </c>
      <c r="AM40" s="14">
        <f t="shared" si="31"/>
        <v>0.90584584543404167</v>
      </c>
      <c r="AN40" s="11">
        <f t="shared" si="2"/>
        <v>0</v>
      </c>
      <c r="AP40">
        <f t="shared" si="32"/>
        <v>55.189</v>
      </c>
      <c r="AQ40">
        <f t="shared" si="33"/>
        <v>0.152</v>
      </c>
      <c r="AR40">
        <f t="shared" si="34"/>
        <v>3.6720000000000002</v>
      </c>
      <c r="AS40">
        <f t="shared" si="35"/>
        <v>0.56100000000000005</v>
      </c>
      <c r="AT40">
        <f t="shared" si="3"/>
        <v>0</v>
      </c>
      <c r="AU40">
        <f t="shared" si="4"/>
        <v>6.1539999999999999</v>
      </c>
      <c r="AV40">
        <f t="shared" si="36"/>
        <v>33.215000000000003</v>
      </c>
      <c r="AW40">
        <f t="shared" si="37"/>
        <v>0.66600000000000004</v>
      </c>
      <c r="AX40">
        <f t="shared" si="38"/>
        <v>0.16500000000000001</v>
      </c>
      <c r="AY40">
        <f t="shared" si="39"/>
        <v>8.8999999999999996E-2</v>
      </c>
      <c r="AZ40">
        <f t="shared" si="40"/>
        <v>6.0000000000000001E-3</v>
      </c>
      <c r="BA40">
        <f t="shared" si="41"/>
        <v>0</v>
      </c>
      <c r="BB40">
        <f t="shared" si="42"/>
        <v>99.869</v>
      </c>
      <c r="BD40">
        <f t="shared" si="6"/>
        <v>0.91859187749667115</v>
      </c>
      <c r="BE40">
        <f t="shared" si="7"/>
        <v>1.9031878396313826E-3</v>
      </c>
      <c r="BF40">
        <f t="shared" si="8"/>
        <v>7.202824637112594E-2</v>
      </c>
      <c r="BG40">
        <f t="shared" si="9"/>
        <v>7.3820646095137839E-3</v>
      </c>
      <c r="BH40">
        <f t="shared" si="10"/>
        <v>8.5657814152886813E-2</v>
      </c>
      <c r="BI40">
        <f t="shared" si="11"/>
        <v>0</v>
      </c>
      <c r="BJ40">
        <f t="shared" si="12"/>
        <v>0.82410357181846161</v>
      </c>
      <c r="BK40">
        <f t="shared" si="13"/>
        <v>1.1876442203097862E-2</v>
      </c>
      <c r="BL40">
        <f t="shared" si="14"/>
        <v>2.3259944683622462E-3</v>
      </c>
      <c r="BM40">
        <f t="shared" si="15"/>
        <v>1.191547244178823E-3</v>
      </c>
      <c r="BN40">
        <f t="shared" si="43"/>
        <v>1.9361427840765164E-4</v>
      </c>
      <c r="BO40">
        <f t="shared" si="44"/>
        <v>0</v>
      </c>
      <c r="BP40">
        <f t="shared" si="45"/>
        <v>1.9252543604823373</v>
      </c>
      <c r="BQ40">
        <f t="shared" si="16"/>
        <v>2.0794648253721197</v>
      </c>
    </row>
    <row r="41" spans="1:69" x14ac:dyDescent="0.15">
      <c r="A41" t="s">
        <v>105</v>
      </c>
      <c r="B41">
        <v>110</v>
      </c>
      <c r="C41" s="27">
        <f t="shared" si="46"/>
        <v>10.000000000005116</v>
      </c>
      <c r="D41" s="1">
        <v>55.11</v>
      </c>
      <c r="E41" s="1">
        <v>0.153</v>
      </c>
      <c r="F41" s="1">
        <v>3.6890000000000001</v>
      </c>
      <c r="G41" s="1">
        <v>0.56999999999999995</v>
      </c>
      <c r="H41" s="1">
        <v>6.1859999999999999</v>
      </c>
      <c r="I41" s="1">
        <v>33.253</v>
      </c>
      <c r="J41" s="1">
        <v>0.54900000000000004</v>
      </c>
      <c r="K41" s="1">
        <v>0.17100000000000001</v>
      </c>
      <c r="L41" s="1">
        <v>7.6999999999999999E-2</v>
      </c>
      <c r="M41" s="1">
        <v>0.02</v>
      </c>
      <c r="O41">
        <f t="shared" si="17"/>
        <v>99.778000000000006</v>
      </c>
      <c r="Q41" s="1">
        <v>44.180999999999997</v>
      </c>
      <c r="R41" s="1">
        <v>81.233999999999995</v>
      </c>
      <c r="S41" s="1">
        <v>11.042</v>
      </c>
      <c r="V41" s="5">
        <v>12</v>
      </c>
      <c r="W41" s="5">
        <v>4</v>
      </c>
      <c r="X41" s="15">
        <v>0</v>
      </c>
      <c r="Z41" s="14">
        <f t="shared" si="18"/>
        <v>1.9090829560888276</v>
      </c>
      <c r="AA41" s="14">
        <f t="shared" si="19"/>
        <v>3.9870695391459069E-3</v>
      </c>
      <c r="AB41" s="14">
        <f t="shared" si="20"/>
        <v>0.1506028315930292</v>
      </c>
      <c r="AC41" s="14">
        <f t="shared" si="21"/>
        <v>1.5610404246035568E-2</v>
      </c>
      <c r="AD41" s="14">
        <f t="shared" si="22"/>
        <v>0</v>
      </c>
      <c r="AE41" s="14">
        <f t="shared" si="23"/>
        <v>0.17920236000639911</v>
      </c>
      <c r="AF41" s="14">
        <f t="shared" si="24"/>
        <v>1.7171280606356685</v>
      </c>
      <c r="AG41" s="14">
        <f t="shared" si="25"/>
        <v>2.0375524086162267E-2</v>
      </c>
      <c r="AH41" s="14">
        <f t="shared" si="26"/>
        <v>5.0170121995342654E-3</v>
      </c>
      <c r="AI41" s="14">
        <f t="shared" si="27"/>
        <v>2.1455384328399867E-3</v>
      </c>
      <c r="AJ41" s="14">
        <f t="shared" si="28"/>
        <v>1.3431992497021817E-3</v>
      </c>
      <c r="AK41" s="14">
        <f t="shared" si="29"/>
        <v>0</v>
      </c>
      <c r="AL41" s="14">
        <f t="shared" si="30"/>
        <v>4.0044949560773437</v>
      </c>
      <c r="AM41" s="14">
        <f t="shared" si="31"/>
        <v>0.90550045600928342</v>
      </c>
      <c r="AN41" s="11">
        <f t="shared" si="2"/>
        <v>0</v>
      </c>
      <c r="AP41">
        <f t="shared" si="32"/>
        <v>55.11</v>
      </c>
      <c r="AQ41">
        <f t="shared" si="33"/>
        <v>0.153</v>
      </c>
      <c r="AR41">
        <f t="shared" si="34"/>
        <v>3.6890000000000001</v>
      </c>
      <c r="AS41">
        <f t="shared" si="35"/>
        <v>0.56999999999999995</v>
      </c>
      <c r="AT41">
        <f t="shared" si="3"/>
        <v>0</v>
      </c>
      <c r="AU41">
        <f t="shared" si="4"/>
        <v>6.1859999999999999</v>
      </c>
      <c r="AV41">
        <f t="shared" si="36"/>
        <v>33.253</v>
      </c>
      <c r="AW41">
        <f t="shared" si="37"/>
        <v>0.54900000000000004</v>
      </c>
      <c r="AX41">
        <f t="shared" si="38"/>
        <v>0.17100000000000001</v>
      </c>
      <c r="AY41">
        <f t="shared" si="39"/>
        <v>7.6999999999999999E-2</v>
      </c>
      <c r="AZ41">
        <f t="shared" si="40"/>
        <v>0.02</v>
      </c>
      <c r="BA41">
        <f t="shared" si="41"/>
        <v>0</v>
      </c>
      <c r="BB41">
        <f t="shared" si="42"/>
        <v>99.778000000000006</v>
      </c>
      <c r="BD41">
        <f t="shared" si="6"/>
        <v>0.91727696404793613</v>
      </c>
      <c r="BE41">
        <f t="shared" si="7"/>
        <v>1.9157088122605363E-3</v>
      </c>
      <c r="BF41">
        <f t="shared" si="8"/>
        <v>7.2361710474695959E-2</v>
      </c>
      <c r="BG41">
        <f t="shared" si="9"/>
        <v>7.5004934535166778E-3</v>
      </c>
      <c r="BH41">
        <f t="shared" si="10"/>
        <v>8.610322365124437E-2</v>
      </c>
      <c r="BI41">
        <f t="shared" si="11"/>
        <v>0</v>
      </c>
      <c r="BJ41">
        <f t="shared" si="12"/>
        <v>0.82504639691944304</v>
      </c>
      <c r="BK41">
        <f t="shared" si="13"/>
        <v>9.7900401944455359E-3</v>
      </c>
      <c r="BL41">
        <f t="shared" si="14"/>
        <v>2.4105760853936008E-3</v>
      </c>
      <c r="BM41">
        <f t="shared" si="15"/>
        <v>1.0308891887839255E-3</v>
      </c>
      <c r="BN41">
        <f t="shared" si="43"/>
        <v>6.4538092802550549E-4</v>
      </c>
      <c r="BO41">
        <f t="shared" si="44"/>
        <v>0</v>
      </c>
      <c r="BP41">
        <f t="shared" si="45"/>
        <v>1.9240813837557456</v>
      </c>
      <c r="BQ41">
        <f t="shared" si="16"/>
        <v>2.0812502994341635</v>
      </c>
    </row>
    <row r="42" spans="1:69" x14ac:dyDescent="0.15">
      <c r="A42" t="s">
        <v>106</v>
      </c>
      <c r="B42">
        <v>111</v>
      </c>
      <c r="C42" s="27">
        <f t="shared" si="46"/>
        <v>9.0000000000003411</v>
      </c>
      <c r="D42" s="1">
        <v>55.222999999999999</v>
      </c>
      <c r="E42" s="1">
        <v>0.14199999999999999</v>
      </c>
      <c r="F42" s="1">
        <v>3.6840000000000002</v>
      </c>
      <c r="G42" s="1">
        <v>0.56299999999999994</v>
      </c>
      <c r="H42" s="1">
        <v>6.2030000000000003</v>
      </c>
      <c r="I42" s="1">
        <v>33.340000000000003</v>
      </c>
      <c r="J42" s="1">
        <v>0.53</v>
      </c>
      <c r="K42" s="1">
        <v>0.155</v>
      </c>
      <c r="L42" s="1">
        <v>7.2999999999999995E-2</v>
      </c>
      <c r="M42" s="1">
        <v>0.01</v>
      </c>
      <c r="O42">
        <f t="shared" si="17"/>
        <v>99.923000000000002</v>
      </c>
      <c r="Q42" s="1">
        <v>44.180999999999997</v>
      </c>
      <c r="R42" s="1">
        <v>81.224999999999994</v>
      </c>
      <c r="S42" s="1">
        <v>11.042</v>
      </c>
      <c r="V42" s="5">
        <v>12</v>
      </c>
      <c r="W42" s="5">
        <v>4</v>
      </c>
      <c r="X42" s="15">
        <v>0</v>
      </c>
      <c r="Z42" s="14">
        <f t="shared" si="18"/>
        <v>1.9098064427860928</v>
      </c>
      <c r="AA42" s="14">
        <f t="shared" si="19"/>
        <v>3.6942449863974236E-3</v>
      </c>
      <c r="AB42" s="14">
        <f t="shared" si="20"/>
        <v>0.15014783430509118</v>
      </c>
      <c r="AC42" s="14">
        <f t="shared" si="21"/>
        <v>1.5392978314647844E-2</v>
      </c>
      <c r="AD42" s="14">
        <f t="shared" si="22"/>
        <v>0</v>
      </c>
      <c r="AE42" s="14">
        <f t="shared" si="23"/>
        <v>0.17939509275463367</v>
      </c>
      <c r="AF42" s="14">
        <f t="shared" si="24"/>
        <v>1.7187488365978181</v>
      </c>
      <c r="AG42" s="14">
        <f t="shared" si="25"/>
        <v>1.9637549015417276E-2</v>
      </c>
      <c r="AH42" s="14">
        <f t="shared" si="26"/>
        <v>4.5399985437428701E-3</v>
      </c>
      <c r="AI42" s="14">
        <f t="shared" si="27"/>
        <v>2.0306889334303926E-3</v>
      </c>
      <c r="AJ42" s="14">
        <f t="shared" si="28"/>
        <v>6.7047936073750278E-4</v>
      </c>
      <c r="AK42" s="14">
        <f t="shared" si="29"/>
        <v>0</v>
      </c>
      <c r="AL42" s="14">
        <f t="shared" si="30"/>
        <v>4.0040641455980097</v>
      </c>
      <c r="AM42" s="14">
        <f t="shared" si="31"/>
        <v>0.90548920449049719</v>
      </c>
      <c r="AN42" s="11">
        <f t="shared" si="2"/>
        <v>0</v>
      </c>
      <c r="AP42">
        <f t="shared" si="32"/>
        <v>55.222999999999999</v>
      </c>
      <c r="AQ42">
        <f t="shared" si="33"/>
        <v>0.14199999999999999</v>
      </c>
      <c r="AR42">
        <f t="shared" si="34"/>
        <v>3.6840000000000002</v>
      </c>
      <c r="AS42">
        <f t="shared" si="35"/>
        <v>0.56299999999999994</v>
      </c>
      <c r="AT42">
        <f t="shared" si="3"/>
        <v>0</v>
      </c>
      <c r="AU42">
        <f t="shared" si="4"/>
        <v>6.2030000000000003</v>
      </c>
      <c r="AV42">
        <f t="shared" si="36"/>
        <v>33.340000000000003</v>
      </c>
      <c r="AW42">
        <f t="shared" si="37"/>
        <v>0.53</v>
      </c>
      <c r="AX42">
        <f t="shared" si="38"/>
        <v>0.155</v>
      </c>
      <c r="AY42">
        <f t="shared" si="39"/>
        <v>7.2999999999999995E-2</v>
      </c>
      <c r="AZ42">
        <f t="shared" si="40"/>
        <v>0.01</v>
      </c>
      <c r="BA42">
        <f t="shared" si="41"/>
        <v>0</v>
      </c>
      <c r="BB42">
        <f t="shared" si="42"/>
        <v>99.923000000000002</v>
      </c>
      <c r="BD42">
        <f t="shared" si="6"/>
        <v>0.9191577896138482</v>
      </c>
      <c r="BE42">
        <f t="shared" si="7"/>
        <v>1.7779781133398442E-3</v>
      </c>
      <c r="BF42">
        <f t="shared" si="8"/>
        <v>7.2263632797175376E-2</v>
      </c>
      <c r="BG42">
        <f t="shared" si="9"/>
        <v>7.4083821304033147E-3</v>
      </c>
      <c r="BH42">
        <f t="shared" si="10"/>
        <v>8.633984744724682E-2</v>
      </c>
      <c r="BI42">
        <f t="shared" si="11"/>
        <v>0</v>
      </c>
      <c r="BJ42">
        <f t="shared" si="12"/>
        <v>0.82720497017695349</v>
      </c>
      <c r="BK42">
        <f t="shared" si="13"/>
        <v>9.4512227742370378E-3</v>
      </c>
      <c r="BL42">
        <f t="shared" si="14"/>
        <v>2.1850251066433224E-3</v>
      </c>
      <c r="BM42">
        <f t="shared" si="15"/>
        <v>9.7733650365229292E-4</v>
      </c>
      <c r="BN42">
        <f t="shared" si="43"/>
        <v>3.2269046401275274E-4</v>
      </c>
      <c r="BO42">
        <f t="shared" si="44"/>
        <v>0</v>
      </c>
      <c r="BP42">
        <f t="shared" si="45"/>
        <v>1.9270888751275124</v>
      </c>
      <c r="BQ42">
        <f t="shared" si="16"/>
        <v>2.0777786625606804</v>
      </c>
    </row>
    <row r="43" spans="1:69" x14ac:dyDescent="0.15">
      <c r="A43" t="s">
        <v>107</v>
      </c>
      <c r="B43">
        <v>112</v>
      </c>
      <c r="C43" s="27">
        <f t="shared" si="46"/>
        <v>9.9999999999909051</v>
      </c>
      <c r="D43" s="1">
        <v>55.063000000000002</v>
      </c>
      <c r="E43" s="1">
        <v>0.157</v>
      </c>
      <c r="F43" s="1">
        <v>3.661</v>
      </c>
      <c r="G43" s="1">
        <v>0.56999999999999995</v>
      </c>
      <c r="H43" s="1">
        <v>6.15</v>
      </c>
      <c r="I43" s="1">
        <v>33.151000000000003</v>
      </c>
      <c r="J43" s="1">
        <v>0.67300000000000004</v>
      </c>
      <c r="K43" s="1">
        <v>0.16500000000000001</v>
      </c>
      <c r="L43" s="1">
        <v>7.4999999999999997E-2</v>
      </c>
      <c r="M43" s="1">
        <v>1.6E-2</v>
      </c>
      <c r="O43">
        <f t="shared" si="17"/>
        <v>99.681000000000026</v>
      </c>
      <c r="Q43" s="1">
        <v>44.180999999999997</v>
      </c>
      <c r="R43" s="1">
        <v>81.215000000000003</v>
      </c>
      <c r="S43" s="1">
        <v>11.042</v>
      </c>
      <c r="V43" s="5">
        <v>12</v>
      </c>
      <c r="W43" s="5">
        <v>4</v>
      </c>
      <c r="X43" s="15">
        <v>0</v>
      </c>
      <c r="Z43" s="14">
        <f t="shared" si="18"/>
        <v>1.9096306488980042</v>
      </c>
      <c r="AA43" s="14">
        <f t="shared" si="19"/>
        <v>4.0959736068824047E-3</v>
      </c>
      <c r="AB43" s="14">
        <f t="shared" si="20"/>
        <v>0.14963022489492522</v>
      </c>
      <c r="AC43" s="14">
        <f t="shared" si="21"/>
        <v>1.5628211042190084E-2</v>
      </c>
      <c r="AD43" s="14">
        <f t="shared" si="22"/>
        <v>0</v>
      </c>
      <c r="AE43" s="14">
        <f t="shared" si="23"/>
        <v>0.17836270187819467</v>
      </c>
      <c r="AF43" s="14">
        <f t="shared" si="24"/>
        <v>1.7138136757177709</v>
      </c>
      <c r="AG43" s="14">
        <f t="shared" si="25"/>
        <v>2.5006138115739082E-2</v>
      </c>
      <c r="AH43" s="14">
        <f t="shared" si="26"/>
        <v>4.8464987883548296E-3</v>
      </c>
      <c r="AI43" s="14">
        <f t="shared" si="27"/>
        <v>2.092194009383902E-3</v>
      </c>
      <c r="AJ43" s="14">
        <f t="shared" si="28"/>
        <v>1.0757851502218804E-3</v>
      </c>
      <c r="AK43" s="14">
        <f t="shared" si="29"/>
        <v>0</v>
      </c>
      <c r="AL43" s="14">
        <f t="shared" si="30"/>
        <v>4.0041820521016662</v>
      </c>
      <c r="AM43" s="14">
        <f t="shared" si="31"/>
        <v>0.90573674632551604</v>
      </c>
      <c r="AN43" s="11">
        <f t="shared" si="2"/>
        <v>0</v>
      </c>
      <c r="AP43">
        <f t="shared" si="32"/>
        <v>55.063000000000002</v>
      </c>
      <c r="AQ43">
        <f t="shared" si="33"/>
        <v>0.157</v>
      </c>
      <c r="AR43">
        <f t="shared" si="34"/>
        <v>3.661</v>
      </c>
      <c r="AS43">
        <f t="shared" si="35"/>
        <v>0.56999999999999995</v>
      </c>
      <c r="AT43">
        <f t="shared" si="3"/>
        <v>0</v>
      </c>
      <c r="AU43">
        <f t="shared" si="4"/>
        <v>6.15</v>
      </c>
      <c r="AV43">
        <f t="shared" si="36"/>
        <v>33.151000000000003</v>
      </c>
      <c r="AW43">
        <f t="shared" si="37"/>
        <v>0.67300000000000004</v>
      </c>
      <c r="AX43">
        <f t="shared" si="38"/>
        <v>0.16500000000000001</v>
      </c>
      <c r="AY43">
        <f t="shared" si="39"/>
        <v>7.4999999999999997E-2</v>
      </c>
      <c r="AZ43">
        <f t="shared" si="40"/>
        <v>1.6E-2</v>
      </c>
      <c r="BA43">
        <f t="shared" si="41"/>
        <v>0</v>
      </c>
      <c r="BB43">
        <f t="shared" si="42"/>
        <v>99.681000000000026</v>
      </c>
      <c r="BD43">
        <f t="shared" si="6"/>
        <v>0.91649467376830895</v>
      </c>
      <c r="BE43">
        <f t="shared" si="7"/>
        <v>1.9657927027771516E-3</v>
      </c>
      <c r="BF43">
        <f t="shared" si="8"/>
        <v>7.1812475480580631E-2</v>
      </c>
      <c r="BG43">
        <f t="shared" si="9"/>
        <v>7.5004934535166778E-3</v>
      </c>
      <c r="BH43">
        <f t="shared" si="10"/>
        <v>8.5602137965592129E-2</v>
      </c>
      <c r="BI43">
        <f t="shared" si="11"/>
        <v>0</v>
      </c>
      <c r="BJ43">
        <f t="shared" si="12"/>
        <v>0.82251565585891373</v>
      </c>
      <c r="BK43">
        <f t="shared" si="13"/>
        <v>1.2001269673700993E-2</v>
      </c>
      <c r="BL43">
        <f t="shared" si="14"/>
        <v>2.3259944683622462E-3</v>
      </c>
      <c r="BM43">
        <f t="shared" si="15"/>
        <v>1.0041128462181092E-3</v>
      </c>
      <c r="BN43">
        <f t="shared" si="43"/>
        <v>5.1630474242040432E-4</v>
      </c>
      <c r="BO43">
        <f t="shared" si="44"/>
        <v>0</v>
      </c>
      <c r="BP43">
        <f t="shared" si="45"/>
        <v>1.9217389109603911</v>
      </c>
      <c r="BQ43">
        <f t="shared" si="16"/>
        <v>2.083624382721466</v>
      </c>
    </row>
    <row r="44" spans="1:69" x14ac:dyDescent="0.15">
      <c r="A44" t="s">
        <v>108</v>
      </c>
      <c r="B44">
        <v>113</v>
      </c>
      <c r="C44" s="27">
        <f t="shared" si="46"/>
        <v>11.000000000009891</v>
      </c>
      <c r="D44" s="1">
        <v>55.091000000000001</v>
      </c>
      <c r="E44" s="1">
        <v>0.14699999999999999</v>
      </c>
      <c r="F44" s="1">
        <v>3.6779999999999999</v>
      </c>
      <c r="G44" s="1">
        <v>0.57399999999999995</v>
      </c>
      <c r="H44" s="1">
        <v>6.1790000000000003</v>
      </c>
      <c r="I44" s="1">
        <v>33.234999999999999</v>
      </c>
      <c r="J44" s="1">
        <v>0.6</v>
      </c>
      <c r="K44" s="1">
        <v>0.16600000000000001</v>
      </c>
      <c r="L44" s="1">
        <v>8.5000000000000006E-2</v>
      </c>
      <c r="M44" s="1">
        <v>2E-3</v>
      </c>
      <c r="O44">
        <f t="shared" si="17"/>
        <v>99.756999999999977</v>
      </c>
      <c r="Q44" s="1">
        <v>44.180999999999997</v>
      </c>
      <c r="R44" s="1">
        <v>81.203999999999994</v>
      </c>
      <c r="S44" s="1">
        <v>11.042</v>
      </c>
      <c r="V44" s="5">
        <v>12</v>
      </c>
      <c r="W44" s="5">
        <v>4</v>
      </c>
      <c r="X44" s="15">
        <v>0</v>
      </c>
      <c r="Z44" s="14">
        <f t="shared" si="18"/>
        <v>1.9090312251535086</v>
      </c>
      <c r="AA44" s="14">
        <f t="shared" si="19"/>
        <v>3.8319311848721044E-3</v>
      </c>
      <c r="AB44" s="14">
        <f t="shared" si="20"/>
        <v>0.15020147381905688</v>
      </c>
      <c r="AC44" s="14">
        <f t="shared" si="21"/>
        <v>1.5724946386135443E-2</v>
      </c>
      <c r="AD44" s="14">
        <f t="shared" si="22"/>
        <v>0</v>
      </c>
      <c r="AE44" s="14">
        <f t="shared" si="23"/>
        <v>0.1790564588668439</v>
      </c>
      <c r="AF44" s="14">
        <f t="shared" si="24"/>
        <v>1.7167439403698119</v>
      </c>
      <c r="AG44" s="14">
        <f t="shared" si="25"/>
        <v>2.2275408705227276E-2</v>
      </c>
      <c r="AH44" s="14">
        <f t="shared" si="26"/>
        <v>4.8718636122600358E-3</v>
      </c>
      <c r="AI44" s="14">
        <f t="shared" si="27"/>
        <v>2.3692041569101157E-3</v>
      </c>
      <c r="AJ44" s="14">
        <f t="shared" si="28"/>
        <v>1.3436260879390804E-4</v>
      </c>
      <c r="AK44" s="14">
        <f t="shared" si="29"/>
        <v>0</v>
      </c>
      <c r="AL44" s="14">
        <f t="shared" si="30"/>
        <v>4.0042408148634197</v>
      </c>
      <c r="AM44" s="14">
        <f t="shared" si="31"/>
        <v>0.90555099632907499</v>
      </c>
      <c r="AN44" s="11">
        <f t="shared" si="2"/>
        <v>0</v>
      </c>
      <c r="AP44">
        <f t="shared" si="32"/>
        <v>55.091000000000001</v>
      </c>
      <c r="AQ44">
        <f t="shared" si="33"/>
        <v>0.14699999999999999</v>
      </c>
      <c r="AR44">
        <f t="shared" si="34"/>
        <v>3.6779999999999999</v>
      </c>
      <c r="AS44">
        <f t="shared" si="35"/>
        <v>0.57399999999999995</v>
      </c>
      <c r="AT44">
        <f t="shared" si="3"/>
        <v>0</v>
      </c>
      <c r="AU44">
        <f t="shared" si="4"/>
        <v>6.1790000000000003</v>
      </c>
      <c r="AV44">
        <f t="shared" si="36"/>
        <v>33.234999999999999</v>
      </c>
      <c r="AW44">
        <f t="shared" si="37"/>
        <v>0.6</v>
      </c>
      <c r="AX44">
        <f t="shared" si="38"/>
        <v>0.16600000000000001</v>
      </c>
      <c r="AY44">
        <f t="shared" si="39"/>
        <v>8.5000000000000006E-2</v>
      </c>
      <c r="AZ44">
        <f t="shared" si="40"/>
        <v>2E-3</v>
      </c>
      <c r="BA44">
        <f t="shared" si="41"/>
        <v>0</v>
      </c>
      <c r="BB44">
        <f t="shared" si="42"/>
        <v>99.756999999999977</v>
      </c>
      <c r="BD44">
        <f t="shared" si="6"/>
        <v>0.91696071904127829</v>
      </c>
      <c r="BE44">
        <f t="shared" si="7"/>
        <v>1.8405829764856134E-3</v>
      </c>
      <c r="BF44">
        <f t="shared" si="8"/>
        <v>7.2145939584150651E-2</v>
      </c>
      <c r="BG44">
        <f t="shared" si="9"/>
        <v>7.553128495295742E-3</v>
      </c>
      <c r="BH44">
        <f t="shared" si="10"/>
        <v>8.6005790323478659E-2</v>
      </c>
      <c r="BI44">
        <f t="shared" si="11"/>
        <v>0</v>
      </c>
      <c r="BJ44">
        <f t="shared" si="12"/>
        <v>0.82459979555582019</v>
      </c>
      <c r="BK44">
        <f t="shared" si="13"/>
        <v>1.0699497480268343E-2</v>
      </c>
      <c r="BL44">
        <f t="shared" si="14"/>
        <v>2.3400914045341387E-3</v>
      </c>
      <c r="BM44">
        <f t="shared" si="15"/>
        <v>1.1379945590471907E-3</v>
      </c>
      <c r="BN44">
        <f t="shared" si="43"/>
        <v>6.453809280255054E-5</v>
      </c>
      <c r="BO44">
        <f t="shared" si="44"/>
        <v>0</v>
      </c>
      <c r="BP44">
        <f t="shared" si="45"/>
        <v>1.9233480775131615</v>
      </c>
      <c r="BQ44">
        <f t="shared" si="16"/>
        <v>2.0819116735441869</v>
      </c>
    </row>
    <row r="45" spans="1:69" x14ac:dyDescent="0.15">
      <c r="A45" t="s">
        <v>109</v>
      </c>
      <c r="B45">
        <v>114</v>
      </c>
      <c r="C45" s="27">
        <f t="shared" si="46"/>
        <v>9.0000000000003411</v>
      </c>
      <c r="D45" s="1">
        <v>54.664000000000001</v>
      </c>
      <c r="E45" s="1">
        <v>0.20300000000000001</v>
      </c>
      <c r="F45" s="1">
        <v>3.8530000000000002</v>
      </c>
      <c r="G45" s="1">
        <v>0.60199999999999998</v>
      </c>
      <c r="H45" s="1">
        <v>5.8449999999999998</v>
      </c>
      <c r="I45" s="1">
        <v>31.834</v>
      </c>
      <c r="J45" s="1">
        <v>2.6230000000000002</v>
      </c>
      <c r="K45" s="1">
        <v>0.159</v>
      </c>
      <c r="L45" s="1">
        <v>7.8E-2</v>
      </c>
      <c r="M45" s="1">
        <v>4.2999999999999997E-2</v>
      </c>
      <c r="O45">
        <f t="shared" si="17"/>
        <v>99.904000000000025</v>
      </c>
      <c r="Q45" s="1">
        <v>44.180999999999997</v>
      </c>
      <c r="R45" s="1">
        <v>81.194999999999993</v>
      </c>
      <c r="S45" s="1">
        <v>11.042</v>
      </c>
      <c r="V45" s="5">
        <v>12</v>
      </c>
      <c r="W45" s="5">
        <v>4</v>
      </c>
      <c r="X45" s="15">
        <v>0</v>
      </c>
      <c r="Z45" s="14">
        <f t="shared" si="18"/>
        <v>1.9008140429773734</v>
      </c>
      <c r="AA45" s="14">
        <f t="shared" si="19"/>
        <v>5.3100945271319644E-3</v>
      </c>
      <c r="AB45" s="14">
        <f t="shared" si="20"/>
        <v>0.1578946176727867</v>
      </c>
      <c r="AC45" s="14">
        <f t="shared" si="21"/>
        <v>1.6549299666873383E-2</v>
      </c>
      <c r="AD45" s="14">
        <f t="shared" si="22"/>
        <v>0</v>
      </c>
      <c r="AE45" s="14">
        <f t="shared" si="23"/>
        <v>0.16996604133466112</v>
      </c>
      <c r="AF45" s="14">
        <f t="shared" si="24"/>
        <v>1.6500872163999249</v>
      </c>
      <c r="AG45" s="14">
        <f t="shared" si="25"/>
        <v>9.7718899897063977E-2</v>
      </c>
      <c r="AH45" s="14">
        <f t="shared" si="26"/>
        <v>4.6826317532031401E-3</v>
      </c>
      <c r="AI45" s="14">
        <f t="shared" si="27"/>
        <v>2.1816446365499204E-3</v>
      </c>
      <c r="AJ45" s="14">
        <f t="shared" si="28"/>
        <v>2.8988299201918315E-3</v>
      </c>
      <c r="AK45" s="14">
        <f t="shared" si="29"/>
        <v>0</v>
      </c>
      <c r="AL45" s="14">
        <f t="shared" si="30"/>
        <v>4.0081033187857606</v>
      </c>
      <c r="AM45" s="14">
        <f t="shared" si="31"/>
        <v>0.90661479788442167</v>
      </c>
      <c r="AN45" s="11">
        <f t="shared" si="2"/>
        <v>0</v>
      </c>
      <c r="AP45">
        <f t="shared" si="32"/>
        <v>54.664000000000001</v>
      </c>
      <c r="AQ45">
        <f t="shared" si="33"/>
        <v>0.20300000000000001</v>
      </c>
      <c r="AR45">
        <f t="shared" si="34"/>
        <v>3.8530000000000002</v>
      </c>
      <c r="AS45">
        <f t="shared" si="35"/>
        <v>0.60199999999999998</v>
      </c>
      <c r="AT45">
        <f t="shared" si="3"/>
        <v>0</v>
      </c>
      <c r="AU45">
        <f t="shared" si="4"/>
        <v>5.8450000000000006</v>
      </c>
      <c r="AV45">
        <f t="shared" si="36"/>
        <v>31.834</v>
      </c>
      <c r="AW45">
        <f t="shared" si="37"/>
        <v>2.6230000000000002</v>
      </c>
      <c r="AX45">
        <f t="shared" si="38"/>
        <v>0.159</v>
      </c>
      <c r="AY45">
        <f t="shared" si="39"/>
        <v>7.8E-2</v>
      </c>
      <c r="AZ45">
        <f t="shared" si="40"/>
        <v>4.2999999999999997E-2</v>
      </c>
      <c r="BA45">
        <f t="shared" si="41"/>
        <v>0</v>
      </c>
      <c r="BB45">
        <f t="shared" si="42"/>
        <v>99.904000000000025</v>
      </c>
      <c r="BD45">
        <f t="shared" si="6"/>
        <v>0.90985352862849544</v>
      </c>
      <c r="BE45">
        <f t="shared" si="7"/>
        <v>2.5417574437182284E-3</v>
      </c>
      <c r="BF45">
        <f t="shared" si="8"/>
        <v>7.5578658297371523E-2</v>
      </c>
      <c r="BG45">
        <f t="shared" si="9"/>
        <v>7.9215737877491935E-3</v>
      </c>
      <c r="BH45">
        <f t="shared" si="10"/>
        <v>8.1356828684371704E-2</v>
      </c>
      <c r="BI45">
        <f t="shared" si="11"/>
        <v>0</v>
      </c>
      <c r="BJ45">
        <f t="shared" si="12"/>
        <v>0.78983932275384328</v>
      </c>
      <c r="BK45">
        <f t="shared" si="13"/>
        <v>4.6774636484573112E-2</v>
      </c>
      <c r="BL45">
        <f t="shared" si="14"/>
        <v>2.241412851330892E-3</v>
      </c>
      <c r="BM45">
        <f t="shared" si="15"/>
        <v>1.0442773600668337E-3</v>
      </c>
      <c r="BN45">
        <f t="shared" si="43"/>
        <v>1.3875689952548365E-3</v>
      </c>
      <c r="BO45">
        <f t="shared" si="44"/>
        <v>0</v>
      </c>
      <c r="BP45">
        <f t="shared" si="45"/>
        <v>1.9185395652867752</v>
      </c>
      <c r="BQ45">
        <f t="shared" si="16"/>
        <v>2.0891429039602039</v>
      </c>
    </row>
    <row r="46" spans="1:69" x14ac:dyDescent="0.15">
      <c r="A46" t="s">
        <v>110</v>
      </c>
      <c r="B46">
        <v>115</v>
      </c>
      <c r="C46" s="27">
        <f t="shared" si="46"/>
        <v>9.9999999999909051</v>
      </c>
      <c r="D46" s="1">
        <v>55.338999999999999</v>
      </c>
      <c r="E46" s="1">
        <v>0.158</v>
      </c>
      <c r="F46" s="1">
        <v>3.6669999999999998</v>
      </c>
      <c r="G46" s="1">
        <v>0.57599999999999996</v>
      </c>
      <c r="H46" s="1">
        <v>6.202</v>
      </c>
      <c r="I46" s="1">
        <v>33.360999999999997</v>
      </c>
      <c r="J46" s="1">
        <v>0.65</v>
      </c>
      <c r="K46" s="1">
        <v>0.16800000000000001</v>
      </c>
      <c r="L46" s="1">
        <v>8.2000000000000003E-2</v>
      </c>
      <c r="M46" s="1">
        <v>5.0000000000000001E-3</v>
      </c>
      <c r="O46">
        <f t="shared" si="17"/>
        <v>100.208</v>
      </c>
      <c r="Q46" s="1">
        <v>44.180999999999997</v>
      </c>
      <c r="R46" s="1">
        <v>81.185000000000002</v>
      </c>
      <c r="S46" s="1">
        <v>11.042</v>
      </c>
      <c r="V46" s="5">
        <v>12</v>
      </c>
      <c r="W46" s="5">
        <v>4</v>
      </c>
      <c r="X46" s="15">
        <v>0</v>
      </c>
      <c r="Z46" s="14">
        <f t="shared" si="18"/>
        <v>1.9092635325218268</v>
      </c>
      <c r="AA46" s="14">
        <f t="shared" si="19"/>
        <v>4.1007155740627101E-3</v>
      </c>
      <c r="AB46" s="14">
        <f t="shared" si="20"/>
        <v>0.14909928929558935</v>
      </c>
      <c r="AC46" s="14">
        <f t="shared" si="21"/>
        <v>1.5710932349974824E-2</v>
      </c>
      <c r="AD46" s="14">
        <f t="shared" si="22"/>
        <v>0</v>
      </c>
      <c r="AE46" s="14">
        <f t="shared" si="23"/>
        <v>0.17893930747070916</v>
      </c>
      <c r="AF46" s="14">
        <f t="shared" si="24"/>
        <v>1.7157384910044684</v>
      </c>
      <c r="AG46" s="14">
        <f t="shared" si="25"/>
        <v>2.4026470728856549E-2</v>
      </c>
      <c r="AH46" s="14">
        <f t="shared" si="26"/>
        <v>4.9090619144217052E-3</v>
      </c>
      <c r="AI46" s="14">
        <f t="shared" si="27"/>
        <v>2.2756192913111831E-3</v>
      </c>
      <c r="AJ46" s="14">
        <f t="shared" si="28"/>
        <v>3.3444186021381228E-4</v>
      </c>
      <c r="AK46" s="14">
        <f t="shared" si="29"/>
        <v>0</v>
      </c>
      <c r="AL46" s="14">
        <f t="shared" si="30"/>
        <v>4.0043978620114355</v>
      </c>
      <c r="AM46" s="14">
        <f t="shared" si="31"/>
        <v>0.90555686691704618</v>
      </c>
      <c r="AN46" s="11">
        <f t="shared" si="2"/>
        <v>0</v>
      </c>
      <c r="AP46">
        <f t="shared" si="32"/>
        <v>55.338999999999999</v>
      </c>
      <c r="AQ46">
        <f t="shared" si="33"/>
        <v>0.158</v>
      </c>
      <c r="AR46">
        <f t="shared" si="34"/>
        <v>3.6669999999999998</v>
      </c>
      <c r="AS46">
        <f t="shared" si="35"/>
        <v>0.57599999999999996</v>
      </c>
      <c r="AT46">
        <f t="shared" si="3"/>
        <v>0</v>
      </c>
      <c r="AU46">
        <f t="shared" si="4"/>
        <v>6.202</v>
      </c>
      <c r="AV46">
        <f t="shared" si="36"/>
        <v>33.360999999999997</v>
      </c>
      <c r="AW46">
        <f t="shared" si="37"/>
        <v>0.65</v>
      </c>
      <c r="AX46">
        <f t="shared" si="38"/>
        <v>0.16800000000000001</v>
      </c>
      <c r="AY46">
        <f t="shared" si="39"/>
        <v>8.2000000000000003E-2</v>
      </c>
      <c r="AZ46">
        <f t="shared" si="40"/>
        <v>5.0000000000000001E-3</v>
      </c>
      <c r="BA46">
        <f t="shared" si="41"/>
        <v>0</v>
      </c>
      <c r="BB46">
        <f t="shared" si="42"/>
        <v>100.208</v>
      </c>
      <c r="BD46">
        <f t="shared" si="6"/>
        <v>0.92108854860186418</v>
      </c>
      <c r="BE46">
        <f t="shared" si="7"/>
        <v>1.9783136754063057E-3</v>
      </c>
      <c r="BF46">
        <f t="shared" si="8"/>
        <v>7.1930168693605342E-2</v>
      </c>
      <c r="BG46">
        <f t="shared" si="9"/>
        <v>7.5794460161852746E-3</v>
      </c>
      <c r="BH46">
        <f t="shared" si="10"/>
        <v>8.6325928400423149E-2</v>
      </c>
      <c r="BI46">
        <f t="shared" si="11"/>
        <v>0</v>
      </c>
      <c r="BJ46">
        <f t="shared" si="12"/>
        <v>0.82772600510117988</v>
      </c>
      <c r="BK46">
        <f t="shared" si="13"/>
        <v>1.1591122270290707E-2</v>
      </c>
      <c r="BL46">
        <f t="shared" si="14"/>
        <v>2.3682852768779237E-3</v>
      </c>
      <c r="BM46">
        <f t="shared" si="15"/>
        <v>1.0978300451984662E-3</v>
      </c>
      <c r="BN46">
        <f t="shared" si="43"/>
        <v>1.6134523200637637E-4</v>
      </c>
      <c r="BO46">
        <f t="shared" si="44"/>
        <v>0</v>
      </c>
      <c r="BP46">
        <f t="shared" si="45"/>
        <v>1.9318469933130376</v>
      </c>
      <c r="BQ46">
        <f t="shared" si="16"/>
        <v>2.0728338610005848</v>
      </c>
    </row>
    <row r="47" spans="1:69" x14ac:dyDescent="0.15">
      <c r="A47" t="s">
        <v>111</v>
      </c>
      <c r="B47">
        <v>116</v>
      </c>
      <c r="C47" s="27">
        <f t="shared" si="46"/>
        <v>10.99999999999568</v>
      </c>
      <c r="D47" s="1">
        <v>55.277999999999999</v>
      </c>
      <c r="E47" s="1">
        <v>0.14799999999999999</v>
      </c>
      <c r="F47" s="1">
        <v>3.6480000000000001</v>
      </c>
      <c r="G47" s="1">
        <v>0.57099999999999995</v>
      </c>
      <c r="H47" s="1">
        <v>6.2149999999999999</v>
      </c>
      <c r="I47" s="1">
        <v>33.415999999999997</v>
      </c>
      <c r="J47" s="1">
        <v>0.48899999999999999</v>
      </c>
      <c r="K47" s="1">
        <v>0.16</v>
      </c>
      <c r="L47" s="1">
        <v>8.5000000000000006E-2</v>
      </c>
      <c r="M47" s="1">
        <v>0</v>
      </c>
      <c r="O47">
        <f t="shared" si="17"/>
        <v>100.00999999999999</v>
      </c>
      <c r="Q47" s="1">
        <v>44.180999999999997</v>
      </c>
      <c r="R47" s="1">
        <v>81.174000000000007</v>
      </c>
      <c r="S47" s="1">
        <v>11.042</v>
      </c>
      <c r="V47" s="5">
        <v>12</v>
      </c>
      <c r="W47" s="5">
        <v>4</v>
      </c>
      <c r="X47" s="15">
        <v>0</v>
      </c>
      <c r="Z47" s="14">
        <f t="shared" si="18"/>
        <v>1.9100739877912396</v>
      </c>
      <c r="AA47" s="14">
        <f t="shared" si="19"/>
        <v>3.8470477268466733E-3</v>
      </c>
      <c r="AB47" s="14">
        <f t="shared" si="20"/>
        <v>0.14855346672363878</v>
      </c>
      <c r="AC47" s="14">
        <f t="shared" si="21"/>
        <v>1.5598357924737589E-2</v>
      </c>
      <c r="AD47" s="14">
        <f t="shared" si="22"/>
        <v>0</v>
      </c>
      <c r="AE47" s="14">
        <f t="shared" si="23"/>
        <v>0.17958845798505349</v>
      </c>
      <c r="AF47" s="14">
        <f t="shared" si="24"/>
        <v>1.7211938855358146</v>
      </c>
      <c r="AG47" s="14">
        <f t="shared" si="25"/>
        <v>1.8102926252905435E-2</v>
      </c>
      <c r="AH47" s="14">
        <f t="shared" si="26"/>
        <v>4.6824431004197382E-3</v>
      </c>
      <c r="AI47" s="14">
        <f t="shared" si="27"/>
        <v>2.3624791170715068E-3</v>
      </c>
      <c r="AJ47" s="14">
        <f t="shared" si="28"/>
        <v>0</v>
      </c>
      <c r="AK47" s="14">
        <f t="shared" si="29"/>
        <v>0</v>
      </c>
      <c r="AL47" s="14">
        <f t="shared" si="30"/>
        <v>4.0040030521577261</v>
      </c>
      <c r="AM47" s="14">
        <f t="shared" si="31"/>
        <v>0.9055186625669106</v>
      </c>
      <c r="AN47" s="11">
        <f t="shared" si="2"/>
        <v>0</v>
      </c>
      <c r="AP47">
        <f t="shared" si="32"/>
        <v>55.277999999999999</v>
      </c>
      <c r="AQ47">
        <f t="shared" si="33"/>
        <v>0.14799999999999999</v>
      </c>
      <c r="AR47">
        <f t="shared" si="34"/>
        <v>3.6480000000000001</v>
      </c>
      <c r="AS47">
        <f t="shared" si="35"/>
        <v>0.57099999999999995</v>
      </c>
      <c r="AT47">
        <f t="shared" si="3"/>
        <v>0</v>
      </c>
      <c r="AU47">
        <f t="shared" si="4"/>
        <v>6.2149999999999999</v>
      </c>
      <c r="AV47">
        <f t="shared" si="36"/>
        <v>33.415999999999997</v>
      </c>
      <c r="AW47">
        <f t="shared" si="37"/>
        <v>0.48899999999999999</v>
      </c>
      <c r="AX47">
        <f t="shared" si="38"/>
        <v>0.16</v>
      </c>
      <c r="AY47">
        <f t="shared" si="39"/>
        <v>8.5000000000000006E-2</v>
      </c>
      <c r="AZ47">
        <f t="shared" si="40"/>
        <v>0</v>
      </c>
      <c r="BA47">
        <f t="shared" si="41"/>
        <v>0</v>
      </c>
      <c r="BB47">
        <f t="shared" si="42"/>
        <v>100.00999999999999</v>
      </c>
      <c r="BD47">
        <f t="shared" si="6"/>
        <v>0.92007323568575239</v>
      </c>
      <c r="BE47">
        <f t="shared" si="7"/>
        <v>1.8531039491147671E-3</v>
      </c>
      <c r="BF47">
        <f t="shared" si="8"/>
        <v>7.1557473519027082E-2</v>
      </c>
      <c r="BG47">
        <f t="shared" si="9"/>
        <v>7.5136522139614441E-3</v>
      </c>
      <c r="BH47">
        <f t="shared" si="10"/>
        <v>8.6506876009130901E-2</v>
      </c>
      <c r="BI47">
        <f t="shared" si="11"/>
        <v>0</v>
      </c>
      <c r="BJ47">
        <f t="shared" si="12"/>
        <v>0.82909062037891634</v>
      </c>
      <c r="BK47">
        <f t="shared" si="13"/>
        <v>8.7200904464187004E-3</v>
      </c>
      <c r="BL47">
        <f t="shared" si="14"/>
        <v>2.2555097875027845E-3</v>
      </c>
      <c r="BM47">
        <f t="shared" si="15"/>
        <v>1.1379945590471907E-3</v>
      </c>
      <c r="BN47">
        <f t="shared" si="43"/>
        <v>0</v>
      </c>
      <c r="BO47">
        <f t="shared" si="44"/>
        <v>0</v>
      </c>
      <c r="BP47">
        <f t="shared" si="45"/>
        <v>1.9287085565488717</v>
      </c>
      <c r="BQ47">
        <f t="shared" si="16"/>
        <v>2.0760021199482193</v>
      </c>
    </row>
    <row r="48" spans="1:69" x14ac:dyDescent="0.15">
      <c r="A48" t="s">
        <v>112</v>
      </c>
      <c r="B48">
        <v>117</v>
      </c>
      <c r="C48" s="27">
        <f t="shared" si="46"/>
        <v>10.000000000005116</v>
      </c>
      <c r="D48" s="1">
        <v>55.189</v>
      </c>
      <c r="E48" s="1">
        <v>0.151</v>
      </c>
      <c r="F48" s="1">
        <v>3.65</v>
      </c>
      <c r="G48" s="1">
        <v>0.57699999999999996</v>
      </c>
      <c r="H48" s="1">
        <v>6.2060000000000004</v>
      </c>
      <c r="I48" s="1">
        <v>33.393000000000001</v>
      </c>
      <c r="J48" s="1">
        <v>0.497</v>
      </c>
      <c r="K48" s="1">
        <v>0.16800000000000001</v>
      </c>
      <c r="L48" s="1">
        <v>8.8999999999999996E-2</v>
      </c>
      <c r="M48" s="1">
        <v>0</v>
      </c>
      <c r="O48">
        <f t="shared" si="17"/>
        <v>99.92</v>
      </c>
      <c r="Q48" s="1">
        <v>44.180999999999997</v>
      </c>
      <c r="R48" s="1">
        <v>81.164000000000001</v>
      </c>
      <c r="S48" s="1">
        <v>11.042</v>
      </c>
      <c r="V48" s="5">
        <v>12</v>
      </c>
      <c r="W48" s="5">
        <v>4</v>
      </c>
      <c r="X48" s="15">
        <v>0</v>
      </c>
      <c r="Z48" s="14">
        <f t="shared" si="18"/>
        <v>1.9090445155764173</v>
      </c>
      <c r="AA48" s="14">
        <f t="shared" si="19"/>
        <v>3.9292391993154029E-3</v>
      </c>
      <c r="AB48" s="14">
        <f t="shared" si="20"/>
        <v>0.14879436622434877</v>
      </c>
      <c r="AC48" s="14">
        <f t="shared" si="21"/>
        <v>1.5779173387930827E-2</v>
      </c>
      <c r="AD48" s="14">
        <f t="shared" si="22"/>
        <v>0</v>
      </c>
      <c r="AE48" s="14">
        <f t="shared" si="23"/>
        <v>0.17952077796972579</v>
      </c>
      <c r="AF48" s="14">
        <f t="shared" si="24"/>
        <v>1.7218544277526584</v>
      </c>
      <c r="AG48" s="14">
        <f t="shared" si="25"/>
        <v>1.8418827210435806E-2</v>
      </c>
      <c r="AH48" s="14">
        <f t="shared" si="26"/>
        <v>4.9218397526714051E-3</v>
      </c>
      <c r="AI48" s="14">
        <f t="shared" si="27"/>
        <v>2.476308344625026E-3</v>
      </c>
      <c r="AJ48" s="14">
        <f t="shared" si="28"/>
        <v>0</v>
      </c>
      <c r="AK48" s="14">
        <f t="shared" si="29"/>
        <v>0</v>
      </c>
      <c r="AL48" s="14">
        <f t="shared" si="30"/>
        <v>4.0047394754181287</v>
      </c>
      <c r="AM48" s="14">
        <f t="shared" si="31"/>
        <v>0.90558371781148739</v>
      </c>
      <c r="AN48" s="11">
        <f t="shared" si="2"/>
        <v>0</v>
      </c>
      <c r="AP48">
        <f t="shared" si="32"/>
        <v>55.189</v>
      </c>
      <c r="AQ48">
        <f t="shared" si="33"/>
        <v>0.151</v>
      </c>
      <c r="AR48">
        <f t="shared" si="34"/>
        <v>3.65</v>
      </c>
      <c r="AS48">
        <f t="shared" si="35"/>
        <v>0.57699999999999996</v>
      </c>
      <c r="AT48">
        <f t="shared" si="3"/>
        <v>0</v>
      </c>
      <c r="AU48">
        <f t="shared" si="4"/>
        <v>6.2060000000000004</v>
      </c>
      <c r="AV48">
        <f t="shared" si="36"/>
        <v>33.393000000000001</v>
      </c>
      <c r="AW48">
        <f t="shared" si="37"/>
        <v>0.497</v>
      </c>
      <c r="AX48">
        <f t="shared" si="38"/>
        <v>0.16800000000000001</v>
      </c>
      <c r="AY48">
        <f t="shared" si="39"/>
        <v>8.8999999999999996E-2</v>
      </c>
      <c r="AZ48">
        <f t="shared" si="40"/>
        <v>0</v>
      </c>
      <c r="BA48">
        <f t="shared" si="41"/>
        <v>0</v>
      </c>
      <c r="BB48">
        <f t="shared" si="42"/>
        <v>99.92</v>
      </c>
      <c r="BD48">
        <f t="shared" si="6"/>
        <v>0.91859187749667115</v>
      </c>
      <c r="BE48">
        <f t="shared" si="7"/>
        <v>1.8906668670022287E-3</v>
      </c>
      <c r="BF48">
        <f t="shared" si="8"/>
        <v>7.1596704590035309E-2</v>
      </c>
      <c r="BG48">
        <f t="shared" si="9"/>
        <v>7.5926047766300409E-3</v>
      </c>
      <c r="BH48">
        <f t="shared" si="10"/>
        <v>8.6381604587717847E-2</v>
      </c>
      <c r="BI48">
        <f t="shared" si="11"/>
        <v>0</v>
      </c>
      <c r="BJ48">
        <f t="shared" si="12"/>
        <v>0.82851996308095388</v>
      </c>
      <c r="BK48">
        <f t="shared" si="13"/>
        <v>8.8627504128222789E-3</v>
      </c>
      <c r="BL48">
        <f t="shared" si="14"/>
        <v>2.3682852768779237E-3</v>
      </c>
      <c r="BM48">
        <f t="shared" si="15"/>
        <v>1.191547244178823E-3</v>
      </c>
      <c r="BN48">
        <f t="shared" si="43"/>
        <v>0</v>
      </c>
      <c r="BO48">
        <f t="shared" si="44"/>
        <v>0</v>
      </c>
      <c r="BP48">
        <f t="shared" si="45"/>
        <v>1.9269960043328893</v>
      </c>
      <c r="BQ48">
        <f t="shared" si="16"/>
        <v>2.0782292575663837</v>
      </c>
    </row>
    <row r="49" spans="1:69" x14ac:dyDescent="0.15">
      <c r="A49" t="s">
        <v>113</v>
      </c>
      <c r="B49">
        <v>118</v>
      </c>
      <c r="C49" s="27">
        <f t="shared" si="46"/>
        <v>9.0000000000003411</v>
      </c>
      <c r="D49" s="1">
        <v>55.154000000000003</v>
      </c>
      <c r="E49" s="1">
        <v>0.13300000000000001</v>
      </c>
      <c r="F49" s="1">
        <v>3.62</v>
      </c>
      <c r="G49" s="1">
        <v>0.57899999999999996</v>
      </c>
      <c r="H49" s="1">
        <v>6.2</v>
      </c>
      <c r="I49" s="1">
        <v>33.406999999999996</v>
      </c>
      <c r="J49" s="1">
        <v>0.52900000000000003</v>
      </c>
      <c r="K49" s="1">
        <v>0.16700000000000001</v>
      </c>
      <c r="L49" s="1">
        <v>9.6000000000000002E-2</v>
      </c>
      <c r="M49" s="1">
        <v>7.0000000000000001E-3</v>
      </c>
      <c r="O49">
        <f t="shared" si="17"/>
        <v>99.89200000000001</v>
      </c>
      <c r="Q49" s="1">
        <v>44.180999999999997</v>
      </c>
      <c r="R49" s="1">
        <v>81.155000000000001</v>
      </c>
      <c r="S49" s="1">
        <v>11.042</v>
      </c>
      <c r="V49" s="5">
        <v>12</v>
      </c>
      <c r="W49" s="5">
        <v>4</v>
      </c>
      <c r="X49" s="15">
        <v>0</v>
      </c>
      <c r="Z49" s="14">
        <f t="shared" si="18"/>
        <v>1.9087806233425741</v>
      </c>
      <c r="AA49" s="14">
        <f t="shared" si="19"/>
        <v>3.4625705748561248E-3</v>
      </c>
      <c r="AB49" s="14">
        <f t="shared" si="20"/>
        <v>0.1476446335646712</v>
      </c>
      <c r="AC49" s="14">
        <f t="shared" si="21"/>
        <v>1.5841725046880795E-2</v>
      </c>
      <c r="AD49" s="14">
        <f t="shared" si="22"/>
        <v>0</v>
      </c>
      <c r="AE49" s="14">
        <f t="shared" si="23"/>
        <v>0.17943622015359173</v>
      </c>
      <c r="AF49" s="14">
        <f t="shared" si="24"/>
        <v>1.7234311712643957</v>
      </c>
      <c r="AG49" s="14">
        <f t="shared" si="25"/>
        <v>1.9614476853184733E-2</v>
      </c>
      <c r="AH49" s="14">
        <f t="shared" si="26"/>
        <v>4.894971092457406E-3</v>
      </c>
      <c r="AI49" s="14">
        <f t="shared" si="27"/>
        <v>2.6723997339740254E-3</v>
      </c>
      <c r="AJ49" s="14">
        <f t="shared" si="28"/>
        <v>4.6967030041286418E-4</v>
      </c>
      <c r="AK49" s="14">
        <f t="shared" si="29"/>
        <v>0</v>
      </c>
      <c r="AL49" s="14">
        <f t="shared" si="30"/>
        <v>4.0062484619269991</v>
      </c>
      <c r="AM49" s="14">
        <f t="shared" si="31"/>
        <v>0.90570219398216778</v>
      </c>
      <c r="AN49" s="11">
        <f t="shared" si="2"/>
        <v>0</v>
      </c>
      <c r="AP49">
        <f t="shared" si="32"/>
        <v>55.154000000000003</v>
      </c>
      <c r="AQ49">
        <f t="shared" si="33"/>
        <v>0.13300000000000001</v>
      </c>
      <c r="AR49">
        <f t="shared" si="34"/>
        <v>3.62</v>
      </c>
      <c r="AS49">
        <f t="shared" si="35"/>
        <v>0.57899999999999996</v>
      </c>
      <c r="AT49">
        <f t="shared" si="3"/>
        <v>0</v>
      </c>
      <c r="AU49">
        <f t="shared" si="4"/>
        <v>6.2</v>
      </c>
      <c r="AV49">
        <f t="shared" si="36"/>
        <v>33.406999999999996</v>
      </c>
      <c r="AW49">
        <f t="shared" si="37"/>
        <v>0.52900000000000003</v>
      </c>
      <c r="AX49">
        <f t="shared" si="38"/>
        <v>0.16700000000000001</v>
      </c>
      <c r="AY49">
        <f t="shared" si="39"/>
        <v>9.6000000000000002E-2</v>
      </c>
      <c r="AZ49">
        <f t="shared" si="40"/>
        <v>7.0000000000000001E-3</v>
      </c>
      <c r="BA49">
        <f t="shared" si="41"/>
        <v>0</v>
      </c>
      <c r="BB49">
        <f t="shared" si="42"/>
        <v>99.89200000000001</v>
      </c>
      <c r="BD49">
        <f t="shared" si="6"/>
        <v>0.9180093209054595</v>
      </c>
      <c r="BE49">
        <f t="shared" si="7"/>
        <v>1.6652893596774598E-3</v>
      </c>
      <c r="BF49">
        <f t="shared" si="8"/>
        <v>7.100823852491174E-2</v>
      </c>
      <c r="BG49">
        <f t="shared" si="9"/>
        <v>7.6189222975195725E-3</v>
      </c>
      <c r="BH49">
        <f t="shared" si="10"/>
        <v>8.6298090306775807E-2</v>
      </c>
      <c r="BI49">
        <f t="shared" si="11"/>
        <v>0</v>
      </c>
      <c r="BJ49">
        <f t="shared" si="12"/>
        <v>0.82886731969710492</v>
      </c>
      <c r="BK49">
        <f t="shared" si="13"/>
        <v>9.4333902784365896E-3</v>
      </c>
      <c r="BL49">
        <f t="shared" si="14"/>
        <v>2.3541883407060312E-3</v>
      </c>
      <c r="BM49">
        <f t="shared" si="15"/>
        <v>1.2852644431591799E-3</v>
      </c>
      <c r="BN49">
        <f t="shared" si="43"/>
        <v>2.258833248089269E-4</v>
      </c>
      <c r="BO49">
        <f t="shared" si="44"/>
        <v>0</v>
      </c>
      <c r="BP49">
        <f t="shared" si="45"/>
        <v>1.9267659074785599</v>
      </c>
      <c r="BQ49">
        <f t="shared" si="16"/>
        <v>2.0792606130184907</v>
      </c>
    </row>
    <row r="50" spans="1:69" x14ac:dyDescent="0.15">
      <c r="A50" t="s">
        <v>114</v>
      </c>
      <c r="B50">
        <v>119</v>
      </c>
      <c r="C50" s="27">
        <f t="shared" si="46"/>
        <v>10.000000000005116</v>
      </c>
      <c r="D50" s="1">
        <v>55.201999999999998</v>
      </c>
      <c r="E50" s="1">
        <v>0.13600000000000001</v>
      </c>
      <c r="F50" s="1">
        <v>3.6080000000000001</v>
      </c>
      <c r="G50" s="1">
        <v>0.58499999999999996</v>
      </c>
      <c r="H50" s="1">
        <v>6.2030000000000003</v>
      </c>
      <c r="I50" s="1">
        <v>33.344999999999999</v>
      </c>
      <c r="J50" s="1">
        <v>0.52200000000000002</v>
      </c>
      <c r="K50" s="1">
        <v>0.16800000000000001</v>
      </c>
      <c r="L50" s="1">
        <v>8.8999999999999996E-2</v>
      </c>
      <c r="M50" s="1">
        <v>1E-3</v>
      </c>
      <c r="O50">
        <f>SUM(D50:N50)</f>
        <v>99.859000000000009</v>
      </c>
      <c r="Q50" s="1">
        <v>44.180999999999997</v>
      </c>
      <c r="R50" s="1">
        <v>81.144999999999996</v>
      </c>
      <c r="S50" s="1">
        <v>11.042</v>
      </c>
      <c r="V50" s="5">
        <v>12</v>
      </c>
      <c r="W50" s="5">
        <v>4</v>
      </c>
      <c r="X50" s="15">
        <v>0</v>
      </c>
      <c r="Z50" s="14">
        <f t="shared" si="18"/>
        <v>1.9106798186735086</v>
      </c>
      <c r="AA50" s="14">
        <f t="shared" si="19"/>
        <v>3.5411147656607537E-3</v>
      </c>
      <c r="AB50" s="14">
        <f t="shared" si="20"/>
        <v>0.14717353635253971</v>
      </c>
      <c r="AC50" s="14">
        <f t="shared" si="21"/>
        <v>1.6007882005244452E-2</v>
      </c>
      <c r="AD50" s="14">
        <f t="shared" si="22"/>
        <v>0</v>
      </c>
      <c r="AE50" s="14">
        <f t="shared" si="23"/>
        <v>0.17954540901078622</v>
      </c>
      <c r="AF50" s="14">
        <f t="shared" si="24"/>
        <v>1.7204469636155724</v>
      </c>
      <c r="AG50" s="14">
        <f t="shared" si="25"/>
        <v>1.9357339236164534E-2</v>
      </c>
      <c r="AH50" s="14">
        <f t="shared" si="26"/>
        <v>4.9248957609181994E-3</v>
      </c>
      <c r="AI50" s="14">
        <f t="shared" si="27"/>
        <v>2.4778459035670196E-3</v>
      </c>
      <c r="AJ50" s="14">
        <f t="shared" si="28"/>
        <v>6.7104115953470526E-5</v>
      </c>
      <c r="AK50" s="14">
        <f t="shared" si="29"/>
        <v>0</v>
      </c>
      <c r="AL50" s="14">
        <f t="shared" si="30"/>
        <v>4.0042219094399147</v>
      </c>
      <c r="AM50" s="14">
        <f t="shared" si="31"/>
        <v>0.9055020369568112</v>
      </c>
      <c r="AN50" s="11">
        <f t="shared" si="2"/>
        <v>0</v>
      </c>
      <c r="AP50">
        <f>D50</f>
        <v>55.201999999999998</v>
      </c>
      <c r="AQ50">
        <f t="shared" si="33"/>
        <v>0.13600000000000001</v>
      </c>
      <c r="AR50">
        <f t="shared" si="34"/>
        <v>3.6080000000000001</v>
      </c>
      <c r="AS50">
        <f t="shared" si="35"/>
        <v>0.58499999999999996</v>
      </c>
      <c r="AT50">
        <f t="shared" si="3"/>
        <v>0</v>
      </c>
      <c r="AU50">
        <f t="shared" si="4"/>
        <v>6.2030000000000003</v>
      </c>
      <c r="AV50">
        <f t="shared" ref="AV50:BA51" si="47">I50</f>
        <v>33.344999999999999</v>
      </c>
      <c r="AW50">
        <f t="shared" si="47"/>
        <v>0.52200000000000002</v>
      </c>
      <c r="AX50">
        <f t="shared" si="47"/>
        <v>0.16800000000000001</v>
      </c>
      <c r="AY50">
        <f t="shared" si="47"/>
        <v>8.8999999999999996E-2</v>
      </c>
      <c r="AZ50">
        <f t="shared" si="47"/>
        <v>1E-3</v>
      </c>
      <c r="BA50">
        <f t="shared" si="47"/>
        <v>0</v>
      </c>
      <c r="BB50">
        <f>SUM(AP50:BA50)</f>
        <v>99.859000000000009</v>
      </c>
      <c r="BD50">
        <f t="shared" si="6"/>
        <v>0.91880825565912116</v>
      </c>
      <c r="BE50">
        <f t="shared" si="7"/>
        <v>1.7028522775649213E-3</v>
      </c>
      <c r="BF50">
        <f t="shared" si="8"/>
        <v>7.0772852098862304E-2</v>
      </c>
      <c r="BG50">
        <f t="shared" si="9"/>
        <v>7.6978748601881693E-3</v>
      </c>
      <c r="BH50">
        <f t="shared" si="10"/>
        <v>8.633984744724682E-2</v>
      </c>
      <c r="BI50">
        <f t="shared" si="11"/>
        <v>0</v>
      </c>
      <c r="BJ50">
        <f t="shared" si="12"/>
        <v>0.827329026111293</v>
      </c>
      <c r="BK50">
        <f t="shared" si="13"/>
        <v>9.3085628078334592E-3</v>
      </c>
      <c r="BL50">
        <f t="shared" si="14"/>
        <v>2.3682852768779237E-3</v>
      </c>
      <c r="BM50">
        <f t="shared" si="15"/>
        <v>1.191547244178823E-3</v>
      </c>
      <c r="BN50">
        <f t="shared" si="43"/>
        <v>3.226904640127527E-5</v>
      </c>
      <c r="BO50">
        <f t="shared" si="44"/>
        <v>0</v>
      </c>
      <c r="BP50">
        <f>SUM(BD50:BO50)</f>
        <v>1.9255513728295677</v>
      </c>
      <c r="BQ50">
        <f t="shared" si="16"/>
        <v>2.0795196461342775</v>
      </c>
    </row>
    <row r="51" spans="1:69" x14ac:dyDescent="0.15">
      <c r="A51" t="s">
        <v>115</v>
      </c>
      <c r="B51">
        <v>120</v>
      </c>
      <c r="C51" s="27">
        <f t="shared" si="46"/>
        <v>10.99999999999568</v>
      </c>
      <c r="D51" s="1">
        <v>55.088000000000001</v>
      </c>
      <c r="E51" s="1">
        <v>0.153</v>
      </c>
      <c r="F51" s="1">
        <v>3.5979999999999999</v>
      </c>
      <c r="G51" s="1">
        <v>0.57099999999999995</v>
      </c>
      <c r="H51" s="1">
        <v>6.1559999999999997</v>
      </c>
      <c r="I51" s="1">
        <v>33.097999999999999</v>
      </c>
      <c r="J51" s="1">
        <v>0.81899999999999995</v>
      </c>
      <c r="K51" s="1">
        <v>0.16900000000000001</v>
      </c>
      <c r="L51" s="1">
        <v>9.0999999999999998E-2</v>
      </c>
      <c r="M51" s="1">
        <v>1.7000000000000001E-2</v>
      </c>
      <c r="O51">
        <f t="shared" ref="O51:O64" si="48">SUM(D51:N51)</f>
        <v>99.759999999999991</v>
      </c>
      <c r="Q51" s="1">
        <v>44.180999999999997</v>
      </c>
      <c r="R51" s="1">
        <v>81.134</v>
      </c>
      <c r="S51" s="1">
        <v>11.042</v>
      </c>
      <c r="V51" s="20">
        <v>12</v>
      </c>
      <c r="W51" s="20">
        <v>4</v>
      </c>
      <c r="X51" s="15">
        <v>0</v>
      </c>
      <c r="Z51" s="14">
        <f t="shared" ref="Z51:Z64" si="49">IFERROR(BD51*$BQ51,"NA")</f>
        <v>1.9101282439082077</v>
      </c>
      <c r="AA51" s="14">
        <f t="shared" ref="AA51:AA64" si="50">IFERROR(BE51*$BQ51,"NA")</f>
        <v>3.9908457472573704E-3</v>
      </c>
      <c r="AB51" s="14">
        <f t="shared" ref="AB51:AB64" si="51">IFERROR(BF51*$BQ51,"NA")</f>
        <v>0.14702689064899793</v>
      </c>
      <c r="AC51" s="14">
        <f t="shared" ref="AC51:AC64" si="52">IFERROR(BG51*$BQ51,"NA")</f>
        <v>1.5652601685887575E-2</v>
      </c>
      <c r="AD51" s="14">
        <f t="shared" ref="AD51:AD64" si="53">IFERROR(IF(OR($X51="spinel", $X51="Spinel", $X51="SPINEL"),((BH51+BI51)*BQ51-AE51),BI51*$BQ51),"NA")</f>
        <v>0</v>
      </c>
      <c r="AE51" s="14">
        <f t="shared" ref="AE51:AE64" si="54">IFERROR(IF(OR($X51="spinel", $X51="Spinel", $X51="SPINEL"),(1-AF51-AG51-AH51-AI51),BH51*$BQ51),"NA")</f>
        <v>0.17850219129364658</v>
      </c>
      <c r="AF51" s="14">
        <f t="shared" ref="AF51:AF64" si="55">IFERROR(BJ51*$BQ51,"NA")</f>
        <v>1.7107428605140418</v>
      </c>
      <c r="AG51" s="14">
        <f t="shared" ref="AG51:AG64" si="56">IFERROR(BK51*$BQ51,"NA")</f>
        <v>3.0425062363375912E-2</v>
      </c>
      <c r="AH51" s="14">
        <f t="shared" ref="AH51:AH64" si="57">IFERROR(BL51*$BQ51,"NA")</f>
        <v>4.963029799958143E-3</v>
      </c>
      <c r="AI51" s="14">
        <f t="shared" ref="AI51:AI64" si="58">IFERROR(BM51*$BQ51,"NA")</f>
        <v>2.5380378655803452E-3</v>
      </c>
      <c r="AJ51" s="14">
        <f t="shared" ref="AJ51:AJ64" si="59">IFERROR(BN51*$BQ51,"NA")</f>
        <v>1.1428007002758005E-3</v>
      </c>
      <c r="AK51" s="14">
        <f t="shared" ref="AK51:AK64" si="60">IFERROR(BO51*$BQ51,"NA")</f>
        <v>0</v>
      </c>
      <c r="AL51" s="14">
        <f t="shared" ref="AL51:AL64" si="61">IFERROR(SUM(Z51:AK51),"NA")</f>
        <v>4.005112564527229</v>
      </c>
      <c r="AM51" s="14">
        <f t="shared" ref="AM51:AM64" si="62">IFERROR(AF51/(AF51+AE51),"NA")</f>
        <v>0.9055166553841969</v>
      </c>
      <c r="AN51" s="11">
        <f t="shared" ref="AN51:AN64" si="63">IFERROR(AD51/(AD51+AE51),"NA")</f>
        <v>0</v>
      </c>
      <c r="AP51">
        <f t="shared" ref="AP51:AP64" si="64">D51</f>
        <v>55.088000000000001</v>
      </c>
      <c r="AQ51">
        <f t="shared" ref="AQ51:AQ64" si="65">E51</f>
        <v>0.153</v>
      </c>
      <c r="AR51">
        <f t="shared" ref="AR51:AR64" si="66">F51</f>
        <v>3.5979999999999999</v>
      </c>
      <c r="AS51">
        <f t="shared" ref="AS51:AS64" si="67">G51</f>
        <v>0.57099999999999995</v>
      </c>
      <c r="AT51">
        <f t="shared" ref="AT51:AT64" si="68">BI51*AT$1/2</f>
        <v>0</v>
      </c>
      <c r="AU51">
        <f t="shared" ref="AU51:AU64" si="69">BH51*AU$1</f>
        <v>6.1559999999999997</v>
      </c>
      <c r="AV51">
        <f t="shared" si="47"/>
        <v>33.097999999999999</v>
      </c>
      <c r="AW51">
        <f t="shared" si="47"/>
        <v>0.81899999999999995</v>
      </c>
      <c r="AX51">
        <f t="shared" si="47"/>
        <v>0.16900000000000001</v>
      </c>
      <c r="AY51">
        <f t="shared" si="47"/>
        <v>9.0999999999999998E-2</v>
      </c>
      <c r="AZ51">
        <f t="shared" si="47"/>
        <v>1.7000000000000001E-2</v>
      </c>
      <c r="BA51">
        <f t="shared" si="47"/>
        <v>0</v>
      </c>
      <c r="BB51">
        <f t="shared" ref="BB51:BB64" si="70">SUM(AP51:BA51)</f>
        <v>99.759999999999991</v>
      </c>
      <c r="BD51">
        <f t="shared" ref="BD51:BD64" si="71">D51/AP$1</f>
        <v>0.9169107856191745</v>
      </c>
      <c r="BE51">
        <f t="shared" ref="BE51:BE64" si="72">E51/AQ$1</f>
        <v>1.9157088122605363E-3</v>
      </c>
      <c r="BF51">
        <f t="shared" ref="BF51:BF64" si="73">F51/AR$1*2</f>
        <v>7.057669674382111E-2</v>
      </c>
      <c r="BG51">
        <f t="shared" ref="BG51:BG64" si="74">G51/AS$1*2</f>
        <v>7.5136522139614441E-3</v>
      </c>
      <c r="BH51">
        <f t="shared" ref="BH51:BH64" si="75">IF(OR($X51="spinel", $X51="Spinel", $X51="SPINEL"),H51/AU$1,H51/AU$1*(1-$X51))</f>
        <v>8.5685652246534155E-2</v>
      </c>
      <c r="BI51">
        <f t="shared" ref="BI51:BI64" si="76">IF(OR($X51="spinel", $X51="Spinel", $X51="SPINEL"),0,H51/AU$1*$X51)</f>
        <v>0</v>
      </c>
      <c r="BJ51">
        <f t="shared" ref="BJ51:BJ64" si="77">I51/AV$1</f>
        <v>0.82120066295491301</v>
      </c>
      <c r="BK51">
        <f t="shared" ref="BK51:BK64" si="78">J51/AW$1</f>
        <v>1.4604814060566289E-2</v>
      </c>
      <c r="BL51">
        <f t="shared" ref="BL51:BL64" si="79">K51/AX$1</f>
        <v>2.3823822130498162E-3</v>
      </c>
      <c r="BM51">
        <f t="shared" ref="BM51:BM64" si="80">L51/AY$1</f>
        <v>1.2183235867446393E-3</v>
      </c>
      <c r="BN51">
        <f t="shared" ref="BN51:BN64" si="81">M51/AZ$1*2</f>
        <v>5.4857378882167964E-4</v>
      </c>
      <c r="BO51">
        <f t="shared" ref="BO51:BO64" si="82">N51/BA$1*2</f>
        <v>0</v>
      </c>
      <c r="BP51">
        <f t="shared" ref="BP51:BP64" si="83">SUM(BD51:BO51)</f>
        <v>1.9225572522398475</v>
      </c>
      <c r="BQ51">
        <f t="shared" ref="BQ51:BQ64" si="84">IFERROR(IF(OR($U51="Total",$U51="total", $U51="TOTAL"),$W51/$BP51,V51/(BD51*4+BE51*4+BF51*3+BG51*3+BH51*2+BI51*3+BJ51*2+BK51*2+BL51*2+BM51*2+BN51+BO51)),"NA")</f>
        <v>2.0832214800683473</v>
      </c>
    </row>
    <row r="52" spans="1:69" x14ac:dyDescent="0.15">
      <c r="A52" t="s">
        <v>116</v>
      </c>
      <c r="B52">
        <v>121</v>
      </c>
      <c r="C52" s="27">
        <f t="shared" si="46"/>
        <v>10.000000000005116</v>
      </c>
      <c r="D52" s="1">
        <v>55.052</v>
      </c>
      <c r="E52" s="1">
        <v>0.14000000000000001</v>
      </c>
      <c r="F52" s="1">
        <v>3.6560000000000001</v>
      </c>
      <c r="G52" s="1">
        <v>0.56499999999999995</v>
      </c>
      <c r="H52" s="1">
        <v>6.18</v>
      </c>
      <c r="I52" s="1">
        <v>33.356000000000002</v>
      </c>
      <c r="J52" s="1">
        <v>0.53300000000000003</v>
      </c>
      <c r="K52" s="1">
        <v>0.16200000000000001</v>
      </c>
      <c r="L52" s="1">
        <v>8.8999999999999996E-2</v>
      </c>
      <c r="M52" s="1">
        <v>0</v>
      </c>
      <c r="O52">
        <f t="shared" si="48"/>
        <v>99.73299999999999</v>
      </c>
      <c r="Q52" s="1">
        <v>44.180999999999997</v>
      </c>
      <c r="R52" s="1">
        <v>81.123999999999995</v>
      </c>
      <c r="S52" s="1">
        <v>11.042</v>
      </c>
      <c r="V52" s="20">
        <v>12</v>
      </c>
      <c r="W52" s="20">
        <v>4</v>
      </c>
      <c r="X52" s="15">
        <v>0</v>
      </c>
      <c r="Z52" s="14">
        <f t="shared" si="49"/>
        <v>1.9080189730098229</v>
      </c>
      <c r="AA52" s="14">
        <f t="shared" si="50"/>
        <v>3.6501071508365989E-3</v>
      </c>
      <c r="AB52" s="14">
        <f t="shared" si="51"/>
        <v>0.14932958826753701</v>
      </c>
      <c r="AC52" s="14">
        <f t="shared" si="52"/>
        <v>1.5481140075514779E-2</v>
      </c>
      <c r="AD52" s="14">
        <f t="shared" si="53"/>
        <v>0</v>
      </c>
      <c r="AE52" s="14">
        <f t="shared" si="54"/>
        <v>0.17911727877065622</v>
      </c>
      <c r="AF52" s="14">
        <f t="shared" si="55"/>
        <v>1.7233005101413819</v>
      </c>
      <c r="AG52" s="14">
        <f t="shared" si="56"/>
        <v>1.9791506402470453E-2</v>
      </c>
      <c r="AH52" s="14">
        <f t="shared" si="57"/>
        <v>4.7553146606134382E-3</v>
      </c>
      <c r="AI52" s="14">
        <f t="shared" si="58"/>
        <v>2.4811371889808947E-3</v>
      </c>
      <c r="AJ52" s="14">
        <f t="shared" si="59"/>
        <v>0</v>
      </c>
      <c r="AK52" s="14">
        <f t="shared" si="60"/>
        <v>0</v>
      </c>
      <c r="AL52" s="14">
        <f t="shared" si="61"/>
        <v>4.0059255556678135</v>
      </c>
      <c r="AM52" s="14">
        <f t="shared" si="62"/>
        <v>0.90584755892495594</v>
      </c>
      <c r="AN52" s="11">
        <f t="shared" si="63"/>
        <v>0</v>
      </c>
      <c r="AP52">
        <f t="shared" si="64"/>
        <v>55.052</v>
      </c>
      <c r="AQ52">
        <f t="shared" si="65"/>
        <v>0.14000000000000001</v>
      </c>
      <c r="AR52">
        <f t="shared" si="66"/>
        <v>3.6560000000000001</v>
      </c>
      <c r="AS52">
        <f t="shared" si="67"/>
        <v>0.56499999999999995</v>
      </c>
      <c r="AT52">
        <f t="shared" si="68"/>
        <v>0</v>
      </c>
      <c r="AU52">
        <f t="shared" si="69"/>
        <v>6.18</v>
      </c>
      <c r="AV52">
        <f t="shared" ref="AV52:AV64" si="85">I52</f>
        <v>33.356000000000002</v>
      </c>
      <c r="AW52">
        <f t="shared" ref="AW52:AW64" si="86">J52</f>
        <v>0.53300000000000003</v>
      </c>
      <c r="AX52">
        <f t="shared" ref="AX52:AX64" si="87">K52</f>
        <v>0.16200000000000001</v>
      </c>
      <c r="AY52">
        <f t="shared" ref="AY52:AY64" si="88">L52</f>
        <v>8.8999999999999996E-2</v>
      </c>
      <c r="AZ52">
        <f t="shared" ref="AZ52:AZ64" si="89">M52</f>
        <v>0</v>
      </c>
      <c r="BA52">
        <f t="shared" ref="BA52:BA64" si="90">N52</f>
        <v>0</v>
      </c>
      <c r="BB52">
        <f t="shared" si="70"/>
        <v>99.73299999999999</v>
      </c>
      <c r="BD52">
        <f t="shared" si="71"/>
        <v>0.91631158455392814</v>
      </c>
      <c r="BE52">
        <f t="shared" si="72"/>
        <v>1.7529361680815368E-3</v>
      </c>
      <c r="BF52">
        <f t="shared" si="73"/>
        <v>7.1714397803060034E-2</v>
      </c>
      <c r="BG52">
        <f t="shared" si="74"/>
        <v>7.4346996512928473E-3</v>
      </c>
      <c r="BH52">
        <f t="shared" si="75"/>
        <v>8.601970937030233E-2</v>
      </c>
      <c r="BI52">
        <f t="shared" si="76"/>
        <v>0</v>
      </c>
      <c r="BJ52">
        <f t="shared" si="77"/>
        <v>0.82760194916684038</v>
      </c>
      <c r="BK52">
        <f t="shared" si="78"/>
        <v>9.5047202616383789E-3</v>
      </c>
      <c r="BL52">
        <f t="shared" si="79"/>
        <v>2.2837036598465691E-3</v>
      </c>
      <c r="BM52">
        <f t="shared" si="80"/>
        <v>1.191547244178823E-3</v>
      </c>
      <c r="BN52">
        <f t="shared" si="81"/>
        <v>0</v>
      </c>
      <c r="BO52">
        <f t="shared" si="82"/>
        <v>0</v>
      </c>
      <c r="BP52">
        <f t="shared" si="83"/>
        <v>1.9238152478791688</v>
      </c>
      <c r="BQ52">
        <f t="shared" si="84"/>
        <v>2.0822818407765413</v>
      </c>
    </row>
    <row r="53" spans="1:69" x14ac:dyDescent="0.15">
      <c r="A53" t="s">
        <v>117</v>
      </c>
      <c r="B53">
        <v>122</v>
      </c>
      <c r="C53" s="27">
        <f t="shared" si="46"/>
        <v>9.0000000000003411</v>
      </c>
      <c r="D53" s="1">
        <v>55.218000000000004</v>
      </c>
      <c r="E53" s="1">
        <v>0.154</v>
      </c>
      <c r="F53" s="1">
        <v>3.5880000000000001</v>
      </c>
      <c r="G53" s="1">
        <v>0.56699999999999995</v>
      </c>
      <c r="H53" s="1">
        <v>6.22</v>
      </c>
      <c r="I53" s="1">
        <v>33.32</v>
      </c>
      <c r="J53" s="1">
        <v>0.47599999999999998</v>
      </c>
      <c r="K53" s="1">
        <v>0.17299999999999999</v>
      </c>
      <c r="L53" s="1">
        <v>8.5999999999999993E-2</v>
      </c>
      <c r="M53" s="1">
        <v>4.0000000000000001E-3</v>
      </c>
      <c r="O53">
        <f t="shared" si="48"/>
        <v>99.806000000000012</v>
      </c>
      <c r="Q53" s="1">
        <v>44.180999999999997</v>
      </c>
      <c r="R53" s="1">
        <v>81.114999999999995</v>
      </c>
      <c r="S53" s="1">
        <v>11.042</v>
      </c>
      <c r="V53" s="20">
        <v>12</v>
      </c>
      <c r="W53" s="20">
        <v>4</v>
      </c>
      <c r="X53" s="15">
        <v>0</v>
      </c>
      <c r="Z53" s="14">
        <f t="shared" si="49"/>
        <v>1.9119530005160936</v>
      </c>
      <c r="AA53" s="14">
        <f t="shared" si="50"/>
        <v>4.0113009915624075E-3</v>
      </c>
      <c r="AB53" s="14">
        <f t="shared" si="51"/>
        <v>0.14641280705850249</v>
      </c>
      <c r="AC53" s="14">
        <f t="shared" si="52"/>
        <v>1.552117170648905E-2</v>
      </c>
      <c r="AD53" s="14">
        <f t="shared" si="53"/>
        <v>0</v>
      </c>
      <c r="AE53" s="14">
        <f t="shared" si="54"/>
        <v>0.1801052383203838</v>
      </c>
      <c r="AF53" s="14">
        <f t="shared" si="55"/>
        <v>1.7198041645830984</v>
      </c>
      <c r="AG53" s="14">
        <f t="shared" si="56"/>
        <v>1.7658164040370485E-2</v>
      </c>
      <c r="AH53" s="14">
        <f t="shared" si="57"/>
        <v>5.0733789231578686E-3</v>
      </c>
      <c r="AI53" s="14">
        <f t="shared" si="58"/>
        <v>2.3952242227734143E-3</v>
      </c>
      <c r="AJ53" s="14">
        <f t="shared" si="59"/>
        <v>2.6851749483501283E-4</v>
      </c>
      <c r="AK53" s="14">
        <f t="shared" si="60"/>
        <v>0</v>
      </c>
      <c r="AL53" s="14">
        <f t="shared" si="61"/>
        <v>4.0032029678572663</v>
      </c>
      <c r="AM53" s="14">
        <f t="shared" si="62"/>
        <v>0.90520324914169947</v>
      </c>
      <c r="AN53" s="11">
        <f t="shared" si="63"/>
        <v>0</v>
      </c>
      <c r="AP53">
        <f t="shared" si="64"/>
        <v>55.218000000000004</v>
      </c>
      <c r="AQ53">
        <f t="shared" si="65"/>
        <v>0.154</v>
      </c>
      <c r="AR53">
        <f t="shared" si="66"/>
        <v>3.5880000000000001</v>
      </c>
      <c r="AS53">
        <f t="shared" si="67"/>
        <v>0.56699999999999995</v>
      </c>
      <c r="AT53">
        <f t="shared" si="68"/>
        <v>0</v>
      </c>
      <c r="AU53">
        <f t="shared" si="69"/>
        <v>6.22</v>
      </c>
      <c r="AV53">
        <f t="shared" si="85"/>
        <v>33.32</v>
      </c>
      <c r="AW53">
        <f t="shared" si="86"/>
        <v>0.47599999999999998</v>
      </c>
      <c r="AX53">
        <f t="shared" si="87"/>
        <v>0.17299999999999999</v>
      </c>
      <c r="AY53">
        <f t="shared" si="88"/>
        <v>8.5999999999999993E-2</v>
      </c>
      <c r="AZ53">
        <f t="shared" si="89"/>
        <v>4.0000000000000001E-3</v>
      </c>
      <c r="BA53">
        <f t="shared" si="90"/>
        <v>0</v>
      </c>
      <c r="BB53">
        <f t="shared" si="70"/>
        <v>99.806000000000012</v>
      </c>
      <c r="BD53">
        <f t="shared" si="71"/>
        <v>0.9190745672436752</v>
      </c>
      <c r="BE53">
        <f t="shared" si="72"/>
        <v>1.9282297848896902E-3</v>
      </c>
      <c r="BF53">
        <f t="shared" si="73"/>
        <v>7.0380541388779916E-2</v>
      </c>
      <c r="BG53">
        <f t="shared" si="74"/>
        <v>7.4610171721823789E-3</v>
      </c>
      <c r="BH53">
        <f t="shared" si="75"/>
        <v>8.657647124324927E-2</v>
      </c>
      <c r="BI53">
        <f t="shared" si="76"/>
        <v>0</v>
      </c>
      <c r="BJ53">
        <f t="shared" si="77"/>
        <v>0.82670874643959469</v>
      </c>
      <c r="BK53">
        <f t="shared" si="78"/>
        <v>8.4882680010128862E-3</v>
      </c>
      <c r="BL53">
        <f t="shared" si="79"/>
        <v>2.4387699577373854E-3</v>
      </c>
      <c r="BM53">
        <f t="shared" si="80"/>
        <v>1.1513827303300985E-3</v>
      </c>
      <c r="BN53">
        <f t="shared" si="81"/>
        <v>1.2907618560510108E-4</v>
      </c>
      <c r="BO53">
        <f t="shared" si="82"/>
        <v>0</v>
      </c>
      <c r="BP53">
        <f t="shared" si="83"/>
        <v>1.9243370701470566</v>
      </c>
      <c r="BQ53">
        <f t="shared" si="84"/>
        <v>2.0803023700787224</v>
      </c>
    </row>
    <row r="54" spans="1:69" x14ac:dyDescent="0.15">
      <c r="A54" t="s">
        <v>118</v>
      </c>
      <c r="B54">
        <v>123</v>
      </c>
      <c r="C54" s="27">
        <f t="shared" si="46"/>
        <v>10.99999999999568</v>
      </c>
      <c r="D54" s="1">
        <v>55.128</v>
      </c>
      <c r="E54" s="1">
        <v>0.14799999999999999</v>
      </c>
      <c r="F54" s="1">
        <v>3.6259999999999999</v>
      </c>
      <c r="G54" s="1">
        <v>0.56799999999999995</v>
      </c>
      <c r="H54" s="1">
        <v>6.2110000000000003</v>
      </c>
      <c r="I54" s="1">
        <v>33.250999999999998</v>
      </c>
      <c r="J54" s="1">
        <v>0.51100000000000001</v>
      </c>
      <c r="K54" s="1">
        <v>0.16600000000000001</v>
      </c>
      <c r="L54" s="1">
        <v>8.4000000000000005E-2</v>
      </c>
      <c r="M54" s="1">
        <v>3.0000000000000001E-3</v>
      </c>
      <c r="O54">
        <f t="shared" si="48"/>
        <v>99.695999999999984</v>
      </c>
      <c r="Q54" s="1">
        <v>44.180999999999997</v>
      </c>
      <c r="R54" s="1">
        <v>81.103999999999999</v>
      </c>
      <c r="S54" s="1">
        <v>11.042</v>
      </c>
      <c r="V54" s="20">
        <v>12</v>
      </c>
      <c r="W54" s="20">
        <v>4</v>
      </c>
      <c r="X54" s="15">
        <v>0</v>
      </c>
      <c r="Z54" s="14">
        <f t="shared" si="49"/>
        <v>1.9110651073408562</v>
      </c>
      <c r="AA54" s="14">
        <f t="shared" si="50"/>
        <v>3.8595169429241206E-3</v>
      </c>
      <c r="AB54" s="14">
        <f t="shared" si="51"/>
        <v>0.14813617916845151</v>
      </c>
      <c r="AC54" s="14">
        <f t="shared" si="52"/>
        <v>1.5566697518587833E-2</v>
      </c>
      <c r="AD54" s="14">
        <f t="shared" si="53"/>
        <v>0</v>
      </c>
      <c r="AE54" s="14">
        <f t="shared" si="54"/>
        <v>0.18005458927864562</v>
      </c>
      <c r="AF54" s="14">
        <f t="shared" si="55"/>
        <v>1.7182463135637671</v>
      </c>
      <c r="AG54" s="14">
        <f t="shared" si="56"/>
        <v>1.8978688632910301E-2</v>
      </c>
      <c r="AH54" s="14">
        <f t="shared" si="57"/>
        <v>4.8737807871517633E-3</v>
      </c>
      <c r="AI54" s="14">
        <f t="shared" si="58"/>
        <v>2.3422525270481351E-3</v>
      </c>
      <c r="AJ54" s="14">
        <f t="shared" si="59"/>
        <v>2.0162322471530165E-4</v>
      </c>
      <c r="AK54" s="14">
        <f t="shared" si="60"/>
        <v>0</v>
      </c>
      <c r="AL54" s="14">
        <f t="shared" si="61"/>
        <v>4.0033247489850581</v>
      </c>
      <c r="AM54" s="14">
        <f t="shared" si="62"/>
        <v>0.90514960562414437</v>
      </c>
      <c r="AN54" s="11">
        <f t="shared" si="63"/>
        <v>0</v>
      </c>
      <c r="AP54">
        <f t="shared" si="64"/>
        <v>55.128</v>
      </c>
      <c r="AQ54">
        <f t="shared" si="65"/>
        <v>0.14799999999999999</v>
      </c>
      <c r="AR54">
        <f t="shared" si="66"/>
        <v>3.6259999999999999</v>
      </c>
      <c r="AS54">
        <f t="shared" si="67"/>
        <v>0.56799999999999995</v>
      </c>
      <c r="AT54">
        <f t="shared" si="68"/>
        <v>0</v>
      </c>
      <c r="AU54">
        <f t="shared" si="69"/>
        <v>6.2110000000000003</v>
      </c>
      <c r="AV54">
        <f t="shared" si="85"/>
        <v>33.250999999999998</v>
      </c>
      <c r="AW54">
        <f t="shared" si="86"/>
        <v>0.51100000000000001</v>
      </c>
      <c r="AX54">
        <f t="shared" si="87"/>
        <v>0.16600000000000001</v>
      </c>
      <c r="AY54">
        <f t="shared" si="88"/>
        <v>8.4000000000000005E-2</v>
      </c>
      <c r="AZ54">
        <f t="shared" si="89"/>
        <v>3.0000000000000001E-3</v>
      </c>
      <c r="BA54">
        <f t="shared" si="90"/>
        <v>0</v>
      </c>
      <c r="BB54">
        <f t="shared" si="70"/>
        <v>99.695999999999984</v>
      </c>
      <c r="BD54">
        <f t="shared" si="71"/>
        <v>0.91757656458055925</v>
      </c>
      <c r="BE54">
        <f t="shared" si="72"/>
        <v>1.8531039491147671E-3</v>
      </c>
      <c r="BF54">
        <f t="shared" si="73"/>
        <v>7.1125931737936451E-2</v>
      </c>
      <c r="BG54">
        <f t="shared" si="74"/>
        <v>7.4741759326271452E-3</v>
      </c>
      <c r="BH54">
        <f t="shared" si="75"/>
        <v>8.6451199821836217E-2</v>
      </c>
      <c r="BI54">
        <f t="shared" si="76"/>
        <v>0</v>
      </c>
      <c r="BJ54">
        <f t="shared" si="77"/>
        <v>0.82499677454570708</v>
      </c>
      <c r="BK54">
        <f t="shared" si="78"/>
        <v>9.1124053540285396E-3</v>
      </c>
      <c r="BL54">
        <f t="shared" si="79"/>
        <v>2.3400914045341387E-3</v>
      </c>
      <c r="BM54">
        <f t="shared" si="80"/>
        <v>1.1246063877642825E-3</v>
      </c>
      <c r="BN54">
        <f t="shared" si="81"/>
        <v>9.6807139203825818E-5</v>
      </c>
      <c r="BO54">
        <f t="shared" si="82"/>
        <v>0</v>
      </c>
      <c r="BP54">
        <f t="shared" si="83"/>
        <v>1.9221516608533116</v>
      </c>
      <c r="BQ54">
        <f t="shared" si="84"/>
        <v>2.0827309470512017</v>
      </c>
    </row>
    <row r="55" spans="1:69" x14ac:dyDescent="0.15">
      <c r="A55" t="s">
        <v>119</v>
      </c>
      <c r="B55">
        <v>124</v>
      </c>
      <c r="C55" s="27">
        <f t="shared" si="46"/>
        <v>10.000000000005116</v>
      </c>
      <c r="D55" s="1">
        <v>55.128</v>
      </c>
      <c r="E55" s="1">
        <v>0.14899999999999999</v>
      </c>
      <c r="F55" s="1">
        <v>3.6339999999999999</v>
      </c>
      <c r="G55" s="1">
        <v>0.57099999999999995</v>
      </c>
      <c r="H55" s="1">
        <v>6.2359999999999998</v>
      </c>
      <c r="I55" s="1">
        <v>33.265999999999998</v>
      </c>
      <c r="J55" s="1">
        <v>0.50700000000000001</v>
      </c>
      <c r="K55" s="1">
        <v>0.16700000000000001</v>
      </c>
      <c r="L55" s="1">
        <v>8.5000000000000006E-2</v>
      </c>
      <c r="M55" s="1">
        <v>1.2E-2</v>
      </c>
      <c r="O55">
        <f t="shared" si="48"/>
        <v>99.75500000000001</v>
      </c>
      <c r="Q55" s="1">
        <v>44.180999999999997</v>
      </c>
      <c r="R55" s="1">
        <v>81.093999999999994</v>
      </c>
      <c r="S55" s="1">
        <v>11.042</v>
      </c>
      <c r="V55" s="20">
        <v>12</v>
      </c>
      <c r="W55" s="20">
        <v>4</v>
      </c>
      <c r="X55" s="15">
        <v>0</v>
      </c>
      <c r="Z55" s="14">
        <f t="shared" si="49"/>
        <v>1.9103083979410151</v>
      </c>
      <c r="AA55" s="14">
        <f t="shared" si="50"/>
        <v>3.8840562117501256E-3</v>
      </c>
      <c r="AB55" s="14">
        <f t="shared" si="51"/>
        <v>0.14840422450221927</v>
      </c>
      <c r="AC55" s="14">
        <f t="shared" si="52"/>
        <v>1.5642719613376179E-2</v>
      </c>
      <c r="AD55" s="14">
        <f t="shared" si="53"/>
        <v>0</v>
      </c>
      <c r="AE55" s="14">
        <f t="shared" si="54"/>
        <v>0.18070774825040528</v>
      </c>
      <c r="AF55" s="14">
        <f t="shared" si="55"/>
        <v>1.7183407715836851</v>
      </c>
      <c r="AG55" s="14">
        <f t="shared" si="56"/>
        <v>1.8822671452167063E-2</v>
      </c>
      <c r="AH55" s="14">
        <f t="shared" si="57"/>
        <v>4.9011994542834886E-3</v>
      </c>
      <c r="AI55" s="14">
        <f t="shared" si="58"/>
        <v>2.369198001425384E-3</v>
      </c>
      <c r="AJ55" s="14">
        <f t="shared" si="59"/>
        <v>8.0617355821962979E-4</v>
      </c>
      <c r="AK55" s="14">
        <f t="shared" si="60"/>
        <v>0</v>
      </c>
      <c r="AL55" s="14">
        <f t="shared" si="61"/>
        <v>4.0041871605685468</v>
      </c>
      <c r="AM55" s="14">
        <f t="shared" si="62"/>
        <v>0.90484300618807101</v>
      </c>
      <c r="AN55" s="11">
        <f t="shared" si="63"/>
        <v>0</v>
      </c>
      <c r="AP55">
        <f t="shared" si="64"/>
        <v>55.128</v>
      </c>
      <c r="AQ55">
        <f t="shared" si="65"/>
        <v>0.14899999999999999</v>
      </c>
      <c r="AR55">
        <f t="shared" si="66"/>
        <v>3.6339999999999999</v>
      </c>
      <c r="AS55">
        <f t="shared" si="67"/>
        <v>0.57099999999999995</v>
      </c>
      <c r="AT55">
        <f t="shared" si="68"/>
        <v>0</v>
      </c>
      <c r="AU55">
        <f t="shared" si="69"/>
        <v>6.2360000000000007</v>
      </c>
      <c r="AV55">
        <f t="shared" si="85"/>
        <v>33.265999999999998</v>
      </c>
      <c r="AW55">
        <f t="shared" si="86"/>
        <v>0.50700000000000001</v>
      </c>
      <c r="AX55">
        <f t="shared" si="87"/>
        <v>0.16700000000000001</v>
      </c>
      <c r="AY55">
        <f t="shared" si="88"/>
        <v>8.5000000000000006E-2</v>
      </c>
      <c r="AZ55">
        <f t="shared" si="89"/>
        <v>1.2E-2</v>
      </c>
      <c r="BA55">
        <f t="shared" si="90"/>
        <v>0</v>
      </c>
      <c r="BB55">
        <f t="shared" si="70"/>
        <v>99.75500000000001</v>
      </c>
      <c r="BD55">
        <f t="shared" si="71"/>
        <v>0.91757656458055925</v>
      </c>
      <c r="BE55">
        <f t="shared" si="72"/>
        <v>1.865624921743921E-3</v>
      </c>
      <c r="BF55">
        <f t="shared" si="73"/>
        <v>7.1282856021969404E-2</v>
      </c>
      <c r="BG55">
        <f t="shared" si="74"/>
        <v>7.5136522139614441E-3</v>
      </c>
      <c r="BH55">
        <f t="shared" si="75"/>
        <v>8.6799175992428049E-2</v>
      </c>
      <c r="BI55">
        <f t="shared" si="76"/>
        <v>0</v>
      </c>
      <c r="BJ55">
        <f t="shared" si="77"/>
        <v>0.82536894234872615</v>
      </c>
      <c r="BK55">
        <f t="shared" si="78"/>
        <v>9.0410753708267504E-3</v>
      </c>
      <c r="BL55">
        <f t="shared" si="79"/>
        <v>2.3541883407060312E-3</v>
      </c>
      <c r="BM55">
        <f t="shared" si="80"/>
        <v>1.1379945590471907E-3</v>
      </c>
      <c r="BN55">
        <f t="shared" si="81"/>
        <v>3.8722855681530327E-4</v>
      </c>
      <c r="BO55">
        <f t="shared" si="82"/>
        <v>0</v>
      </c>
      <c r="BP55">
        <f t="shared" si="83"/>
        <v>1.9233273029067837</v>
      </c>
      <c r="BQ55">
        <f t="shared" si="84"/>
        <v>2.0819062644807755</v>
      </c>
    </row>
    <row r="56" spans="1:69" x14ac:dyDescent="0.15">
      <c r="A56" t="s">
        <v>120</v>
      </c>
      <c r="B56">
        <v>125</v>
      </c>
      <c r="C56" s="27">
        <f t="shared" si="46"/>
        <v>9.0000000000003411</v>
      </c>
      <c r="D56" s="1">
        <v>55.188000000000002</v>
      </c>
      <c r="E56" s="1">
        <v>0.14099999999999999</v>
      </c>
      <c r="F56" s="1">
        <v>3.6659999999999999</v>
      </c>
      <c r="G56" s="1">
        <v>0.57199999999999995</v>
      </c>
      <c r="H56" s="1">
        <v>6.1879999999999997</v>
      </c>
      <c r="I56" s="1">
        <v>33.369999999999997</v>
      </c>
      <c r="J56" s="1">
        <v>0.505</v>
      </c>
      <c r="K56" s="1">
        <v>0.16300000000000001</v>
      </c>
      <c r="L56" s="1">
        <v>8.2000000000000003E-2</v>
      </c>
      <c r="M56" s="1">
        <v>5.0000000000000001E-3</v>
      </c>
      <c r="O56">
        <f t="shared" si="48"/>
        <v>99.879999999999981</v>
      </c>
      <c r="Q56" s="1">
        <v>44.180999999999997</v>
      </c>
      <c r="R56" s="1">
        <v>81.084999999999994</v>
      </c>
      <c r="S56" s="1">
        <v>11.042</v>
      </c>
      <c r="V56" s="20">
        <v>12</v>
      </c>
      <c r="W56" s="20">
        <v>4</v>
      </c>
      <c r="X56" s="15">
        <v>0</v>
      </c>
      <c r="Z56" s="14">
        <f t="shared" si="49"/>
        <v>1.9094554941034738</v>
      </c>
      <c r="AA56" s="14">
        <f t="shared" si="50"/>
        <v>3.6698810459340606E-3</v>
      </c>
      <c r="AB56" s="14">
        <f t="shared" si="51"/>
        <v>0.14948149686109871</v>
      </c>
      <c r="AC56" s="14">
        <f t="shared" si="52"/>
        <v>1.5646089782832284E-2</v>
      </c>
      <c r="AD56" s="14">
        <f t="shared" si="53"/>
        <v>0</v>
      </c>
      <c r="AE56" s="14">
        <f t="shared" si="54"/>
        <v>0.17904187174802275</v>
      </c>
      <c r="AF56" s="14">
        <f t="shared" si="55"/>
        <v>1.7210700810692667</v>
      </c>
      <c r="AG56" s="14">
        <f t="shared" si="56"/>
        <v>1.8719675544360673E-2</v>
      </c>
      <c r="AH56" s="14">
        <f t="shared" si="57"/>
        <v>4.7764710115078459E-3</v>
      </c>
      <c r="AI56" s="14">
        <f t="shared" si="58"/>
        <v>2.2820750397310329E-3</v>
      </c>
      <c r="AJ56" s="14">
        <f t="shared" si="59"/>
        <v>3.3539064480130927E-4</v>
      </c>
      <c r="AK56" s="14">
        <f t="shared" si="60"/>
        <v>0</v>
      </c>
      <c r="AL56" s="14">
        <f t="shared" si="61"/>
        <v>4.0044785268510292</v>
      </c>
      <c r="AM56" s="14">
        <f t="shared" si="62"/>
        <v>0.90577298801654405</v>
      </c>
      <c r="AN56" s="11">
        <f t="shared" si="63"/>
        <v>0</v>
      </c>
      <c r="AP56">
        <f t="shared" si="64"/>
        <v>55.188000000000002</v>
      </c>
      <c r="AQ56">
        <f t="shared" si="65"/>
        <v>0.14099999999999999</v>
      </c>
      <c r="AR56">
        <f t="shared" si="66"/>
        <v>3.6659999999999999</v>
      </c>
      <c r="AS56">
        <f t="shared" si="67"/>
        <v>0.57199999999999995</v>
      </c>
      <c r="AT56">
        <f t="shared" si="68"/>
        <v>0</v>
      </c>
      <c r="AU56">
        <f t="shared" si="69"/>
        <v>6.1879999999999997</v>
      </c>
      <c r="AV56">
        <f t="shared" si="85"/>
        <v>33.369999999999997</v>
      </c>
      <c r="AW56">
        <f t="shared" si="86"/>
        <v>0.505</v>
      </c>
      <c r="AX56">
        <f t="shared" si="87"/>
        <v>0.16300000000000001</v>
      </c>
      <c r="AY56">
        <f t="shared" si="88"/>
        <v>8.2000000000000003E-2</v>
      </c>
      <c r="AZ56">
        <f t="shared" si="89"/>
        <v>5.0000000000000001E-3</v>
      </c>
      <c r="BA56">
        <f t="shared" si="90"/>
        <v>0</v>
      </c>
      <c r="BB56">
        <f t="shared" si="70"/>
        <v>99.879999999999981</v>
      </c>
      <c r="BD56">
        <f t="shared" si="71"/>
        <v>0.91857523302263655</v>
      </c>
      <c r="BE56">
        <f t="shared" si="72"/>
        <v>1.7654571407106903E-3</v>
      </c>
      <c r="BF56">
        <f t="shared" si="73"/>
        <v>7.1910553158101215E-2</v>
      </c>
      <c r="BG56">
        <f t="shared" si="74"/>
        <v>7.5268109744062095E-3</v>
      </c>
      <c r="BH56">
        <f t="shared" si="75"/>
        <v>8.6131061744891713E-2</v>
      </c>
      <c r="BI56">
        <f t="shared" si="76"/>
        <v>0</v>
      </c>
      <c r="BJ56">
        <f t="shared" si="77"/>
        <v>0.82794930578299131</v>
      </c>
      <c r="BK56">
        <f t="shared" si="78"/>
        <v>9.0054103792258557E-3</v>
      </c>
      <c r="BL56">
        <f t="shared" si="79"/>
        <v>2.2978005960184616E-3</v>
      </c>
      <c r="BM56">
        <f t="shared" si="80"/>
        <v>1.0978300451984662E-3</v>
      </c>
      <c r="BN56">
        <f t="shared" si="81"/>
        <v>1.6134523200637637E-4</v>
      </c>
      <c r="BO56">
        <f t="shared" si="82"/>
        <v>0</v>
      </c>
      <c r="BP56">
        <f t="shared" si="83"/>
        <v>1.9264208080761867</v>
      </c>
      <c r="BQ56">
        <f t="shared" si="84"/>
        <v>2.0787143235075867</v>
      </c>
    </row>
    <row r="57" spans="1:69" x14ac:dyDescent="0.15">
      <c r="A57" t="s">
        <v>121</v>
      </c>
      <c r="B57">
        <v>126</v>
      </c>
      <c r="C57" s="27">
        <f t="shared" si="46"/>
        <v>9.9999999999909051</v>
      </c>
      <c r="D57" s="1">
        <v>55.091999999999999</v>
      </c>
      <c r="E57" s="1">
        <v>0.14499999999999999</v>
      </c>
      <c r="F57" s="1">
        <v>3.6179999999999999</v>
      </c>
      <c r="G57" s="1">
        <v>0.57399999999999995</v>
      </c>
      <c r="H57" s="1">
        <v>6.2110000000000003</v>
      </c>
      <c r="I57" s="1">
        <v>33.223999999999997</v>
      </c>
      <c r="J57" s="1">
        <v>0.57799999999999996</v>
      </c>
      <c r="K57" s="1">
        <v>0.16900000000000001</v>
      </c>
      <c r="L57" s="1">
        <v>0.08</v>
      </c>
      <c r="M57" s="1">
        <v>1E-3</v>
      </c>
      <c r="O57">
        <f t="shared" si="48"/>
        <v>99.692000000000007</v>
      </c>
      <c r="Q57" s="1">
        <v>44.180999999999997</v>
      </c>
      <c r="R57" s="1">
        <v>81.075000000000003</v>
      </c>
      <c r="S57" s="1">
        <v>11.041</v>
      </c>
      <c r="V57" s="20">
        <v>12</v>
      </c>
      <c r="W57" s="20">
        <v>4</v>
      </c>
      <c r="X57" s="15">
        <v>0</v>
      </c>
      <c r="Z57" s="14">
        <f t="shared" si="49"/>
        <v>1.9104200284140358</v>
      </c>
      <c r="AA57" s="14">
        <f t="shared" si="50"/>
        <v>3.7824771760641136E-3</v>
      </c>
      <c r="AB57" s="14">
        <f t="shared" si="51"/>
        <v>0.14785600891699452</v>
      </c>
      <c r="AC57" s="14">
        <f t="shared" si="52"/>
        <v>1.5736100506647664E-2</v>
      </c>
      <c r="AD57" s="14">
        <f t="shared" si="53"/>
        <v>0</v>
      </c>
      <c r="AE57" s="14">
        <f t="shared" si="54"/>
        <v>0.18011142934533497</v>
      </c>
      <c r="AF57" s="14">
        <f t="shared" si="55"/>
        <v>1.717393067531406</v>
      </c>
      <c r="AG57" s="14">
        <f t="shared" si="56"/>
        <v>2.1473864903098109E-2</v>
      </c>
      <c r="AH57" s="14">
        <f t="shared" si="57"/>
        <v>4.9634275351135414E-3</v>
      </c>
      <c r="AI57" s="14">
        <f t="shared" si="58"/>
        <v>2.231420890448465E-3</v>
      </c>
      <c r="AJ57" s="14">
        <f t="shared" si="59"/>
        <v>6.7228957873602594E-5</v>
      </c>
      <c r="AK57" s="14">
        <f t="shared" si="60"/>
        <v>0</v>
      </c>
      <c r="AL57" s="14">
        <f t="shared" si="61"/>
        <v>4.0040350541770175</v>
      </c>
      <c r="AM57" s="14">
        <f t="shared" si="62"/>
        <v>0.90507984057914215</v>
      </c>
      <c r="AN57" s="11">
        <f t="shared" si="63"/>
        <v>0</v>
      </c>
      <c r="AP57">
        <f t="shared" si="64"/>
        <v>55.091999999999999</v>
      </c>
      <c r="AQ57">
        <f t="shared" si="65"/>
        <v>0.14499999999999999</v>
      </c>
      <c r="AR57">
        <f t="shared" si="66"/>
        <v>3.6179999999999999</v>
      </c>
      <c r="AS57">
        <f t="shared" si="67"/>
        <v>0.57399999999999995</v>
      </c>
      <c r="AT57">
        <f t="shared" si="68"/>
        <v>0</v>
      </c>
      <c r="AU57">
        <f t="shared" si="69"/>
        <v>6.2110000000000003</v>
      </c>
      <c r="AV57">
        <f t="shared" si="85"/>
        <v>33.223999999999997</v>
      </c>
      <c r="AW57">
        <f t="shared" si="86"/>
        <v>0.57799999999999996</v>
      </c>
      <c r="AX57">
        <f t="shared" si="87"/>
        <v>0.16900000000000001</v>
      </c>
      <c r="AY57">
        <f t="shared" si="88"/>
        <v>0.08</v>
      </c>
      <c r="AZ57">
        <f t="shared" si="89"/>
        <v>1E-3</v>
      </c>
      <c r="BA57">
        <f t="shared" si="90"/>
        <v>0</v>
      </c>
      <c r="BB57">
        <f t="shared" si="70"/>
        <v>99.692000000000007</v>
      </c>
      <c r="BD57">
        <f t="shared" si="71"/>
        <v>0.91697736351531289</v>
      </c>
      <c r="BE57">
        <f t="shared" si="72"/>
        <v>1.8155410312273056E-3</v>
      </c>
      <c r="BF57">
        <f t="shared" si="73"/>
        <v>7.0969007453903499E-2</v>
      </c>
      <c r="BG57">
        <f t="shared" si="74"/>
        <v>7.553128495295742E-3</v>
      </c>
      <c r="BH57">
        <f t="shared" si="75"/>
        <v>8.6451199821836217E-2</v>
      </c>
      <c r="BI57">
        <f t="shared" si="76"/>
        <v>0</v>
      </c>
      <c r="BJ57">
        <f t="shared" si="77"/>
        <v>0.82432687250027281</v>
      </c>
      <c r="BK57">
        <f t="shared" si="78"/>
        <v>1.0307182572658504E-2</v>
      </c>
      <c r="BL57">
        <f t="shared" si="79"/>
        <v>2.3823822130498162E-3</v>
      </c>
      <c r="BM57">
        <f t="shared" si="80"/>
        <v>1.07105370263265E-3</v>
      </c>
      <c r="BN57">
        <f t="shared" si="81"/>
        <v>3.226904640127527E-5</v>
      </c>
      <c r="BO57">
        <f t="shared" si="82"/>
        <v>0</v>
      </c>
      <c r="BP57">
        <f t="shared" si="83"/>
        <v>1.9218860003525906</v>
      </c>
      <c r="BQ57">
        <f t="shared" si="84"/>
        <v>2.0833884285761139</v>
      </c>
    </row>
    <row r="58" spans="1:69" x14ac:dyDescent="0.15">
      <c r="A58" t="s">
        <v>122</v>
      </c>
      <c r="B58">
        <v>127</v>
      </c>
      <c r="C58" s="27">
        <f t="shared" si="46"/>
        <v>11.000000000009891</v>
      </c>
      <c r="D58" s="1">
        <v>55.084000000000003</v>
      </c>
      <c r="E58" s="1">
        <v>0.14299999999999999</v>
      </c>
      <c r="F58" s="1">
        <v>3.63</v>
      </c>
      <c r="G58" s="1">
        <v>0.57099999999999995</v>
      </c>
      <c r="H58" s="1">
        <v>6.2450000000000001</v>
      </c>
      <c r="I58" s="1">
        <v>33.158000000000001</v>
      </c>
      <c r="J58" s="1">
        <v>0.60899999999999999</v>
      </c>
      <c r="K58" s="1">
        <v>0.18</v>
      </c>
      <c r="L58" s="1">
        <v>7.4999999999999997E-2</v>
      </c>
      <c r="M58" s="1">
        <v>6.0000000000000001E-3</v>
      </c>
      <c r="O58">
        <f t="shared" si="48"/>
        <v>99.701000000000008</v>
      </c>
      <c r="Q58" s="1">
        <v>44.180999999999997</v>
      </c>
      <c r="R58" s="1">
        <v>81.063999999999993</v>
      </c>
      <c r="S58" s="1">
        <v>11.041</v>
      </c>
      <c r="V58" s="20">
        <v>12</v>
      </c>
      <c r="W58" s="20">
        <v>4</v>
      </c>
      <c r="X58" s="15">
        <v>0</v>
      </c>
      <c r="Z58" s="14">
        <f t="shared" si="49"/>
        <v>1.9104512226086228</v>
      </c>
      <c r="AA58" s="14">
        <f t="shared" si="50"/>
        <v>3.7309077584339397E-3</v>
      </c>
      <c r="AB58" s="14">
        <f t="shared" si="51"/>
        <v>0.14837037764670619</v>
      </c>
      <c r="AC58" s="14">
        <f t="shared" si="52"/>
        <v>1.5656385171552375E-2</v>
      </c>
      <c r="AD58" s="14">
        <f t="shared" si="53"/>
        <v>0</v>
      </c>
      <c r="AE58" s="14">
        <f t="shared" si="54"/>
        <v>0.18112664664018605</v>
      </c>
      <c r="AF58" s="14">
        <f t="shared" si="55"/>
        <v>1.7142583560512454</v>
      </c>
      <c r="AG58" s="14">
        <f t="shared" si="56"/>
        <v>2.262923284931868E-2</v>
      </c>
      <c r="AH58" s="14">
        <f t="shared" si="57"/>
        <v>5.2873449700599129E-3</v>
      </c>
      <c r="AI58" s="14">
        <f t="shared" si="58"/>
        <v>2.0922950688192611E-3</v>
      </c>
      <c r="AJ58" s="14">
        <f t="shared" si="59"/>
        <v>4.0343891773827117E-4</v>
      </c>
      <c r="AK58" s="14">
        <f t="shared" si="60"/>
        <v>0</v>
      </c>
      <c r="AL58" s="14">
        <f t="shared" si="61"/>
        <v>4.004006207682683</v>
      </c>
      <c r="AM58" s="14">
        <f t="shared" si="62"/>
        <v>0.90443807121878272</v>
      </c>
      <c r="AN58" s="11">
        <f t="shared" si="63"/>
        <v>0</v>
      </c>
      <c r="AP58">
        <f t="shared" si="64"/>
        <v>55.084000000000003</v>
      </c>
      <c r="AQ58">
        <f t="shared" si="65"/>
        <v>0.14299999999999999</v>
      </c>
      <c r="AR58">
        <f t="shared" si="66"/>
        <v>3.63</v>
      </c>
      <c r="AS58">
        <f t="shared" si="67"/>
        <v>0.57099999999999995</v>
      </c>
      <c r="AT58">
        <f t="shared" si="68"/>
        <v>0</v>
      </c>
      <c r="AU58">
        <f t="shared" si="69"/>
        <v>6.2449999999999992</v>
      </c>
      <c r="AV58">
        <f t="shared" si="85"/>
        <v>33.158000000000001</v>
      </c>
      <c r="AW58">
        <f t="shared" si="86"/>
        <v>0.60899999999999999</v>
      </c>
      <c r="AX58">
        <f t="shared" si="87"/>
        <v>0.18</v>
      </c>
      <c r="AY58">
        <f t="shared" si="88"/>
        <v>7.4999999999999997E-2</v>
      </c>
      <c r="AZ58">
        <f t="shared" si="89"/>
        <v>6.0000000000000001E-3</v>
      </c>
      <c r="BA58">
        <f t="shared" si="90"/>
        <v>0</v>
      </c>
      <c r="BB58">
        <f t="shared" si="70"/>
        <v>99.701000000000008</v>
      </c>
      <c r="BD58">
        <f t="shared" si="71"/>
        <v>0.91684420772303599</v>
      </c>
      <c r="BE58">
        <f t="shared" si="72"/>
        <v>1.7904990859689978E-3</v>
      </c>
      <c r="BF58">
        <f t="shared" si="73"/>
        <v>7.1204393879952921E-2</v>
      </c>
      <c r="BG58">
        <f t="shared" si="74"/>
        <v>7.5136522139614441E-3</v>
      </c>
      <c r="BH58">
        <f t="shared" si="75"/>
        <v>8.6924447413841102E-2</v>
      </c>
      <c r="BI58">
        <f t="shared" si="76"/>
        <v>0</v>
      </c>
      <c r="BJ58">
        <f t="shared" si="77"/>
        <v>0.82268933416698919</v>
      </c>
      <c r="BK58">
        <f t="shared" si="78"/>
        <v>1.085998994247237E-2</v>
      </c>
      <c r="BL58">
        <f t="shared" si="79"/>
        <v>2.5374485109406321E-3</v>
      </c>
      <c r="BM58">
        <f t="shared" si="80"/>
        <v>1.0041128462181092E-3</v>
      </c>
      <c r="BN58">
        <f t="shared" si="81"/>
        <v>1.9361427840765164E-4</v>
      </c>
      <c r="BO58">
        <f t="shared" si="82"/>
        <v>0</v>
      </c>
      <c r="BP58">
        <f t="shared" si="83"/>
        <v>1.9215617000617884</v>
      </c>
      <c r="BQ58">
        <f t="shared" si="84"/>
        <v>2.083725028217378</v>
      </c>
    </row>
    <row r="59" spans="1:69" x14ac:dyDescent="0.15">
      <c r="A59" t="s">
        <v>123</v>
      </c>
      <c r="B59">
        <v>128</v>
      </c>
      <c r="C59" s="27">
        <f t="shared" si="46"/>
        <v>9.9999999999909051</v>
      </c>
      <c r="D59" s="1">
        <v>54.953000000000003</v>
      </c>
      <c r="E59" s="1">
        <v>0.16400000000000001</v>
      </c>
      <c r="F59" s="1">
        <v>3.6150000000000002</v>
      </c>
      <c r="G59" s="1">
        <v>0.58399999999999996</v>
      </c>
      <c r="H59" s="1">
        <v>6.17</v>
      </c>
      <c r="I59" s="1">
        <v>32.915999999999997</v>
      </c>
      <c r="J59" s="1">
        <v>1.0009999999999999</v>
      </c>
      <c r="K59" s="1">
        <v>0.161</v>
      </c>
      <c r="L59" s="1">
        <v>8.1000000000000003E-2</v>
      </c>
      <c r="M59" s="1">
        <v>0.02</v>
      </c>
      <c r="O59">
        <f t="shared" si="48"/>
        <v>99.665000000000006</v>
      </c>
      <c r="Q59" s="1">
        <v>44.180999999999997</v>
      </c>
      <c r="R59" s="1">
        <v>81.054000000000002</v>
      </c>
      <c r="S59" s="1">
        <v>11.041</v>
      </c>
      <c r="V59" s="20">
        <v>12</v>
      </c>
      <c r="W59" s="20">
        <v>4</v>
      </c>
      <c r="X59" s="15">
        <v>0</v>
      </c>
      <c r="Z59" s="14">
        <f t="shared" si="49"/>
        <v>1.908585142498757</v>
      </c>
      <c r="AA59" s="14">
        <f t="shared" si="50"/>
        <v>4.2848139620218911E-3</v>
      </c>
      <c r="AB59" s="14">
        <f t="shared" si="51"/>
        <v>0.14796483928242879</v>
      </c>
      <c r="AC59" s="14">
        <f t="shared" si="52"/>
        <v>1.6035329338439364E-2</v>
      </c>
      <c r="AD59" s="14">
        <f t="shared" si="53"/>
        <v>0</v>
      </c>
      <c r="AE59" s="14">
        <f t="shared" si="54"/>
        <v>0.17920276903875107</v>
      </c>
      <c r="AF59" s="14">
        <f t="shared" si="55"/>
        <v>1.7041375638160214</v>
      </c>
      <c r="AG59" s="14">
        <f t="shared" si="56"/>
        <v>3.7247425840383673E-2</v>
      </c>
      <c r="AH59" s="14">
        <f t="shared" si="57"/>
        <v>4.7358797397961134E-3</v>
      </c>
      <c r="AI59" s="14">
        <f t="shared" si="58"/>
        <v>2.2628529630666448E-3</v>
      </c>
      <c r="AJ59" s="14">
        <f t="shared" si="59"/>
        <v>1.346685498242696E-3</v>
      </c>
      <c r="AK59" s="14">
        <f t="shared" si="60"/>
        <v>0</v>
      </c>
      <c r="AL59" s="14">
        <f t="shared" si="61"/>
        <v>4.0058033019779087</v>
      </c>
      <c r="AM59" s="14">
        <f t="shared" si="62"/>
        <v>0.90484844087254535</v>
      </c>
      <c r="AN59" s="11">
        <f t="shared" si="63"/>
        <v>0</v>
      </c>
      <c r="AP59">
        <f t="shared" si="64"/>
        <v>54.953000000000003</v>
      </c>
      <c r="AQ59">
        <f t="shared" si="65"/>
        <v>0.16400000000000001</v>
      </c>
      <c r="AR59">
        <f t="shared" si="66"/>
        <v>3.6150000000000002</v>
      </c>
      <c r="AS59">
        <f t="shared" si="67"/>
        <v>0.58399999999999996</v>
      </c>
      <c r="AT59">
        <f t="shared" si="68"/>
        <v>0</v>
      </c>
      <c r="AU59">
        <f t="shared" si="69"/>
        <v>6.17</v>
      </c>
      <c r="AV59">
        <f t="shared" si="85"/>
        <v>32.915999999999997</v>
      </c>
      <c r="AW59">
        <f t="shared" si="86"/>
        <v>1.0009999999999999</v>
      </c>
      <c r="AX59">
        <f t="shared" si="87"/>
        <v>0.161</v>
      </c>
      <c r="AY59">
        <f t="shared" si="88"/>
        <v>8.1000000000000003E-2</v>
      </c>
      <c r="AZ59">
        <f t="shared" si="89"/>
        <v>0.02</v>
      </c>
      <c r="BA59">
        <f t="shared" si="90"/>
        <v>0</v>
      </c>
      <c r="BB59">
        <f t="shared" si="70"/>
        <v>99.665000000000006</v>
      </c>
      <c r="BD59">
        <f t="shared" si="71"/>
        <v>0.91466378162450079</v>
      </c>
      <c r="BE59">
        <f t="shared" si="72"/>
        <v>2.0534395111812286E-3</v>
      </c>
      <c r="BF59">
        <f t="shared" si="73"/>
        <v>7.0910160847391143E-2</v>
      </c>
      <c r="BG59">
        <f t="shared" si="74"/>
        <v>7.6847160997434031E-3</v>
      </c>
      <c r="BH59">
        <f t="shared" si="75"/>
        <v>8.5880518902065592E-2</v>
      </c>
      <c r="BI59">
        <f t="shared" si="76"/>
        <v>0</v>
      </c>
      <c r="BJ59">
        <f t="shared" si="77"/>
        <v>0.81668502694494882</v>
      </c>
      <c r="BK59">
        <f t="shared" si="78"/>
        <v>1.7850328296247685E-2</v>
      </c>
      <c r="BL59">
        <f t="shared" si="79"/>
        <v>2.2696067236746766E-3</v>
      </c>
      <c r="BM59">
        <f t="shared" si="80"/>
        <v>1.084441873915558E-3</v>
      </c>
      <c r="BN59">
        <f t="shared" si="81"/>
        <v>6.4538092802550549E-4</v>
      </c>
      <c r="BO59">
        <f t="shared" si="82"/>
        <v>0</v>
      </c>
      <c r="BP59">
        <f t="shared" si="83"/>
        <v>1.9197274017516943</v>
      </c>
      <c r="BQ59">
        <f t="shared" si="84"/>
        <v>2.0866521456758558</v>
      </c>
    </row>
    <row r="60" spans="1:69" x14ac:dyDescent="0.15">
      <c r="A60" t="s">
        <v>124</v>
      </c>
      <c r="B60">
        <v>129</v>
      </c>
      <c r="C60" s="27">
        <f t="shared" si="46"/>
        <v>9.0000000000003411</v>
      </c>
      <c r="D60" s="1">
        <v>55.161999999999999</v>
      </c>
      <c r="E60" s="1">
        <v>0.15</v>
      </c>
      <c r="F60" s="1">
        <v>3.702</v>
      </c>
      <c r="G60" s="1">
        <v>0.58099999999999996</v>
      </c>
      <c r="H60" s="1">
        <v>6.1459999999999999</v>
      </c>
      <c r="I60" s="1">
        <v>33.07</v>
      </c>
      <c r="J60" s="1">
        <v>0.73299999999999998</v>
      </c>
      <c r="K60" s="1">
        <v>0.157</v>
      </c>
      <c r="L60" s="1">
        <v>7.1999999999999995E-2</v>
      </c>
      <c r="M60" s="1">
        <v>2.1000000000000001E-2</v>
      </c>
      <c r="O60">
        <f t="shared" si="48"/>
        <v>99.794000000000011</v>
      </c>
      <c r="Q60" s="1">
        <v>44.180999999999997</v>
      </c>
      <c r="R60" s="1">
        <v>81.045000000000002</v>
      </c>
      <c r="S60" s="1">
        <v>11.041</v>
      </c>
      <c r="V60" s="20">
        <v>12</v>
      </c>
      <c r="W60" s="20">
        <v>4</v>
      </c>
      <c r="X60" s="15">
        <v>0</v>
      </c>
      <c r="Z60" s="14">
        <f t="shared" si="49"/>
        <v>1.9107574930356941</v>
      </c>
      <c r="AA60" s="14">
        <f t="shared" si="50"/>
        <v>3.908632300288417E-3</v>
      </c>
      <c r="AB60" s="14">
        <f t="shared" si="51"/>
        <v>0.15112352486536917</v>
      </c>
      <c r="AC60" s="14">
        <f t="shared" si="52"/>
        <v>1.5910601720139392E-2</v>
      </c>
      <c r="AD60" s="14">
        <f t="shared" si="53"/>
        <v>0</v>
      </c>
      <c r="AE60" s="14">
        <f t="shared" si="54"/>
        <v>0.17803178373086637</v>
      </c>
      <c r="AF60" s="14">
        <f t="shared" si="55"/>
        <v>1.707564927342951</v>
      </c>
      <c r="AG60" s="14">
        <f t="shared" si="56"/>
        <v>2.7202673971702666E-2</v>
      </c>
      <c r="AH60" s="14">
        <f t="shared" si="57"/>
        <v>4.6059569785274583E-3</v>
      </c>
      <c r="AI60" s="14">
        <f t="shared" si="58"/>
        <v>2.0060846172793184E-3</v>
      </c>
      <c r="AJ60" s="14">
        <f t="shared" si="59"/>
        <v>1.4102656168882269E-3</v>
      </c>
      <c r="AK60" s="14">
        <f t="shared" si="60"/>
        <v>0</v>
      </c>
      <c r="AL60" s="14">
        <f t="shared" si="61"/>
        <v>4.0025219441797057</v>
      </c>
      <c r="AM60" s="14">
        <f t="shared" si="62"/>
        <v>0.90558331869942643</v>
      </c>
      <c r="AN60" s="11">
        <f t="shared" si="63"/>
        <v>0</v>
      </c>
      <c r="AP60">
        <f t="shared" si="64"/>
        <v>55.161999999999999</v>
      </c>
      <c r="AQ60">
        <f t="shared" si="65"/>
        <v>0.15</v>
      </c>
      <c r="AR60">
        <f t="shared" si="66"/>
        <v>3.702</v>
      </c>
      <c r="AS60">
        <f t="shared" si="67"/>
        <v>0.58099999999999996</v>
      </c>
      <c r="AT60">
        <f t="shared" si="68"/>
        <v>0</v>
      </c>
      <c r="AU60">
        <f t="shared" si="69"/>
        <v>6.1459999999999999</v>
      </c>
      <c r="AV60">
        <f t="shared" si="85"/>
        <v>33.07</v>
      </c>
      <c r="AW60">
        <f t="shared" si="86"/>
        <v>0.73299999999999998</v>
      </c>
      <c r="AX60">
        <f t="shared" si="87"/>
        <v>0.157</v>
      </c>
      <c r="AY60">
        <f t="shared" si="88"/>
        <v>7.1999999999999995E-2</v>
      </c>
      <c r="AZ60">
        <f t="shared" si="89"/>
        <v>2.1000000000000001E-2</v>
      </c>
      <c r="BA60">
        <f t="shared" si="90"/>
        <v>0</v>
      </c>
      <c r="BB60">
        <f t="shared" si="70"/>
        <v>99.794000000000011</v>
      </c>
      <c r="BD60">
        <f t="shared" si="71"/>
        <v>0.91814247669773641</v>
      </c>
      <c r="BE60">
        <f t="shared" si="72"/>
        <v>1.8781458943730749E-3</v>
      </c>
      <c r="BF60">
        <f t="shared" si="73"/>
        <v>7.2616712436249509E-2</v>
      </c>
      <c r="BG60">
        <f t="shared" si="74"/>
        <v>7.6452398184091051E-3</v>
      </c>
      <c r="BH60">
        <f t="shared" si="75"/>
        <v>8.5546461778297431E-2</v>
      </c>
      <c r="BI60">
        <f t="shared" si="76"/>
        <v>0</v>
      </c>
      <c r="BJ60">
        <f t="shared" si="77"/>
        <v>0.82050594972261093</v>
      </c>
      <c r="BK60">
        <f t="shared" si="78"/>
        <v>1.3071219421727827E-2</v>
      </c>
      <c r="BL60">
        <f t="shared" si="79"/>
        <v>2.213218978987107E-3</v>
      </c>
      <c r="BM60">
        <f t="shared" si="80"/>
        <v>9.639483323693849E-4</v>
      </c>
      <c r="BN60">
        <f t="shared" si="81"/>
        <v>6.776499744267807E-4</v>
      </c>
      <c r="BO60">
        <f t="shared" si="82"/>
        <v>0</v>
      </c>
      <c r="BP60">
        <f t="shared" si="83"/>
        <v>1.9232610230551876</v>
      </c>
      <c r="BQ60">
        <f t="shared" si="84"/>
        <v>2.0811121819655649</v>
      </c>
    </row>
    <row r="61" spans="1:69" x14ac:dyDescent="0.15">
      <c r="A61" t="s">
        <v>125</v>
      </c>
      <c r="B61">
        <v>130</v>
      </c>
      <c r="C61" s="27">
        <f t="shared" si="46"/>
        <v>10.000000000005116</v>
      </c>
      <c r="D61" s="1">
        <v>55.075000000000003</v>
      </c>
      <c r="E61" s="1">
        <v>0.14799999999999999</v>
      </c>
      <c r="F61" s="1">
        <v>3.637</v>
      </c>
      <c r="G61" s="1">
        <v>0.57799999999999996</v>
      </c>
      <c r="H61" s="1">
        <v>6.2389999999999999</v>
      </c>
      <c r="I61" s="1">
        <v>33.344000000000001</v>
      </c>
      <c r="J61" s="1">
        <v>0.51100000000000001</v>
      </c>
      <c r="K61" s="1">
        <v>0.16400000000000001</v>
      </c>
      <c r="L61" s="1">
        <v>8.1000000000000003E-2</v>
      </c>
      <c r="M61" s="1">
        <v>1.7999999999999999E-2</v>
      </c>
      <c r="O61">
        <f t="shared" si="48"/>
        <v>99.795000000000016</v>
      </c>
      <c r="Q61" s="1">
        <v>44.180999999999997</v>
      </c>
      <c r="R61" s="1">
        <v>81.034999999999997</v>
      </c>
      <c r="S61" s="1">
        <v>11.041</v>
      </c>
      <c r="V61" s="20">
        <v>12</v>
      </c>
      <c r="W61" s="20">
        <v>4</v>
      </c>
      <c r="X61" s="15">
        <v>0</v>
      </c>
      <c r="Z61" s="14">
        <f t="shared" si="49"/>
        <v>1.9081497822724336</v>
      </c>
      <c r="AA61" s="14">
        <f t="shared" si="50"/>
        <v>3.8573376997486026E-3</v>
      </c>
      <c r="AB61" s="14">
        <f t="shared" si="51"/>
        <v>0.14850167430950392</v>
      </c>
      <c r="AC61" s="14">
        <f t="shared" si="52"/>
        <v>1.5831814745711794E-2</v>
      </c>
      <c r="AD61" s="14">
        <f t="shared" si="53"/>
        <v>0</v>
      </c>
      <c r="AE61" s="14">
        <f t="shared" si="54"/>
        <v>0.18076417430058225</v>
      </c>
      <c r="AF61" s="14">
        <f t="shared" si="55"/>
        <v>1.7220791844479888</v>
      </c>
      <c r="AG61" s="14">
        <f t="shared" si="56"/>
        <v>1.8967972478973114E-2</v>
      </c>
      <c r="AH61" s="14">
        <f t="shared" si="57"/>
        <v>4.8123417540249991E-3</v>
      </c>
      <c r="AI61" s="14">
        <f t="shared" si="58"/>
        <v>2.2573253515749945E-3</v>
      </c>
      <c r="AJ61" s="14">
        <f t="shared" si="59"/>
        <v>1.209056279333205E-3</v>
      </c>
      <c r="AK61" s="14">
        <f t="shared" si="60"/>
        <v>0</v>
      </c>
      <c r="AL61" s="14">
        <f t="shared" si="61"/>
        <v>4.0064306636398763</v>
      </c>
      <c r="AM61" s="14">
        <f t="shared" si="62"/>
        <v>0.90500312415654427</v>
      </c>
      <c r="AN61" s="11">
        <f t="shared" si="63"/>
        <v>0</v>
      </c>
      <c r="AP61">
        <f t="shared" si="64"/>
        <v>55.075000000000003</v>
      </c>
      <c r="AQ61">
        <f t="shared" si="65"/>
        <v>0.14799999999999999</v>
      </c>
      <c r="AR61">
        <f t="shared" si="66"/>
        <v>3.637</v>
      </c>
      <c r="AS61">
        <f t="shared" si="67"/>
        <v>0.57799999999999996</v>
      </c>
      <c r="AT61">
        <f t="shared" si="68"/>
        <v>0</v>
      </c>
      <c r="AU61">
        <f t="shared" si="69"/>
        <v>6.2389999999999999</v>
      </c>
      <c r="AV61">
        <f t="shared" si="85"/>
        <v>33.344000000000001</v>
      </c>
      <c r="AW61">
        <f t="shared" si="86"/>
        <v>0.51100000000000001</v>
      </c>
      <c r="AX61">
        <f t="shared" si="87"/>
        <v>0.16400000000000001</v>
      </c>
      <c r="AY61">
        <f t="shared" si="88"/>
        <v>8.1000000000000003E-2</v>
      </c>
      <c r="AZ61">
        <f t="shared" si="89"/>
        <v>1.7999999999999999E-2</v>
      </c>
      <c r="BA61">
        <f t="shared" si="90"/>
        <v>0</v>
      </c>
      <c r="BB61">
        <f t="shared" si="70"/>
        <v>99.795000000000016</v>
      </c>
      <c r="BD61">
        <f t="shared" si="71"/>
        <v>0.91669440745672448</v>
      </c>
      <c r="BE61">
        <f t="shared" si="72"/>
        <v>1.8531039491147671E-3</v>
      </c>
      <c r="BF61">
        <f t="shared" si="73"/>
        <v>7.134170262848176E-2</v>
      </c>
      <c r="BG61">
        <f t="shared" si="74"/>
        <v>7.6057635370748063E-3</v>
      </c>
      <c r="BH61">
        <f t="shared" si="75"/>
        <v>8.6840933132899062E-2</v>
      </c>
      <c r="BI61">
        <f t="shared" si="76"/>
        <v>0</v>
      </c>
      <c r="BJ61">
        <f t="shared" si="77"/>
        <v>0.82730421492442519</v>
      </c>
      <c r="BK61">
        <f t="shared" si="78"/>
        <v>9.1124053540285396E-3</v>
      </c>
      <c r="BL61">
        <f t="shared" si="79"/>
        <v>2.3118975321903541E-3</v>
      </c>
      <c r="BM61">
        <f t="shared" si="80"/>
        <v>1.084441873915558E-3</v>
      </c>
      <c r="BN61">
        <f t="shared" si="81"/>
        <v>5.8084283522295485E-4</v>
      </c>
      <c r="BO61">
        <f t="shared" si="82"/>
        <v>0</v>
      </c>
      <c r="BP61">
        <f t="shared" si="83"/>
        <v>1.9247297132240773</v>
      </c>
      <c r="BQ61">
        <f t="shared" si="84"/>
        <v>2.0815549508656885</v>
      </c>
    </row>
    <row r="62" spans="1:69" x14ac:dyDescent="0.15">
      <c r="A62" t="s">
        <v>126</v>
      </c>
      <c r="B62">
        <v>131</v>
      </c>
      <c r="C62" s="27">
        <f t="shared" si="46"/>
        <v>10.99999999999568</v>
      </c>
      <c r="D62" s="1">
        <v>54.661000000000001</v>
      </c>
      <c r="E62" s="1">
        <v>0.18099999999999999</v>
      </c>
      <c r="F62" s="1">
        <v>3.6920000000000002</v>
      </c>
      <c r="G62" s="1">
        <v>0.59599999999999997</v>
      </c>
      <c r="H62" s="1">
        <v>6.0490000000000004</v>
      </c>
      <c r="I62" s="1">
        <v>32.759</v>
      </c>
      <c r="J62" s="1">
        <v>1.46</v>
      </c>
      <c r="K62" s="1">
        <v>0.16300000000000001</v>
      </c>
      <c r="L62" s="1">
        <v>6.5000000000000002E-2</v>
      </c>
      <c r="M62" s="1">
        <v>1.6E-2</v>
      </c>
      <c r="O62">
        <f t="shared" si="48"/>
        <v>99.641999999999996</v>
      </c>
      <c r="Q62" s="1">
        <v>44.180999999999997</v>
      </c>
      <c r="R62" s="1">
        <v>81.024000000000001</v>
      </c>
      <c r="S62" s="1">
        <v>11.041</v>
      </c>
      <c r="V62" s="20">
        <v>12</v>
      </c>
      <c r="W62" s="20">
        <v>4</v>
      </c>
      <c r="X62" s="15">
        <v>0</v>
      </c>
      <c r="Z62" s="14">
        <f t="shared" si="49"/>
        <v>1.901377738257874</v>
      </c>
      <c r="AA62" s="14">
        <f t="shared" si="50"/>
        <v>4.7362803055911737E-3</v>
      </c>
      <c r="AB62" s="14">
        <f t="shared" si="51"/>
        <v>0.15135006692868233</v>
      </c>
      <c r="AC62" s="14">
        <f t="shared" si="52"/>
        <v>1.6390114839647519E-2</v>
      </c>
      <c r="AD62" s="14">
        <f t="shared" si="53"/>
        <v>0</v>
      </c>
      <c r="AE62" s="14">
        <f t="shared" si="54"/>
        <v>0.17595995264905601</v>
      </c>
      <c r="AF62" s="14">
        <f t="shared" si="55"/>
        <v>1.6986305546824254</v>
      </c>
      <c r="AG62" s="14">
        <f t="shared" si="56"/>
        <v>5.4410879049438442E-2</v>
      </c>
      <c r="AH62" s="14">
        <f t="shared" si="57"/>
        <v>4.8021209448332203E-3</v>
      </c>
      <c r="AI62" s="14">
        <f t="shared" si="58"/>
        <v>1.8186761548127947E-3</v>
      </c>
      <c r="AJ62" s="14">
        <f t="shared" si="59"/>
        <v>1.0790134800164463E-3</v>
      </c>
      <c r="AK62" s="14">
        <f t="shared" si="60"/>
        <v>0</v>
      </c>
      <c r="AL62" s="14">
        <f t="shared" si="61"/>
        <v>4.0105553972923778</v>
      </c>
      <c r="AM62" s="14">
        <f t="shared" si="62"/>
        <v>0.90613419199506207</v>
      </c>
      <c r="AN62" s="11">
        <f t="shared" si="63"/>
        <v>0</v>
      </c>
      <c r="AP62">
        <f t="shared" si="64"/>
        <v>54.661000000000001</v>
      </c>
      <c r="AQ62">
        <f t="shared" si="65"/>
        <v>0.18099999999999999</v>
      </c>
      <c r="AR62">
        <f t="shared" si="66"/>
        <v>3.6920000000000002</v>
      </c>
      <c r="AS62">
        <f t="shared" si="67"/>
        <v>0.59599999999999997</v>
      </c>
      <c r="AT62">
        <f t="shared" si="68"/>
        <v>0</v>
      </c>
      <c r="AU62">
        <f t="shared" si="69"/>
        <v>6.0490000000000004</v>
      </c>
      <c r="AV62">
        <f t="shared" si="85"/>
        <v>32.759</v>
      </c>
      <c r="AW62">
        <f t="shared" si="86"/>
        <v>1.46</v>
      </c>
      <c r="AX62">
        <f t="shared" si="87"/>
        <v>0.16300000000000001</v>
      </c>
      <c r="AY62">
        <f t="shared" si="88"/>
        <v>6.5000000000000002E-2</v>
      </c>
      <c r="AZ62">
        <f t="shared" si="89"/>
        <v>1.6E-2</v>
      </c>
      <c r="BA62">
        <f t="shared" si="90"/>
        <v>0</v>
      </c>
      <c r="BB62">
        <f t="shared" si="70"/>
        <v>99.641999999999996</v>
      </c>
      <c r="BD62">
        <f t="shared" si="71"/>
        <v>0.90980359520639154</v>
      </c>
      <c r="BE62">
        <f t="shared" si="72"/>
        <v>2.2662960458768437E-3</v>
      </c>
      <c r="BF62">
        <f t="shared" si="73"/>
        <v>7.2420557081208328E-2</v>
      </c>
      <c r="BG62">
        <f t="shared" si="74"/>
        <v>7.8426212250805958E-3</v>
      </c>
      <c r="BH62">
        <f t="shared" si="75"/>
        <v>8.4196314236401101E-2</v>
      </c>
      <c r="BI62">
        <f t="shared" si="76"/>
        <v>0</v>
      </c>
      <c r="BJ62">
        <f t="shared" si="77"/>
        <v>0.81278967060668317</v>
      </c>
      <c r="BK62">
        <f t="shared" si="78"/>
        <v>2.6035443868652971E-2</v>
      </c>
      <c r="BL62">
        <f t="shared" si="79"/>
        <v>2.2978005960184616E-3</v>
      </c>
      <c r="BM62">
        <f t="shared" si="80"/>
        <v>8.7023113338902808E-4</v>
      </c>
      <c r="BN62">
        <f t="shared" si="81"/>
        <v>5.1630474242040432E-4</v>
      </c>
      <c r="BO62">
        <f t="shared" si="82"/>
        <v>0</v>
      </c>
      <c r="BP62">
        <f t="shared" si="83"/>
        <v>1.9190388347421221</v>
      </c>
      <c r="BQ62">
        <f t="shared" si="84"/>
        <v>2.0898771430184788</v>
      </c>
    </row>
    <row r="63" spans="1:69" x14ac:dyDescent="0.15">
      <c r="A63" t="s">
        <v>127</v>
      </c>
      <c r="B63">
        <v>132</v>
      </c>
      <c r="C63" s="27">
        <f t="shared" si="46"/>
        <v>9.0000000000003411</v>
      </c>
      <c r="D63" s="1">
        <v>55.109000000000002</v>
      </c>
      <c r="E63" s="1">
        <v>0.155</v>
      </c>
      <c r="F63" s="1">
        <v>3.5760000000000001</v>
      </c>
      <c r="G63" s="1">
        <v>0.56799999999999995</v>
      </c>
      <c r="H63" s="1">
        <v>6.2480000000000002</v>
      </c>
      <c r="I63" s="1">
        <v>33.375999999999998</v>
      </c>
      <c r="J63" s="1">
        <v>0.53500000000000003</v>
      </c>
      <c r="K63" s="1">
        <v>0.16200000000000001</v>
      </c>
      <c r="L63" s="1">
        <v>8.3000000000000004E-2</v>
      </c>
      <c r="M63" s="1">
        <v>4.0000000000000001E-3</v>
      </c>
      <c r="O63">
        <f t="shared" si="48"/>
        <v>99.816000000000017</v>
      </c>
      <c r="Q63" s="1">
        <v>44.180999999999997</v>
      </c>
      <c r="R63" s="1">
        <v>81.015000000000001</v>
      </c>
      <c r="S63" s="1">
        <v>11.041</v>
      </c>
      <c r="V63" s="20">
        <v>12</v>
      </c>
      <c r="W63" s="20">
        <v>4</v>
      </c>
      <c r="X63" s="15">
        <v>0</v>
      </c>
      <c r="Z63" s="14">
        <f t="shared" si="49"/>
        <v>1.9090397779964519</v>
      </c>
      <c r="AA63" s="14">
        <f t="shared" si="50"/>
        <v>4.0391700329970711E-3</v>
      </c>
      <c r="AB63" s="14">
        <f t="shared" si="51"/>
        <v>0.14598897194177485</v>
      </c>
      <c r="AC63" s="14">
        <f t="shared" si="52"/>
        <v>1.5555561337000983E-2</v>
      </c>
      <c r="AD63" s="14">
        <f t="shared" si="53"/>
        <v>0</v>
      </c>
      <c r="AE63" s="14">
        <f t="shared" si="54"/>
        <v>0.18099762989058643</v>
      </c>
      <c r="AF63" s="14">
        <f t="shared" si="55"/>
        <v>1.7234718633579049</v>
      </c>
      <c r="AG63" s="14">
        <f t="shared" si="56"/>
        <v>1.9855840874382389E-2</v>
      </c>
      <c r="AH63" s="14">
        <f t="shared" si="57"/>
        <v>4.7529376718578632E-3</v>
      </c>
      <c r="AI63" s="14">
        <f t="shared" si="58"/>
        <v>2.3127129038817023E-3</v>
      </c>
      <c r="AJ63" s="14">
        <f t="shared" si="59"/>
        <v>2.6863864865173446E-4</v>
      </c>
      <c r="AK63" s="14">
        <f t="shared" si="60"/>
        <v>0</v>
      </c>
      <c r="AL63" s="14">
        <f t="shared" si="61"/>
        <v>4.0062831046554894</v>
      </c>
      <c r="AM63" s="14">
        <f t="shared" si="62"/>
        <v>0.9049616543965453</v>
      </c>
      <c r="AN63" s="11">
        <f t="shared" si="63"/>
        <v>0</v>
      </c>
      <c r="AP63">
        <f t="shared" si="64"/>
        <v>55.109000000000002</v>
      </c>
      <c r="AQ63">
        <f t="shared" si="65"/>
        <v>0.155</v>
      </c>
      <c r="AR63">
        <f t="shared" si="66"/>
        <v>3.5760000000000001</v>
      </c>
      <c r="AS63">
        <f t="shared" si="67"/>
        <v>0.56799999999999995</v>
      </c>
      <c r="AT63">
        <f t="shared" si="68"/>
        <v>0</v>
      </c>
      <c r="AU63">
        <f t="shared" si="69"/>
        <v>6.2480000000000002</v>
      </c>
      <c r="AV63">
        <f t="shared" si="85"/>
        <v>33.375999999999998</v>
      </c>
      <c r="AW63">
        <f t="shared" si="86"/>
        <v>0.53500000000000003</v>
      </c>
      <c r="AX63">
        <f t="shared" si="87"/>
        <v>0.16200000000000001</v>
      </c>
      <c r="AY63">
        <f t="shared" si="88"/>
        <v>8.3000000000000004E-2</v>
      </c>
      <c r="AZ63">
        <f t="shared" si="89"/>
        <v>4.0000000000000001E-3</v>
      </c>
      <c r="BA63">
        <f t="shared" si="90"/>
        <v>0</v>
      </c>
      <c r="BB63">
        <f t="shared" si="70"/>
        <v>99.816000000000017</v>
      </c>
      <c r="BD63">
        <f t="shared" si="71"/>
        <v>0.91726031957390153</v>
      </c>
      <c r="BE63">
        <f t="shared" si="72"/>
        <v>1.9407507575188441E-3</v>
      </c>
      <c r="BF63">
        <f t="shared" si="73"/>
        <v>7.0145154962730494E-2</v>
      </c>
      <c r="BG63">
        <f t="shared" si="74"/>
        <v>7.4741759326271452E-3</v>
      </c>
      <c r="BH63">
        <f t="shared" si="75"/>
        <v>8.6966204554312129E-2</v>
      </c>
      <c r="BI63">
        <f t="shared" si="76"/>
        <v>0</v>
      </c>
      <c r="BJ63">
        <f t="shared" si="77"/>
        <v>0.82809817290419896</v>
      </c>
      <c r="BK63">
        <f t="shared" si="78"/>
        <v>9.5403852532392735E-3</v>
      </c>
      <c r="BL63">
        <f t="shared" si="79"/>
        <v>2.2837036598465691E-3</v>
      </c>
      <c r="BM63">
        <f t="shared" si="80"/>
        <v>1.1112182164813742E-3</v>
      </c>
      <c r="BN63">
        <f t="shared" si="81"/>
        <v>1.2907618560510108E-4</v>
      </c>
      <c r="BO63">
        <f t="shared" si="82"/>
        <v>0</v>
      </c>
      <c r="BP63">
        <f t="shared" si="83"/>
        <v>1.9249491620004615</v>
      </c>
      <c r="BQ63">
        <f t="shared" si="84"/>
        <v>2.0812409926151232</v>
      </c>
    </row>
    <row r="64" spans="1:69" x14ac:dyDescent="0.15">
      <c r="A64" t="s">
        <v>128</v>
      </c>
      <c r="B64">
        <v>133</v>
      </c>
      <c r="C64" s="27">
        <f t="shared" si="46"/>
        <v>10.000000000005116</v>
      </c>
      <c r="D64" s="1">
        <v>54.881</v>
      </c>
      <c r="E64" s="1">
        <v>0.161</v>
      </c>
      <c r="F64" s="1">
        <v>3.5990000000000002</v>
      </c>
      <c r="G64" s="1">
        <v>0.57499999999999996</v>
      </c>
      <c r="H64" s="1">
        <v>6.2169999999999996</v>
      </c>
      <c r="I64" s="1">
        <v>33.363999999999997</v>
      </c>
      <c r="J64" s="1">
        <v>0.53500000000000003</v>
      </c>
      <c r="K64" s="1">
        <v>0.17100000000000001</v>
      </c>
      <c r="L64" s="1">
        <v>8.3000000000000004E-2</v>
      </c>
      <c r="M64" s="1">
        <v>1.4E-2</v>
      </c>
      <c r="O64">
        <f t="shared" si="48"/>
        <v>99.6</v>
      </c>
      <c r="Q64" s="1">
        <v>44.180999999999997</v>
      </c>
      <c r="R64" s="1">
        <v>81.004999999999995</v>
      </c>
      <c r="S64" s="1">
        <v>11.041</v>
      </c>
      <c r="V64" s="20">
        <v>12</v>
      </c>
      <c r="W64" s="20">
        <v>4</v>
      </c>
      <c r="X64" s="15">
        <v>0</v>
      </c>
      <c r="Z64" s="14">
        <f t="shared" si="49"/>
        <v>1.9058125784904625</v>
      </c>
      <c r="AA64" s="14">
        <f t="shared" si="50"/>
        <v>4.2058331431366145E-3</v>
      </c>
      <c r="AB64" s="14">
        <f t="shared" si="51"/>
        <v>0.14728893175076405</v>
      </c>
      <c r="AC64" s="14">
        <f t="shared" si="52"/>
        <v>1.5785957243885818E-2</v>
      </c>
      <c r="AD64" s="14">
        <f t="shared" si="53"/>
        <v>0</v>
      </c>
      <c r="AE64" s="14">
        <f t="shared" si="54"/>
        <v>0.18054208765361598</v>
      </c>
      <c r="AF64" s="14">
        <f t="shared" si="55"/>
        <v>1.7270851461885084</v>
      </c>
      <c r="AG64" s="14">
        <f t="shared" si="56"/>
        <v>1.9904625426898942E-2</v>
      </c>
      <c r="AH64" s="14">
        <f t="shared" si="57"/>
        <v>5.0293161931284332E-3</v>
      </c>
      <c r="AI64" s="14">
        <f t="shared" si="58"/>
        <v>2.3183950940658857E-3</v>
      </c>
      <c r="AJ64" s="14">
        <f t="shared" si="59"/>
        <v>9.425453692192688E-4</v>
      </c>
      <c r="AK64" s="14">
        <f t="shared" si="60"/>
        <v>0</v>
      </c>
      <c r="AL64" s="14">
        <f t="shared" si="61"/>
        <v>4.0089154165536858</v>
      </c>
      <c r="AM64" s="14">
        <f t="shared" si="62"/>
        <v>0.90535777407099149</v>
      </c>
      <c r="AN64" s="11">
        <f t="shared" si="63"/>
        <v>0</v>
      </c>
      <c r="AP64">
        <f t="shared" si="64"/>
        <v>54.881</v>
      </c>
      <c r="AQ64">
        <f t="shared" si="65"/>
        <v>0.161</v>
      </c>
      <c r="AR64">
        <f t="shared" si="66"/>
        <v>3.5990000000000002</v>
      </c>
      <c r="AS64">
        <f t="shared" si="67"/>
        <v>0.57499999999999996</v>
      </c>
      <c r="AT64">
        <f t="shared" si="68"/>
        <v>0</v>
      </c>
      <c r="AU64">
        <f t="shared" si="69"/>
        <v>6.2169999999999996</v>
      </c>
      <c r="AV64">
        <f t="shared" si="85"/>
        <v>33.363999999999997</v>
      </c>
      <c r="AW64">
        <f t="shared" si="86"/>
        <v>0.53500000000000003</v>
      </c>
      <c r="AX64">
        <f t="shared" si="87"/>
        <v>0.17100000000000001</v>
      </c>
      <c r="AY64">
        <f t="shared" si="88"/>
        <v>8.3000000000000004E-2</v>
      </c>
      <c r="AZ64">
        <f t="shared" si="89"/>
        <v>1.4E-2</v>
      </c>
      <c r="BA64">
        <f t="shared" si="90"/>
        <v>0</v>
      </c>
      <c r="BB64">
        <f t="shared" si="70"/>
        <v>99.6</v>
      </c>
      <c r="BD64">
        <f t="shared" si="71"/>
        <v>0.91346537949400797</v>
      </c>
      <c r="BE64">
        <f t="shared" si="72"/>
        <v>2.0158765932937672E-3</v>
      </c>
      <c r="BF64">
        <f t="shared" si="73"/>
        <v>7.0596312279325238E-2</v>
      </c>
      <c r="BG64">
        <f t="shared" si="74"/>
        <v>7.5662872557405083E-3</v>
      </c>
      <c r="BH64">
        <f t="shared" si="75"/>
        <v>8.6534714102778243E-2</v>
      </c>
      <c r="BI64">
        <f t="shared" si="76"/>
        <v>0</v>
      </c>
      <c r="BJ64">
        <f t="shared" si="77"/>
        <v>0.82780043866178377</v>
      </c>
      <c r="BK64">
        <f t="shared" si="78"/>
        <v>9.5403852532392735E-3</v>
      </c>
      <c r="BL64">
        <f t="shared" si="79"/>
        <v>2.4105760853936008E-3</v>
      </c>
      <c r="BM64">
        <f t="shared" si="80"/>
        <v>1.1112182164813742E-3</v>
      </c>
      <c r="BN64">
        <f t="shared" si="81"/>
        <v>4.517666496178538E-4</v>
      </c>
      <c r="BO64">
        <f t="shared" si="82"/>
        <v>0</v>
      </c>
      <c r="BP64">
        <f t="shared" si="83"/>
        <v>1.9214929545916615</v>
      </c>
      <c r="BQ64">
        <f t="shared" si="84"/>
        <v>2.0863544708680051</v>
      </c>
    </row>
    <row r="65" spans="1:69" x14ac:dyDescent="0.15">
      <c r="A65" t="s">
        <v>129</v>
      </c>
      <c r="B65">
        <v>134</v>
      </c>
      <c r="C65" s="27">
        <f t="shared" si="46"/>
        <v>10.99999999999568</v>
      </c>
      <c r="D65" s="1">
        <v>54.884999999999998</v>
      </c>
      <c r="E65" s="1">
        <v>0.182</v>
      </c>
      <c r="F65" s="1">
        <v>3.5920000000000001</v>
      </c>
      <c r="G65" s="1">
        <v>0.56499999999999995</v>
      </c>
      <c r="H65" s="1">
        <v>6.0869999999999997</v>
      </c>
      <c r="I65" s="1">
        <v>32.765000000000001</v>
      </c>
      <c r="J65" s="1">
        <v>1.4019999999999999</v>
      </c>
      <c r="K65" s="1">
        <v>0.16600000000000001</v>
      </c>
      <c r="L65" s="1">
        <v>7.5999999999999998E-2</v>
      </c>
      <c r="M65" s="1">
        <v>0.02</v>
      </c>
      <c r="O65">
        <f t="shared" ref="O65:O71" si="91">SUM(D65:N65)</f>
        <v>99.739999999999981</v>
      </c>
      <c r="Q65" s="1">
        <v>44.180999999999997</v>
      </c>
      <c r="R65" s="1">
        <v>80.994</v>
      </c>
      <c r="S65" s="1">
        <v>11.041</v>
      </c>
      <c r="V65" s="37">
        <v>12</v>
      </c>
      <c r="W65" s="37">
        <v>4</v>
      </c>
      <c r="X65" s="15">
        <v>0</v>
      </c>
      <c r="Z65" s="14">
        <f t="shared" ref="Z65:Z71" si="92">IFERROR(BD65*$BQ65,"NA")</f>
        <v>1.9066292560437295</v>
      </c>
      <c r="AA65" s="14">
        <f t="shared" ref="AA65:AA71" si="93">IFERROR(BE65*$BQ65,"NA")</f>
        <v>4.7561107868263654E-3</v>
      </c>
      <c r="AB65" s="14">
        <f t="shared" ref="AB65:AB71" si="94">IFERROR(BF65*$BQ65,"NA")</f>
        <v>0.14705473234597743</v>
      </c>
      <c r="AC65" s="14">
        <f t="shared" ref="AC65:AC71" si="95">IFERROR(BG65*$BQ65,"NA")</f>
        <v>1.5516934848727112E-2</v>
      </c>
      <c r="AD65" s="14">
        <f t="shared" ref="AD65:AD71" si="96">IFERROR(IF(OR($X65="spinel", $X65="Spinel", $X65="SPINEL"),((BH65+BI65)*BQ65-AE65),BI65*$BQ65),"NA")</f>
        <v>0</v>
      </c>
      <c r="AE65" s="14">
        <f t="shared" ref="AE65:AE71" si="97">IFERROR(IF(OR($X65="spinel", $X65="Spinel", $X65="SPINEL"),(1-AF65-AG65-AH65-AI65),BH65*$BQ65),"NA")</f>
        <v>0.17682973892615975</v>
      </c>
      <c r="AF65" s="14">
        <f t="shared" ref="AF65:AF71" si="98">IFERROR(BJ65*$BQ65,"NA")</f>
        <v>1.6966810923894711</v>
      </c>
      <c r="AG65" s="14">
        <f t="shared" ref="AG65:AG71" si="99">IFERROR(BK65*$BQ65,"NA")</f>
        <v>5.217982908289058E-2</v>
      </c>
      <c r="AH65" s="14">
        <f t="shared" ref="AH65:AH71" si="100">IFERROR(BL65*$BQ65,"NA")</f>
        <v>4.8839963370824659E-3</v>
      </c>
      <c r="AI65" s="14">
        <f t="shared" ref="AI65:AI71" si="101">IFERROR(BM65*$BQ65,"NA")</f>
        <v>2.1236227067130162E-3</v>
      </c>
      <c r="AJ65" s="14">
        <f t="shared" ref="AJ65:AJ71" si="102">IFERROR(BN65*$BQ65,"NA")</f>
        <v>1.3469722090308492E-3</v>
      </c>
      <c r="AK65" s="14">
        <f t="shared" ref="AK65:AK71" si="103">IFERROR(BO65*$BQ65,"NA")</f>
        <v>0</v>
      </c>
      <c r="AL65" s="14">
        <f t="shared" ref="AL65:AL71" si="104">IFERROR(SUM(Z65:AK65),"NA")</f>
        <v>4.008002285676608</v>
      </c>
      <c r="AM65" s="14">
        <f t="shared" ref="AM65:AM71" si="105">IFERROR(AF65/(AF65+AE65),"NA")</f>
        <v>0.90561584381020899</v>
      </c>
      <c r="AN65" s="11">
        <f t="shared" ref="AN65:AN71" si="106">IFERROR(AD65/(AD65+AE65),"NA")</f>
        <v>0</v>
      </c>
      <c r="AP65">
        <f t="shared" ref="AP65:AP71" si="107">D65</f>
        <v>54.884999999999998</v>
      </c>
      <c r="AQ65">
        <f t="shared" ref="AQ65:AQ71" si="108">E65</f>
        <v>0.182</v>
      </c>
      <c r="AR65">
        <f t="shared" ref="AR65:AR71" si="109">F65</f>
        <v>3.5920000000000001</v>
      </c>
      <c r="AS65">
        <f t="shared" ref="AS65:AS71" si="110">G65</f>
        <v>0.56499999999999995</v>
      </c>
      <c r="AT65">
        <f t="shared" ref="AT65:AT71" si="111">BI65*AT$1/2</f>
        <v>0</v>
      </c>
      <c r="AU65">
        <f t="shared" ref="AU65:AU71" si="112">BH65*AU$1</f>
        <v>6.0869999999999997</v>
      </c>
      <c r="AV65">
        <f t="shared" ref="AV65:AV71" si="113">I65</f>
        <v>32.765000000000001</v>
      </c>
      <c r="AW65">
        <f t="shared" ref="AW65:AW71" si="114">J65</f>
        <v>1.4019999999999999</v>
      </c>
      <c r="AX65">
        <f t="shared" ref="AX65:AX71" si="115">K65</f>
        <v>0.16600000000000001</v>
      </c>
      <c r="AY65">
        <f t="shared" ref="AY65:AY71" si="116">L65</f>
        <v>7.5999999999999998E-2</v>
      </c>
      <c r="AZ65">
        <f t="shared" ref="AZ65:AZ71" si="117">M65</f>
        <v>0.02</v>
      </c>
      <c r="BA65">
        <f t="shared" ref="BA65:BA71" si="118">N65</f>
        <v>0</v>
      </c>
      <c r="BB65">
        <f t="shared" ref="BB65:BB71" si="119">SUM(AP65:BA65)</f>
        <v>99.739999999999981</v>
      </c>
      <c r="BD65">
        <f t="shared" ref="BD65:BD71" si="120">D65/AP$1</f>
        <v>0.91353195739014648</v>
      </c>
      <c r="BE65">
        <f t="shared" ref="BE65:BE71" si="121">E65/AQ$1</f>
        <v>2.2788170185059973E-3</v>
      </c>
      <c r="BF65">
        <f t="shared" ref="BF65:BF71" si="122">F65/AR$1*2</f>
        <v>7.0459003530796399E-2</v>
      </c>
      <c r="BG65">
        <f t="shared" ref="BG65:BG71" si="123">G65/AS$1*2</f>
        <v>7.4346996512928473E-3</v>
      </c>
      <c r="BH65">
        <f t="shared" ref="BH65:BH71" si="124">IF(OR($X65="spinel", $X65="Spinel", $X65="SPINEL"),H65/AU$1,H65/AU$1*(1-$X65))</f>
        <v>8.4725238015700685E-2</v>
      </c>
      <c r="BI65">
        <f t="shared" ref="BI65:BI71" si="125">IF(OR($X65="spinel", $X65="Spinel", $X65="SPINEL"),0,H65/AU$1*$X65)</f>
        <v>0</v>
      </c>
      <c r="BJ65">
        <f t="shared" ref="BJ65:BJ71" si="126">I65/AV$1</f>
        <v>0.81293853772789071</v>
      </c>
      <c r="BK65">
        <f t="shared" ref="BK65:BK71" si="127">J65/AW$1</f>
        <v>2.5001159112227028E-2</v>
      </c>
      <c r="BL65">
        <f t="shared" ref="BL65:BL71" si="128">K65/AX$1</f>
        <v>2.3400914045341387E-3</v>
      </c>
      <c r="BM65">
        <f t="shared" ref="BM65:BM71" si="129">L65/AY$1</f>
        <v>1.0175010175010174E-3</v>
      </c>
      <c r="BN65">
        <f t="shared" ref="BN65:BN71" si="130">M65/AZ$1*2</f>
        <v>6.4538092802550549E-4</v>
      </c>
      <c r="BO65">
        <f t="shared" ref="BO65:BO71" si="131">N65/BA$1*2</f>
        <v>0</v>
      </c>
      <c r="BP65">
        <f t="shared" ref="BP65:BP71" si="132">SUM(BD65:BO65)</f>
        <v>1.9203723857966208</v>
      </c>
      <c r="BQ65">
        <f t="shared" ref="BQ65:BQ71" si="133">IFERROR(IF(OR($U65="Total",$U65="total", $U65="TOTAL"),$W65/$BP65,V65/(BD65*4+BE65*4+BF65*3+BG65*3+BH65*2+BI65*3+BJ65*2+BK65*2+BL65*2+BM65*2+BN65+BO65)),"NA")</f>
        <v>2.0870963961575524</v>
      </c>
    </row>
    <row r="66" spans="1:69" x14ac:dyDescent="0.15">
      <c r="A66" t="s">
        <v>130</v>
      </c>
      <c r="B66">
        <v>135</v>
      </c>
      <c r="C66" s="27">
        <f t="shared" si="46"/>
        <v>10.000000000005116</v>
      </c>
      <c r="D66" s="1">
        <v>55.140999999999998</v>
      </c>
      <c r="E66" s="1">
        <v>0.15</v>
      </c>
      <c r="F66" s="1">
        <v>3.5859999999999999</v>
      </c>
      <c r="G66" s="1">
        <v>0.58899999999999997</v>
      </c>
      <c r="H66" s="1">
        <v>6.2130000000000001</v>
      </c>
      <c r="I66" s="1">
        <v>33.237000000000002</v>
      </c>
      <c r="J66" s="1">
        <v>0.49399999999999999</v>
      </c>
      <c r="K66" s="1">
        <v>0.17499999999999999</v>
      </c>
      <c r="L66" s="1">
        <v>7.1999999999999995E-2</v>
      </c>
      <c r="M66" s="1">
        <v>6.0000000000000001E-3</v>
      </c>
      <c r="O66">
        <f t="shared" si="91"/>
        <v>99.662999999999997</v>
      </c>
      <c r="Q66" s="1">
        <v>44.180999999999997</v>
      </c>
      <c r="R66" s="1">
        <v>80.983999999999995</v>
      </c>
      <c r="S66" s="1">
        <v>11.041</v>
      </c>
      <c r="V66" s="37">
        <v>12</v>
      </c>
      <c r="W66" s="37">
        <v>4</v>
      </c>
      <c r="X66" s="15">
        <v>0</v>
      </c>
      <c r="Z66" s="14">
        <f t="shared" si="92"/>
        <v>1.9121049237431234</v>
      </c>
      <c r="AA66" s="14">
        <f t="shared" si="93"/>
        <v>3.9128782156524619E-3</v>
      </c>
      <c r="AB66" s="14">
        <f t="shared" si="94"/>
        <v>0.14654717805867401</v>
      </c>
      <c r="AC66" s="14">
        <f t="shared" si="95"/>
        <v>1.6147202113779013E-2</v>
      </c>
      <c r="AD66" s="14">
        <f t="shared" si="96"/>
        <v>0</v>
      </c>
      <c r="AE66" s="14">
        <f t="shared" si="97"/>
        <v>0.18016808203445284</v>
      </c>
      <c r="AF66" s="14">
        <f t="shared" si="98"/>
        <v>1.7180522304653725</v>
      </c>
      <c r="AG66" s="14">
        <f t="shared" si="99"/>
        <v>1.8352958612705771E-2</v>
      </c>
      <c r="AH66" s="14">
        <f t="shared" si="100"/>
        <v>5.139605532481448E-3</v>
      </c>
      <c r="AI66" s="14">
        <f t="shared" si="101"/>
        <v>2.0082638106246353E-3</v>
      </c>
      <c r="AJ66" s="14">
        <f t="shared" si="102"/>
        <v>4.033707362619208E-4</v>
      </c>
      <c r="AK66" s="14">
        <f t="shared" si="103"/>
        <v>0</v>
      </c>
      <c r="AL66" s="14">
        <f t="shared" si="104"/>
        <v>4.0028366933231281</v>
      </c>
      <c r="AM66" s="14">
        <f t="shared" si="105"/>
        <v>0.90508578964831332</v>
      </c>
      <c r="AN66" s="11">
        <f t="shared" si="106"/>
        <v>0</v>
      </c>
      <c r="AP66">
        <f t="shared" si="107"/>
        <v>55.140999999999998</v>
      </c>
      <c r="AQ66">
        <f t="shared" si="108"/>
        <v>0.15</v>
      </c>
      <c r="AR66">
        <f t="shared" si="109"/>
        <v>3.5859999999999999</v>
      </c>
      <c r="AS66">
        <f t="shared" si="110"/>
        <v>0.58899999999999997</v>
      </c>
      <c r="AT66">
        <f t="shared" si="111"/>
        <v>0</v>
      </c>
      <c r="AU66">
        <f t="shared" si="112"/>
        <v>6.2130000000000001</v>
      </c>
      <c r="AV66">
        <f t="shared" si="113"/>
        <v>33.237000000000002</v>
      </c>
      <c r="AW66">
        <f t="shared" si="114"/>
        <v>0.49399999999999999</v>
      </c>
      <c r="AX66">
        <f t="shared" si="115"/>
        <v>0.17499999999999999</v>
      </c>
      <c r="AY66">
        <f t="shared" si="116"/>
        <v>7.1999999999999995E-2</v>
      </c>
      <c r="AZ66">
        <f t="shared" si="117"/>
        <v>6.0000000000000001E-3</v>
      </c>
      <c r="BA66">
        <f t="shared" si="118"/>
        <v>0</v>
      </c>
      <c r="BB66">
        <f t="shared" si="119"/>
        <v>99.662999999999997</v>
      </c>
      <c r="BD66">
        <f t="shared" si="120"/>
        <v>0.91779294274300927</v>
      </c>
      <c r="BE66">
        <f t="shared" si="121"/>
        <v>1.8781458943730749E-3</v>
      </c>
      <c r="BF66">
        <f t="shared" si="122"/>
        <v>7.0341310317771674E-2</v>
      </c>
      <c r="BG66">
        <f t="shared" si="123"/>
        <v>7.7505099019672336E-3</v>
      </c>
      <c r="BH66">
        <f t="shared" si="124"/>
        <v>8.6479037915483559E-2</v>
      </c>
      <c r="BI66">
        <f t="shared" si="125"/>
        <v>0</v>
      </c>
      <c r="BJ66">
        <f t="shared" si="126"/>
        <v>0.82464941792955615</v>
      </c>
      <c r="BK66">
        <f t="shared" si="127"/>
        <v>8.8092529254209361E-3</v>
      </c>
      <c r="BL66">
        <f t="shared" si="128"/>
        <v>2.46696383008117E-3</v>
      </c>
      <c r="BM66">
        <f t="shared" si="129"/>
        <v>9.639483323693849E-4</v>
      </c>
      <c r="BN66">
        <f t="shared" si="130"/>
        <v>1.9361427840765164E-4</v>
      </c>
      <c r="BO66">
        <f t="shared" si="131"/>
        <v>0</v>
      </c>
      <c r="BP66">
        <f t="shared" si="132"/>
        <v>1.92132514406844</v>
      </c>
      <c r="BQ66">
        <f t="shared" si="133"/>
        <v>2.083372877141997</v>
      </c>
    </row>
    <row r="67" spans="1:69" x14ac:dyDescent="0.15">
      <c r="A67" t="s">
        <v>131</v>
      </c>
      <c r="B67">
        <v>136</v>
      </c>
      <c r="C67" s="27">
        <f t="shared" si="46"/>
        <v>9.0000000000003411</v>
      </c>
      <c r="D67" s="1">
        <v>55.23</v>
      </c>
      <c r="E67" s="1">
        <v>0.159</v>
      </c>
      <c r="F67" s="1">
        <v>3.6160000000000001</v>
      </c>
      <c r="G67" s="1">
        <v>0.58799999999999997</v>
      </c>
      <c r="H67" s="1">
        <v>6.1639999999999997</v>
      </c>
      <c r="I67" s="1">
        <v>33.31</v>
      </c>
      <c r="J67" s="1">
        <v>0.49399999999999999</v>
      </c>
      <c r="K67" s="1">
        <v>0.16800000000000001</v>
      </c>
      <c r="L67" s="1">
        <v>8.1000000000000003E-2</v>
      </c>
      <c r="M67" s="1">
        <v>1.2E-2</v>
      </c>
      <c r="O67">
        <f t="shared" si="91"/>
        <v>99.822000000000003</v>
      </c>
      <c r="Q67" s="1">
        <v>44.180999999999997</v>
      </c>
      <c r="R67" s="1">
        <v>80.974999999999994</v>
      </c>
      <c r="S67" s="1">
        <v>11.041</v>
      </c>
      <c r="V67" s="37">
        <v>12</v>
      </c>
      <c r="W67" s="37">
        <v>4</v>
      </c>
      <c r="X67" s="15">
        <v>0</v>
      </c>
      <c r="Z67" s="14">
        <f t="shared" si="92"/>
        <v>1.9116738240914193</v>
      </c>
      <c r="AA67" s="14">
        <f t="shared" si="93"/>
        <v>4.1400335905015032E-3</v>
      </c>
      <c r="AB67" s="14">
        <f t="shared" si="94"/>
        <v>0.14750178126632454</v>
      </c>
      <c r="AC67" s="14">
        <f t="shared" si="95"/>
        <v>1.6090182908469058E-2</v>
      </c>
      <c r="AD67" s="14">
        <f t="shared" si="96"/>
        <v>0</v>
      </c>
      <c r="AE67" s="14">
        <f t="shared" si="97"/>
        <v>0.17841887644781312</v>
      </c>
      <c r="AF67" s="14">
        <f t="shared" si="98"/>
        <v>1.7186634719900828</v>
      </c>
      <c r="AG67" s="14">
        <f t="shared" si="99"/>
        <v>1.8319252708634149E-2</v>
      </c>
      <c r="AH67" s="14">
        <f t="shared" si="100"/>
        <v>4.9249597940441911E-3</v>
      </c>
      <c r="AI67" s="14">
        <f t="shared" si="101"/>
        <v>2.2551475027758503E-3</v>
      </c>
      <c r="AJ67" s="14">
        <f t="shared" si="102"/>
        <v>8.052598612339507E-4</v>
      </c>
      <c r="AK67" s="14">
        <f t="shared" si="103"/>
        <v>0</v>
      </c>
      <c r="AL67" s="14">
        <f t="shared" si="104"/>
        <v>4.0027927901612976</v>
      </c>
      <c r="AM67" s="14">
        <f t="shared" si="105"/>
        <v>0.90595090582402626</v>
      </c>
      <c r="AN67" s="11">
        <f t="shared" si="106"/>
        <v>0</v>
      </c>
      <c r="AP67">
        <f t="shared" si="107"/>
        <v>55.23</v>
      </c>
      <c r="AQ67">
        <f t="shared" si="108"/>
        <v>0.159</v>
      </c>
      <c r="AR67">
        <f t="shared" si="109"/>
        <v>3.6160000000000001</v>
      </c>
      <c r="AS67">
        <f t="shared" si="110"/>
        <v>0.58799999999999997</v>
      </c>
      <c r="AT67">
        <f t="shared" si="111"/>
        <v>0</v>
      </c>
      <c r="AU67">
        <f t="shared" si="112"/>
        <v>6.1639999999999997</v>
      </c>
      <c r="AV67">
        <f t="shared" si="113"/>
        <v>33.31</v>
      </c>
      <c r="AW67">
        <f t="shared" si="114"/>
        <v>0.49399999999999999</v>
      </c>
      <c r="AX67">
        <f t="shared" si="115"/>
        <v>0.16800000000000001</v>
      </c>
      <c r="AY67">
        <f t="shared" si="116"/>
        <v>8.1000000000000003E-2</v>
      </c>
      <c r="AZ67">
        <f t="shared" si="117"/>
        <v>1.2E-2</v>
      </c>
      <c r="BA67">
        <f t="shared" si="118"/>
        <v>0</v>
      </c>
      <c r="BB67">
        <f t="shared" si="119"/>
        <v>99.822000000000003</v>
      </c>
      <c r="BD67">
        <f t="shared" si="120"/>
        <v>0.9192743009320905</v>
      </c>
      <c r="BE67">
        <f t="shared" si="121"/>
        <v>1.9908346480354594E-3</v>
      </c>
      <c r="BF67">
        <f t="shared" si="122"/>
        <v>7.0929776382895257E-2</v>
      </c>
      <c r="BG67">
        <f t="shared" si="123"/>
        <v>7.7373511415224673E-3</v>
      </c>
      <c r="BH67">
        <f t="shared" si="124"/>
        <v>8.5797004621123552E-2</v>
      </c>
      <c r="BI67">
        <f t="shared" si="125"/>
        <v>0</v>
      </c>
      <c r="BJ67">
        <f t="shared" si="126"/>
        <v>0.82646063457091534</v>
      </c>
      <c r="BK67">
        <f t="shared" si="127"/>
        <v>8.8092529254209361E-3</v>
      </c>
      <c r="BL67">
        <f t="shared" si="128"/>
        <v>2.3682852768779237E-3</v>
      </c>
      <c r="BM67">
        <f t="shared" si="129"/>
        <v>1.084441873915558E-3</v>
      </c>
      <c r="BN67">
        <f t="shared" si="130"/>
        <v>3.8722855681530327E-4</v>
      </c>
      <c r="BO67">
        <f t="shared" si="131"/>
        <v>0</v>
      </c>
      <c r="BP67">
        <f t="shared" si="132"/>
        <v>1.9248391109296124</v>
      </c>
      <c r="BQ67">
        <f t="shared" si="133"/>
        <v>2.0795466838930379</v>
      </c>
    </row>
    <row r="68" spans="1:69" x14ac:dyDescent="0.15">
      <c r="A68" t="s">
        <v>132</v>
      </c>
      <c r="B68">
        <v>137</v>
      </c>
      <c r="C68" s="27">
        <f t="shared" si="46"/>
        <v>9.9999999999909051</v>
      </c>
      <c r="D68" s="1">
        <v>54.953000000000003</v>
      </c>
      <c r="E68" s="1">
        <v>0.189</v>
      </c>
      <c r="F68" s="1">
        <v>3.673</v>
      </c>
      <c r="G68" s="1">
        <v>0.59499999999999997</v>
      </c>
      <c r="H68" s="1">
        <v>5.9580000000000002</v>
      </c>
      <c r="I68" s="1">
        <v>32.271000000000001</v>
      </c>
      <c r="J68" s="1">
        <v>2.028</v>
      </c>
      <c r="K68" s="1">
        <v>0.16500000000000001</v>
      </c>
      <c r="L68" s="1">
        <v>7.9000000000000001E-2</v>
      </c>
      <c r="M68" s="1">
        <v>4.1000000000000002E-2</v>
      </c>
      <c r="O68">
        <f t="shared" si="91"/>
        <v>99.952000000000012</v>
      </c>
      <c r="Q68" s="1">
        <v>44.180999999999997</v>
      </c>
      <c r="R68" s="1">
        <v>80.965000000000003</v>
      </c>
      <c r="S68" s="1">
        <v>11.041</v>
      </c>
      <c r="V68" s="37">
        <v>12</v>
      </c>
      <c r="W68" s="37">
        <v>4</v>
      </c>
      <c r="X68" s="15">
        <v>0</v>
      </c>
      <c r="Z68" s="14">
        <f t="shared" si="92"/>
        <v>1.9070742464184756</v>
      </c>
      <c r="AA68" s="14">
        <f t="shared" si="93"/>
        <v>4.9340777562720348E-3</v>
      </c>
      <c r="AB68" s="14">
        <f t="shared" si="94"/>
        <v>0.15021981269184692</v>
      </c>
      <c r="AC68" s="14">
        <f t="shared" si="95"/>
        <v>1.6324431479169389E-2</v>
      </c>
      <c r="AD68" s="14">
        <f t="shared" si="96"/>
        <v>0</v>
      </c>
      <c r="AE68" s="14">
        <f t="shared" si="97"/>
        <v>0.17290840856416656</v>
      </c>
      <c r="AF68" s="14">
        <f t="shared" si="98"/>
        <v>1.6694218059159547</v>
      </c>
      <c r="AG68" s="14">
        <f t="shared" si="99"/>
        <v>7.5402578941123816E-2</v>
      </c>
      <c r="AH68" s="14">
        <f t="shared" si="100"/>
        <v>4.8496991321194914E-3</v>
      </c>
      <c r="AI68" s="14">
        <f t="shared" si="101"/>
        <v>2.2052329355156082E-3</v>
      </c>
      <c r="AJ68" s="14">
        <f t="shared" si="102"/>
        <v>2.7585198101988157E-3</v>
      </c>
      <c r="AK68" s="14">
        <f t="shared" si="103"/>
        <v>0</v>
      </c>
      <c r="AL68" s="14">
        <f t="shared" si="104"/>
        <v>4.0060988136448428</v>
      </c>
      <c r="AM68" s="14">
        <f t="shared" si="105"/>
        <v>0.90614689635703616</v>
      </c>
      <c r="AN68" s="11">
        <f t="shared" si="106"/>
        <v>0</v>
      </c>
      <c r="AP68">
        <f t="shared" si="107"/>
        <v>54.953000000000003</v>
      </c>
      <c r="AQ68">
        <f t="shared" si="108"/>
        <v>0.189</v>
      </c>
      <c r="AR68">
        <f t="shared" si="109"/>
        <v>3.673</v>
      </c>
      <c r="AS68">
        <f t="shared" si="110"/>
        <v>0.59499999999999997</v>
      </c>
      <c r="AT68">
        <f t="shared" si="111"/>
        <v>0</v>
      </c>
      <c r="AU68">
        <f t="shared" si="112"/>
        <v>5.9580000000000002</v>
      </c>
      <c r="AV68">
        <f t="shared" si="113"/>
        <v>32.271000000000001</v>
      </c>
      <c r="AW68">
        <f t="shared" si="114"/>
        <v>2.028</v>
      </c>
      <c r="AX68">
        <f t="shared" si="115"/>
        <v>0.16500000000000001</v>
      </c>
      <c r="AY68">
        <f t="shared" si="116"/>
        <v>7.9000000000000001E-2</v>
      </c>
      <c r="AZ68">
        <f t="shared" si="117"/>
        <v>4.1000000000000002E-2</v>
      </c>
      <c r="BA68">
        <f t="shared" si="118"/>
        <v>0</v>
      </c>
      <c r="BB68">
        <f t="shared" si="119"/>
        <v>99.952000000000012</v>
      </c>
      <c r="BD68">
        <f t="shared" si="120"/>
        <v>0.91466378162450079</v>
      </c>
      <c r="BE68">
        <f t="shared" si="121"/>
        <v>2.3664638269100743E-3</v>
      </c>
      <c r="BF68">
        <f t="shared" si="122"/>
        <v>7.2047861906630054E-2</v>
      </c>
      <c r="BG68">
        <f t="shared" si="123"/>
        <v>7.8294624646358304E-3</v>
      </c>
      <c r="BH68">
        <f t="shared" si="124"/>
        <v>8.2929680975446812E-2</v>
      </c>
      <c r="BI68">
        <f t="shared" si="125"/>
        <v>0</v>
      </c>
      <c r="BJ68">
        <f t="shared" si="126"/>
        <v>0.80068181141513084</v>
      </c>
      <c r="BK68">
        <f t="shared" si="127"/>
        <v>3.6164301483307001E-2</v>
      </c>
      <c r="BL68">
        <f t="shared" si="128"/>
        <v>2.3259944683622462E-3</v>
      </c>
      <c r="BM68">
        <f t="shared" si="129"/>
        <v>1.0576655313497417E-3</v>
      </c>
      <c r="BN68">
        <f t="shared" si="130"/>
        <v>1.3230309024522861E-3</v>
      </c>
      <c r="BO68">
        <f t="shared" si="131"/>
        <v>0</v>
      </c>
      <c r="BP68">
        <f t="shared" si="132"/>
        <v>1.9213900545987257</v>
      </c>
      <c r="BQ68">
        <f t="shared" si="133"/>
        <v>2.0850002861503829</v>
      </c>
    </row>
    <row r="69" spans="1:69" x14ac:dyDescent="0.15">
      <c r="A69" t="s">
        <v>133</v>
      </c>
      <c r="B69">
        <v>138</v>
      </c>
      <c r="C69" s="27">
        <f t="shared" si="46"/>
        <v>11.000000000009891</v>
      </c>
      <c r="D69" s="1">
        <v>55.216000000000001</v>
      </c>
      <c r="E69" s="1">
        <v>0.152</v>
      </c>
      <c r="F69" s="1">
        <v>3.6429999999999998</v>
      </c>
      <c r="G69" s="1">
        <v>0.58199999999999996</v>
      </c>
      <c r="H69" s="1">
        <v>6.2110000000000003</v>
      </c>
      <c r="I69" s="1">
        <v>33.331000000000003</v>
      </c>
      <c r="J69" s="1">
        <v>0.53300000000000003</v>
      </c>
      <c r="K69" s="1">
        <v>0.16500000000000001</v>
      </c>
      <c r="L69" s="1">
        <v>0.08</v>
      </c>
      <c r="M69" s="1">
        <v>2E-3</v>
      </c>
      <c r="O69">
        <f t="shared" si="91"/>
        <v>99.915000000000006</v>
      </c>
      <c r="Q69" s="1">
        <v>44.180999999999997</v>
      </c>
      <c r="R69" s="1">
        <v>80.953999999999994</v>
      </c>
      <c r="S69" s="1">
        <v>11.041</v>
      </c>
      <c r="V69" s="37">
        <v>12</v>
      </c>
      <c r="W69" s="37">
        <v>4</v>
      </c>
      <c r="X69" s="15">
        <v>0</v>
      </c>
      <c r="Z69" s="14">
        <f t="shared" si="92"/>
        <v>1.9100715417281546</v>
      </c>
      <c r="AA69" s="14">
        <f t="shared" si="93"/>
        <v>3.955453380488679E-3</v>
      </c>
      <c r="AB69" s="14">
        <f t="shared" si="94"/>
        <v>0.14851624362191757</v>
      </c>
      <c r="AC69" s="14">
        <f t="shared" si="95"/>
        <v>1.5916683533310303E-2</v>
      </c>
      <c r="AD69" s="14">
        <f t="shared" si="96"/>
        <v>0</v>
      </c>
      <c r="AE69" s="14">
        <f t="shared" si="97"/>
        <v>0.17967416744782028</v>
      </c>
      <c r="AF69" s="14">
        <f t="shared" si="98"/>
        <v>1.7187412467075709</v>
      </c>
      <c r="AG69" s="14">
        <f t="shared" si="99"/>
        <v>1.9753950244227294E-2</v>
      </c>
      <c r="AH69" s="14">
        <f t="shared" si="100"/>
        <v>4.8341853028355721E-3</v>
      </c>
      <c r="AI69" s="14">
        <f t="shared" si="101"/>
        <v>2.2260036032931856E-3</v>
      </c>
      <c r="AJ69" s="14">
        <f t="shared" si="102"/>
        <v>1.3413148824846621E-4</v>
      </c>
      <c r="AK69" s="14">
        <f t="shared" si="103"/>
        <v>0</v>
      </c>
      <c r="AL69" s="14">
        <f t="shared" si="104"/>
        <v>4.0038236070578677</v>
      </c>
      <c r="AM69" s="14">
        <f t="shared" si="105"/>
        <v>0.905355716084007</v>
      </c>
      <c r="AN69" s="11">
        <f t="shared" si="106"/>
        <v>0</v>
      </c>
      <c r="AP69">
        <f t="shared" si="107"/>
        <v>55.216000000000001</v>
      </c>
      <c r="AQ69">
        <f t="shared" si="108"/>
        <v>0.152</v>
      </c>
      <c r="AR69">
        <f t="shared" si="109"/>
        <v>3.6429999999999998</v>
      </c>
      <c r="AS69">
        <f t="shared" si="110"/>
        <v>0.58199999999999996</v>
      </c>
      <c r="AT69">
        <f t="shared" si="111"/>
        <v>0</v>
      </c>
      <c r="AU69">
        <f t="shared" si="112"/>
        <v>6.2110000000000003</v>
      </c>
      <c r="AV69">
        <f t="shared" si="113"/>
        <v>33.331000000000003</v>
      </c>
      <c r="AW69">
        <f t="shared" si="114"/>
        <v>0.53300000000000003</v>
      </c>
      <c r="AX69">
        <f t="shared" si="115"/>
        <v>0.16500000000000001</v>
      </c>
      <c r="AY69">
        <f t="shared" si="116"/>
        <v>0.08</v>
      </c>
      <c r="AZ69">
        <f t="shared" si="117"/>
        <v>2E-3</v>
      </c>
      <c r="BA69">
        <f t="shared" si="118"/>
        <v>0</v>
      </c>
      <c r="BB69">
        <f t="shared" si="119"/>
        <v>99.915000000000006</v>
      </c>
      <c r="BD69">
        <f t="shared" si="120"/>
        <v>0.91904127829560589</v>
      </c>
      <c r="BE69">
        <f t="shared" si="121"/>
        <v>1.9031878396313826E-3</v>
      </c>
      <c r="BF69">
        <f t="shared" si="122"/>
        <v>7.1459395841506471E-2</v>
      </c>
      <c r="BG69">
        <f t="shared" si="123"/>
        <v>7.6583985788538714E-3</v>
      </c>
      <c r="BH69">
        <f t="shared" si="124"/>
        <v>8.6451199821836217E-2</v>
      </c>
      <c r="BI69">
        <f t="shared" si="125"/>
        <v>0</v>
      </c>
      <c r="BJ69">
        <f t="shared" si="126"/>
        <v>0.82698166949514207</v>
      </c>
      <c r="BK69">
        <f t="shared" si="127"/>
        <v>9.5047202616383789E-3</v>
      </c>
      <c r="BL69">
        <f t="shared" si="128"/>
        <v>2.3259944683622462E-3</v>
      </c>
      <c r="BM69">
        <f t="shared" si="129"/>
        <v>1.07105370263265E-3</v>
      </c>
      <c r="BN69">
        <f t="shared" si="130"/>
        <v>6.453809280255054E-5</v>
      </c>
      <c r="BO69">
        <f t="shared" si="131"/>
        <v>0</v>
      </c>
      <c r="BP69">
        <f t="shared" si="132"/>
        <v>1.9264614363980117</v>
      </c>
      <c r="BQ69">
        <f t="shared" si="133"/>
        <v>2.078330524250716</v>
      </c>
    </row>
    <row r="70" spans="1:69" x14ac:dyDescent="0.15">
      <c r="A70" t="s">
        <v>134</v>
      </c>
      <c r="B70">
        <v>139</v>
      </c>
      <c r="C70" s="27">
        <f t="shared" ref="C70:C79" si="134">SQRT((Q69-Q70)^2+(R69-R70)^2)*1000</f>
        <v>9.0000000000003411</v>
      </c>
      <c r="D70" s="1">
        <v>54.901000000000003</v>
      </c>
      <c r="E70" s="1">
        <v>0.2</v>
      </c>
      <c r="F70" s="1">
        <v>3.7229999999999999</v>
      </c>
      <c r="G70" s="1">
        <v>0.60799999999999998</v>
      </c>
      <c r="H70" s="1">
        <v>6.0179999999999998</v>
      </c>
      <c r="I70" s="1">
        <v>32.527999999999999</v>
      </c>
      <c r="J70" s="1">
        <v>1.595</v>
      </c>
      <c r="K70" s="1">
        <v>0.16300000000000001</v>
      </c>
      <c r="L70" s="1">
        <v>6.9000000000000006E-2</v>
      </c>
      <c r="M70" s="1">
        <v>2.5000000000000001E-2</v>
      </c>
      <c r="O70">
        <f t="shared" si="91"/>
        <v>99.830000000000013</v>
      </c>
      <c r="Q70" s="1">
        <v>44.180999999999997</v>
      </c>
      <c r="R70" s="1">
        <v>80.944999999999993</v>
      </c>
      <c r="S70" s="1">
        <v>11.041</v>
      </c>
      <c r="V70" s="37">
        <v>12</v>
      </c>
      <c r="W70" s="37">
        <v>4</v>
      </c>
      <c r="X70" s="15">
        <v>0</v>
      </c>
      <c r="Z70" s="14">
        <f t="shared" si="92"/>
        <v>1.9057053243981892</v>
      </c>
      <c r="AA70" s="14">
        <f t="shared" si="93"/>
        <v>5.2224402291318143E-3</v>
      </c>
      <c r="AB70" s="14">
        <f t="shared" si="94"/>
        <v>0.15229955045294527</v>
      </c>
      <c r="AC70" s="14">
        <f t="shared" si="95"/>
        <v>1.6684914145313746E-2</v>
      </c>
      <c r="AD70" s="14">
        <f t="shared" si="96"/>
        <v>0</v>
      </c>
      <c r="AE70" s="14">
        <f t="shared" si="97"/>
        <v>0.17468961816179265</v>
      </c>
      <c r="AF70" s="14">
        <f t="shared" si="98"/>
        <v>1.6831015397899936</v>
      </c>
      <c r="AG70" s="14">
        <f t="shared" si="99"/>
        <v>5.9316871064550712E-2</v>
      </c>
      <c r="AH70" s="14">
        <f t="shared" si="100"/>
        <v>4.7920104238662661E-3</v>
      </c>
      <c r="AI70" s="14">
        <f t="shared" si="101"/>
        <v>1.9265299588748222E-3</v>
      </c>
      <c r="AJ70" s="14">
        <f t="shared" si="102"/>
        <v>1.682408897785543E-3</v>
      </c>
      <c r="AK70" s="14">
        <f t="shared" si="103"/>
        <v>0</v>
      </c>
      <c r="AL70" s="14">
        <f t="shared" si="104"/>
        <v>4.0054212075224438</v>
      </c>
      <c r="AM70" s="14">
        <f t="shared" si="105"/>
        <v>0.90596918420346673</v>
      </c>
      <c r="AN70" s="11">
        <f t="shared" si="106"/>
        <v>0</v>
      </c>
      <c r="AP70">
        <f t="shared" si="107"/>
        <v>54.901000000000003</v>
      </c>
      <c r="AQ70">
        <f t="shared" si="108"/>
        <v>0.2</v>
      </c>
      <c r="AR70">
        <f t="shared" si="109"/>
        <v>3.7229999999999999</v>
      </c>
      <c r="AS70">
        <f t="shared" si="110"/>
        <v>0.60799999999999998</v>
      </c>
      <c r="AT70">
        <f t="shared" si="111"/>
        <v>0</v>
      </c>
      <c r="AU70">
        <f t="shared" si="112"/>
        <v>6.0179999999999998</v>
      </c>
      <c r="AV70">
        <f t="shared" si="113"/>
        <v>32.527999999999999</v>
      </c>
      <c r="AW70">
        <f t="shared" si="114"/>
        <v>1.595</v>
      </c>
      <c r="AX70">
        <f t="shared" si="115"/>
        <v>0.16300000000000001</v>
      </c>
      <c r="AY70">
        <f t="shared" si="116"/>
        <v>6.9000000000000006E-2</v>
      </c>
      <c r="AZ70">
        <f t="shared" si="117"/>
        <v>2.5000000000000001E-2</v>
      </c>
      <c r="BA70">
        <f t="shared" si="118"/>
        <v>0</v>
      </c>
      <c r="BB70">
        <f t="shared" si="119"/>
        <v>99.830000000000013</v>
      </c>
      <c r="BD70">
        <f t="shared" si="120"/>
        <v>0.91379826897470051</v>
      </c>
      <c r="BE70">
        <f t="shared" si="121"/>
        <v>2.5041945258307665E-3</v>
      </c>
      <c r="BF70">
        <f t="shared" si="122"/>
        <v>7.3028638681836011E-2</v>
      </c>
      <c r="BG70">
        <f t="shared" si="123"/>
        <v>8.0005263504177894E-3</v>
      </c>
      <c r="BH70">
        <f t="shared" si="124"/>
        <v>8.3764823784867215E-2</v>
      </c>
      <c r="BI70">
        <f t="shared" si="125"/>
        <v>0</v>
      </c>
      <c r="BJ70">
        <f t="shared" si="126"/>
        <v>0.80705828644019006</v>
      </c>
      <c r="BK70">
        <f t="shared" si="127"/>
        <v>2.8442830801713347E-2</v>
      </c>
      <c r="BL70">
        <f t="shared" si="128"/>
        <v>2.2978005960184616E-3</v>
      </c>
      <c r="BM70">
        <f t="shared" si="129"/>
        <v>9.2378381852066061E-4</v>
      </c>
      <c r="BN70">
        <f t="shared" si="130"/>
        <v>8.0672616003188186E-4</v>
      </c>
      <c r="BO70">
        <f t="shared" si="131"/>
        <v>0</v>
      </c>
      <c r="BP70">
        <f t="shared" si="132"/>
        <v>1.9206258801341267</v>
      </c>
      <c r="BQ70">
        <f t="shared" si="133"/>
        <v>2.0854770566992076</v>
      </c>
    </row>
    <row r="71" spans="1:69" x14ac:dyDescent="0.15">
      <c r="A71" t="s">
        <v>135</v>
      </c>
      <c r="B71">
        <v>140</v>
      </c>
      <c r="C71" s="27">
        <f t="shared" si="134"/>
        <v>9.9999999999909051</v>
      </c>
      <c r="D71" s="1">
        <v>55.235999999999997</v>
      </c>
      <c r="E71" s="1">
        <v>0.14699999999999999</v>
      </c>
      <c r="F71" s="1">
        <v>3.6309999999999998</v>
      </c>
      <c r="G71" s="1">
        <v>0.59099999999999997</v>
      </c>
      <c r="H71" s="1">
        <v>6.19</v>
      </c>
      <c r="I71" s="1">
        <v>33.301000000000002</v>
      </c>
      <c r="J71" s="1">
        <v>0.53900000000000003</v>
      </c>
      <c r="K71" s="1">
        <v>0.16400000000000001</v>
      </c>
      <c r="L71" s="1">
        <v>6.8000000000000005E-2</v>
      </c>
      <c r="M71" s="1">
        <v>1.4E-2</v>
      </c>
      <c r="O71">
        <f t="shared" si="91"/>
        <v>99.881</v>
      </c>
      <c r="Q71" s="1">
        <v>44.180999999999997</v>
      </c>
      <c r="R71" s="1">
        <v>80.935000000000002</v>
      </c>
      <c r="S71" s="1">
        <v>11.041</v>
      </c>
      <c r="V71" s="37">
        <v>12</v>
      </c>
      <c r="W71" s="37">
        <v>4</v>
      </c>
      <c r="X71" s="15">
        <v>0</v>
      </c>
      <c r="Z71" s="14">
        <f t="shared" si="92"/>
        <v>1.9111246107082438</v>
      </c>
      <c r="AA71" s="14">
        <f t="shared" si="93"/>
        <v>3.8260629324840742E-3</v>
      </c>
      <c r="AB71" s="14">
        <f t="shared" si="94"/>
        <v>0.14805501615998831</v>
      </c>
      <c r="AC71" s="14">
        <f t="shared" si="95"/>
        <v>1.6165873266811938E-2</v>
      </c>
      <c r="AD71" s="14">
        <f t="shared" si="96"/>
        <v>0</v>
      </c>
      <c r="AE71" s="14">
        <f t="shared" si="97"/>
        <v>0.17910052259924236</v>
      </c>
      <c r="AF71" s="14">
        <f t="shared" si="98"/>
        <v>1.7175188932061043</v>
      </c>
      <c r="AG71" s="14">
        <f t="shared" si="99"/>
        <v>1.9980097530814575E-2</v>
      </c>
      <c r="AH71" s="14">
        <f t="shared" si="100"/>
        <v>4.8057955357733145E-3</v>
      </c>
      <c r="AI71" s="14">
        <f t="shared" si="101"/>
        <v>1.8924607498228907E-3</v>
      </c>
      <c r="AJ71" s="14">
        <f t="shared" si="102"/>
        <v>9.3909791317082808E-4</v>
      </c>
      <c r="AK71" s="14">
        <f t="shared" si="103"/>
        <v>0</v>
      </c>
      <c r="AL71" s="14">
        <f t="shared" si="104"/>
        <v>4.0034084306024562</v>
      </c>
      <c r="AM71" s="14">
        <f t="shared" si="105"/>
        <v>0.90556854943763598</v>
      </c>
      <c r="AN71" s="11">
        <f t="shared" si="106"/>
        <v>0</v>
      </c>
      <c r="AP71">
        <f t="shared" si="107"/>
        <v>55.235999999999997</v>
      </c>
      <c r="AQ71">
        <f t="shared" si="108"/>
        <v>0.14699999999999999</v>
      </c>
      <c r="AR71">
        <f t="shared" si="109"/>
        <v>3.6309999999999998</v>
      </c>
      <c r="AS71">
        <f t="shared" si="110"/>
        <v>0.59099999999999997</v>
      </c>
      <c r="AT71">
        <f t="shared" si="111"/>
        <v>0</v>
      </c>
      <c r="AU71">
        <f t="shared" si="112"/>
        <v>6.19</v>
      </c>
      <c r="AV71">
        <f t="shared" si="113"/>
        <v>33.301000000000002</v>
      </c>
      <c r="AW71">
        <f t="shared" si="114"/>
        <v>0.53900000000000003</v>
      </c>
      <c r="AX71">
        <f t="shared" si="115"/>
        <v>0.16400000000000001</v>
      </c>
      <c r="AY71">
        <f t="shared" si="116"/>
        <v>6.8000000000000005E-2</v>
      </c>
      <c r="AZ71">
        <f t="shared" si="117"/>
        <v>1.4E-2</v>
      </c>
      <c r="BA71">
        <f t="shared" si="118"/>
        <v>0</v>
      </c>
      <c r="BB71">
        <f t="shared" si="119"/>
        <v>99.881</v>
      </c>
      <c r="BD71">
        <f t="shared" si="120"/>
        <v>0.91937416777629821</v>
      </c>
      <c r="BE71">
        <f t="shared" si="121"/>
        <v>1.8405829764856134E-3</v>
      </c>
      <c r="BF71">
        <f t="shared" si="122"/>
        <v>7.1224009415457049E-2</v>
      </c>
      <c r="BG71">
        <f t="shared" si="123"/>
        <v>7.7768274228567661E-3</v>
      </c>
      <c r="BH71">
        <f t="shared" si="124"/>
        <v>8.6158899838539069E-2</v>
      </c>
      <c r="BI71">
        <f t="shared" si="125"/>
        <v>0</v>
      </c>
      <c r="BJ71">
        <f t="shared" si="126"/>
        <v>0.82623733388910392</v>
      </c>
      <c r="BK71">
        <f t="shared" si="127"/>
        <v>9.6117152364410628E-3</v>
      </c>
      <c r="BL71">
        <f t="shared" si="128"/>
        <v>2.3118975321903541E-3</v>
      </c>
      <c r="BM71">
        <f t="shared" si="129"/>
        <v>9.1039564723775248E-4</v>
      </c>
      <c r="BN71">
        <f t="shared" si="130"/>
        <v>4.517666496178538E-4</v>
      </c>
      <c r="BO71">
        <f t="shared" si="131"/>
        <v>0</v>
      </c>
      <c r="BP71">
        <f t="shared" si="132"/>
        <v>1.9258975963842275</v>
      </c>
      <c r="BQ71">
        <f t="shared" si="133"/>
        <v>2.0787234160936943</v>
      </c>
    </row>
    <row r="72" spans="1:69" x14ac:dyDescent="0.15">
      <c r="A72" t="s">
        <v>136</v>
      </c>
      <c r="B72">
        <v>141</v>
      </c>
      <c r="C72" s="27">
        <f t="shared" si="134"/>
        <v>10.99999999999568</v>
      </c>
      <c r="D72" s="1">
        <v>55.131999999999998</v>
      </c>
      <c r="E72" s="1">
        <v>0.14899999999999999</v>
      </c>
      <c r="F72" s="1">
        <v>3.66</v>
      </c>
      <c r="G72" s="1">
        <v>0.60099999999999998</v>
      </c>
      <c r="H72" s="1">
        <v>6.1959999999999997</v>
      </c>
      <c r="I72" s="1">
        <v>33.351999999999997</v>
      </c>
      <c r="J72" s="1">
        <v>0.54600000000000004</v>
      </c>
      <c r="K72" s="1">
        <v>0.17100000000000001</v>
      </c>
      <c r="L72" s="1">
        <v>9.1999999999999998E-2</v>
      </c>
      <c r="M72" s="1">
        <v>8.9999999999999993E-3</v>
      </c>
      <c r="O72">
        <f t="shared" ref="O72:O99" si="135">SUM(D72:N72)</f>
        <v>99.908000000000015</v>
      </c>
      <c r="Q72" s="1">
        <v>44.180999999999997</v>
      </c>
      <c r="R72" s="1">
        <v>80.924000000000007</v>
      </c>
      <c r="S72" s="1">
        <v>11.04</v>
      </c>
      <c r="V72" s="37">
        <v>12</v>
      </c>
      <c r="W72" s="37">
        <v>4</v>
      </c>
      <c r="X72" s="15">
        <v>0</v>
      </c>
      <c r="Z72" s="14">
        <f t="shared" ref="Z72:Z99" si="136">IFERROR(BD72*$BQ72,"NA")</f>
        <v>1.9078886953008214</v>
      </c>
      <c r="AA72" s="14">
        <f t="shared" ref="AA72:AA99" si="137">IFERROR(BE72*$BQ72,"NA")</f>
        <v>3.8788550070346026E-3</v>
      </c>
      <c r="AB72" s="14">
        <f t="shared" ref="AB72:AB99" si="138">IFERROR(BF72*$BQ72,"NA")</f>
        <v>0.14926585243457519</v>
      </c>
      <c r="AC72" s="14">
        <f t="shared" ref="AC72:AC99" si="139">IFERROR(BG72*$BQ72,"NA")</f>
        <v>1.6442530794289024E-2</v>
      </c>
      <c r="AD72" s="14">
        <f t="shared" ref="AD72:AD99" si="140">IFERROR(IF(OR($X72="spinel", $X72="Spinel", $X72="SPINEL"),((BH72+BI72)*BQ72-AE72),BI72*$BQ72),"NA")</f>
        <v>0</v>
      </c>
      <c r="AE72" s="14">
        <f t="shared" ref="AE72:AE99" si="141">IFERROR(IF(OR($X72="spinel", $X72="Spinel", $X72="SPINEL"),(1-AF72-AG72-AH72-AI72),BH72*$BQ72),"NA")</f>
        <v>0.1793081856525596</v>
      </c>
      <c r="AF72" s="14">
        <f t="shared" ref="AF72:AF99" si="142">IFERROR(BJ72*$BQ72,"NA")</f>
        <v>1.7204760565544803</v>
      </c>
      <c r="AG72" s="14">
        <f t="shared" ref="AG72:AG99" si="143">IFERROR(BK72*$BQ72,"NA")</f>
        <v>2.0243424597438203E-2</v>
      </c>
      <c r="AH72" s="14">
        <f t="shared" ref="AH72:AH99" si="144">IFERROR(BL72*$BQ72,"NA")</f>
        <v>5.0118729706539996E-3</v>
      </c>
      <c r="AI72" s="14">
        <f t="shared" ref="AI72:AI99" si="145">IFERROR(BM72*$BQ72,"NA")</f>
        <v>2.5608745167182813E-3</v>
      </c>
      <c r="AJ72" s="14">
        <f t="shared" ref="AJ72:AJ99" si="146">IFERROR(BN72*$BQ72,"NA")</f>
        <v>6.0382049828073235E-4</v>
      </c>
      <c r="AK72" s="14">
        <f t="shared" ref="AK72:AK99" si="147">IFERROR(BO72*$BQ72,"NA")</f>
        <v>0</v>
      </c>
      <c r="AL72" s="14">
        <f t="shared" ref="AL72:AL99" si="148">IFERROR(SUM(Z72:AK72),"NA")</f>
        <v>4.0056801683268519</v>
      </c>
      <c r="AM72" s="14">
        <f t="shared" ref="AM72:AM99" si="149">IFERROR(AF72/(AF72+AE72),"NA")</f>
        <v>0.9056165528332567</v>
      </c>
      <c r="AN72" s="11">
        <f t="shared" ref="AN72:AN99" si="150">IFERROR(AD72/(AD72+AE72),"NA")</f>
        <v>0</v>
      </c>
      <c r="AP72">
        <f t="shared" ref="AP72:AP99" si="151">D72</f>
        <v>55.131999999999998</v>
      </c>
      <c r="AQ72">
        <f t="shared" ref="AQ72:AQ99" si="152">E72</f>
        <v>0.14899999999999999</v>
      </c>
      <c r="AR72">
        <f t="shared" ref="AR72:AR99" si="153">F72</f>
        <v>3.66</v>
      </c>
      <c r="AS72">
        <f t="shared" ref="AS72:AS99" si="154">G72</f>
        <v>0.60099999999999998</v>
      </c>
      <c r="AT72">
        <f t="shared" ref="AT72:AT99" si="155">BI72*AT$1/2</f>
        <v>0</v>
      </c>
      <c r="AU72">
        <f t="shared" ref="AU72:AU99" si="156">BH72*AU$1</f>
        <v>6.1959999999999988</v>
      </c>
      <c r="AV72">
        <f t="shared" ref="AV72:AV99" si="157">I72</f>
        <v>33.351999999999997</v>
      </c>
      <c r="AW72">
        <f t="shared" ref="AW72:AW99" si="158">J72</f>
        <v>0.54600000000000004</v>
      </c>
      <c r="AX72">
        <f t="shared" ref="AX72:AX99" si="159">K72</f>
        <v>0.17100000000000001</v>
      </c>
      <c r="AY72">
        <f t="shared" ref="AY72:AY99" si="160">L72</f>
        <v>9.1999999999999998E-2</v>
      </c>
      <c r="AZ72">
        <f t="shared" ref="AZ72:AZ99" si="161">M72</f>
        <v>8.9999999999999993E-3</v>
      </c>
      <c r="BA72">
        <f t="shared" ref="BA72:BA99" si="162">N72</f>
        <v>0</v>
      </c>
      <c r="BB72">
        <f t="shared" ref="BB72:BB99" si="163">SUM(AP72:BA72)</f>
        <v>99.908000000000015</v>
      </c>
      <c r="BD72">
        <f t="shared" ref="BD72:BD99" si="164">D72/AP$1</f>
        <v>0.91764314247669776</v>
      </c>
      <c r="BE72">
        <f t="shared" ref="BE72:BE99" si="165">E72/AQ$1</f>
        <v>1.865624921743921E-3</v>
      </c>
      <c r="BF72">
        <f t="shared" ref="BF72:BF99" si="166">F72/AR$1*2</f>
        <v>7.1792859945076504E-2</v>
      </c>
      <c r="BG72">
        <f t="shared" ref="BG72:BG99" si="167">G72/AS$1*2</f>
        <v>7.9084150273044263E-3</v>
      </c>
      <c r="BH72">
        <f t="shared" ref="BH72:BH99" si="168">IF(OR($X72="spinel", $X72="Spinel", $X72="SPINEL"),H72/AU$1,H72/AU$1*(1-$X72))</f>
        <v>8.6242414119481095E-2</v>
      </c>
      <c r="BI72">
        <f t="shared" ref="BI72:BI99" si="169">IF(OR($X72="spinel", $X72="Spinel", $X72="SPINEL"),0,H72/AU$1*$X72)</f>
        <v>0</v>
      </c>
      <c r="BJ72">
        <f t="shared" ref="BJ72:BJ99" si="170">I72/AV$1</f>
        <v>0.82750270441936846</v>
      </c>
      <c r="BK72">
        <f t="shared" ref="BK72:BK99" si="171">J72/AW$1</f>
        <v>9.7365427070441931E-3</v>
      </c>
      <c r="BL72">
        <f t="shared" ref="BL72:BL99" si="172">K72/AX$1</f>
        <v>2.4105760853936008E-3</v>
      </c>
      <c r="BM72">
        <f t="shared" ref="BM72:BM99" si="173">L72/AY$1</f>
        <v>1.2317117580275473E-3</v>
      </c>
      <c r="BN72">
        <f t="shared" ref="BN72:BN99" si="174">M72/AZ$1*2</f>
        <v>2.9042141761147743E-4</v>
      </c>
      <c r="BO72">
        <f t="shared" ref="BO72:BO99" si="175">N72/BA$1*2</f>
        <v>0</v>
      </c>
      <c r="BP72">
        <f t="shared" ref="BP72:BP99" si="176">SUM(BD72:BO72)</f>
        <v>1.9266244128777492</v>
      </c>
      <c r="BQ72">
        <f t="shared" ref="BQ72:BQ99" si="177">IFERROR(IF(OR($U72="Total",$U72="total", $U72="TOTAL"),$W72/$BP72,V72/(BD72*4+BE72*4+BF72*3+BG72*3+BH72*2+BI72*3+BJ72*2+BK72*2+BL72*2+BM72*2+BN72+BO72)),"NA")</f>
        <v>2.0791183489384268</v>
      </c>
    </row>
    <row r="73" spans="1:69" x14ac:dyDescent="0.15">
      <c r="A73" t="s">
        <v>137</v>
      </c>
      <c r="B73">
        <v>142</v>
      </c>
      <c r="C73" s="27">
        <f t="shared" si="134"/>
        <v>10.000000000005116</v>
      </c>
      <c r="D73" s="1">
        <v>55.116999999999997</v>
      </c>
      <c r="E73" s="1">
        <v>0.14699999999999999</v>
      </c>
      <c r="F73" s="1">
        <v>3.665</v>
      </c>
      <c r="G73" s="1">
        <v>0.59099999999999997</v>
      </c>
      <c r="H73" s="1">
        <v>6.1559999999999997</v>
      </c>
      <c r="I73" s="1">
        <v>33.265000000000001</v>
      </c>
      <c r="J73" s="1">
        <v>0.58499999999999996</v>
      </c>
      <c r="K73" s="1">
        <v>0.17</v>
      </c>
      <c r="L73" s="1">
        <v>7.3999999999999996E-2</v>
      </c>
      <c r="M73" s="1">
        <v>8.9999999999999993E-3</v>
      </c>
      <c r="O73">
        <f t="shared" si="135"/>
        <v>99.778999999999996</v>
      </c>
      <c r="Q73" s="1">
        <v>44.180999999999997</v>
      </c>
      <c r="R73" s="1">
        <v>80.914000000000001</v>
      </c>
      <c r="S73" s="1">
        <v>11.04</v>
      </c>
      <c r="V73" s="37">
        <v>12</v>
      </c>
      <c r="W73" s="37">
        <v>4</v>
      </c>
      <c r="X73" s="15">
        <v>0</v>
      </c>
      <c r="Z73" s="14">
        <f t="shared" si="136"/>
        <v>1.9092714668660538</v>
      </c>
      <c r="AA73" s="14">
        <f t="shared" si="137"/>
        <v>3.8306055730347212E-3</v>
      </c>
      <c r="AB73" s="14">
        <f t="shared" si="138"/>
        <v>0.14961880546870551</v>
      </c>
      <c r="AC73" s="14">
        <f t="shared" si="139"/>
        <v>1.6185066822363509E-2</v>
      </c>
      <c r="AD73" s="14">
        <f t="shared" si="140"/>
        <v>0</v>
      </c>
      <c r="AE73" s="14">
        <f t="shared" si="141"/>
        <v>0.17832824774431155</v>
      </c>
      <c r="AF73" s="14">
        <f t="shared" si="142"/>
        <v>1.7176991577618375</v>
      </c>
      <c r="AG73" s="14">
        <f t="shared" si="143"/>
        <v>2.1711010218063129E-2</v>
      </c>
      <c r="AH73" s="14">
        <f t="shared" si="144"/>
        <v>4.9875319406671352E-3</v>
      </c>
      <c r="AI73" s="14">
        <f t="shared" si="145"/>
        <v>2.0618877331985679E-3</v>
      </c>
      <c r="AJ73" s="14">
        <f t="shared" si="146"/>
        <v>6.0442257428423255E-4</v>
      </c>
      <c r="AK73" s="14">
        <f t="shared" si="147"/>
        <v>0</v>
      </c>
      <c r="AL73" s="14">
        <f t="shared" si="148"/>
        <v>4.0042982027025191</v>
      </c>
      <c r="AM73" s="14">
        <f t="shared" si="149"/>
        <v>0.90594637649939114</v>
      </c>
      <c r="AN73" s="11">
        <f t="shared" si="150"/>
        <v>0</v>
      </c>
      <c r="AP73">
        <f t="shared" si="151"/>
        <v>55.116999999999997</v>
      </c>
      <c r="AQ73">
        <f t="shared" si="152"/>
        <v>0.14699999999999999</v>
      </c>
      <c r="AR73">
        <f t="shared" si="153"/>
        <v>3.665</v>
      </c>
      <c r="AS73">
        <f t="shared" si="154"/>
        <v>0.59099999999999997</v>
      </c>
      <c r="AT73">
        <f t="shared" si="155"/>
        <v>0</v>
      </c>
      <c r="AU73">
        <f t="shared" si="156"/>
        <v>6.1559999999999997</v>
      </c>
      <c r="AV73">
        <f t="shared" si="157"/>
        <v>33.265000000000001</v>
      </c>
      <c r="AW73">
        <f t="shared" si="158"/>
        <v>0.58499999999999996</v>
      </c>
      <c r="AX73">
        <f t="shared" si="159"/>
        <v>0.17</v>
      </c>
      <c r="AY73">
        <f t="shared" si="160"/>
        <v>7.3999999999999996E-2</v>
      </c>
      <c r="AZ73">
        <f t="shared" si="161"/>
        <v>8.9999999999999993E-3</v>
      </c>
      <c r="BA73">
        <f t="shared" si="162"/>
        <v>0</v>
      </c>
      <c r="BB73">
        <f t="shared" si="163"/>
        <v>99.778999999999996</v>
      </c>
      <c r="BD73">
        <f t="shared" si="164"/>
        <v>0.91739347536617843</v>
      </c>
      <c r="BE73">
        <f t="shared" si="165"/>
        <v>1.8405829764856134E-3</v>
      </c>
      <c r="BF73">
        <f t="shared" si="166"/>
        <v>7.1890937622597101E-2</v>
      </c>
      <c r="BG73">
        <f t="shared" si="167"/>
        <v>7.7768274228567661E-3</v>
      </c>
      <c r="BH73">
        <f t="shared" si="168"/>
        <v>8.5685652246534155E-2</v>
      </c>
      <c r="BI73">
        <f t="shared" si="169"/>
        <v>0</v>
      </c>
      <c r="BJ73">
        <f t="shared" si="170"/>
        <v>0.82534413116185823</v>
      </c>
      <c r="BK73">
        <f t="shared" si="171"/>
        <v>1.0432010043261634E-2</v>
      </c>
      <c r="BL73">
        <f t="shared" si="172"/>
        <v>2.3964791492217083E-3</v>
      </c>
      <c r="BM73">
        <f t="shared" si="173"/>
        <v>9.9072467493520116E-4</v>
      </c>
      <c r="BN73">
        <f t="shared" si="174"/>
        <v>2.9042141761147743E-4</v>
      </c>
      <c r="BO73">
        <f t="shared" si="175"/>
        <v>0</v>
      </c>
      <c r="BP73">
        <f t="shared" si="176"/>
        <v>1.92404124208154</v>
      </c>
      <c r="BQ73">
        <f t="shared" si="177"/>
        <v>2.0811914605169459</v>
      </c>
    </row>
    <row r="74" spans="1:69" x14ac:dyDescent="0.15">
      <c r="A74" t="s">
        <v>138</v>
      </c>
      <c r="B74">
        <v>143</v>
      </c>
      <c r="C74" s="27">
        <f t="shared" si="134"/>
        <v>9.0000000000003411</v>
      </c>
      <c r="D74" s="1">
        <v>54.9</v>
      </c>
      <c r="E74" s="1">
        <v>0.185</v>
      </c>
      <c r="F74" s="1">
        <v>3.7149999999999999</v>
      </c>
      <c r="G74" s="1">
        <v>0.61499999999999999</v>
      </c>
      <c r="H74" s="1">
        <v>6.032</v>
      </c>
      <c r="I74" s="1">
        <v>32.64</v>
      </c>
      <c r="J74" s="1">
        <v>1.5369999999999999</v>
      </c>
      <c r="K74" s="1">
        <v>0.157</v>
      </c>
      <c r="L74" s="1">
        <v>0.08</v>
      </c>
      <c r="M74" s="1">
        <v>1.7999999999999999E-2</v>
      </c>
      <c r="O74">
        <f t="shared" si="135"/>
        <v>99.879000000000005</v>
      </c>
      <c r="Q74" s="1">
        <v>44.180999999999997</v>
      </c>
      <c r="R74" s="1">
        <v>80.905000000000001</v>
      </c>
      <c r="S74" s="1">
        <v>11.04</v>
      </c>
      <c r="V74" s="37">
        <v>12</v>
      </c>
      <c r="W74" s="37">
        <v>4</v>
      </c>
      <c r="X74" s="15">
        <v>0</v>
      </c>
      <c r="Z74" s="14">
        <f t="shared" si="136"/>
        <v>1.9047549632891601</v>
      </c>
      <c r="AA74" s="14">
        <f t="shared" si="137"/>
        <v>4.8284360972129133E-3</v>
      </c>
      <c r="AB74" s="14">
        <f t="shared" si="138"/>
        <v>0.15189926779109181</v>
      </c>
      <c r="AC74" s="14">
        <f t="shared" si="139"/>
        <v>1.6868901016895064E-2</v>
      </c>
      <c r="AD74" s="14">
        <f t="shared" si="140"/>
        <v>0</v>
      </c>
      <c r="AE74" s="14">
        <f t="shared" si="141"/>
        <v>0.17501187679272956</v>
      </c>
      <c r="AF74" s="14">
        <f t="shared" si="142"/>
        <v>1.6880852813304015</v>
      </c>
      <c r="AG74" s="14">
        <f t="shared" si="143"/>
        <v>5.7132429364432497E-2</v>
      </c>
      <c r="AH74" s="14">
        <f t="shared" si="144"/>
        <v>4.6133996592184565E-3</v>
      </c>
      <c r="AI74" s="14">
        <f t="shared" si="145"/>
        <v>2.2325846803426127E-3</v>
      </c>
      <c r="AJ74" s="14">
        <f t="shared" si="146"/>
        <v>1.210752376298266E-3</v>
      </c>
      <c r="AK74" s="14">
        <f t="shared" si="147"/>
        <v>0</v>
      </c>
      <c r="AL74" s="14">
        <f t="shared" si="148"/>
        <v>4.0066378923977828</v>
      </c>
      <c r="AM74" s="14">
        <f t="shared" si="149"/>
        <v>0.90606400958228339</v>
      </c>
      <c r="AN74" s="11">
        <f t="shared" si="150"/>
        <v>0</v>
      </c>
      <c r="AP74">
        <f t="shared" si="151"/>
        <v>54.9</v>
      </c>
      <c r="AQ74">
        <f t="shared" si="152"/>
        <v>0.185</v>
      </c>
      <c r="AR74">
        <f t="shared" si="153"/>
        <v>3.7149999999999999</v>
      </c>
      <c r="AS74">
        <f t="shared" si="154"/>
        <v>0.61499999999999999</v>
      </c>
      <c r="AT74">
        <f t="shared" si="155"/>
        <v>0</v>
      </c>
      <c r="AU74">
        <f t="shared" si="156"/>
        <v>6.032</v>
      </c>
      <c r="AV74">
        <f t="shared" si="157"/>
        <v>32.64</v>
      </c>
      <c r="AW74">
        <f t="shared" si="158"/>
        <v>1.5369999999999999</v>
      </c>
      <c r="AX74">
        <f t="shared" si="159"/>
        <v>0.157</v>
      </c>
      <c r="AY74">
        <f t="shared" si="160"/>
        <v>0.08</v>
      </c>
      <c r="AZ74">
        <f t="shared" si="161"/>
        <v>1.7999999999999999E-2</v>
      </c>
      <c r="BA74">
        <f t="shared" si="162"/>
        <v>0</v>
      </c>
      <c r="BB74">
        <f t="shared" si="163"/>
        <v>99.879000000000005</v>
      </c>
      <c r="BD74">
        <f t="shared" si="164"/>
        <v>0.9137816245006658</v>
      </c>
      <c r="BE74">
        <f t="shared" si="165"/>
        <v>2.3163799363934592E-3</v>
      </c>
      <c r="BF74">
        <f t="shared" si="166"/>
        <v>7.2871714397803058E-2</v>
      </c>
      <c r="BG74">
        <f t="shared" si="167"/>
        <v>8.0926376735311525E-3</v>
      </c>
      <c r="BH74">
        <f t="shared" si="168"/>
        <v>8.3959690440398652E-2</v>
      </c>
      <c r="BI74">
        <f t="shared" si="169"/>
        <v>0</v>
      </c>
      <c r="BJ74">
        <f t="shared" si="170"/>
        <v>0.80983713936939883</v>
      </c>
      <c r="BK74">
        <f t="shared" si="171"/>
        <v>2.7408546045287405E-2</v>
      </c>
      <c r="BL74">
        <f t="shared" si="172"/>
        <v>2.213218978987107E-3</v>
      </c>
      <c r="BM74">
        <f t="shared" si="173"/>
        <v>1.07105370263265E-3</v>
      </c>
      <c r="BN74">
        <f t="shared" si="174"/>
        <v>5.8084283522295485E-4</v>
      </c>
      <c r="BO74">
        <f t="shared" si="175"/>
        <v>0</v>
      </c>
      <c r="BP74">
        <f t="shared" si="176"/>
        <v>1.922132847880321</v>
      </c>
      <c r="BQ74">
        <f t="shared" si="177"/>
        <v>2.0844750126486837</v>
      </c>
    </row>
    <row r="75" spans="1:69" x14ac:dyDescent="0.15">
      <c r="A75" t="s">
        <v>139</v>
      </c>
      <c r="B75">
        <v>144</v>
      </c>
      <c r="C75" s="27">
        <f t="shared" si="134"/>
        <v>10.000000000005116</v>
      </c>
      <c r="D75" s="1">
        <v>55.164000000000001</v>
      </c>
      <c r="E75" s="1">
        <v>0.153</v>
      </c>
      <c r="F75" s="1">
        <v>3.601</v>
      </c>
      <c r="G75" s="1">
        <v>0.58899999999999997</v>
      </c>
      <c r="H75" s="1">
        <v>6.1790000000000003</v>
      </c>
      <c r="I75" s="1">
        <v>33.299999999999997</v>
      </c>
      <c r="J75" s="1">
        <v>0.57599999999999996</v>
      </c>
      <c r="K75" s="1">
        <v>0.161</v>
      </c>
      <c r="L75" s="1">
        <v>8.3000000000000004E-2</v>
      </c>
      <c r="M75" s="1">
        <v>1.4999999999999999E-2</v>
      </c>
      <c r="O75">
        <f t="shared" si="135"/>
        <v>99.820999999999984</v>
      </c>
      <c r="Q75" s="1">
        <v>44.180999999999997</v>
      </c>
      <c r="R75" s="1">
        <v>80.894999999999996</v>
      </c>
      <c r="S75" s="1">
        <v>11.04</v>
      </c>
      <c r="V75" s="37">
        <v>12</v>
      </c>
      <c r="W75" s="37">
        <v>4</v>
      </c>
      <c r="X75" s="15">
        <v>0</v>
      </c>
      <c r="Z75" s="14">
        <f t="shared" si="136"/>
        <v>1.9102960990961919</v>
      </c>
      <c r="AA75" s="14">
        <f t="shared" si="137"/>
        <v>3.9856977367416311E-3</v>
      </c>
      <c r="AB75" s="14">
        <f t="shared" si="138"/>
        <v>0.14695966498829841</v>
      </c>
      <c r="AC75" s="14">
        <f t="shared" si="139"/>
        <v>1.6125201062479218E-2</v>
      </c>
      <c r="AD75" s="14">
        <f t="shared" si="140"/>
        <v>0</v>
      </c>
      <c r="AE75" s="14">
        <f t="shared" si="141"/>
        <v>0.17893798976393929</v>
      </c>
      <c r="AF75" s="14">
        <f t="shared" si="142"/>
        <v>1.7189634253005892</v>
      </c>
      <c r="AG75" s="14">
        <f t="shared" si="143"/>
        <v>2.1370243804127501E-2</v>
      </c>
      <c r="AH75" s="14">
        <f t="shared" si="144"/>
        <v>4.7219944513224353E-3</v>
      </c>
      <c r="AI75" s="14">
        <f t="shared" si="145"/>
        <v>2.3119275236979718E-3</v>
      </c>
      <c r="AJ75" s="14">
        <f t="shared" si="146"/>
        <v>1.0070528285815647E-3</v>
      </c>
      <c r="AK75" s="14">
        <f t="shared" si="147"/>
        <v>0</v>
      </c>
      <c r="AL75" s="14">
        <f t="shared" si="148"/>
        <v>4.0046792965559694</v>
      </c>
      <c r="AM75" s="14">
        <f t="shared" si="149"/>
        <v>0.90571797441973267</v>
      </c>
      <c r="AN75" s="11">
        <f t="shared" si="150"/>
        <v>0</v>
      </c>
      <c r="AP75">
        <f t="shared" si="151"/>
        <v>55.164000000000001</v>
      </c>
      <c r="AQ75">
        <f t="shared" si="152"/>
        <v>0.153</v>
      </c>
      <c r="AR75">
        <f t="shared" si="153"/>
        <v>3.601</v>
      </c>
      <c r="AS75">
        <f t="shared" si="154"/>
        <v>0.58899999999999997</v>
      </c>
      <c r="AT75">
        <f t="shared" si="155"/>
        <v>0</v>
      </c>
      <c r="AU75">
        <f t="shared" si="156"/>
        <v>6.1790000000000003</v>
      </c>
      <c r="AV75">
        <f t="shared" si="157"/>
        <v>33.299999999999997</v>
      </c>
      <c r="AW75">
        <f t="shared" si="158"/>
        <v>0.57599999999999996</v>
      </c>
      <c r="AX75">
        <f t="shared" si="159"/>
        <v>0.161</v>
      </c>
      <c r="AY75">
        <f t="shared" si="160"/>
        <v>8.3000000000000004E-2</v>
      </c>
      <c r="AZ75">
        <f t="shared" si="161"/>
        <v>1.4999999999999999E-2</v>
      </c>
      <c r="BA75">
        <f t="shared" si="162"/>
        <v>0</v>
      </c>
      <c r="BB75">
        <f t="shared" si="163"/>
        <v>99.820999999999984</v>
      </c>
      <c r="BD75">
        <f t="shared" si="164"/>
        <v>0.91817576564580561</v>
      </c>
      <c r="BE75">
        <f t="shared" si="165"/>
        <v>1.9157088122605363E-3</v>
      </c>
      <c r="BF75">
        <f t="shared" si="166"/>
        <v>7.0635543350333466E-2</v>
      </c>
      <c r="BG75">
        <f t="shared" si="167"/>
        <v>7.7505099019672336E-3</v>
      </c>
      <c r="BH75">
        <f t="shared" si="168"/>
        <v>8.6005790323478659E-2</v>
      </c>
      <c r="BI75">
        <f t="shared" si="169"/>
        <v>0</v>
      </c>
      <c r="BJ75">
        <f t="shared" si="170"/>
        <v>0.82621252270223589</v>
      </c>
      <c r="BK75">
        <f t="shared" si="171"/>
        <v>1.0271517581057609E-2</v>
      </c>
      <c r="BL75">
        <f t="shared" si="172"/>
        <v>2.2696067236746766E-3</v>
      </c>
      <c r="BM75">
        <f t="shared" si="173"/>
        <v>1.1112182164813742E-3</v>
      </c>
      <c r="BN75">
        <f t="shared" si="174"/>
        <v>4.8403569601912906E-4</v>
      </c>
      <c r="BO75">
        <f t="shared" si="175"/>
        <v>0</v>
      </c>
      <c r="BP75">
        <f t="shared" si="176"/>
        <v>1.9248322189533145</v>
      </c>
      <c r="BQ75">
        <f t="shared" si="177"/>
        <v>2.0805342185791313</v>
      </c>
    </row>
    <row r="76" spans="1:69" s="27" customFormat="1" x14ac:dyDescent="0.15">
      <c r="A76" s="27" t="s">
        <v>140</v>
      </c>
      <c r="B76" s="27">
        <v>145</v>
      </c>
      <c r="C76" s="27">
        <f t="shared" si="134"/>
        <v>10.99999999999568</v>
      </c>
      <c r="D76" s="28">
        <v>55.186</v>
      </c>
      <c r="E76" s="28">
        <v>0.152</v>
      </c>
      <c r="F76" s="28">
        <v>3.625</v>
      </c>
      <c r="G76" s="28">
        <v>0.59399999999999997</v>
      </c>
      <c r="H76" s="28">
        <v>6.17</v>
      </c>
      <c r="I76" s="28">
        <v>33.326999999999998</v>
      </c>
      <c r="J76" s="28">
        <v>0.499</v>
      </c>
      <c r="K76" s="28">
        <v>0.17299999999999999</v>
      </c>
      <c r="L76" s="28">
        <v>0.08</v>
      </c>
      <c r="M76" s="28">
        <v>8.9999999999999993E-3</v>
      </c>
      <c r="N76" s="28"/>
      <c r="O76" s="27">
        <f t="shared" si="135"/>
        <v>99.814999999999998</v>
      </c>
      <c r="P76"/>
      <c r="Q76" s="28">
        <v>44.180999999999997</v>
      </c>
      <c r="R76" s="28">
        <v>80.884</v>
      </c>
      <c r="S76" s="28">
        <v>11.04</v>
      </c>
      <c r="U76" s="28"/>
      <c r="V76" s="29">
        <v>12</v>
      </c>
      <c r="W76" s="29">
        <v>4</v>
      </c>
      <c r="X76" s="15">
        <v>0</v>
      </c>
      <c r="Z76" s="30">
        <f t="shared" si="136"/>
        <v>1.9105836679463775</v>
      </c>
      <c r="AA76" s="30">
        <f t="shared" si="137"/>
        <v>3.9586647369678337E-3</v>
      </c>
      <c r="AB76" s="30">
        <f t="shared" si="138"/>
        <v>0.14790240913937996</v>
      </c>
      <c r="AC76" s="30">
        <f t="shared" si="139"/>
        <v>1.6258051466535865E-2</v>
      </c>
      <c r="AD76" s="30">
        <f t="shared" si="140"/>
        <v>0</v>
      </c>
      <c r="AE76" s="30">
        <f t="shared" si="141"/>
        <v>0.17863301492928504</v>
      </c>
      <c r="AF76" s="30">
        <f t="shared" si="142"/>
        <v>1.7199302288002514</v>
      </c>
      <c r="AG76" s="30">
        <f t="shared" si="143"/>
        <v>1.8508863152049176E-2</v>
      </c>
      <c r="AH76" s="30">
        <f t="shared" si="144"/>
        <v>5.0726851192688374E-3</v>
      </c>
      <c r="AI76" s="30">
        <f t="shared" si="145"/>
        <v>2.2278108527805187E-3</v>
      </c>
      <c r="AJ76" s="30">
        <f t="shared" si="146"/>
        <v>6.0408174160120722E-4</v>
      </c>
      <c r="AK76" s="30">
        <f t="shared" si="147"/>
        <v>0</v>
      </c>
      <c r="AL76" s="30">
        <f t="shared" si="148"/>
        <v>4.0036794778844973</v>
      </c>
      <c r="AM76" s="30">
        <f t="shared" si="149"/>
        <v>0.9059114751540337</v>
      </c>
      <c r="AN76" s="31">
        <f t="shared" si="150"/>
        <v>0</v>
      </c>
      <c r="AP76" s="27">
        <f t="shared" si="151"/>
        <v>55.186</v>
      </c>
      <c r="AQ76" s="27">
        <f t="shared" si="152"/>
        <v>0.152</v>
      </c>
      <c r="AR76" s="27">
        <f t="shared" si="153"/>
        <v>3.625</v>
      </c>
      <c r="AS76" s="27">
        <f t="shared" si="154"/>
        <v>0.59399999999999997</v>
      </c>
      <c r="AT76" s="27">
        <f t="shared" si="155"/>
        <v>0</v>
      </c>
      <c r="AU76" s="27">
        <f t="shared" si="156"/>
        <v>6.17</v>
      </c>
      <c r="AV76" s="27">
        <f t="shared" si="157"/>
        <v>33.326999999999998</v>
      </c>
      <c r="AW76" s="27">
        <f t="shared" si="158"/>
        <v>0.499</v>
      </c>
      <c r="AX76" s="27">
        <f t="shared" si="159"/>
        <v>0.17299999999999999</v>
      </c>
      <c r="AY76" s="27">
        <f t="shared" si="160"/>
        <v>0.08</v>
      </c>
      <c r="AZ76" s="27">
        <f t="shared" si="161"/>
        <v>8.9999999999999993E-3</v>
      </c>
      <c r="BA76" s="27">
        <f t="shared" si="162"/>
        <v>0</v>
      </c>
      <c r="BB76" s="27">
        <f t="shared" si="163"/>
        <v>99.814999999999998</v>
      </c>
      <c r="BD76" s="27">
        <f t="shared" si="164"/>
        <v>0.91854194407456724</v>
      </c>
      <c r="BE76" s="27">
        <f t="shared" si="165"/>
        <v>1.9031878396313826E-3</v>
      </c>
      <c r="BF76" s="27">
        <f t="shared" si="166"/>
        <v>7.1106316202432338E-2</v>
      </c>
      <c r="BG76" s="27">
        <f t="shared" si="167"/>
        <v>7.816303704191065E-3</v>
      </c>
      <c r="BH76" s="27">
        <f t="shared" si="168"/>
        <v>8.5880518902065592E-2</v>
      </c>
      <c r="BI76" s="27">
        <f t="shared" si="169"/>
        <v>0</v>
      </c>
      <c r="BJ76" s="27">
        <f t="shared" si="170"/>
        <v>0.82688242474767015</v>
      </c>
      <c r="BK76" s="27">
        <f t="shared" si="171"/>
        <v>8.8984154044231718E-3</v>
      </c>
      <c r="BL76" s="27">
        <f t="shared" si="172"/>
        <v>2.4387699577373854E-3</v>
      </c>
      <c r="BM76" s="27">
        <f t="shared" si="173"/>
        <v>1.07105370263265E-3</v>
      </c>
      <c r="BN76" s="27">
        <f t="shared" si="174"/>
        <v>2.9042141761147743E-4</v>
      </c>
      <c r="BO76" s="27">
        <f t="shared" si="175"/>
        <v>0</v>
      </c>
      <c r="BP76" s="27">
        <f t="shared" si="176"/>
        <v>1.9248293559529623</v>
      </c>
      <c r="BQ76" s="27">
        <f t="shared" si="177"/>
        <v>2.0800178808070591</v>
      </c>
    </row>
    <row r="77" spans="1:69" s="27" customFormat="1" x14ac:dyDescent="0.15">
      <c r="A77" s="27" t="s">
        <v>141</v>
      </c>
      <c r="B77" s="27">
        <v>146</v>
      </c>
      <c r="C77" s="27">
        <f t="shared" si="134"/>
        <v>10.000000000005116</v>
      </c>
      <c r="D77" s="28">
        <v>55.079000000000001</v>
      </c>
      <c r="E77" s="28">
        <v>0.16200000000000001</v>
      </c>
      <c r="F77" s="28">
        <v>3.6070000000000002</v>
      </c>
      <c r="G77" s="28">
        <v>0.59199999999999997</v>
      </c>
      <c r="H77" s="28">
        <v>6.13</v>
      </c>
      <c r="I77" s="28">
        <v>32.978000000000002</v>
      </c>
      <c r="J77" s="28">
        <v>0.98099999999999998</v>
      </c>
      <c r="K77" s="28">
        <v>0.17</v>
      </c>
      <c r="L77" s="28">
        <v>9.0999999999999998E-2</v>
      </c>
      <c r="M77" s="28">
        <v>1.2E-2</v>
      </c>
      <c r="N77" s="28"/>
      <c r="O77" s="27">
        <f t="shared" si="135"/>
        <v>99.801999999999992</v>
      </c>
      <c r="P77"/>
      <c r="Q77" s="28">
        <v>44.180999999999997</v>
      </c>
      <c r="R77" s="28">
        <v>80.873999999999995</v>
      </c>
      <c r="S77" s="28">
        <v>11.04</v>
      </c>
      <c r="U77" s="28"/>
      <c r="V77" s="29">
        <v>12</v>
      </c>
      <c r="W77" s="29">
        <v>4</v>
      </c>
      <c r="X77" s="15">
        <v>0</v>
      </c>
      <c r="Z77" s="30">
        <f t="shared" si="136"/>
        <v>1.9097577342606649</v>
      </c>
      <c r="AA77" s="30">
        <f t="shared" si="137"/>
        <v>4.225472071311796E-3</v>
      </c>
      <c r="AB77" s="30">
        <f t="shared" si="138"/>
        <v>0.14739015175131961</v>
      </c>
      <c r="AC77" s="30">
        <f t="shared" si="139"/>
        <v>1.6227769943348583E-2</v>
      </c>
      <c r="AD77" s="30">
        <f t="shared" si="140"/>
        <v>0</v>
      </c>
      <c r="AE77" s="30">
        <f t="shared" si="141"/>
        <v>0.17774284410654567</v>
      </c>
      <c r="AF77" s="30">
        <f t="shared" si="142"/>
        <v>1.704488235976374</v>
      </c>
      <c r="AG77" s="30">
        <f t="shared" si="143"/>
        <v>3.6442091364163424E-2</v>
      </c>
      <c r="AH77" s="30">
        <f t="shared" si="144"/>
        <v>4.9922440672570696E-3</v>
      </c>
      <c r="AI77" s="30">
        <f t="shared" si="145"/>
        <v>2.5379601987776746E-3</v>
      </c>
      <c r="AJ77" s="30">
        <f t="shared" si="146"/>
        <v>8.0665816185445651E-4</v>
      </c>
      <c r="AK77" s="30">
        <f t="shared" si="147"/>
        <v>0</v>
      </c>
      <c r="AL77" s="30">
        <f t="shared" si="148"/>
        <v>4.0046111619016171</v>
      </c>
      <c r="AM77" s="30">
        <f t="shared" si="149"/>
        <v>0.90556800066296039</v>
      </c>
      <c r="AN77" s="31">
        <f t="shared" si="150"/>
        <v>0</v>
      </c>
      <c r="AP77" s="27">
        <f t="shared" si="151"/>
        <v>55.079000000000001</v>
      </c>
      <c r="AQ77" s="27">
        <f t="shared" si="152"/>
        <v>0.16200000000000001</v>
      </c>
      <c r="AR77" s="27">
        <f t="shared" si="153"/>
        <v>3.6070000000000002</v>
      </c>
      <c r="AS77" s="27">
        <f t="shared" si="154"/>
        <v>0.59199999999999997</v>
      </c>
      <c r="AT77" s="27">
        <f t="shared" si="155"/>
        <v>0</v>
      </c>
      <c r="AU77" s="27">
        <f t="shared" si="156"/>
        <v>6.13</v>
      </c>
      <c r="AV77" s="27">
        <f t="shared" si="157"/>
        <v>32.978000000000002</v>
      </c>
      <c r="AW77" s="27">
        <f t="shared" si="158"/>
        <v>0.98099999999999998</v>
      </c>
      <c r="AX77" s="27">
        <f t="shared" si="159"/>
        <v>0.17</v>
      </c>
      <c r="AY77" s="27">
        <f t="shared" si="160"/>
        <v>9.0999999999999998E-2</v>
      </c>
      <c r="AZ77" s="27">
        <f t="shared" si="161"/>
        <v>1.2E-2</v>
      </c>
      <c r="BA77" s="27">
        <f t="shared" si="162"/>
        <v>0</v>
      </c>
      <c r="BB77" s="27">
        <f t="shared" si="163"/>
        <v>99.801999999999992</v>
      </c>
      <c r="BD77" s="27">
        <f t="shared" si="164"/>
        <v>0.91676098535286288</v>
      </c>
      <c r="BE77" s="27">
        <f t="shared" si="165"/>
        <v>2.0283975659229209E-3</v>
      </c>
      <c r="BF77" s="27">
        <f t="shared" si="166"/>
        <v>7.0753236563358191E-2</v>
      </c>
      <c r="BG77" s="27">
        <f t="shared" si="167"/>
        <v>7.7899861833015324E-3</v>
      </c>
      <c r="BH77" s="27">
        <f t="shared" si="168"/>
        <v>8.5323757029118652E-2</v>
      </c>
      <c r="BI77" s="27">
        <f t="shared" si="169"/>
        <v>0</v>
      </c>
      <c r="BJ77" s="27">
        <f t="shared" si="170"/>
        <v>0.81822332053076097</v>
      </c>
      <c r="BK77" s="27">
        <f t="shared" si="171"/>
        <v>1.7493678380238742E-2</v>
      </c>
      <c r="BL77" s="27">
        <f t="shared" si="172"/>
        <v>2.3964791492217083E-3</v>
      </c>
      <c r="BM77" s="27">
        <f t="shared" si="173"/>
        <v>1.2183235867446393E-3</v>
      </c>
      <c r="BN77" s="27">
        <f t="shared" si="174"/>
        <v>3.8722855681530327E-4</v>
      </c>
      <c r="BO77" s="27">
        <f t="shared" si="175"/>
        <v>0</v>
      </c>
      <c r="BP77" s="27">
        <f t="shared" si="176"/>
        <v>1.9223753928983458</v>
      </c>
      <c r="BQ77" s="27">
        <f t="shared" si="177"/>
        <v>2.0831577311567155</v>
      </c>
    </row>
    <row r="78" spans="1:69" s="27" customFormat="1" x14ac:dyDescent="0.15">
      <c r="A78" s="27" t="s">
        <v>142</v>
      </c>
      <c r="B78" s="27">
        <v>147</v>
      </c>
      <c r="C78" s="27">
        <f t="shared" si="134"/>
        <v>9.0000000000003411</v>
      </c>
      <c r="D78" s="28">
        <v>55.149000000000001</v>
      </c>
      <c r="E78" s="28">
        <v>0.17</v>
      </c>
      <c r="F78" s="28">
        <v>3.6629999999999998</v>
      </c>
      <c r="G78" s="28">
        <v>0.59299999999999997</v>
      </c>
      <c r="H78" s="28">
        <v>6.016</v>
      </c>
      <c r="I78" s="28">
        <v>32.494</v>
      </c>
      <c r="J78" s="28">
        <v>1.494</v>
      </c>
      <c r="K78" s="28">
        <v>0.16200000000000001</v>
      </c>
      <c r="L78" s="28">
        <v>7.9000000000000001E-2</v>
      </c>
      <c r="M78" s="28">
        <v>2.1999999999999999E-2</v>
      </c>
      <c r="N78" s="28"/>
      <c r="O78" s="27">
        <f t="shared" si="135"/>
        <v>99.842000000000013</v>
      </c>
      <c r="P78"/>
      <c r="Q78" s="28">
        <v>44.180999999999997</v>
      </c>
      <c r="R78" s="28">
        <v>80.864999999999995</v>
      </c>
      <c r="S78" s="28">
        <v>11.04</v>
      </c>
      <c r="U78" s="28"/>
      <c r="V78" s="29">
        <v>12</v>
      </c>
      <c r="W78" s="29">
        <v>4</v>
      </c>
      <c r="X78" s="15">
        <v>0</v>
      </c>
      <c r="Z78" s="30">
        <f t="shared" si="136"/>
        <v>1.9124248104549275</v>
      </c>
      <c r="AA78" s="30">
        <f t="shared" si="137"/>
        <v>4.4346938023541345E-3</v>
      </c>
      <c r="AB78" s="30">
        <f t="shared" si="138"/>
        <v>0.149697221270916</v>
      </c>
      <c r="AC78" s="30">
        <f t="shared" si="139"/>
        <v>1.6257221593120093E-2</v>
      </c>
      <c r="AD78" s="30">
        <f t="shared" si="140"/>
        <v>0</v>
      </c>
      <c r="AE78" s="30">
        <f t="shared" si="141"/>
        <v>0.17445923941386018</v>
      </c>
      <c r="AF78" s="30">
        <f t="shared" si="142"/>
        <v>1.6796831563391101</v>
      </c>
      <c r="AG78" s="30">
        <f t="shared" si="143"/>
        <v>5.5505929440895677E-2</v>
      </c>
      <c r="AH78" s="30">
        <f t="shared" si="144"/>
        <v>4.7579119340721192E-3</v>
      </c>
      <c r="AI78" s="30">
        <f t="shared" si="145"/>
        <v>2.2035606205595692E-3</v>
      </c>
      <c r="AJ78" s="30">
        <f t="shared" si="146"/>
        <v>1.479058881768195E-3</v>
      </c>
      <c r="AK78" s="30">
        <f t="shared" si="147"/>
        <v>0</v>
      </c>
      <c r="AL78" s="30">
        <f t="shared" si="148"/>
        <v>4.0009028037515835</v>
      </c>
      <c r="AM78" s="30">
        <f t="shared" si="149"/>
        <v>0.90590839203425255</v>
      </c>
      <c r="AN78" s="31">
        <f t="shared" si="150"/>
        <v>0</v>
      </c>
      <c r="AP78" s="27">
        <f t="shared" si="151"/>
        <v>55.149000000000001</v>
      </c>
      <c r="AQ78" s="27">
        <f t="shared" si="152"/>
        <v>0.17</v>
      </c>
      <c r="AR78" s="27">
        <f t="shared" si="153"/>
        <v>3.6629999999999998</v>
      </c>
      <c r="AS78" s="27">
        <f t="shared" si="154"/>
        <v>0.59299999999999997</v>
      </c>
      <c r="AT78" s="27">
        <f t="shared" si="155"/>
        <v>0</v>
      </c>
      <c r="AU78" s="27">
        <f t="shared" si="156"/>
        <v>6.016</v>
      </c>
      <c r="AV78" s="27">
        <f t="shared" si="157"/>
        <v>32.494</v>
      </c>
      <c r="AW78" s="27">
        <f t="shared" si="158"/>
        <v>1.494</v>
      </c>
      <c r="AX78" s="27">
        <f t="shared" si="159"/>
        <v>0.16200000000000001</v>
      </c>
      <c r="AY78" s="27">
        <f t="shared" si="160"/>
        <v>7.9000000000000001E-2</v>
      </c>
      <c r="AZ78" s="27">
        <f t="shared" si="161"/>
        <v>2.1999999999999999E-2</v>
      </c>
      <c r="BA78" s="27">
        <f t="shared" si="162"/>
        <v>0</v>
      </c>
      <c r="BB78" s="27">
        <f t="shared" si="163"/>
        <v>99.842000000000013</v>
      </c>
      <c r="BD78" s="27">
        <f t="shared" si="164"/>
        <v>0.91792609853528628</v>
      </c>
      <c r="BE78" s="27">
        <f t="shared" si="165"/>
        <v>2.1285653469561515E-3</v>
      </c>
      <c r="BF78" s="27">
        <f t="shared" si="166"/>
        <v>7.1851706551588859E-2</v>
      </c>
      <c r="BG78" s="27">
        <f t="shared" si="167"/>
        <v>7.8031449437462978E-3</v>
      </c>
      <c r="BH78" s="27">
        <f t="shared" si="168"/>
        <v>8.3736985691219873E-2</v>
      </c>
      <c r="BI78" s="27">
        <f t="shared" si="169"/>
        <v>0</v>
      </c>
      <c r="BJ78" s="27">
        <f t="shared" si="170"/>
        <v>0.80621470608668033</v>
      </c>
      <c r="BK78" s="27">
        <f t="shared" si="171"/>
        <v>2.6641748725868178E-2</v>
      </c>
      <c r="BL78" s="27">
        <f t="shared" si="172"/>
        <v>2.2837036598465691E-3</v>
      </c>
      <c r="BM78" s="27">
        <f t="shared" si="173"/>
        <v>1.0576655313497417E-3</v>
      </c>
      <c r="BN78" s="27">
        <f t="shared" si="174"/>
        <v>7.099190208280559E-4</v>
      </c>
      <c r="BO78" s="27">
        <f t="shared" si="175"/>
        <v>0</v>
      </c>
      <c r="BP78" s="27">
        <f t="shared" si="176"/>
        <v>1.9203542440933703</v>
      </c>
      <c r="BQ78" s="27">
        <f t="shared" si="177"/>
        <v>2.0834191483459725</v>
      </c>
    </row>
    <row r="79" spans="1:69" x14ac:dyDescent="0.15">
      <c r="A79" t="s">
        <v>143</v>
      </c>
      <c r="B79">
        <v>148</v>
      </c>
      <c r="C79" s="27">
        <f t="shared" si="134"/>
        <v>10.99999999999568</v>
      </c>
      <c r="D79" s="1">
        <v>55.317999999999998</v>
      </c>
      <c r="E79" s="1">
        <v>0.14399999999999999</v>
      </c>
      <c r="F79" s="1">
        <v>3.581</v>
      </c>
      <c r="G79" s="1">
        <v>0.58299999999999996</v>
      </c>
      <c r="H79" s="1">
        <v>6.1769999999999996</v>
      </c>
      <c r="I79" s="1">
        <v>33.323</v>
      </c>
      <c r="J79" s="1">
        <v>0.51300000000000001</v>
      </c>
      <c r="K79" s="1">
        <v>0.16800000000000001</v>
      </c>
      <c r="L79" s="1">
        <v>7.8E-2</v>
      </c>
      <c r="M79" s="1">
        <v>8.0000000000000002E-3</v>
      </c>
      <c r="O79">
        <f t="shared" si="135"/>
        <v>99.893000000000015</v>
      </c>
      <c r="Q79" s="1">
        <v>44.180999999999997</v>
      </c>
      <c r="R79" s="1">
        <v>80.853999999999999</v>
      </c>
      <c r="S79" s="1">
        <v>11.04</v>
      </c>
      <c r="V79" s="37">
        <v>12</v>
      </c>
      <c r="W79" s="37">
        <v>4</v>
      </c>
      <c r="X79" s="15">
        <v>0</v>
      </c>
      <c r="Z79" s="14">
        <f t="shared" si="136"/>
        <v>1.9132854857767694</v>
      </c>
      <c r="AA79" s="14">
        <f t="shared" si="137"/>
        <v>3.7466557339294235E-3</v>
      </c>
      <c r="AB79" s="14">
        <f t="shared" si="138"/>
        <v>0.14596466028556301</v>
      </c>
      <c r="AC79" s="14">
        <f t="shared" si="139"/>
        <v>1.594141127625559E-2</v>
      </c>
      <c r="AD79" s="14">
        <f t="shared" si="140"/>
        <v>0</v>
      </c>
      <c r="AE79" s="14">
        <f t="shared" si="141"/>
        <v>0.17866123351054866</v>
      </c>
      <c r="AF79" s="14">
        <f t="shared" si="142"/>
        <v>1.7180463008673272</v>
      </c>
      <c r="AG79" s="14">
        <f t="shared" si="143"/>
        <v>1.9009588967906881E-2</v>
      </c>
      <c r="AH79" s="14">
        <f t="shared" si="144"/>
        <v>4.9212706036638222E-3</v>
      </c>
      <c r="AI79" s="14">
        <f t="shared" si="145"/>
        <v>2.1699968007838416E-3</v>
      </c>
      <c r="AJ79" s="14">
        <f t="shared" si="146"/>
        <v>5.3643777128812718E-4</v>
      </c>
      <c r="AK79" s="14">
        <f t="shared" si="147"/>
        <v>0</v>
      </c>
      <c r="AL79" s="14">
        <f t="shared" si="148"/>
        <v>4.002283041594036</v>
      </c>
      <c r="AM79" s="14">
        <f t="shared" si="149"/>
        <v>0.90580454272875022</v>
      </c>
      <c r="AN79" s="11">
        <f t="shared" si="150"/>
        <v>0</v>
      </c>
      <c r="AP79">
        <f t="shared" si="151"/>
        <v>55.317999999999998</v>
      </c>
      <c r="AQ79">
        <f t="shared" si="152"/>
        <v>0.14399999999999999</v>
      </c>
      <c r="AR79">
        <f t="shared" si="153"/>
        <v>3.581</v>
      </c>
      <c r="AS79">
        <f t="shared" si="154"/>
        <v>0.58299999999999996</v>
      </c>
      <c r="AT79">
        <f t="shared" si="155"/>
        <v>0</v>
      </c>
      <c r="AU79">
        <f t="shared" si="156"/>
        <v>6.1769999999999996</v>
      </c>
      <c r="AV79">
        <f t="shared" si="157"/>
        <v>33.323</v>
      </c>
      <c r="AW79">
        <f t="shared" si="158"/>
        <v>0.51300000000000001</v>
      </c>
      <c r="AX79">
        <f t="shared" si="159"/>
        <v>0.16800000000000001</v>
      </c>
      <c r="AY79">
        <f t="shared" si="160"/>
        <v>7.8E-2</v>
      </c>
      <c r="AZ79">
        <f t="shared" si="161"/>
        <v>8.0000000000000002E-3</v>
      </c>
      <c r="BA79">
        <f t="shared" si="162"/>
        <v>0</v>
      </c>
      <c r="BB79">
        <f t="shared" si="163"/>
        <v>99.893000000000015</v>
      </c>
      <c r="BD79">
        <f t="shared" si="164"/>
        <v>0.92073901464713714</v>
      </c>
      <c r="BE79">
        <f t="shared" si="165"/>
        <v>1.8030200585981517E-3</v>
      </c>
      <c r="BF79">
        <f t="shared" si="166"/>
        <v>7.0243232640251077E-2</v>
      </c>
      <c r="BG79">
        <f t="shared" si="167"/>
        <v>7.6715573392986368E-3</v>
      </c>
      <c r="BH79">
        <f t="shared" si="168"/>
        <v>8.5977952229831303E-2</v>
      </c>
      <c r="BI79">
        <f t="shared" si="169"/>
        <v>0</v>
      </c>
      <c r="BJ79">
        <f t="shared" si="170"/>
        <v>0.82678318000019846</v>
      </c>
      <c r="BK79">
        <f t="shared" si="171"/>
        <v>9.1480703456294343E-3</v>
      </c>
      <c r="BL79">
        <f t="shared" si="172"/>
        <v>2.3682852768779237E-3</v>
      </c>
      <c r="BM79">
        <f t="shared" si="173"/>
        <v>1.0442773600668337E-3</v>
      </c>
      <c r="BN79">
        <f t="shared" si="174"/>
        <v>2.5815237121020216E-4</v>
      </c>
      <c r="BO79">
        <f t="shared" si="175"/>
        <v>0</v>
      </c>
      <c r="BP79">
        <f t="shared" si="176"/>
        <v>1.9260367422690992</v>
      </c>
      <c r="BQ79">
        <f t="shared" si="177"/>
        <v>2.0779889364306068</v>
      </c>
    </row>
    <row r="80" spans="1:69" x14ac:dyDescent="0.15">
      <c r="O80">
        <f t="shared" si="135"/>
        <v>0</v>
      </c>
      <c r="V80" s="37">
        <v>12</v>
      </c>
      <c r="W80" s="37">
        <v>4</v>
      </c>
      <c r="X80" s="15">
        <v>0</v>
      </c>
      <c r="Z80" s="14" t="str">
        <f t="shared" si="136"/>
        <v>NA</v>
      </c>
      <c r="AA80" s="14" t="str">
        <f t="shared" si="137"/>
        <v>NA</v>
      </c>
      <c r="AB80" s="14" t="str">
        <f t="shared" si="138"/>
        <v>NA</v>
      </c>
      <c r="AC80" s="14" t="str">
        <f t="shared" si="139"/>
        <v>NA</v>
      </c>
      <c r="AD80" s="14" t="str">
        <f t="shared" si="140"/>
        <v>NA</v>
      </c>
      <c r="AE80" s="14" t="str">
        <f t="shared" si="141"/>
        <v>NA</v>
      </c>
      <c r="AF80" s="14" t="str">
        <f t="shared" si="142"/>
        <v>NA</v>
      </c>
      <c r="AG80" s="14" t="str">
        <f t="shared" si="143"/>
        <v>NA</v>
      </c>
      <c r="AH80" s="14" t="str">
        <f t="shared" si="144"/>
        <v>NA</v>
      </c>
      <c r="AI80" s="14" t="str">
        <f t="shared" si="145"/>
        <v>NA</v>
      </c>
      <c r="AJ80" s="14" t="str">
        <f t="shared" si="146"/>
        <v>NA</v>
      </c>
      <c r="AK80" s="14" t="str">
        <f t="shared" si="147"/>
        <v>NA</v>
      </c>
      <c r="AL80" s="14">
        <f t="shared" si="148"/>
        <v>0</v>
      </c>
      <c r="AM80" s="14" t="str">
        <f t="shared" si="149"/>
        <v>NA</v>
      </c>
      <c r="AN80" s="11" t="str">
        <f t="shared" si="150"/>
        <v>NA</v>
      </c>
      <c r="AP80">
        <f t="shared" si="151"/>
        <v>0</v>
      </c>
      <c r="AQ80">
        <f t="shared" si="152"/>
        <v>0</v>
      </c>
      <c r="AR80">
        <f t="shared" si="153"/>
        <v>0</v>
      </c>
      <c r="AS80">
        <f t="shared" si="154"/>
        <v>0</v>
      </c>
      <c r="AT80">
        <f t="shared" si="155"/>
        <v>0</v>
      </c>
      <c r="AU80">
        <f t="shared" si="156"/>
        <v>0</v>
      </c>
      <c r="AV80">
        <f t="shared" si="157"/>
        <v>0</v>
      </c>
      <c r="AW80">
        <f t="shared" si="158"/>
        <v>0</v>
      </c>
      <c r="AX80">
        <f t="shared" si="159"/>
        <v>0</v>
      </c>
      <c r="AY80">
        <f t="shared" si="160"/>
        <v>0</v>
      </c>
      <c r="AZ80">
        <f t="shared" si="161"/>
        <v>0</v>
      </c>
      <c r="BA80">
        <f t="shared" si="162"/>
        <v>0</v>
      </c>
      <c r="BB80">
        <f t="shared" si="163"/>
        <v>0</v>
      </c>
      <c r="BD80">
        <f t="shared" si="164"/>
        <v>0</v>
      </c>
      <c r="BE80">
        <f t="shared" si="165"/>
        <v>0</v>
      </c>
      <c r="BF80">
        <f t="shared" si="166"/>
        <v>0</v>
      </c>
      <c r="BG80">
        <f t="shared" si="167"/>
        <v>0</v>
      </c>
      <c r="BH80">
        <f t="shared" si="168"/>
        <v>0</v>
      </c>
      <c r="BI80">
        <f t="shared" si="169"/>
        <v>0</v>
      </c>
      <c r="BJ80">
        <f t="shared" si="170"/>
        <v>0</v>
      </c>
      <c r="BK80">
        <f t="shared" si="171"/>
        <v>0</v>
      </c>
      <c r="BL80">
        <f t="shared" si="172"/>
        <v>0</v>
      </c>
      <c r="BM80">
        <f t="shared" si="173"/>
        <v>0</v>
      </c>
      <c r="BN80">
        <f t="shared" si="174"/>
        <v>0</v>
      </c>
      <c r="BO80">
        <f t="shared" si="175"/>
        <v>0</v>
      </c>
      <c r="BP80">
        <f t="shared" si="176"/>
        <v>0</v>
      </c>
      <c r="BQ80" t="str">
        <f t="shared" si="177"/>
        <v>NA</v>
      </c>
    </row>
    <row r="81" spans="15:69" x14ac:dyDescent="0.15">
      <c r="O81">
        <f t="shared" si="135"/>
        <v>0</v>
      </c>
      <c r="V81" s="37">
        <v>12</v>
      </c>
      <c r="W81" s="37">
        <v>4</v>
      </c>
      <c r="X81" s="15">
        <v>0</v>
      </c>
      <c r="Z81" s="14" t="str">
        <f t="shared" si="136"/>
        <v>NA</v>
      </c>
      <c r="AA81" s="14" t="str">
        <f t="shared" si="137"/>
        <v>NA</v>
      </c>
      <c r="AB81" s="14" t="str">
        <f t="shared" si="138"/>
        <v>NA</v>
      </c>
      <c r="AC81" s="14" t="str">
        <f t="shared" si="139"/>
        <v>NA</v>
      </c>
      <c r="AD81" s="14" t="str">
        <f t="shared" si="140"/>
        <v>NA</v>
      </c>
      <c r="AE81" s="14" t="str">
        <f t="shared" si="141"/>
        <v>NA</v>
      </c>
      <c r="AF81" s="14" t="str">
        <f t="shared" si="142"/>
        <v>NA</v>
      </c>
      <c r="AG81" s="14" t="str">
        <f t="shared" si="143"/>
        <v>NA</v>
      </c>
      <c r="AH81" s="14" t="str">
        <f t="shared" si="144"/>
        <v>NA</v>
      </c>
      <c r="AI81" s="14" t="str">
        <f t="shared" si="145"/>
        <v>NA</v>
      </c>
      <c r="AJ81" s="14" t="str">
        <f t="shared" si="146"/>
        <v>NA</v>
      </c>
      <c r="AK81" s="14" t="str">
        <f t="shared" si="147"/>
        <v>NA</v>
      </c>
      <c r="AL81" s="14">
        <f t="shared" si="148"/>
        <v>0</v>
      </c>
      <c r="AM81" s="14" t="str">
        <f t="shared" si="149"/>
        <v>NA</v>
      </c>
      <c r="AN81" s="11" t="str">
        <f t="shared" si="150"/>
        <v>NA</v>
      </c>
      <c r="AP81">
        <f t="shared" si="151"/>
        <v>0</v>
      </c>
      <c r="AQ81">
        <f t="shared" si="152"/>
        <v>0</v>
      </c>
      <c r="AR81">
        <f t="shared" si="153"/>
        <v>0</v>
      </c>
      <c r="AS81">
        <f t="shared" si="154"/>
        <v>0</v>
      </c>
      <c r="AT81">
        <f t="shared" si="155"/>
        <v>0</v>
      </c>
      <c r="AU81">
        <f t="shared" si="156"/>
        <v>0</v>
      </c>
      <c r="AV81">
        <f t="shared" si="157"/>
        <v>0</v>
      </c>
      <c r="AW81">
        <f t="shared" si="158"/>
        <v>0</v>
      </c>
      <c r="AX81">
        <f t="shared" si="159"/>
        <v>0</v>
      </c>
      <c r="AY81">
        <f t="shared" si="160"/>
        <v>0</v>
      </c>
      <c r="AZ81">
        <f t="shared" si="161"/>
        <v>0</v>
      </c>
      <c r="BA81">
        <f t="shared" si="162"/>
        <v>0</v>
      </c>
      <c r="BB81">
        <f t="shared" si="163"/>
        <v>0</v>
      </c>
      <c r="BD81">
        <f t="shared" si="164"/>
        <v>0</v>
      </c>
      <c r="BE81">
        <f t="shared" si="165"/>
        <v>0</v>
      </c>
      <c r="BF81">
        <f t="shared" si="166"/>
        <v>0</v>
      </c>
      <c r="BG81">
        <f t="shared" si="167"/>
        <v>0</v>
      </c>
      <c r="BH81">
        <f t="shared" si="168"/>
        <v>0</v>
      </c>
      <c r="BI81">
        <f t="shared" si="169"/>
        <v>0</v>
      </c>
      <c r="BJ81">
        <f t="shared" si="170"/>
        <v>0</v>
      </c>
      <c r="BK81">
        <f t="shared" si="171"/>
        <v>0</v>
      </c>
      <c r="BL81">
        <f t="shared" si="172"/>
        <v>0</v>
      </c>
      <c r="BM81">
        <f t="shared" si="173"/>
        <v>0</v>
      </c>
      <c r="BN81">
        <f t="shared" si="174"/>
        <v>0</v>
      </c>
      <c r="BO81">
        <f t="shared" si="175"/>
        <v>0</v>
      </c>
      <c r="BP81">
        <f t="shared" si="176"/>
        <v>0</v>
      </c>
      <c r="BQ81" t="str">
        <f t="shared" si="177"/>
        <v>NA</v>
      </c>
    </row>
    <row r="82" spans="15:69" x14ac:dyDescent="0.15">
      <c r="O82">
        <f t="shared" si="135"/>
        <v>0</v>
      </c>
      <c r="V82" s="37">
        <v>12</v>
      </c>
      <c r="W82" s="37">
        <v>4</v>
      </c>
      <c r="X82" s="15">
        <v>0</v>
      </c>
      <c r="Z82" s="14" t="str">
        <f t="shared" si="136"/>
        <v>NA</v>
      </c>
      <c r="AA82" s="14" t="str">
        <f t="shared" si="137"/>
        <v>NA</v>
      </c>
      <c r="AB82" s="14" t="str">
        <f t="shared" si="138"/>
        <v>NA</v>
      </c>
      <c r="AC82" s="14" t="str">
        <f t="shared" si="139"/>
        <v>NA</v>
      </c>
      <c r="AD82" s="14" t="str">
        <f t="shared" si="140"/>
        <v>NA</v>
      </c>
      <c r="AE82" s="14" t="str">
        <f t="shared" si="141"/>
        <v>NA</v>
      </c>
      <c r="AF82" s="14" t="str">
        <f t="shared" si="142"/>
        <v>NA</v>
      </c>
      <c r="AG82" s="14" t="str">
        <f t="shared" si="143"/>
        <v>NA</v>
      </c>
      <c r="AH82" s="14" t="str">
        <f t="shared" si="144"/>
        <v>NA</v>
      </c>
      <c r="AI82" s="14" t="str">
        <f t="shared" si="145"/>
        <v>NA</v>
      </c>
      <c r="AJ82" s="14" t="str">
        <f t="shared" si="146"/>
        <v>NA</v>
      </c>
      <c r="AK82" s="14" t="str">
        <f t="shared" si="147"/>
        <v>NA</v>
      </c>
      <c r="AL82" s="14">
        <f t="shared" si="148"/>
        <v>0</v>
      </c>
      <c r="AM82" s="14" t="str">
        <f t="shared" si="149"/>
        <v>NA</v>
      </c>
      <c r="AN82" s="11" t="str">
        <f t="shared" si="150"/>
        <v>NA</v>
      </c>
      <c r="AP82">
        <f t="shared" si="151"/>
        <v>0</v>
      </c>
      <c r="AQ82">
        <f t="shared" si="152"/>
        <v>0</v>
      </c>
      <c r="AR82">
        <f t="shared" si="153"/>
        <v>0</v>
      </c>
      <c r="AS82">
        <f t="shared" si="154"/>
        <v>0</v>
      </c>
      <c r="AT82">
        <f t="shared" si="155"/>
        <v>0</v>
      </c>
      <c r="AU82">
        <f t="shared" si="156"/>
        <v>0</v>
      </c>
      <c r="AV82">
        <f t="shared" si="157"/>
        <v>0</v>
      </c>
      <c r="AW82">
        <f t="shared" si="158"/>
        <v>0</v>
      </c>
      <c r="AX82">
        <f t="shared" si="159"/>
        <v>0</v>
      </c>
      <c r="AY82">
        <f t="shared" si="160"/>
        <v>0</v>
      </c>
      <c r="AZ82">
        <f t="shared" si="161"/>
        <v>0</v>
      </c>
      <c r="BA82">
        <f t="shared" si="162"/>
        <v>0</v>
      </c>
      <c r="BB82">
        <f t="shared" si="163"/>
        <v>0</v>
      </c>
      <c r="BD82">
        <f t="shared" si="164"/>
        <v>0</v>
      </c>
      <c r="BE82">
        <f t="shared" si="165"/>
        <v>0</v>
      </c>
      <c r="BF82">
        <f t="shared" si="166"/>
        <v>0</v>
      </c>
      <c r="BG82">
        <f t="shared" si="167"/>
        <v>0</v>
      </c>
      <c r="BH82">
        <f t="shared" si="168"/>
        <v>0</v>
      </c>
      <c r="BI82">
        <f t="shared" si="169"/>
        <v>0</v>
      </c>
      <c r="BJ82">
        <f t="shared" si="170"/>
        <v>0</v>
      </c>
      <c r="BK82">
        <f t="shared" si="171"/>
        <v>0</v>
      </c>
      <c r="BL82">
        <f t="shared" si="172"/>
        <v>0</v>
      </c>
      <c r="BM82">
        <f t="shared" si="173"/>
        <v>0</v>
      </c>
      <c r="BN82">
        <f t="shared" si="174"/>
        <v>0</v>
      </c>
      <c r="BO82">
        <f t="shared" si="175"/>
        <v>0</v>
      </c>
      <c r="BP82">
        <f t="shared" si="176"/>
        <v>0</v>
      </c>
      <c r="BQ82" t="str">
        <f t="shared" si="177"/>
        <v>NA</v>
      </c>
    </row>
    <row r="83" spans="15:69" x14ac:dyDescent="0.15">
      <c r="O83">
        <f t="shared" si="135"/>
        <v>0</v>
      </c>
      <c r="V83" s="37">
        <v>12</v>
      </c>
      <c r="W83" s="37">
        <v>4</v>
      </c>
      <c r="X83" s="15">
        <v>0</v>
      </c>
      <c r="Z83" s="14" t="str">
        <f t="shared" si="136"/>
        <v>NA</v>
      </c>
      <c r="AA83" s="14" t="str">
        <f t="shared" si="137"/>
        <v>NA</v>
      </c>
      <c r="AB83" s="14" t="str">
        <f t="shared" si="138"/>
        <v>NA</v>
      </c>
      <c r="AC83" s="14" t="str">
        <f t="shared" si="139"/>
        <v>NA</v>
      </c>
      <c r="AD83" s="14" t="str">
        <f t="shared" si="140"/>
        <v>NA</v>
      </c>
      <c r="AE83" s="14" t="str">
        <f t="shared" si="141"/>
        <v>NA</v>
      </c>
      <c r="AF83" s="14" t="str">
        <f t="shared" si="142"/>
        <v>NA</v>
      </c>
      <c r="AG83" s="14" t="str">
        <f t="shared" si="143"/>
        <v>NA</v>
      </c>
      <c r="AH83" s="14" t="str">
        <f t="shared" si="144"/>
        <v>NA</v>
      </c>
      <c r="AI83" s="14" t="str">
        <f t="shared" si="145"/>
        <v>NA</v>
      </c>
      <c r="AJ83" s="14" t="str">
        <f t="shared" si="146"/>
        <v>NA</v>
      </c>
      <c r="AK83" s="14" t="str">
        <f t="shared" si="147"/>
        <v>NA</v>
      </c>
      <c r="AL83" s="14">
        <f t="shared" si="148"/>
        <v>0</v>
      </c>
      <c r="AM83" s="14" t="str">
        <f t="shared" si="149"/>
        <v>NA</v>
      </c>
      <c r="AN83" s="11" t="str">
        <f t="shared" si="150"/>
        <v>NA</v>
      </c>
      <c r="AP83">
        <f t="shared" si="151"/>
        <v>0</v>
      </c>
      <c r="AQ83">
        <f t="shared" si="152"/>
        <v>0</v>
      </c>
      <c r="AR83">
        <f t="shared" si="153"/>
        <v>0</v>
      </c>
      <c r="AS83">
        <f t="shared" si="154"/>
        <v>0</v>
      </c>
      <c r="AT83">
        <f t="shared" si="155"/>
        <v>0</v>
      </c>
      <c r="AU83">
        <f t="shared" si="156"/>
        <v>0</v>
      </c>
      <c r="AV83">
        <f t="shared" si="157"/>
        <v>0</v>
      </c>
      <c r="AW83">
        <f t="shared" si="158"/>
        <v>0</v>
      </c>
      <c r="AX83">
        <f t="shared" si="159"/>
        <v>0</v>
      </c>
      <c r="AY83">
        <f t="shared" si="160"/>
        <v>0</v>
      </c>
      <c r="AZ83">
        <f t="shared" si="161"/>
        <v>0</v>
      </c>
      <c r="BA83">
        <f t="shared" si="162"/>
        <v>0</v>
      </c>
      <c r="BB83">
        <f t="shared" si="163"/>
        <v>0</v>
      </c>
      <c r="BD83">
        <f t="shared" si="164"/>
        <v>0</v>
      </c>
      <c r="BE83">
        <f t="shared" si="165"/>
        <v>0</v>
      </c>
      <c r="BF83">
        <f t="shared" si="166"/>
        <v>0</v>
      </c>
      <c r="BG83">
        <f t="shared" si="167"/>
        <v>0</v>
      </c>
      <c r="BH83">
        <f t="shared" si="168"/>
        <v>0</v>
      </c>
      <c r="BI83">
        <f t="shared" si="169"/>
        <v>0</v>
      </c>
      <c r="BJ83">
        <f t="shared" si="170"/>
        <v>0</v>
      </c>
      <c r="BK83">
        <f t="shared" si="171"/>
        <v>0</v>
      </c>
      <c r="BL83">
        <f t="shared" si="172"/>
        <v>0</v>
      </c>
      <c r="BM83">
        <f t="shared" si="173"/>
        <v>0</v>
      </c>
      <c r="BN83">
        <f t="shared" si="174"/>
        <v>0</v>
      </c>
      <c r="BO83">
        <f t="shared" si="175"/>
        <v>0</v>
      </c>
      <c r="BP83">
        <f t="shared" si="176"/>
        <v>0</v>
      </c>
      <c r="BQ83" t="str">
        <f t="shared" si="177"/>
        <v>NA</v>
      </c>
    </row>
    <row r="84" spans="15:69" x14ac:dyDescent="0.15">
      <c r="O84">
        <f t="shared" si="135"/>
        <v>0</v>
      </c>
      <c r="V84" s="37">
        <v>12</v>
      </c>
      <c r="W84" s="37">
        <v>4</v>
      </c>
      <c r="X84" s="15">
        <v>0</v>
      </c>
      <c r="Z84" s="14" t="str">
        <f t="shared" si="136"/>
        <v>NA</v>
      </c>
      <c r="AA84" s="14" t="str">
        <f t="shared" si="137"/>
        <v>NA</v>
      </c>
      <c r="AB84" s="14" t="str">
        <f t="shared" si="138"/>
        <v>NA</v>
      </c>
      <c r="AC84" s="14" t="str">
        <f t="shared" si="139"/>
        <v>NA</v>
      </c>
      <c r="AD84" s="14" t="str">
        <f t="shared" si="140"/>
        <v>NA</v>
      </c>
      <c r="AE84" s="14" t="str">
        <f t="shared" si="141"/>
        <v>NA</v>
      </c>
      <c r="AF84" s="14" t="str">
        <f t="shared" si="142"/>
        <v>NA</v>
      </c>
      <c r="AG84" s="14" t="str">
        <f t="shared" si="143"/>
        <v>NA</v>
      </c>
      <c r="AH84" s="14" t="str">
        <f t="shared" si="144"/>
        <v>NA</v>
      </c>
      <c r="AI84" s="14" t="str">
        <f t="shared" si="145"/>
        <v>NA</v>
      </c>
      <c r="AJ84" s="14" t="str">
        <f t="shared" si="146"/>
        <v>NA</v>
      </c>
      <c r="AK84" s="14" t="str">
        <f t="shared" si="147"/>
        <v>NA</v>
      </c>
      <c r="AL84" s="14">
        <f t="shared" si="148"/>
        <v>0</v>
      </c>
      <c r="AM84" s="14" t="str">
        <f t="shared" si="149"/>
        <v>NA</v>
      </c>
      <c r="AN84" s="11" t="str">
        <f t="shared" si="150"/>
        <v>NA</v>
      </c>
      <c r="AP84">
        <f t="shared" si="151"/>
        <v>0</v>
      </c>
      <c r="AQ84">
        <f t="shared" si="152"/>
        <v>0</v>
      </c>
      <c r="AR84">
        <f t="shared" si="153"/>
        <v>0</v>
      </c>
      <c r="AS84">
        <f t="shared" si="154"/>
        <v>0</v>
      </c>
      <c r="AT84">
        <f t="shared" si="155"/>
        <v>0</v>
      </c>
      <c r="AU84">
        <f t="shared" si="156"/>
        <v>0</v>
      </c>
      <c r="AV84">
        <f t="shared" si="157"/>
        <v>0</v>
      </c>
      <c r="AW84">
        <f t="shared" si="158"/>
        <v>0</v>
      </c>
      <c r="AX84">
        <f t="shared" si="159"/>
        <v>0</v>
      </c>
      <c r="AY84">
        <f t="shared" si="160"/>
        <v>0</v>
      </c>
      <c r="AZ84">
        <f t="shared" si="161"/>
        <v>0</v>
      </c>
      <c r="BA84">
        <f t="shared" si="162"/>
        <v>0</v>
      </c>
      <c r="BB84">
        <f t="shared" si="163"/>
        <v>0</v>
      </c>
      <c r="BD84">
        <f t="shared" si="164"/>
        <v>0</v>
      </c>
      <c r="BE84">
        <f t="shared" si="165"/>
        <v>0</v>
      </c>
      <c r="BF84">
        <f t="shared" si="166"/>
        <v>0</v>
      </c>
      <c r="BG84">
        <f t="shared" si="167"/>
        <v>0</v>
      </c>
      <c r="BH84">
        <f t="shared" si="168"/>
        <v>0</v>
      </c>
      <c r="BI84">
        <f t="shared" si="169"/>
        <v>0</v>
      </c>
      <c r="BJ84">
        <f t="shared" si="170"/>
        <v>0</v>
      </c>
      <c r="BK84">
        <f t="shared" si="171"/>
        <v>0</v>
      </c>
      <c r="BL84">
        <f t="shared" si="172"/>
        <v>0</v>
      </c>
      <c r="BM84">
        <f t="shared" si="173"/>
        <v>0</v>
      </c>
      <c r="BN84">
        <f t="shared" si="174"/>
        <v>0</v>
      </c>
      <c r="BO84">
        <f t="shared" si="175"/>
        <v>0</v>
      </c>
      <c r="BP84">
        <f t="shared" si="176"/>
        <v>0</v>
      </c>
      <c r="BQ84" t="str">
        <f t="shared" si="177"/>
        <v>NA</v>
      </c>
    </row>
    <row r="85" spans="15:69" x14ac:dyDescent="0.15">
      <c r="O85">
        <f t="shared" si="135"/>
        <v>0</v>
      </c>
      <c r="V85" s="37">
        <v>12</v>
      </c>
      <c r="W85" s="37">
        <v>4</v>
      </c>
      <c r="X85" s="15">
        <v>0</v>
      </c>
      <c r="Z85" s="14" t="str">
        <f t="shared" si="136"/>
        <v>NA</v>
      </c>
      <c r="AA85" s="14" t="str">
        <f t="shared" si="137"/>
        <v>NA</v>
      </c>
      <c r="AB85" s="14" t="str">
        <f t="shared" si="138"/>
        <v>NA</v>
      </c>
      <c r="AC85" s="14" t="str">
        <f t="shared" si="139"/>
        <v>NA</v>
      </c>
      <c r="AD85" s="14" t="str">
        <f t="shared" si="140"/>
        <v>NA</v>
      </c>
      <c r="AE85" s="14" t="str">
        <f t="shared" si="141"/>
        <v>NA</v>
      </c>
      <c r="AF85" s="14" t="str">
        <f t="shared" si="142"/>
        <v>NA</v>
      </c>
      <c r="AG85" s="14" t="str">
        <f t="shared" si="143"/>
        <v>NA</v>
      </c>
      <c r="AH85" s="14" t="str">
        <f t="shared" si="144"/>
        <v>NA</v>
      </c>
      <c r="AI85" s="14" t="str">
        <f t="shared" si="145"/>
        <v>NA</v>
      </c>
      <c r="AJ85" s="14" t="str">
        <f t="shared" si="146"/>
        <v>NA</v>
      </c>
      <c r="AK85" s="14" t="str">
        <f t="shared" si="147"/>
        <v>NA</v>
      </c>
      <c r="AL85" s="14">
        <f t="shared" si="148"/>
        <v>0</v>
      </c>
      <c r="AM85" s="14" t="str">
        <f t="shared" si="149"/>
        <v>NA</v>
      </c>
      <c r="AN85" s="11" t="str">
        <f t="shared" si="150"/>
        <v>NA</v>
      </c>
      <c r="AP85">
        <f t="shared" si="151"/>
        <v>0</v>
      </c>
      <c r="AQ85">
        <f t="shared" si="152"/>
        <v>0</v>
      </c>
      <c r="AR85">
        <f t="shared" si="153"/>
        <v>0</v>
      </c>
      <c r="AS85">
        <f t="shared" si="154"/>
        <v>0</v>
      </c>
      <c r="AT85">
        <f t="shared" si="155"/>
        <v>0</v>
      </c>
      <c r="AU85">
        <f t="shared" si="156"/>
        <v>0</v>
      </c>
      <c r="AV85">
        <f t="shared" si="157"/>
        <v>0</v>
      </c>
      <c r="AW85">
        <f t="shared" si="158"/>
        <v>0</v>
      </c>
      <c r="AX85">
        <f t="shared" si="159"/>
        <v>0</v>
      </c>
      <c r="AY85">
        <f t="shared" si="160"/>
        <v>0</v>
      </c>
      <c r="AZ85">
        <f t="shared" si="161"/>
        <v>0</v>
      </c>
      <c r="BA85">
        <f t="shared" si="162"/>
        <v>0</v>
      </c>
      <c r="BB85">
        <f t="shared" si="163"/>
        <v>0</v>
      </c>
      <c r="BD85">
        <f t="shared" si="164"/>
        <v>0</v>
      </c>
      <c r="BE85">
        <f t="shared" si="165"/>
        <v>0</v>
      </c>
      <c r="BF85">
        <f t="shared" si="166"/>
        <v>0</v>
      </c>
      <c r="BG85">
        <f t="shared" si="167"/>
        <v>0</v>
      </c>
      <c r="BH85">
        <f t="shared" si="168"/>
        <v>0</v>
      </c>
      <c r="BI85">
        <f t="shared" si="169"/>
        <v>0</v>
      </c>
      <c r="BJ85">
        <f t="shared" si="170"/>
        <v>0</v>
      </c>
      <c r="BK85">
        <f t="shared" si="171"/>
        <v>0</v>
      </c>
      <c r="BL85">
        <f t="shared" si="172"/>
        <v>0</v>
      </c>
      <c r="BM85">
        <f t="shared" si="173"/>
        <v>0</v>
      </c>
      <c r="BN85">
        <f t="shared" si="174"/>
        <v>0</v>
      </c>
      <c r="BO85">
        <f t="shared" si="175"/>
        <v>0</v>
      </c>
      <c r="BP85">
        <f t="shared" si="176"/>
        <v>0</v>
      </c>
      <c r="BQ85" t="str">
        <f t="shared" si="177"/>
        <v>NA</v>
      </c>
    </row>
    <row r="86" spans="15:69" x14ac:dyDescent="0.15">
      <c r="O86">
        <f t="shared" si="135"/>
        <v>0</v>
      </c>
      <c r="V86" s="37">
        <v>12</v>
      </c>
      <c r="W86" s="37">
        <v>4</v>
      </c>
      <c r="X86" s="15">
        <v>0</v>
      </c>
      <c r="Z86" s="14" t="str">
        <f t="shared" si="136"/>
        <v>NA</v>
      </c>
      <c r="AA86" s="14" t="str">
        <f t="shared" si="137"/>
        <v>NA</v>
      </c>
      <c r="AB86" s="14" t="str">
        <f t="shared" si="138"/>
        <v>NA</v>
      </c>
      <c r="AC86" s="14" t="str">
        <f t="shared" si="139"/>
        <v>NA</v>
      </c>
      <c r="AD86" s="14" t="str">
        <f t="shared" si="140"/>
        <v>NA</v>
      </c>
      <c r="AE86" s="14" t="str">
        <f t="shared" si="141"/>
        <v>NA</v>
      </c>
      <c r="AF86" s="14" t="str">
        <f t="shared" si="142"/>
        <v>NA</v>
      </c>
      <c r="AG86" s="14" t="str">
        <f t="shared" si="143"/>
        <v>NA</v>
      </c>
      <c r="AH86" s="14" t="str">
        <f t="shared" si="144"/>
        <v>NA</v>
      </c>
      <c r="AI86" s="14" t="str">
        <f t="shared" si="145"/>
        <v>NA</v>
      </c>
      <c r="AJ86" s="14" t="str">
        <f t="shared" si="146"/>
        <v>NA</v>
      </c>
      <c r="AK86" s="14" t="str">
        <f t="shared" si="147"/>
        <v>NA</v>
      </c>
      <c r="AL86" s="14">
        <f t="shared" si="148"/>
        <v>0</v>
      </c>
      <c r="AM86" s="14" t="str">
        <f t="shared" si="149"/>
        <v>NA</v>
      </c>
      <c r="AN86" s="11" t="str">
        <f t="shared" si="150"/>
        <v>NA</v>
      </c>
      <c r="AP86">
        <f t="shared" si="151"/>
        <v>0</v>
      </c>
      <c r="AQ86">
        <f t="shared" si="152"/>
        <v>0</v>
      </c>
      <c r="AR86">
        <f t="shared" si="153"/>
        <v>0</v>
      </c>
      <c r="AS86">
        <f t="shared" si="154"/>
        <v>0</v>
      </c>
      <c r="AT86">
        <f t="shared" si="155"/>
        <v>0</v>
      </c>
      <c r="AU86">
        <f t="shared" si="156"/>
        <v>0</v>
      </c>
      <c r="AV86">
        <f t="shared" si="157"/>
        <v>0</v>
      </c>
      <c r="AW86">
        <f t="shared" si="158"/>
        <v>0</v>
      </c>
      <c r="AX86">
        <f t="shared" si="159"/>
        <v>0</v>
      </c>
      <c r="AY86">
        <f t="shared" si="160"/>
        <v>0</v>
      </c>
      <c r="AZ86">
        <f t="shared" si="161"/>
        <v>0</v>
      </c>
      <c r="BA86">
        <f t="shared" si="162"/>
        <v>0</v>
      </c>
      <c r="BB86">
        <f t="shared" si="163"/>
        <v>0</v>
      </c>
      <c r="BD86">
        <f t="shared" si="164"/>
        <v>0</v>
      </c>
      <c r="BE86">
        <f t="shared" si="165"/>
        <v>0</v>
      </c>
      <c r="BF86">
        <f t="shared" si="166"/>
        <v>0</v>
      </c>
      <c r="BG86">
        <f t="shared" si="167"/>
        <v>0</v>
      </c>
      <c r="BH86">
        <f t="shared" si="168"/>
        <v>0</v>
      </c>
      <c r="BI86">
        <f t="shared" si="169"/>
        <v>0</v>
      </c>
      <c r="BJ86">
        <f t="shared" si="170"/>
        <v>0</v>
      </c>
      <c r="BK86">
        <f t="shared" si="171"/>
        <v>0</v>
      </c>
      <c r="BL86">
        <f t="shared" si="172"/>
        <v>0</v>
      </c>
      <c r="BM86">
        <f t="shared" si="173"/>
        <v>0</v>
      </c>
      <c r="BN86">
        <f t="shared" si="174"/>
        <v>0</v>
      </c>
      <c r="BO86">
        <f t="shared" si="175"/>
        <v>0</v>
      </c>
      <c r="BP86">
        <f t="shared" si="176"/>
        <v>0</v>
      </c>
      <c r="BQ86" t="str">
        <f t="shared" si="177"/>
        <v>NA</v>
      </c>
    </row>
    <row r="87" spans="15:69" x14ac:dyDescent="0.15">
      <c r="O87">
        <f t="shared" si="135"/>
        <v>0</v>
      </c>
      <c r="V87" s="37">
        <v>12</v>
      </c>
      <c r="W87" s="37">
        <v>4</v>
      </c>
      <c r="X87" s="15">
        <v>0</v>
      </c>
      <c r="Z87" s="14" t="str">
        <f t="shared" si="136"/>
        <v>NA</v>
      </c>
      <c r="AA87" s="14" t="str">
        <f t="shared" si="137"/>
        <v>NA</v>
      </c>
      <c r="AB87" s="14" t="str">
        <f t="shared" si="138"/>
        <v>NA</v>
      </c>
      <c r="AC87" s="14" t="str">
        <f t="shared" si="139"/>
        <v>NA</v>
      </c>
      <c r="AD87" s="14" t="str">
        <f t="shared" si="140"/>
        <v>NA</v>
      </c>
      <c r="AE87" s="14" t="str">
        <f t="shared" si="141"/>
        <v>NA</v>
      </c>
      <c r="AF87" s="14" t="str">
        <f t="shared" si="142"/>
        <v>NA</v>
      </c>
      <c r="AG87" s="14" t="str">
        <f t="shared" si="143"/>
        <v>NA</v>
      </c>
      <c r="AH87" s="14" t="str">
        <f t="shared" si="144"/>
        <v>NA</v>
      </c>
      <c r="AI87" s="14" t="str">
        <f t="shared" si="145"/>
        <v>NA</v>
      </c>
      <c r="AJ87" s="14" t="str">
        <f t="shared" si="146"/>
        <v>NA</v>
      </c>
      <c r="AK87" s="14" t="str">
        <f t="shared" si="147"/>
        <v>NA</v>
      </c>
      <c r="AL87" s="14">
        <f t="shared" si="148"/>
        <v>0</v>
      </c>
      <c r="AM87" s="14" t="str">
        <f t="shared" si="149"/>
        <v>NA</v>
      </c>
      <c r="AN87" s="11" t="str">
        <f t="shared" si="150"/>
        <v>NA</v>
      </c>
      <c r="AP87">
        <f t="shared" si="151"/>
        <v>0</v>
      </c>
      <c r="AQ87">
        <f t="shared" si="152"/>
        <v>0</v>
      </c>
      <c r="AR87">
        <f t="shared" si="153"/>
        <v>0</v>
      </c>
      <c r="AS87">
        <f t="shared" si="154"/>
        <v>0</v>
      </c>
      <c r="AT87">
        <f t="shared" si="155"/>
        <v>0</v>
      </c>
      <c r="AU87">
        <f t="shared" si="156"/>
        <v>0</v>
      </c>
      <c r="AV87">
        <f t="shared" si="157"/>
        <v>0</v>
      </c>
      <c r="AW87">
        <f t="shared" si="158"/>
        <v>0</v>
      </c>
      <c r="AX87">
        <f t="shared" si="159"/>
        <v>0</v>
      </c>
      <c r="AY87">
        <f t="shared" si="160"/>
        <v>0</v>
      </c>
      <c r="AZ87">
        <f t="shared" si="161"/>
        <v>0</v>
      </c>
      <c r="BA87">
        <f t="shared" si="162"/>
        <v>0</v>
      </c>
      <c r="BB87">
        <f t="shared" si="163"/>
        <v>0</v>
      </c>
      <c r="BD87">
        <f t="shared" si="164"/>
        <v>0</v>
      </c>
      <c r="BE87">
        <f t="shared" si="165"/>
        <v>0</v>
      </c>
      <c r="BF87">
        <f t="shared" si="166"/>
        <v>0</v>
      </c>
      <c r="BG87">
        <f t="shared" si="167"/>
        <v>0</v>
      </c>
      <c r="BH87">
        <f t="shared" si="168"/>
        <v>0</v>
      </c>
      <c r="BI87">
        <f t="shared" si="169"/>
        <v>0</v>
      </c>
      <c r="BJ87">
        <f t="shared" si="170"/>
        <v>0</v>
      </c>
      <c r="BK87">
        <f t="shared" si="171"/>
        <v>0</v>
      </c>
      <c r="BL87">
        <f t="shared" si="172"/>
        <v>0</v>
      </c>
      <c r="BM87">
        <f t="shared" si="173"/>
        <v>0</v>
      </c>
      <c r="BN87">
        <f t="shared" si="174"/>
        <v>0</v>
      </c>
      <c r="BO87">
        <f t="shared" si="175"/>
        <v>0</v>
      </c>
      <c r="BP87">
        <f t="shared" si="176"/>
        <v>0</v>
      </c>
      <c r="BQ87" t="str">
        <f t="shared" si="177"/>
        <v>NA</v>
      </c>
    </row>
    <row r="88" spans="15:69" x14ac:dyDescent="0.15">
      <c r="O88">
        <f t="shared" si="135"/>
        <v>0</v>
      </c>
      <c r="V88" s="37">
        <v>12</v>
      </c>
      <c r="W88" s="37">
        <v>4</v>
      </c>
      <c r="X88" s="15">
        <v>0</v>
      </c>
      <c r="Z88" s="14" t="str">
        <f t="shared" si="136"/>
        <v>NA</v>
      </c>
      <c r="AA88" s="14" t="str">
        <f t="shared" si="137"/>
        <v>NA</v>
      </c>
      <c r="AB88" s="14" t="str">
        <f t="shared" si="138"/>
        <v>NA</v>
      </c>
      <c r="AC88" s="14" t="str">
        <f t="shared" si="139"/>
        <v>NA</v>
      </c>
      <c r="AD88" s="14" t="str">
        <f t="shared" si="140"/>
        <v>NA</v>
      </c>
      <c r="AE88" s="14" t="str">
        <f t="shared" si="141"/>
        <v>NA</v>
      </c>
      <c r="AF88" s="14" t="str">
        <f t="shared" si="142"/>
        <v>NA</v>
      </c>
      <c r="AG88" s="14" t="str">
        <f t="shared" si="143"/>
        <v>NA</v>
      </c>
      <c r="AH88" s="14" t="str">
        <f t="shared" si="144"/>
        <v>NA</v>
      </c>
      <c r="AI88" s="14" t="str">
        <f t="shared" si="145"/>
        <v>NA</v>
      </c>
      <c r="AJ88" s="14" t="str">
        <f t="shared" si="146"/>
        <v>NA</v>
      </c>
      <c r="AK88" s="14" t="str">
        <f t="shared" si="147"/>
        <v>NA</v>
      </c>
      <c r="AL88" s="14">
        <f t="shared" si="148"/>
        <v>0</v>
      </c>
      <c r="AM88" s="14" t="str">
        <f t="shared" si="149"/>
        <v>NA</v>
      </c>
      <c r="AN88" s="11" t="str">
        <f t="shared" si="150"/>
        <v>NA</v>
      </c>
      <c r="AP88">
        <f t="shared" si="151"/>
        <v>0</v>
      </c>
      <c r="AQ88">
        <f t="shared" si="152"/>
        <v>0</v>
      </c>
      <c r="AR88">
        <f t="shared" si="153"/>
        <v>0</v>
      </c>
      <c r="AS88">
        <f t="shared" si="154"/>
        <v>0</v>
      </c>
      <c r="AT88">
        <f t="shared" si="155"/>
        <v>0</v>
      </c>
      <c r="AU88">
        <f t="shared" si="156"/>
        <v>0</v>
      </c>
      <c r="AV88">
        <f t="shared" si="157"/>
        <v>0</v>
      </c>
      <c r="AW88">
        <f t="shared" si="158"/>
        <v>0</v>
      </c>
      <c r="AX88">
        <f t="shared" si="159"/>
        <v>0</v>
      </c>
      <c r="AY88">
        <f t="shared" si="160"/>
        <v>0</v>
      </c>
      <c r="AZ88">
        <f t="shared" si="161"/>
        <v>0</v>
      </c>
      <c r="BA88">
        <f t="shared" si="162"/>
        <v>0</v>
      </c>
      <c r="BB88">
        <f t="shared" si="163"/>
        <v>0</v>
      </c>
      <c r="BD88">
        <f t="shared" si="164"/>
        <v>0</v>
      </c>
      <c r="BE88">
        <f t="shared" si="165"/>
        <v>0</v>
      </c>
      <c r="BF88">
        <f t="shared" si="166"/>
        <v>0</v>
      </c>
      <c r="BG88">
        <f t="shared" si="167"/>
        <v>0</v>
      </c>
      <c r="BH88">
        <f t="shared" si="168"/>
        <v>0</v>
      </c>
      <c r="BI88">
        <f t="shared" si="169"/>
        <v>0</v>
      </c>
      <c r="BJ88">
        <f t="shared" si="170"/>
        <v>0</v>
      </c>
      <c r="BK88">
        <f t="shared" si="171"/>
        <v>0</v>
      </c>
      <c r="BL88">
        <f t="shared" si="172"/>
        <v>0</v>
      </c>
      <c r="BM88">
        <f t="shared" si="173"/>
        <v>0</v>
      </c>
      <c r="BN88">
        <f t="shared" si="174"/>
        <v>0</v>
      </c>
      <c r="BO88">
        <f t="shared" si="175"/>
        <v>0</v>
      </c>
      <c r="BP88">
        <f t="shared" si="176"/>
        <v>0</v>
      </c>
      <c r="BQ88" t="str">
        <f t="shared" si="177"/>
        <v>NA</v>
      </c>
    </row>
    <row r="89" spans="15:69" x14ac:dyDescent="0.15">
      <c r="O89">
        <f t="shared" si="135"/>
        <v>0</v>
      </c>
      <c r="V89" s="37">
        <v>12</v>
      </c>
      <c r="W89" s="37">
        <v>4</v>
      </c>
      <c r="X89" s="15">
        <v>0</v>
      </c>
      <c r="Z89" s="14" t="str">
        <f t="shared" si="136"/>
        <v>NA</v>
      </c>
      <c r="AA89" s="14" t="str">
        <f t="shared" si="137"/>
        <v>NA</v>
      </c>
      <c r="AB89" s="14" t="str">
        <f t="shared" si="138"/>
        <v>NA</v>
      </c>
      <c r="AC89" s="14" t="str">
        <f t="shared" si="139"/>
        <v>NA</v>
      </c>
      <c r="AD89" s="14" t="str">
        <f t="shared" si="140"/>
        <v>NA</v>
      </c>
      <c r="AE89" s="14" t="str">
        <f t="shared" si="141"/>
        <v>NA</v>
      </c>
      <c r="AF89" s="14" t="str">
        <f t="shared" si="142"/>
        <v>NA</v>
      </c>
      <c r="AG89" s="14" t="str">
        <f t="shared" si="143"/>
        <v>NA</v>
      </c>
      <c r="AH89" s="14" t="str">
        <f t="shared" si="144"/>
        <v>NA</v>
      </c>
      <c r="AI89" s="14" t="str">
        <f t="shared" si="145"/>
        <v>NA</v>
      </c>
      <c r="AJ89" s="14" t="str">
        <f t="shared" si="146"/>
        <v>NA</v>
      </c>
      <c r="AK89" s="14" t="str">
        <f t="shared" si="147"/>
        <v>NA</v>
      </c>
      <c r="AL89" s="14">
        <f t="shared" si="148"/>
        <v>0</v>
      </c>
      <c r="AM89" s="14" t="str">
        <f t="shared" si="149"/>
        <v>NA</v>
      </c>
      <c r="AN89" s="11" t="str">
        <f t="shared" si="150"/>
        <v>NA</v>
      </c>
      <c r="AP89">
        <f t="shared" si="151"/>
        <v>0</v>
      </c>
      <c r="AQ89">
        <f t="shared" si="152"/>
        <v>0</v>
      </c>
      <c r="AR89">
        <f t="shared" si="153"/>
        <v>0</v>
      </c>
      <c r="AS89">
        <f t="shared" si="154"/>
        <v>0</v>
      </c>
      <c r="AT89">
        <f t="shared" si="155"/>
        <v>0</v>
      </c>
      <c r="AU89">
        <f t="shared" si="156"/>
        <v>0</v>
      </c>
      <c r="AV89">
        <f t="shared" si="157"/>
        <v>0</v>
      </c>
      <c r="AW89">
        <f t="shared" si="158"/>
        <v>0</v>
      </c>
      <c r="AX89">
        <f t="shared" si="159"/>
        <v>0</v>
      </c>
      <c r="AY89">
        <f t="shared" si="160"/>
        <v>0</v>
      </c>
      <c r="AZ89">
        <f t="shared" si="161"/>
        <v>0</v>
      </c>
      <c r="BA89">
        <f t="shared" si="162"/>
        <v>0</v>
      </c>
      <c r="BB89">
        <f t="shared" si="163"/>
        <v>0</v>
      </c>
      <c r="BD89">
        <f t="shared" si="164"/>
        <v>0</v>
      </c>
      <c r="BE89">
        <f t="shared" si="165"/>
        <v>0</v>
      </c>
      <c r="BF89">
        <f t="shared" si="166"/>
        <v>0</v>
      </c>
      <c r="BG89">
        <f t="shared" si="167"/>
        <v>0</v>
      </c>
      <c r="BH89">
        <f t="shared" si="168"/>
        <v>0</v>
      </c>
      <c r="BI89">
        <f t="shared" si="169"/>
        <v>0</v>
      </c>
      <c r="BJ89">
        <f t="shared" si="170"/>
        <v>0</v>
      </c>
      <c r="BK89">
        <f t="shared" si="171"/>
        <v>0</v>
      </c>
      <c r="BL89">
        <f t="shared" si="172"/>
        <v>0</v>
      </c>
      <c r="BM89">
        <f t="shared" si="173"/>
        <v>0</v>
      </c>
      <c r="BN89">
        <f t="shared" si="174"/>
        <v>0</v>
      </c>
      <c r="BO89">
        <f t="shared" si="175"/>
        <v>0</v>
      </c>
      <c r="BP89">
        <f t="shared" si="176"/>
        <v>0</v>
      </c>
      <c r="BQ89" t="str">
        <f t="shared" si="177"/>
        <v>NA</v>
      </c>
    </row>
    <row r="90" spans="15:69" x14ac:dyDescent="0.15">
      <c r="O90">
        <f t="shared" si="135"/>
        <v>0</v>
      </c>
      <c r="V90" s="37">
        <v>12</v>
      </c>
      <c r="W90" s="37">
        <v>4</v>
      </c>
      <c r="X90" s="15">
        <v>0</v>
      </c>
      <c r="Z90" s="14" t="str">
        <f t="shared" si="136"/>
        <v>NA</v>
      </c>
      <c r="AA90" s="14" t="str">
        <f t="shared" si="137"/>
        <v>NA</v>
      </c>
      <c r="AB90" s="14" t="str">
        <f t="shared" si="138"/>
        <v>NA</v>
      </c>
      <c r="AC90" s="14" t="str">
        <f t="shared" si="139"/>
        <v>NA</v>
      </c>
      <c r="AD90" s="14" t="str">
        <f t="shared" si="140"/>
        <v>NA</v>
      </c>
      <c r="AE90" s="14" t="str">
        <f t="shared" si="141"/>
        <v>NA</v>
      </c>
      <c r="AF90" s="14" t="str">
        <f t="shared" si="142"/>
        <v>NA</v>
      </c>
      <c r="AG90" s="14" t="str">
        <f t="shared" si="143"/>
        <v>NA</v>
      </c>
      <c r="AH90" s="14" t="str">
        <f t="shared" si="144"/>
        <v>NA</v>
      </c>
      <c r="AI90" s="14" t="str">
        <f t="shared" si="145"/>
        <v>NA</v>
      </c>
      <c r="AJ90" s="14" t="str">
        <f t="shared" si="146"/>
        <v>NA</v>
      </c>
      <c r="AK90" s="14" t="str">
        <f t="shared" si="147"/>
        <v>NA</v>
      </c>
      <c r="AL90" s="14">
        <f t="shared" si="148"/>
        <v>0</v>
      </c>
      <c r="AM90" s="14" t="str">
        <f t="shared" si="149"/>
        <v>NA</v>
      </c>
      <c r="AN90" s="11" t="str">
        <f t="shared" si="150"/>
        <v>NA</v>
      </c>
      <c r="AP90">
        <f t="shared" si="151"/>
        <v>0</v>
      </c>
      <c r="AQ90">
        <f t="shared" si="152"/>
        <v>0</v>
      </c>
      <c r="AR90">
        <f t="shared" si="153"/>
        <v>0</v>
      </c>
      <c r="AS90">
        <f t="shared" si="154"/>
        <v>0</v>
      </c>
      <c r="AT90">
        <f t="shared" si="155"/>
        <v>0</v>
      </c>
      <c r="AU90">
        <f t="shared" si="156"/>
        <v>0</v>
      </c>
      <c r="AV90">
        <f t="shared" si="157"/>
        <v>0</v>
      </c>
      <c r="AW90">
        <f t="shared" si="158"/>
        <v>0</v>
      </c>
      <c r="AX90">
        <f t="shared" si="159"/>
        <v>0</v>
      </c>
      <c r="AY90">
        <f t="shared" si="160"/>
        <v>0</v>
      </c>
      <c r="AZ90">
        <f t="shared" si="161"/>
        <v>0</v>
      </c>
      <c r="BA90">
        <f t="shared" si="162"/>
        <v>0</v>
      </c>
      <c r="BB90">
        <f t="shared" si="163"/>
        <v>0</v>
      </c>
      <c r="BD90">
        <f t="shared" si="164"/>
        <v>0</v>
      </c>
      <c r="BE90">
        <f t="shared" si="165"/>
        <v>0</v>
      </c>
      <c r="BF90">
        <f t="shared" si="166"/>
        <v>0</v>
      </c>
      <c r="BG90">
        <f t="shared" si="167"/>
        <v>0</v>
      </c>
      <c r="BH90">
        <f t="shared" si="168"/>
        <v>0</v>
      </c>
      <c r="BI90">
        <f t="shared" si="169"/>
        <v>0</v>
      </c>
      <c r="BJ90">
        <f t="shared" si="170"/>
        <v>0</v>
      </c>
      <c r="BK90">
        <f t="shared" si="171"/>
        <v>0</v>
      </c>
      <c r="BL90">
        <f t="shared" si="172"/>
        <v>0</v>
      </c>
      <c r="BM90">
        <f t="shared" si="173"/>
        <v>0</v>
      </c>
      <c r="BN90">
        <f t="shared" si="174"/>
        <v>0</v>
      </c>
      <c r="BO90">
        <f t="shared" si="175"/>
        <v>0</v>
      </c>
      <c r="BP90">
        <f t="shared" si="176"/>
        <v>0</v>
      </c>
      <c r="BQ90" t="str">
        <f t="shared" si="177"/>
        <v>NA</v>
      </c>
    </row>
    <row r="91" spans="15:69" x14ac:dyDescent="0.15">
      <c r="O91">
        <f t="shared" si="135"/>
        <v>0</v>
      </c>
      <c r="V91" s="37">
        <v>12</v>
      </c>
      <c r="W91" s="37">
        <v>4</v>
      </c>
      <c r="X91" s="15">
        <v>0</v>
      </c>
      <c r="Z91" s="14" t="str">
        <f t="shared" si="136"/>
        <v>NA</v>
      </c>
      <c r="AA91" s="14" t="str">
        <f t="shared" si="137"/>
        <v>NA</v>
      </c>
      <c r="AB91" s="14" t="str">
        <f t="shared" si="138"/>
        <v>NA</v>
      </c>
      <c r="AC91" s="14" t="str">
        <f t="shared" si="139"/>
        <v>NA</v>
      </c>
      <c r="AD91" s="14" t="str">
        <f t="shared" si="140"/>
        <v>NA</v>
      </c>
      <c r="AE91" s="14" t="str">
        <f t="shared" si="141"/>
        <v>NA</v>
      </c>
      <c r="AF91" s="14" t="str">
        <f t="shared" si="142"/>
        <v>NA</v>
      </c>
      <c r="AG91" s="14" t="str">
        <f t="shared" si="143"/>
        <v>NA</v>
      </c>
      <c r="AH91" s="14" t="str">
        <f t="shared" si="144"/>
        <v>NA</v>
      </c>
      <c r="AI91" s="14" t="str">
        <f t="shared" si="145"/>
        <v>NA</v>
      </c>
      <c r="AJ91" s="14" t="str">
        <f t="shared" si="146"/>
        <v>NA</v>
      </c>
      <c r="AK91" s="14" t="str">
        <f t="shared" si="147"/>
        <v>NA</v>
      </c>
      <c r="AL91" s="14">
        <f t="shared" si="148"/>
        <v>0</v>
      </c>
      <c r="AM91" s="14" t="str">
        <f t="shared" si="149"/>
        <v>NA</v>
      </c>
      <c r="AN91" s="11" t="str">
        <f t="shared" si="150"/>
        <v>NA</v>
      </c>
      <c r="AP91">
        <f t="shared" si="151"/>
        <v>0</v>
      </c>
      <c r="AQ91">
        <f t="shared" si="152"/>
        <v>0</v>
      </c>
      <c r="AR91">
        <f t="shared" si="153"/>
        <v>0</v>
      </c>
      <c r="AS91">
        <f t="shared" si="154"/>
        <v>0</v>
      </c>
      <c r="AT91">
        <f t="shared" si="155"/>
        <v>0</v>
      </c>
      <c r="AU91">
        <f t="shared" si="156"/>
        <v>0</v>
      </c>
      <c r="AV91">
        <f t="shared" si="157"/>
        <v>0</v>
      </c>
      <c r="AW91">
        <f t="shared" si="158"/>
        <v>0</v>
      </c>
      <c r="AX91">
        <f t="shared" si="159"/>
        <v>0</v>
      </c>
      <c r="AY91">
        <f t="shared" si="160"/>
        <v>0</v>
      </c>
      <c r="AZ91">
        <f t="shared" si="161"/>
        <v>0</v>
      </c>
      <c r="BA91">
        <f t="shared" si="162"/>
        <v>0</v>
      </c>
      <c r="BB91">
        <f t="shared" si="163"/>
        <v>0</v>
      </c>
      <c r="BD91">
        <f t="shared" si="164"/>
        <v>0</v>
      </c>
      <c r="BE91">
        <f t="shared" si="165"/>
        <v>0</v>
      </c>
      <c r="BF91">
        <f t="shared" si="166"/>
        <v>0</v>
      </c>
      <c r="BG91">
        <f t="shared" si="167"/>
        <v>0</v>
      </c>
      <c r="BH91">
        <f t="shared" si="168"/>
        <v>0</v>
      </c>
      <c r="BI91">
        <f t="shared" si="169"/>
        <v>0</v>
      </c>
      <c r="BJ91">
        <f t="shared" si="170"/>
        <v>0</v>
      </c>
      <c r="BK91">
        <f t="shared" si="171"/>
        <v>0</v>
      </c>
      <c r="BL91">
        <f t="shared" si="172"/>
        <v>0</v>
      </c>
      <c r="BM91">
        <f t="shared" si="173"/>
        <v>0</v>
      </c>
      <c r="BN91">
        <f t="shared" si="174"/>
        <v>0</v>
      </c>
      <c r="BO91">
        <f t="shared" si="175"/>
        <v>0</v>
      </c>
      <c r="BP91">
        <f t="shared" si="176"/>
        <v>0</v>
      </c>
      <c r="BQ91" t="str">
        <f t="shared" si="177"/>
        <v>NA</v>
      </c>
    </row>
    <row r="92" spans="15:69" x14ac:dyDescent="0.15">
      <c r="O92">
        <f t="shared" si="135"/>
        <v>0</v>
      </c>
      <c r="V92" s="37">
        <v>12</v>
      </c>
      <c r="W92" s="37">
        <v>4</v>
      </c>
      <c r="X92" s="15">
        <v>0</v>
      </c>
      <c r="Z92" s="14" t="str">
        <f t="shared" si="136"/>
        <v>NA</v>
      </c>
      <c r="AA92" s="14" t="str">
        <f t="shared" si="137"/>
        <v>NA</v>
      </c>
      <c r="AB92" s="14" t="str">
        <f t="shared" si="138"/>
        <v>NA</v>
      </c>
      <c r="AC92" s="14" t="str">
        <f t="shared" si="139"/>
        <v>NA</v>
      </c>
      <c r="AD92" s="14" t="str">
        <f t="shared" si="140"/>
        <v>NA</v>
      </c>
      <c r="AE92" s="14" t="str">
        <f t="shared" si="141"/>
        <v>NA</v>
      </c>
      <c r="AF92" s="14" t="str">
        <f t="shared" si="142"/>
        <v>NA</v>
      </c>
      <c r="AG92" s="14" t="str">
        <f t="shared" si="143"/>
        <v>NA</v>
      </c>
      <c r="AH92" s="14" t="str">
        <f t="shared" si="144"/>
        <v>NA</v>
      </c>
      <c r="AI92" s="14" t="str">
        <f t="shared" si="145"/>
        <v>NA</v>
      </c>
      <c r="AJ92" s="14" t="str">
        <f t="shared" si="146"/>
        <v>NA</v>
      </c>
      <c r="AK92" s="14" t="str">
        <f t="shared" si="147"/>
        <v>NA</v>
      </c>
      <c r="AL92" s="14">
        <f t="shared" si="148"/>
        <v>0</v>
      </c>
      <c r="AM92" s="14" t="str">
        <f t="shared" si="149"/>
        <v>NA</v>
      </c>
      <c r="AN92" s="11" t="str">
        <f t="shared" si="150"/>
        <v>NA</v>
      </c>
      <c r="AP92">
        <f t="shared" si="151"/>
        <v>0</v>
      </c>
      <c r="AQ92">
        <f t="shared" si="152"/>
        <v>0</v>
      </c>
      <c r="AR92">
        <f t="shared" si="153"/>
        <v>0</v>
      </c>
      <c r="AS92">
        <f t="shared" si="154"/>
        <v>0</v>
      </c>
      <c r="AT92">
        <f t="shared" si="155"/>
        <v>0</v>
      </c>
      <c r="AU92">
        <f t="shared" si="156"/>
        <v>0</v>
      </c>
      <c r="AV92">
        <f t="shared" si="157"/>
        <v>0</v>
      </c>
      <c r="AW92">
        <f t="shared" si="158"/>
        <v>0</v>
      </c>
      <c r="AX92">
        <f t="shared" si="159"/>
        <v>0</v>
      </c>
      <c r="AY92">
        <f t="shared" si="160"/>
        <v>0</v>
      </c>
      <c r="AZ92">
        <f t="shared" si="161"/>
        <v>0</v>
      </c>
      <c r="BA92">
        <f t="shared" si="162"/>
        <v>0</v>
      </c>
      <c r="BB92">
        <f t="shared" si="163"/>
        <v>0</v>
      </c>
      <c r="BD92">
        <f t="shared" si="164"/>
        <v>0</v>
      </c>
      <c r="BE92">
        <f t="shared" si="165"/>
        <v>0</v>
      </c>
      <c r="BF92">
        <f t="shared" si="166"/>
        <v>0</v>
      </c>
      <c r="BG92">
        <f t="shared" si="167"/>
        <v>0</v>
      </c>
      <c r="BH92">
        <f t="shared" si="168"/>
        <v>0</v>
      </c>
      <c r="BI92">
        <f t="shared" si="169"/>
        <v>0</v>
      </c>
      <c r="BJ92">
        <f t="shared" si="170"/>
        <v>0</v>
      </c>
      <c r="BK92">
        <f t="shared" si="171"/>
        <v>0</v>
      </c>
      <c r="BL92">
        <f t="shared" si="172"/>
        <v>0</v>
      </c>
      <c r="BM92">
        <f t="shared" si="173"/>
        <v>0</v>
      </c>
      <c r="BN92">
        <f t="shared" si="174"/>
        <v>0</v>
      </c>
      <c r="BO92">
        <f t="shared" si="175"/>
        <v>0</v>
      </c>
      <c r="BP92">
        <f t="shared" si="176"/>
        <v>0</v>
      </c>
      <c r="BQ92" t="str">
        <f t="shared" si="177"/>
        <v>NA</v>
      </c>
    </row>
    <row r="93" spans="15:69" x14ac:dyDescent="0.15">
      <c r="O93">
        <f t="shared" si="135"/>
        <v>0</v>
      </c>
      <c r="V93" s="37">
        <v>12</v>
      </c>
      <c r="W93" s="37">
        <v>4</v>
      </c>
      <c r="X93" s="15">
        <v>0</v>
      </c>
      <c r="Z93" s="14" t="str">
        <f t="shared" si="136"/>
        <v>NA</v>
      </c>
      <c r="AA93" s="14" t="str">
        <f t="shared" si="137"/>
        <v>NA</v>
      </c>
      <c r="AB93" s="14" t="str">
        <f t="shared" si="138"/>
        <v>NA</v>
      </c>
      <c r="AC93" s="14" t="str">
        <f t="shared" si="139"/>
        <v>NA</v>
      </c>
      <c r="AD93" s="14" t="str">
        <f t="shared" si="140"/>
        <v>NA</v>
      </c>
      <c r="AE93" s="14" t="str">
        <f t="shared" si="141"/>
        <v>NA</v>
      </c>
      <c r="AF93" s="14" t="str">
        <f t="shared" si="142"/>
        <v>NA</v>
      </c>
      <c r="AG93" s="14" t="str">
        <f t="shared" si="143"/>
        <v>NA</v>
      </c>
      <c r="AH93" s="14" t="str">
        <f t="shared" si="144"/>
        <v>NA</v>
      </c>
      <c r="AI93" s="14" t="str">
        <f t="shared" si="145"/>
        <v>NA</v>
      </c>
      <c r="AJ93" s="14" t="str">
        <f t="shared" si="146"/>
        <v>NA</v>
      </c>
      <c r="AK93" s="14" t="str">
        <f t="shared" si="147"/>
        <v>NA</v>
      </c>
      <c r="AL93" s="14">
        <f t="shared" si="148"/>
        <v>0</v>
      </c>
      <c r="AM93" s="14" t="str">
        <f t="shared" si="149"/>
        <v>NA</v>
      </c>
      <c r="AN93" s="11" t="str">
        <f t="shared" si="150"/>
        <v>NA</v>
      </c>
      <c r="AP93">
        <f t="shared" si="151"/>
        <v>0</v>
      </c>
      <c r="AQ93">
        <f t="shared" si="152"/>
        <v>0</v>
      </c>
      <c r="AR93">
        <f t="shared" si="153"/>
        <v>0</v>
      </c>
      <c r="AS93">
        <f t="shared" si="154"/>
        <v>0</v>
      </c>
      <c r="AT93">
        <f t="shared" si="155"/>
        <v>0</v>
      </c>
      <c r="AU93">
        <f t="shared" si="156"/>
        <v>0</v>
      </c>
      <c r="AV93">
        <f t="shared" si="157"/>
        <v>0</v>
      </c>
      <c r="AW93">
        <f t="shared" si="158"/>
        <v>0</v>
      </c>
      <c r="AX93">
        <f t="shared" si="159"/>
        <v>0</v>
      </c>
      <c r="AY93">
        <f t="shared" si="160"/>
        <v>0</v>
      </c>
      <c r="AZ93">
        <f t="shared" si="161"/>
        <v>0</v>
      </c>
      <c r="BA93">
        <f t="shared" si="162"/>
        <v>0</v>
      </c>
      <c r="BB93">
        <f t="shared" si="163"/>
        <v>0</v>
      </c>
      <c r="BD93">
        <f t="shared" si="164"/>
        <v>0</v>
      </c>
      <c r="BE93">
        <f t="shared" si="165"/>
        <v>0</v>
      </c>
      <c r="BF93">
        <f t="shared" si="166"/>
        <v>0</v>
      </c>
      <c r="BG93">
        <f t="shared" si="167"/>
        <v>0</v>
      </c>
      <c r="BH93">
        <f t="shared" si="168"/>
        <v>0</v>
      </c>
      <c r="BI93">
        <f t="shared" si="169"/>
        <v>0</v>
      </c>
      <c r="BJ93">
        <f t="shared" si="170"/>
        <v>0</v>
      </c>
      <c r="BK93">
        <f t="shared" si="171"/>
        <v>0</v>
      </c>
      <c r="BL93">
        <f t="shared" si="172"/>
        <v>0</v>
      </c>
      <c r="BM93">
        <f t="shared" si="173"/>
        <v>0</v>
      </c>
      <c r="BN93">
        <f t="shared" si="174"/>
        <v>0</v>
      </c>
      <c r="BO93">
        <f t="shared" si="175"/>
        <v>0</v>
      </c>
      <c r="BP93">
        <f t="shared" si="176"/>
        <v>0</v>
      </c>
      <c r="BQ93" t="str">
        <f t="shared" si="177"/>
        <v>NA</v>
      </c>
    </row>
    <row r="94" spans="15:69" x14ac:dyDescent="0.15">
      <c r="O94">
        <f t="shared" si="135"/>
        <v>0</v>
      </c>
      <c r="V94" s="37">
        <v>12</v>
      </c>
      <c r="W94" s="37">
        <v>4</v>
      </c>
      <c r="X94" s="15">
        <v>0</v>
      </c>
      <c r="Z94" s="14" t="str">
        <f t="shared" si="136"/>
        <v>NA</v>
      </c>
      <c r="AA94" s="14" t="str">
        <f t="shared" si="137"/>
        <v>NA</v>
      </c>
      <c r="AB94" s="14" t="str">
        <f t="shared" si="138"/>
        <v>NA</v>
      </c>
      <c r="AC94" s="14" t="str">
        <f t="shared" si="139"/>
        <v>NA</v>
      </c>
      <c r="AD94" s="14" t="str">
        <f t="shared" si="140"/>
        <v>NA</v>
      </c>
      <c r="AE94" s="14" t="str">
        <f t="shared" si="141"/>
        <v>NA</v>
      </c>
      <c r="AF94" s="14" t="str">
        <f t="shared" si="142"/>
        <v>NA</v>
      </c>
      <c r="AG94" s="14" t="str">
        <f t="shared" si="143"/>
        <v>NA</v>
      </c>
      <c r="AH94" s="14" t="str">
        <f t="shared" si="144"/>
        <v>NA</v>
      </c>
      <c r="AI94" s="14" t="str">
        <f t="shared" si="145"/>
        <v>NA</v>
      </c>
      <c r="AJ94" s="14" t="str">
        <f t="shared" si="146"/>
        <v>NA</v>
      </c>
      <c r="AK94" s="14" t="str">
        <f t="shared" si="147"/>
        <v>NA</v>
      </c>
      <c r="AL94" s="14">
        <f t="shared" si="148"/>
        <v>0</v>
      </c>
      <c r="AM94" s="14" t="str">
        <f t="shared" si="149"/>
        <v>NA</v>
      </c>
      <c r="AN94" s="11" t="str">
        <f t="shared" si="150"/>
        <v>NA</v>
      </c>
      <c r="AP94">
        <f t="shared" si="151"/>
        <v>0</v>
      </c>
      <c r="AQ94">
        <f t="shared" si="152"/>
        <v>0</v>
      </c>
      <c r="AR94">
        <f t="shared" si="153"/>
        <v>0</v>
      </c>
      <c r="AS94">
        <f t="shared" si="154"/>
        <v>0</v>
      </c>
      <c r="AT94">
        <f t="shared" si="155"/>
        <v>0</v>
      </c>
      <c r="AU94">
        <f t="shared" si="156"/>
        <v>0</v>
      </c>
      <c r="AV94">
        <f t="shared" si="157"/>
        <v>0</v>
      </c>
      <c r="AW94">
        <f t="shared" si="158"/>
        <v>0</v>
      </c>
      <c r="AX94">
        <f t="shared" si="159"/>
        <v>0</v>
      </c>
      <c r="AY94">
        <f t="shared" si="160"/>
        <v>0</v>
      </c>
      <c r="AZ94">
        <f t="shared" si="161"/>
        <v>0</v>
      </c>
      <c r="BA94">
        <f t="shared" si="162"/>
        <v>0</v>
      </c>
      <c r="BB94">
        <f t="shared" si="163"/>
        <v>0</v>
      </c>
      <c r="BD94">
        <f t="shared" si="164"/>
        <v>0</v>
      </c>
      <c r="BE94">
        <f t="shared" si="165"/>
        <v>0</v>
      </c>
      <c r="BF94">
        <f t="shared" si="166"/>
        <v>0</v>
      </c>
      <c r="BG94">
        <f t="shared" si="167"/>
        <v>0</v>
      </c>
      <c r="BH94">
        <f t="shared" si="168"/>
        <v>0</v>
      </c>
      <c r="BI94">
        <f t="shared" si="169"/>
        <v>0</v>
      </c>
      <c r="BJ94">
        <f t="shared" si="170"/>
        <v>0</v>
      </c>
      <c r="BK94">
        <f t="shared" si="171"/>
        <v>0</v>
      </c>
      <c r="BL94">
        <f t="shared" si="172"/>
        <v>0</v>
      </c>
      <c r="BM94">
        <f t="shared" si="173"/>
        <v>0</v>
      </c>
      <c r="BN94">
        <f t="shared" si="174"/>
        <v>0</v>
      </c>
      <c r="BO94">
        <f t="shared" si="175"/>
        <v>0</v>
      </c>
      <c r="BP94">
        <f t="shared" si="176"/>
        <v>0</v>
      </c>
      <c r="BQ94" t="str">
        <f t="shared" si="177"/>
        <v>NA</v>
      </c>
    </row>
    <row r="95" spans="15:69" x14ac:dyDescent="0.15">
      <c r="O95">
        <f t="shared" si="135"/>
        <v>0</v>
      </c>
      <c r="V95" s="37">
        <v>12</v>
      </c>
      <c r="W95" s="37">
        <v>4</v>
      </c>
      <c r="X95" s="15">
        <v>0</v>
      </c>
      <c r="Z95" s="14" t="str">
        <f t="shared" si="136"/>
        <v>NA</v>
      </c>
      <c r="AA95" s="14" t="str">
        <f t="shared" si="137"/>
        <v>NA</v>
      </c>
      <c r="AB95" s="14" t="str">
        <f t="shared" si="138"/>
        <v>NA</v>
      </c>
      <c r="AC95" s="14" t="str">
        <f t="shared" si="139"/>
        <v>NA</v>
      </c>
      <c r="AD95" s="14" t="str">
        <f t="shared" si="140"/>
        <v>NA</v>
      </c>
      <c r="AE95" s="14" t="str">
        <f t="shared" si="141"/>
        <v>NA</v>
      </c>
      <c r="AF95" s="14" t="str">
        <f t="shared" si="142"/>
        <v>NA</v>
      </c>
      <c r="AG95" s="14" t="str">
        <f t="shared" si="143"/>
        <v>NA</v>
      </c>
      <c r="AH95" s="14" t="str">
        <f t="shared" si="144"/>
        <v>NA</v>
      </c>
      <c r="AI95" s="14" t="str">
        <f t="shared" si="145"/>
        <v>NA</v>
      </c>
      <c r="AJ95" s="14" t="str">
        <f t="shared" si="146"/>
        <v>NA</v>
      </c>
      <c r="AK95" s="14" t="str">
        <f t="shared" si="147"/>
        <v>NA</v>
      </c>
      <c r="AL95" s="14">
        <f t="shared" si="148"/>
        <v>0</v>
      </c>
      <c r="AM95" s="14" t="str">
        <f t="shared" si="149"/>
        <v>NA</v>
      </c>
      <c r="AN95" s="11" t="str">
        <f t="shared" si="150"/>
        <v>NA</v>
      </c>
      <c r="AP95">
        <f t="shared" si="151"/>
        <v>0</v>
      </c>
      <c r="AQ95">
        <f t="shared" si="152"/>
        <v>0</v>
      </c>
      <c r="AR95">
        <f t="shared" si="153"/>
        <v>0</v>
      </c>
      <c r="AS95">
        <f t="shared" si="154"/>
        <v>0</v>
      </c>
      <c r="AT95">
        <f t="shared" si="155"/>
        <v>0</v>
      </c>
      <c r="AU95">
        <f t="shared" si="156"/>
        <v>0</v>
      </c>
      <c r="AV95">
        <f t="shared" si="157"/>
        <v>0</v>
      </c>
      <c r="AW95">
        <f t="shared" si="158"/>
        <v>0</v>
      </c>
      <c r="AX95">
        <f t="shared" si="159"/>
        <v>0</v>
      </c>
      <c r="AY95">
        <f t="shared" si="160"/>
        <v>0</v>
      </c>
      <c r="AZ95">
        <f t="shared" si="161"/>
        <v>0</v>
      </c>
      <c r="BA95">
        <f t="shared" si="162"/>
        <v>0</v>
      </c>
      <c r="BB95">
        <f t="shared" si="163"/>
        <v>0</v>
      </c>
      <c r="BD95">
        <f t="shared" si="164"/>
        <v>0</v>
      </c>
      <c r="BE95">
        <f t="shared" si="165"/>
        <v>0</v>
      </c>
      <c r="BF95">
        <f t="shared" si="166"/>
        <v>0</v>
      </c>
      <c r="BG95">
        <f t="shared" si="167"/>
        <v>0</v>
      </c>
      <c r="BH95">
        <f t="shared" si="168"/>
        <v>0</v>
      </c>
      <c r="BI95">
        <f t="shared" si="169"/>
        <v>0</v>
      </c>
      <c r="BJ95">
        <f t="shared" si="170"/>
        <v>0</v>
      </c>
      <c r="BK95">
        <f t="shared" si="171"/>
        <v>0</v>
      </c>
      <c r="BL95">
        <f t="shared" si="172"/>
        <v>0</v>
      </c>
      <c r="BM95">
        <f t="shared" si="173"/>
        <v>0</v>
      </c>
      <c r="BN95">
        <f t="shared" si="174"/>
        <v>0</v>
      </c>
      <c r="BO95">
        <f t="shared" si="175"/>
        <v>0</v>
      </c>
      <c r="BP95">
        <f t="shared" si="176"/>
        <v>0</v>
      </c>
      <c r="BQ95" t="str">
        <f t="shared" si="177"/>
        <v>NA</v>
      </c>
    </row>
    <row r="96" spans="15:69" x14ac:dyDescent="0.15">
      <c r="O96">
        <f t="shared" si="135"/>
        <v>0</v>
      </c>
      <c r="V96" s="37">
        <v>12</v>
      </c>
      <c r="W96" s="37">
        <v>4</v>
      </c>
      <c r="X96" s="15">
        <v>0</v>
      </c>
      <c r="Z96" s="14" t="str">
        <f t="shared" si="136"/>
        <v>NA</v>
      </c>
      <c r="AA96" s="14" t="str">
        <f t="shared" si="137"/>
        <v>NA</v>
      </c>
      <c r="AB96" s="14" t="str">
        <f t="shared" si="138"/>
        <v>NA</v>
      </c>
      <c r="AC96" s="14" t="str">
        <f t="shared" si="139"/>
        <v>NA</v>
      </c>
      <c r="AD96" s="14" t="str">
        <f t="shared" si="140"/>
        <v>NA</v>
      </c>
      <c r="AE96" s="14" t="str">
        <f t="shared" si="141"/>
        <v>NA</v>
      </c>
      <c r="AF96" s="14" t="str">
        <f t="shared" si="142"/>
        <v>NA</v>
      </c>
      <c r="AG96" s="14" t="str">
        <f t="shared" si="143"/>
        <v>NA</v>
      </c>
      <c r="AH96" s="14" t="str">
        <f t="shared" si="144"/>
        <v>NA</v>
      </c>
      <c r="AI96" s="14" t="str">
        <f t="shared" si="145"/>
        <v>NA</v>
      </c>
      <c r="AJ96" s="14" t="str">
        <f t="shared" si="146"/>
        <v>NA</v>
      </c>
      <c r="AK96" s="14" t="str">
        <f t="shared" si="147"/>
        <v>NA</v>
      </c>
      <c r="AL96" s="14">
        <f t="shared" si="148"/>
        <v>0</v>
      </c>
      <c r="AM96" s="14" t="str">
        <f t="shared" si="149"/>
        <v>NA</v>
      </c>
      <c r="AN96" s="11" t="str">
        <f t="shared" si="150"/>
        <v>NA</v>
      </c>
      <c r="AP96">
        <f t="shared" si="151"/>
        <v>0</v>
      </c>
      <c r="AQ96">
        <f t="shared" si="152"/>
        <v>0</v>
      </c>
      <c r="AR96">
        <f t="shared" si="153"/>
        <v>0</v>
      </c>
      <c r="AS96">
        <f t="shared" si="154"/>
        <v>0</v>
      </c>
      <c r="AT96">
        <f t="shared" si="155"/>
        <v>0</v>
      </c>
      <c r="AU96">
        <f t="shared" si="156"/>
        <v>0</v>
      </c>
      <c r="AV96">
        <f t="shared" si="157"/>
        <v>0</v>
      </c>
      <c r="AW96">
        <f t="shared" si="158"/>
        <v>0</v>
      </c>
      <c r="AX96">
        <f t="shared" si="159"/>
        <v>0</v>
      </c>
      <c r="AY96">
        <f t="shared" si="160"/>
        <v>0</v>
      </c>
      <c r="AZ96">
        <f t="shared" si="161"/>
        <v>0</v>
      </c>
      <c r="BA96">
        <f t="shared" si="162"/>
        <v>0</v>
      </c>
      <c r="BB96">
        <f t="shared" si="163"/>
        <v>0</v>
      </c>
      <c r="BD96">
        <f t="shared" si="164"/>
        <v>0</v>
      </c>
      <c r="BE96">
        <f t="shared" si="165"/>
        <v>0</v>
      </c>
      <c r="BF96">
        <f t="shared" si="166"/>
        <v>0</v>
      </c>
      <c r="BG96">
        <f t="shared" si="167"/>
        <v>0</v>
      </c>
      <c r="BH96">
        <f t="shared" si="168"/>
        <v>0</v>
      </c>
      <c r="BI96">
        <f t="shared" si="169"/>
        <v>0</v>
      </c>
      <c r="BJ96">
        <f t="shared" si="170"/>
        <v>0</v>
      </c>
      <c r="BK96">
        <f t="shared" si="171"/>
        <v>0</v>
      </c>
      <c r="BL96">
        <f t="shared" si="172"/>
        <v>0</v>
      </c>
      <c r="BM96">
        <f t="shared" si="173"/>
        <v>0</v>
      </c>
      <c r="BN96">
        <f t="shared" si="174"/>
        <v>0</v>
      </c>
      <c r="BO96">
        <f t="shared" si="175"/>
        <v>0</v>
      </c>
      <c r="BP96">
        <f t="shared" si="176"/>
        <v>0</v>
      </c>
      <c r="BQ96" t="str">
        <f t="shared" si="177"/>
        <v>NA</v>
      </c>
    </row>
    <row r="97" spans="4:69" x14ac:dyDescent="0.15">
      <c r="O97">
        <f t="shared" si="135"/>
        <v>0</v>
      </c>
      <c r="V97" s="37">
        <v>12</v>
      </c>
      <c r="W97" s="37">
        <v>4</v>
      </c>
      <c r="X97" s="15">
        <v>0</v>
      </c>
      <c r="Z97" s="14" t="str">
        <f t="shared" si="136"/>
        <v>NA</v>
      </c>
      <c r="AA97" s="14" t="str">
        <f t="shared" si="137"/>
        <v>NA</v>
      </c>
      <c r="AB97" s="14" t="str">
        <f t="shared" si="138"/>
        <v>NA</v>
      </c>
      <c r="AC97" s="14" t="str">
        <f t="shared" si="139"/>
        <v>NA</v>
      </c>
      <c r="AD97" s="14" t="str">
        <f t="shared" si="140"/>
        <v>NA</v>
      </c>
      <c r="AE97" s="14" t="str">
        <f t="shared" si="141"/>
        <v>NA</v>
      </c>
      <c r="AF97" s="14" t="str">
        <f t="shared" si="142"/>
        <v>NA</v>
      </c>
      <c r="AG97" s="14" t="str">
        <f t="shared" si="143"/>
        <v>NA</v>
      </c>
      <c r="AH97" s="14" t="str">
        <f t="shared" si="144"/>
        <v>NA</v>
      </c>
      <c r="AI97" s="14" t="str">
        <f t="shared" si="145"/>
        <v>NA</v>
      </c>
      <c r="AJ97" s="14" t="str">
        <f t="shared" si="146"/>
        <v>NA</v>
      </c>
      <c r="AK97" s="14" t="str">
        <f t="shared" si="147"/>
        <v>NA</v>
      </c>
      <c r="AL97" s="14">
        <f t="shared" si="148"/>
        <v>0</v>
      </c>
      <c r="AM97" s="14" t="str">
        <f t="shared" si="149"/>
        <v>NA</v>
      </c>
      <c r="AN97" s="11" t="str">
        <f t="shared" si="150"/>
        <v>NA</v>
      </c>
      <c r="AP97">
        <f t="shared" si="151"/>
        <v>0</v>
      </c>
      <c r="AQ97">
        <f t="shared" si="152"/>
        <v>0</v>
      </c>
      <c r="AR97">
        <f t="shared" si="153"/>
        <v>0</v>
      </c>
      <c r="AS97">
        <f t="shared" si="154"/>
        <v>0</v>
      </c>
      <c r="AT97">
        <f t="shared" si="155"/>
        <v>0</v>
      </c>
      <c r="AU97">
        <f t="shared" si="156"/>
        <v>0</v>
      </c>
      <c r="AV97">
        <f t="shared" si="157"/>
        <v>0</v>
      </c>
      <c r="AW97">
        <f t="shared" si="158"/>
        <v>0</v>
      </c>
      <c r="AX97">
        <f t="shared" si="159"/>
        <v>0</v>
      </c>
      <c r="AY97">
        <f t="shared" si="160"/>
        <v>0</v>
      </c>
      <c r="AZ97">
        <f t="shared" si="161"/>
        <v>0</v>
      </c>
      <c r="BA97">
        <f t="shared" si="162"/>
        <v>0</v>
      </c>
      <c r="BB97">
        <f t="shared" si="163"/>
        <v>0</v>
      </c>
      <c r="BD97">
        <f t="shared" si="164"/>
        <v>0</v>
      </c>
      <c r="BE97">
        <f t="shared" si="165"/>
        <v>0</v>
      </c>
      <c r="BF97">
        <f t="shared" si="166"/>
        <v>0</v>
      </c>
      <c r="BG97">
        <f t="shared" si="167"/>
        <v>0</v>
      </c>
      <c r="BH97">
        <f t="shared" si="168"/>
        <v>0</v>
      </c>
      <c r="BI97">
        <f t="shared" si="169"/>
        <v>0</v>
      </c>
      <c r="BJ97">
        <f t="shared" si="170"/>
        <v>0</v>
      </c>
      <c r="BK97">
        <f t="shared" si="171"/>
        <v>0</v>
      </c>
      <c r="BL97">
        <f t="shared" si="172"/>
        <v>0</v>
      </c>
      <c r="BM97">
        <f t="shared" si="173"/>
        <v>0</v>
      </c>
      <c r="BN97">
        <f t="shared" si="174"/>
        <v>0</v>
      </c>
      <c r="BO97">
        <f t="shared" si="175"/>
        <v>0</v>
      </c>
      <c r="BP97">
        <f t="shared" si="176"/>
        <v>0</v>
      </c>
      <c r="BQ97" t="str">
        <f t="shared" si="177"/>
        <v>NA</v>
      </c>
    </row>
    <row r="98" spans="4:69" x14ac:dyDescent="0.15">
      <c r="O98">
        <f t="shared" si="135"/>
        <v>0</v>
      </c>
      <c r="V98" s="37">
        <v>12</v>
      </c>
      <c r="W98" s="37">
        <v>4</v>
      </c>
      <c r="X98" s="15">
        <v>0</v>
      </c>
      <c r="Z98" s="14" t="str">
        <f t="shared" si="136"/>
        <v>NA</v>
      </c>
      <c r="AA98" s="14" t="str">
        <f t="shared" si="137"/>
        <v>NA</v>
      </c>
      <c r="AB98" s="14" t="str">
        <f t="shared" si="138"/>
        <v>NA</v>
      </c>
      <c r="AC98" s="14" t="str">
        <f t="shared" si="139"/>
        <v>NA</v>
      </c>
      <c r="AD98" s="14" t="str">
        <f t="shared" si="140"/>
        <v>NA</v>
      </c>
      <c r="AE98" s="14" t="str">
        <f t="shared" si="141"/>
        <v>NA</v>
      </c>
      <c r="AF98" s="14" t="str">
        <f t="shared" si="142"/>
        <v>NA</v>
      </c>
      <c r="AG98" s="14" t="str">
        <f t="shared" si="143"/>
        <v>NA</v>
      </c>
      <c r="AH98" s="14" t="str">
        <f t="shared" si="144"/>
        <v>NA</v>
      </c>
      <c r="AI98" s="14" t="str">
        <f t="shared" si="145"/>
        <v>NA</v>
      </c>
      <c r="AJ98" s="14" t="str">
        <f t="shared" si="146"/>
        <v>NA</v>
      </c>
      <c r="AK98" s="14" t="str">
        <f t="shared" si="147"/>
        <v>NA</v>
      </c>
      <c r="AL98" s="14">
        <f t="shared" si="148"/>
        <v>0</v>
      </c>
      <c r="AM98" s="14" t="str">
        <f t="shared" si="149"/>
        <v>NA</v>
      </c>
      <c r="AN98" s="11" t="str">
        <f t="shared" si="150"/>
        <v>NA</v>
      </c>
      <c r="AP98">
        <f t="shared" si="151"/>
        <v>0</v>
      </c>
      <c r="AQ98">
        <f t="shared" si="152"/>
        <v>0</v>
      </c>
      <c r="AR98">
        <f t="shared" si="153"/>
        <v>0</v>
      </c>
      <c r="AS98">
        <f t="shared" si="154"/>
        <v>0</v>
      </c>
      <c r="AT98">
        <f t="shared" si="155"/>
        <v>0</v>
      </c>
      <c r="AU98">
        <f t="shared" si="156"/>
        <v>0</v>
      </c>
      <c r="AV98">
        <f t="shared" si="157"/>
        <v>0</v>
      </c>
      <c r="AW98">
        <f t="shared" si="158"/>
        <v>0</v>
      </c>
      <c r="AX98">
        <f t="shared" si="159"/>
        <v>0</v>
      </c>
      <c r="AY98">
        <f t="shared" si="160"/>
        <v>0</v>
      </c>
      <c r="AZ98">
        <f t="shared" si="161"/>
        <v>0</v>
      </c>
      <c r="BA98">
        <f t="shared" si="162"/>
        <v>0</v>
      </c>
      <c r="BB98">
        <f t="shared" si="163"/>
        <v>0</v>
      </c>
      <c r="BD98">
        <f t="shared" si="164"/>
        <v>0</v>
      </c>
      <c r="BE98">
        <f t="shared" si="165"/>
        <v>0</v>
      </c>
      <c r="BF98">
        <f t="shared" si="166"/>
        <v>0</v>
      </c>
      <c r="BG98">
        <f t="shared" si="167"/>
        <v>0</v>
      </c>
      <c r="BH98">
        <f t="shared" si="168"/>
        <v>0</v>
      </c>
      <c r="BI98">
        <f t="shared" si="169"/>
        <v>0</v>
      </c>
      <c r="BJ98">
        <f t="shared" si="170"/>
        <v>0</v>
      </c>
      <c r="BK98">
        <f t="shared" si="171"/>
        <v>0</v>
      </c>
      <c r="BL98">
        <f t="shared" si="172"/>
        <v>0</v>
      </c>
      <c r="BM98">
        <f t="shared" si="173"/>
        <v>0</v>
      </c>
      <c r="BN98">
        <f t="shared" si="174"/>
        <v>0</v>
      </c>
      <c r="BO98">
        <f t="shared" si="175"/>
        <v>0</v>
      </c>
      <c r="BP98">
        <f t="shared" si="176"/>
        <v>0</v>
      </c>
      <c r="BQ98" t="str">
        <f t="shared" si="177"/>
        <v>NA</v>
      </c>
    </row>
    <row r="99" spans="4:69" x14ac:dyDescent="0.15">
      <c r="O99">
        <f t="shared" si="135"/>
        <v>0</v>
      </c>
      <c r="V99" s="37">
        <v>12</v>
      </c>
      <c r="W99" s="37">
        <v>4</v>
      </c>
      <c r="X99" s="15">
        <v>0</v>
      </c>
      <c r="Z99" s="14" t="str">
        <f t="shared" si="136"/>
        <v>NA</v>
      </c>
      <c r="AA99" s="14" t="str">
        <f t="shared" si="137"/>
        <v>NA</v>
      </c>
      <c r="AB99" s="14" t="str">
        <f t="shared" si="138"/>
        <v>NA</v>
      </c>
      <c r="AC99" s="14" t="str">
        <f t="shared" si="139"/>
        <v>NA</v>
      </c>
      <c r="AD99" s="14" t="str">
        <f t="shared" si="140"/>
        <v>NA</v>
      </c>
      <c r="AE99" s="14" t="str">
        <f t="shared" si="141"/>
        <v>NA</v>
      </c>
      <c r="AF99" s="14" t="str">
        <f t="shared" si="142"/>
        <v>NA</v>
      </c>
      <c r="AG99" s="14" t="str">
        <f t="shared" si="143"/>
        <v>NA</v>
      </c>
      <c r="AH99" s="14" t="str">
        <f t="shared" si="144"/>
        <v>NA</v>
      </c>
      <c r="AI99" s="14" t="str">
        <f t="shared" si="145"/>
        <v>NA</v>
      </c>
      <c r="AJ99" s="14" t="str">
        <f t="shared" si="146"/>
        <v>NA</v>
      </c>
      <c r="AK99" s="14" t="str">
        <f t="shared" si="147"/>
        <v>NA</v>
      </c>
      <c r="AL99" s="14">
        <f t="shared" si="148"/>
        <v>0</v>
      </c>
      <c r="AM99" s="14" t="str">
        <f t="shared" si="149"/>
        <v>NA</v>
      </c>
      <c r="AN99" s="11" t="str">
        <f t="shared" si="150"/>
        <v>NA</v>
      </c>
      <c r="AP99">
        <f t="shared" si="151"/>
        <v>0</v>
      </c>
      <c r="AQ99">
        <f t="shared" si="152"/>
        <v>0</v>
      </c>
      <c r="AR99">
        <f t="shared" si="153"/>
        <v>0</v>
      </c>
      <c r="AS99">
        <f t="shared" si="154"/>
        <v>0</v>
      </c>
      <c r="AT99">
        <f t="shared" si="155"/>
        <v>0</v>
      </c>
      <c r="AU99">
        <f t="shared" si="156"/>
        <v>0</v>
      </c>
      <c r="AV99">
        <f t="shared" si="157"/>
        <v>0</v>
      </c>
      <c r="AW99">
        <f t="shared" si="158"/>
        <v>0</v>
      </c>
      <c r="AX99">
        <f t="shared" si="159"/>
        <v>0</v>
      </c>
      <c r="AY99">
        <f t="shared" si="160"/>
        <v>0</v>
      </c>
      <c r="AZ99">
        <f t="shared" si="161"/>
        <v>0</v>
      </c>
      <c r="BA99">
        <f t="shared" si="162"/>
        <v>0</v>
      </c>
      <c r="BB99">
        <f t="shared" si="163"/>
        <v>0</v>
      </c>
      <c r="BD99">
        <f t="shared" si="164"/>
        <v>0</v>
      </c>
      <c r="BE99">
        <f t="shared" si="165"/>
        <v>0</v>
      </c>
      <c r="BF99">
        <f t="shared" si="166"/>
        <v>0</v>
      </c>
      <c r="BG99">
        <f t="shared" si="167"/>
        <v>0</v>
      </c>
      <c r="BH99">
        <f t="shared" si="168"/>
        <v>0</v>
      </c>
      <c r="BI99">
        <f t="shared" si="169"/>
        <v>0</v>
      </c>
      <c r="BJ99">
        <f t="shared" si="170"/>
        <v>0</v>
      </c>
      <c r="BK99">
        <f t="shared" si="171"/>
        <v>0</v>
      </c>
      <c r="BL99">
        <f t="shared" si="172"/>
        <v>0</v>
      </c>
      <c r="BM99">
        <f t="shared" si="173"/>
        <v>0</v>
      </c>
      <c r="BN99">
        <f t="shared" si="174"/>
        <v>0</v>
      </c>
      <c r="BO99">
        <f t="shared" si="175"/>
        <v>0</v>
      </c>
      <c r="BP99">
        <f t="shared" si="176"/>
        <v>0</v>
      </c>
      <c r="BQ99" t="str">
        <f t="shared" si="177"/>
        <v>NA</v>
      </c>
    </row>
    <row r="100" spans="4:69" x14ac:dyDescent="0.15">
      <c r="O100">
        <f t="shared" ref="O100:O135" si="178">SUM(D100:N100)</f>
        <v>0</v>
      </c>
      <c r="V100" s="39">
        <v>12</v>
      </c>
      <c r="W100" s="39">
        <v>4</v>
      </c>
      <c r="X100" s="15">
        <v>0</v>
      </c>
      <c r="Z100" s="14" t="str">
        <f t="shared" ref="Z100:Z135" si="179">IFERROR(BD100*$BQ100,"NA")</f>
        <v>NA</v>
      </c>
      <c r="AA100" s="14" t="str">
        <f t="shared" ref="AA100:AA135" si="180">IFERROR(BE100*$BQ100,"NA")</f>
        <v>NA</v>
      </c>
      <c r="AB100" s="14" t="str">
        <f t="shared" ref="AB100:AB135" si="181">IFERROR(BF100*$BQ100,"NA")</f>
        <v>NA</v>
      </c>
      <c r="AC100" s="14" t="str">
        <f t="shared" ref="AC100:AC135" si="182">IFERROR(BG100*$BQ100,"NA")</f>
        <v>NA</v>
      </c>
      <c r="AD100" s="14" t="str">
        <f t="shared" ref="AD100:AD135" si="183">IFERROR(IF(OR($X100="spinel", $X100="Spinel", $X100="SPINEL"),((BH100+BI100)*BQ100-AE100),BI100*$BQ100),"NA")</f>
        <v>NA</v>
      </c>
      <c r="AE100" s="14" t="str">
        <f t="shared" ref="AE100:AE135" si="184">IFERROR(IF(OR($X100="spinel", $X100="Spinel", $X100="SPINEL"),(1-AF100-AG100-AH100-AI100),BH100*$BQ100),"NA")</f>
        <v>NA</v>
      </c>
      <c r="AF100" s="14" t="str">
        <f t="shared" ref="AF100:AF135" si="185">IFERROR(BJ100*$BQ100,"NA")</f>
        <v>NA</v>
      </c>
      <c r="AG100" s="14" t="str">
        <f t="shared" ref="AG100:AG135" si="186">IFERROR(BK100*$BQ100,"NA")</f>
        <v>NA</v>
      </c>
      <c r="AH100" s="14" t="str">
        <f t="shared" ref="AH100:AH135" si="187">IFERROR(BL100*$BQ100,"NA")</f>
        <v>NA</v>
      </c>
      <c r="AI100" s="14" t="str">
        <f t="shared" ref="AI100:AI135" si="188">IFERROR(BM100*$BQ100,"NA")</f>
        <v>NA</v>
      </c>
      <c r="AJ100" s="14" t="str">
        <f t="shared" ref="AJ100:AJ135" si="189">IFERROR(BN100*$BQ100,"NA")</f>
        <v>NA</v>
      </c>
      <c r="AK100" s="14" t="str">
        <f t="shared" ref="AK100:AK135" si="190">IFERROR(BO100*$BQ100,"NA")</f>
        <v>NA</v>
      </c>
      <c r="AL100" s="14">
        <f t="shared" ref="AL100:AL135" si="191">IFERROR(SUM(Z100:AK100),"NA")</f>
        <v>0</v>
      </c>
      <c r="AM100" s="14" t="str">
        <f t="shared" ref="AM100:AM135" si="192">IFERROR(AF100/(AF100+AE100),"NA")</f>
        <v>NA</v>
      </c>
      <c r="AN100" s="11" t="str">
        <f t="shared" ref="AN100:AN135" si="193">IFERROR(AD100/(AD100+AE100),"NA")</f>
        <v>NA</v>
      </c>
      <c r="AP100">
        <f t="shared" ref="AP100:AP135" si="194">D100</f>
        <v>0</v>
      </c>
      <c r="AQ100">
        <f t="shared" ref="AQ100:AQ135" si="195">E100</f>
        <v>0</v>
      </c>
      <c r="AR100">
        <f t="shared" ref="AR100:AR135" si="196">F100</f>
        <v>0</v>
      </c>
      <c r="AS100">
        <f t="shared" ref="AS100:AS135" si="197">G100</f>
        <v>0</v>
      </c>
      <c r="AT100">
        <f t="shared" ref="AT100:AT135" si="198">BI100*AT$1/2</f>
        <v>0</v>
      </c>
      <c r="AU100">
        <f t="shared" ref="AU100:AU135" si="199">BH100*AU$1</f>
        <v>0</v>
      </c>
      <c r="AV100">
        <f t="shared" ref="AV100:AV135" si="200">I100</f>
        <v>0</v>
      </c>
      <c r="AW100">
        <f t="shared" ref="AW100:AW135" si="201">J100</f>
        <v>0</v>
      </c>
      <c r="AX100">
        <f t="shared" ref="AX100:AX135" si="202">K100</f>
        <v>0</v>
      </c>
      <c r="AY100">
        <f t="shared" ref="AY100:AY135" si="203">L100</f>
        <v>0</v>
      </c>
      <c r="AZ100">
        <f t="shared" ref="AZ100:AZ135" si="204">M100</f>
        <v>0</v>
      </c>
      <c r="BA100">
        <f t="shared" ref="BA100:BA135" si="205">N100</f>
        <v>0</v>
      </c>
      <c r="BB100">
        <f t="shared" ref="BB100:BB135" si="206">SUM(AP100:BA100)</f>
        <v>0</v>
      </c>
      <c r="BD100">
        <f t="shared" ref="BD100:BD135" si="207">D100/AP$1</f>
        <v>0</v>
      </c>
      <c r="BE100">
        <f t="shared" ref="BE100:BE135" si="208">E100/AQ$1</f>
        <v>0</v>
      </c>
      <c r="BF100">
        <f t="shared" ref="BF100:BF135" si="209">F100/AR$1*2</f>
        <v>0</v>
      </c>
      <c r="BG100">
        <f t="shared" ref="BG100:BG135" si="210">G100/AS$1*2</f>
        <v>0</v>
      </c>
      <c r="BH100">
        <f t="shared" ref="BH100:BH135" si="211">IF(OR($X100="spinel", $X100="Spinel", $X100="SPINEL"),H100/AU$1,H100/AU$1*(1-$X100))</f>
        <v>0</v>
      </c>
      <c r="BI100">
        <f t="shared" ref="BI100:BI135" si="212">IF(OR($X100="spinel", $X100="Spinel", $X100="SPINEL"),0,H100/AU$1*$X100)</f>
        <v>0</v>
      </c>
      <c r="BJ100">
        <f t="shared" ref="BJ100:BJ135" si="213">I100/AV$1</f>
        <v>0</v>
      </c>
      <c r="BK100">
        <f t="shared" ref="BK100:BK135" si="214">J100/AW$1</f>
        <v>0</v>
      </c>
      <c r="BL100">
        <f t="shared" ref="BL100:BL135" si="215">K100/AX$1</f>
        <v>0</v>
      </c>
      <c r="BM100">
        <f t="shared" ref="BM100:BM135" si="216">L100/AY$1</f>
        <v>0</v>
      </c>
      <c r="BN100">
        <f t="shared" ref="BN100:BN135" si="217">M100/AZ$1*2</f>
        <v>0</v>
      </c>
      <c r="BO100">
        <f t="shared" ref="BO100:BO135" si="218">N100/BA$1*2</f>
        <v>0</v>
      </c>
      <c r="BP100">
        <f t="shared" ref="BP100:BP135" si="219">SUM(BD100:BO100)</f>
        <v>0</v>
      </c>
      <c r="BQ100" t="str">
        <f t="shared" ref="BQ100:BQ135" si="220">IFERROR(IF(OR($U100="Total",$U100="total", $U100="TOTAL"),$W100/$BP100,V100/(BD100*4+BE100*4+BF100*3+BG100*3+BH100*2+BI100*3+BJ100*2+BK100*2+BL100*2+BM100*2+BN100+BO100)),"NA")</f>
        <v>NA</v>
      </c>
    </row>
    <row r="101" spans="4:69" x14ac:dyDescent="0.15">
      <c r="O101">
        <f t="shared" si="178"/>
        <v>0</v>
      </c>
      <c r="V101" s="39">
        <v>12</v>
      </c>
      <c r="W101" s="39">
        <v>4</v>
      </c>
      <c r="X101" s="15">
        <v>0</v>
      </c>
      <c r="Z101" s="14" t="str">
        <f t="shared" si="179"/>
        <v>NA</v>
      </c>
      <c r="AA101" s="14" t="str">
        <f t="shared" si="180"/>
        <v>NA</v>
      </c>
      <c r="AB101" s="14" t="str">
        <f t="shared" si="181"/>
        <v>NA</v>
      </c>
      <c r="AC101" s="14" t="str">
        <f t="shared" si="182"/>
        <v>NA</v>
      </c>
      <c r="AD101" s="14" t="str">
        <f t="shared" si="183"/>
        <v>NA</v>
      </c>
      <c r="AE101" s="14" t="str">
        <f t="shared" si="184"/>
        <v>NA</v>
      </c>
      <c r="AF101" s="14" t="str">
        <f t="shared" si="185"/>
        <v>NA</v>
      </c>
      <c r="AG101" s="14" t="str">
        <f t="shared" si="186"/>
        <v>NA</v>
      </c>
      <c r="AH101" s="14" t="str">
        <f t="shared" si="187"/>
        <v>NA</v>
      </c>
      <c r="AI101" s="14" t="str">
        <f t="shared" si="188"/>
        <v>NA</v>
      </c>
      <c r="AJ101" s="14" t="str">
        <f t="shared" si="189"/>
        <v>NA</v>
      </c>
      <c r="AK101" s="14" t="str">
        <f t="shared" si="190"/>
        <v>NA</v>
      </c>
      <c r="AL101" s="14">
        <f t="shared" si="191"/>
        <v>0</v>
      </c>
      <c r="AM101" s="14" t="str">
        <f t="shared" si="192"/>
        <v>NA</v>
      </c>
      <c r="AN101" s="11" t="str">
        <f t="shared" si="193"/>
        <v>NA</v>
      </c>
      <c r="AP101">
        <f t="shared" si="194"/>
        <v>0</v>
      </c>
      <c r="AQ101">
        <f t="shared" si="195"/>
        <v>0</v>
      </c>
      <c r="AR101">
        <f t="shared" si="196"/>
        <v>0</v>
      </c>
      <c r="AS101">
        <f t="shared" si="197"/>
        <v>0</v>
      </c>
      <c r="AT101">
        <f t="shared" si="198"/>
        <v>0</v>
      </c>
      <c r="AU101">
        <f t="shared" si="199"/>
        <v>0</v>
      </c>
      <c r="AV101">
        <f t="shared" si="200"/>
        <v>0</v>
      </c>
      <c r="AW101">
        <f t="shared" si="201"/>
        <v>0</v>
      </c>
      <c r="AX101">
        <f t="shared" si="202"/>
        <v>0</v>
      </c>
      <c r="AY101">
        <f t="shared" si="203"/>
        <v>0</v>
      </c>
      <c r="AZ101">
        <f t="shared" si="204"/>
        <v>0</v>
      </c>
      <c r="BA101">
        <f t="shared" si="205"/>
        <v>0</v>
      </c>
      <c r="BB101">
        <f t="shared" si="206"/>
        <v>0</v>
      </c>
      <c r="BD101">
        <f t="shared" si="207"/>
        <v>0</v>
      </c>
      <c r="BE101">
        <f t="shared" si="208"/>
        <v>0</v>
      </c>
      <c r="BF101">
        <f t="shared" si="209"/>
        <v>0</v>
      </c>
      <c r="BG101">
        <f t="shared" si="210"/>
        <v>0</v>
      </c>
      <c r="BH101">
        <f t="shared" si="211"/>
        <v>0</v>
      </c>
      <c r="BI101">
        <f t="shared" si="212"/>
        <v>0</v>
      </c>
      <c r="BJ101">
        <f t="shared" si="213"/>
        <v>0</v>
      </c>
      <c r="BK101">
        <f t="shared" si="214"/>
        <v>0</v>
      </c>
      <c r="BL101">
        <f t="shared" si="215"/>
        <v>0</v>
      </c>
      <c r="BM101">
        <f t="shared" si="216"/>
        <v>0</v>
      </c>
      <c r="BN101">
        <f t="shared" si="217"/>
        <v>0</v>
      </c>
      <c r="BO101">
        <f t="shared" si="218"/>
        <v>0</v>
      </c>
      <c r="BP101">
        <f t="shared" si="219"/>
        <v>0</v>
      </c>
      <c r="BQ101" t="str">
        <f t="shared" si="220"/>
        <v>NA</v>
      </c>
    </row>
    <row r="102" spans="4:69" x14ac:dyDescent="0.15">
      <c r="O102">
        <f t="shared" si="178"/>
        <v>0</v>
      </c>
      <c r="V102" s="39">
        <v>12</v>
      </c>
      <c r="W102" s="39">
        <v>4</v>
      </c>
      <c r="X102" s="15">
        <v>0</v>
      </c>
      <c r="Z102" s="14" t="str">
        <f t="shared" si="179"/>
        <v>NA</v>
      </c>
      <c r="AA102" s="14" t="str">
        <f t="shared" si="180"/>
        <v>NA</v>
      </c>
      <c r="AB102" s="14" t="str">
        <f t="shared" si="181"/>
        <v>NA</v>
      </c>
      <c r="AC102" s="14" t="str">
        <f t="shared" si="182"/>
        <v>NA</v>
      </c>
      <c r="AD102" s="14" t="str">
        <f t="shared" si="183"/>
        <v>NA</v>
      </c>
      <c r="AE102" s="14" t="str">
        <f t="shared" si="184"/>
        <v>NA</v>
      </c>
      <c r="AF102" s="14" t="str">
        <f t="shared" si="185"/>
        <v>NA</v>
      </c>
      <c r="AG102" s="14" t="str">
        <f t="shared" si="186"/>
        <v>NA</v>
      </c>
      <c r="AH102" s="14" t="str">
        <f t="shared" si="187"/>
        <v>NA</v>
      </c>
      <c r="AI102" s="14" t="str">
        <f t="shared" si="188"/>
        <v>NA</v>
      </c>
      <c r="AJ102" s="14" t="str">
        <f t="shared" si="189"/>
        <v>NA</v>
      </c>
      <c r="AK102" s="14" t="str">
        <f t="shared" si="190"/>
        <v>NA</v>
      </c>
      <c r="AL102" s="14">
        <f t="shared" si="191"/>
        <v>0</v>
      </c>
      <c r="AM102" s="14" t="str">
        <f t="shared" si="192"/>
        <v>NA</v>
      </c>
      <c r="AN102" s="11" t="str">
        <f t="shared" si="193"/>
        <v>NA</v>
      </c>
      <c r="AP102">
        <f t="shared" si="194"/>
        <v>0</v>
      </c>
      <c r="AQ102">
        <f t="shared" si="195"/>
        <v>0</v>
      </c>
      <c r="AR102">
        <f t="shared" si="196"/>
        <v>0</v>
      </c>
      <c r="AS102">
        <f t="shared" si="197"/>
        <v>0</v>
      </c>
      <c r="AT102">
        <f t="shared" si="198"/>
        <v>0</v>
      </c>
      <c r="AU102">
        <f t="shared" si="199"/>
        <v>0</v>
      </c>
      <c r="AV102">
        <f t="shared" si="200"/>
        <v>0</v>
      </c>
      <c r="AW102">
        <f t="shared" si="201"/>
        <v>0</v>
      </c>
      <c r="AX102">
        <f t="shared" si="202"/>
        <v>0</v>
      </c>
      <c r="AY102">
        <f t="shared" si="203"/>
        <v>0</v>
      </c>
      <c r="AZ102">
        <f t="shared" si="204"/>
        <v>0</v>
      </c>
      <c r="BA102">
        <f t="shared" si="205"/>
        <v>0</v>
      </c>
      <c r="BB102">
        <f t="shared" si="206"/>
        <v>0</v>
      </c>
      <c r="BD102">
        <f t="shared" si="207"/>
        <v>0</v>
      </c>
      <c r="BE102">
        <f t="shared" si="208"/>
        <v>0</v>
      </c>
      <c r="BF102">
        <f t="shared" si="209"/>
        <v>0</v>
      </c>
      <c r="BG102">
        <f t="shared" si="210"/>
        <v>0</v>
      </c>
      <c r="BH102">
        <f t="shared" si="211"/>
        <v>0</v>
      </c>
      <c r="BI102">
        <f t="shared" si="212"/>
        <v>0</v>
      </c>
      <c r="BJ102">
        <f t="shared" si="213"/>
        <v>0</v>
      </c>
      <c r="BK102">
        <f t="shared" si="214"/>
        <v>0</v>
      </c>
      <c r="BL102">
        <f t="shared" si="215"/>
        <v>0</v>
      </c>
      <c r="BM102">
        <f t="shared" si="216"/>
        <v>0</v>
      </c>
      <c r="BN102">
        <f t="shared" si="217"/>
        <v>0</v>
      </c>
      <c r="BO102">
        <f t="shared" si="218"/>
        <v>0</v>
      </c>
      <c r="BP102">
        <f t="shared" si="219"/>
        <v>0</v>
      </c>
      <c r="BQ102" t="str">
        <f t="shared" si="220"/>
        <v>NA</v>
      </c>
    </row>
    <row r="103" spans="4:69" x14ac:dyDescent="0.15">
      <c r="O103">
        <f t="shared" si="178"/>
        <v>0</v>
      </c>
      <c r="V103" s="39">
        <v>12</v>
      </c>
      <c r="W103" s="39">
        <v>4</v>
      </c>
      <c r="X103" s="15">
        <v>0</v>
      </c>
      <c r="Z103" s="14" t="str">
        <f t="shared" si="179"/>
        <v>NA</v>
      </c>
      <c r="AA103" s="14" t="str">
        <f t="shared" si="180"/>
        <v>NA</v>
      </c>
      <c r="AB103" s="14" t="str">
        <f t="shared" si="181"/>
        <v>NA</v>
      </c>
      <c r="AC103" s="14" t="str">
        <f t="shared" si="182"/>
        <v>NA</v>
      </c>
      <c r="AD103" s="14" t="str">
        <f t="shared" si="183"/>
        <v>NA</v>
      </c>
      <c r="AE103" s="14" t="str">
        <f t="shared" si="184"/>
        <v>NA</v>
      </c>
      <c r="AF103" s="14" t="str">
        <f t="shared" si="185"/>
        <v>NA</v>
      </c>
      <c r="AG103" s="14" t="str">
        <f t="shared" si="186"/>
        <v>NA</v>
      </c>
      <c r="AH103" s="14" t="str">
        <f t="shared" si="187"/>
        <v>NA</v>
      </c>
      <c r="AI103" s="14" t="str">
        <f t="shared" si="188"/>
        <v>NA</v>
      </c>
      <c r="AJ103" s="14" t="str">
        <f t="shared" si="189"/>
        <v>NA</v>
      </c>
      <c r="AK103" s="14" t="str">
        <f t="shared" si="190"/>
        <v>NA</v>
      </c>
      <c r="AL103" s="14">
        <f t="shared" si="191"/>
        <v>0</v>
      </c>
      <c r="AM103" s="14" t="str">
        <f t="shared" si="192"/>
        <v>NA</v>
      </c>
      <c r="AN103" s="11" t="str">
        <f t="shared" si="193"/>
        <v>NA</v>
      </c>
      <c r="AP103">
        <f t="shared" si="194"/>
        <v>0</v>
      </c>
      <c r="AQ103">
        <f t="shared" si="195"/>
        <v>0</v>
      </c>
      <c r="AR103">
        <f t="shared" si="196"/>
        <v>0</v>
      </c>
      <c r="AS103">
        <f t="shared" si="197"/>
        <v>0</v>
      </c>
      <c r="AT103">
        <f t="shared" si="198"/>
        <v>0</v>
      </c>
      <c r="AU103">
        <f t="shared" si="199"/>
        <v>0</v>
      </c>
      <c r="AV103">
        <f t="shared" si="200"/>
        <v>0</v>
      </c>
      <c r="AW103">
        <f t="shared" si="201"/>
        <v>0</v>
      </c>
      <c r="AX103">
        <f t="shared" si="202"/>
        <v>0</v>
      </c>
      <c r="AY103">
        <f t="shared" si="203"/>
        <v>0</v>
      </c>
      <c r="AZ103">
        <f t="shared" si="204"/>
        <v>0</v>
      </c>
      <c r="BA103">
        <f t="shared" si="205"/>
        <v>0</v>
      </c>
      <c r="BB103">
        <f t="shared" si="206"/>
        <v>0</v>
      </c>
      <c r="BD103">
        <f t="shared" si="207"/>
        <v>0</v>
      </c>
      <c r="BE103">
        <f t="shared" si="208"/>
        <v>0</v>
      </c>
      <c r="BF103">
        <f t="shared" si="209"/>
        <v>0</v>
      </c>
      <c r="BG103">
        <f t="shared" si="210"/>
        <v>0</v>
      </c>
      <c r="BH103">
        <f t="shared" si="211"/>
        <v>0</v>
      </c>
      <c r="BI103">
        <f t="shared" si="212"/>
        <v>0</v>
      </c>
      <c r="BJ103">
        <f t="shared" si="213"/>
        <v>0</v>
      </c>
      <c r="BK103">
        <f t="shared" si="214"/>
        <v>0</v>
      </c>
      <c r="BL103">
        <f t="shared" si="215"/>
        <v>0</v>
      </c>
      <c r="BM103">
        <f t="shared" si="216"/>
        <v>0</v>
      </c>
      <c r="BN103">
        <f t="shared" si="217"/>
        <v>0</v>
      </c>
      <c r="BO103">
        <f t="shared" si="218"/>
        <v>0</v>
      </c>
      <c r="BP103">
        <f t="shared" si="219"/>
        <v>0</v>
      </c>
      <c r="BQ103" t="str">
        <f t="shared" si="220"/>
        <v>NA</v>
      </c>
    </row>
    <row r="104" spans="4:69" x14ac:dyDescent="0.15">
      <c r="O104">
        <f t="shared" si="178"/>
        <v>0</v>
      </c>
      <c r="V104" s="39">
        <v>12</v>
      </c>
      <c r="W104" s="39">
        <v>4</v>
      </c>
      <c r="X104" s="15">
        <v>0</v>
      </c>
      <c r="Z104" s="14" t="str">
        <f t="shared" si="179"/>
        <v>NA</v>
      </c>
      <c r="AA104" s="14" t="str">
        <f t="shared" si="180"/>
        <v>NA</v>
      </c>
      <c r="AB104" s="14" t="str">
        <f t="shared" si="181"/>
        <v>NA</v>
      </c>
      <c r="AC104" s="14" t="str">
        <f t="shared" si="182"/>
        <v>NA</v>
      </c>
      <c r="AD104" s="14" t="str">
        <f t="shared" si="183"/>
        <v>NA</v>
      </c>
      <c r="AE104" s="14" t="str">
        <f t="shared" si="184"/>
        <v>NA</v>
      </c>
      <c r="AF104" s="14" t="str">
        <f t="shared" si="185"/>
        <v>NA</v>
      </c>
      <c r="AG104" s="14" t="str">
        <f t="shared" si="186"/>
        <v>NA</v>
      </c>
      <c r="AH104" s="14" t="str">
        <f t="shared" si="187"/>
        <v>NA</v>
      </c>
      <c r="AI104" s="14" t="str">
        <f t="shared" si="188"/>
        <v>NA</v>
      </c>
      <c r="AJ104" s="14" t="str">
        <f t="shared" si="189"/>
        <v>NA</v>
      </c>
      <c r="AK104" s="14" t="str">
        <f t="shared" si="190"/>
        <v>NA</v>
      </c>
      <c r="AL104" s="14">
        <f t="shared" si="191"/>
        <v>0</v>
      </c>
      <c r="AM104" s="14" t="str">
        <f t="shared" si="192"/>
        <v>NA</v>
      </c>
      <c r="AN104" s="11" t="str">
        <f t="shared" si="193"/>
        <v>NA</v>
      </c>
      <c r="AP104">
        <f t="shared" si="194"/>
        <v>0</v>
      </c>
      <c r="AQ104">
        <f t="shared" si="195"/>
        <v>0</v>
      </c>
      <c r="AR104">
        <f t="shared" si="196"/>
        <v>0</v>
      </c>
      <c r="AS104">
        <f t="shared" si="197"/>
        <v>0</v>
      </c>
      <c r="AT104">
        <f t="shared" si="198"/>
        <v>0</v>
      </c>
      <c r="AU104">
        <f t="shared" si="199"/>
        <v>0</v>
      </c>
      <c r="AV104">
        <f t="shared" si="200"/>
        <v>0</v>
      </c>
      <c r="AW104">
        <f t="shared" si="201"/>
        <v>0</v>
      </c>
      <c r="AX104">
        <f t="shared" si="202"/>
        <v>0</v>
      </c>
      <c r="AY104">
        <f t="shared" si="203"/>
        <v>0</v>
      </c>
      <c r="AZ104">
        <f t="shared" si="204"/>
        <v>0</v>
      </c>
      <c r="BA104">
        <f t="shared" si="205"/>
        <v>0</v>
      </c>
      <c r="BB104">
        <f t="shared" si="206"/>
        <v>0</v>
      </c>
      <c r="BD104">
        <f t="shared" si="207"/>
        <v>0</v>
      </c>
      <c r="BE104">
        <f t="shared" si="208"/>
        <v>0</v>
      </c>
      <c r="BF104">
        <f t="shared" si="209"/>
        <v>0</v>
      </c>
      <c r="BG104">
        <f t="shared" si="210"/>
        <v>0</v>
      </c>
      <c r="BH104">
        <f t="shared" si="211"/>
        <v>0</v>
      </c>
      <c r="BI104">
        <f t="shared" si="212"/>
        <v>0</v>
      </c>
      <c r="BJ104">
        <f t="shared" si="213"/>
        <v>0</v>
      </c>
      <c r="BK104">
        <f t="shared" si="214"/>
        <v>0</v>
      </c>
      <c r="BL104">
        <f t="shared" si="215"/>
        <v>0</v>
      </c>
      <c r="BM104">
        <f t="shared" si="216"/>
        <v>0</v>
      </c>
      <c r="BN104">
        <f t="shared" si="217"/>
        <v>0</v>
      </c>
      <c r="BO104">
        <f t="shared" si="218"/>
        <v>0</v>
      </c>
      <c r="BP104">
        <f t="shared" si="219"/>
        <v>0</v>
      </c>
      <c r="BQ104" t="str">
        <f t="shared" si="220"/>
        <v>NA</v>
      </c>
    </row>
    <row r="105" spans="4:69" x14ac:dyDescent="0.15">
      <c r="O105">
        <f t="shared" si="178"/>
        <v>0</v>
      </c>
      <c r="V105" s="39">
        <v>12</v>
      </c>
      <c r="W105" s="39">
        <v>4</v>
      </c>
      <c r="X105" s="15">
        <v>0</v>
      </c>
      <c r="Z105" s="14" t="str">
        <f t="shared" si="179"/>
        <v>NA</v>
      </c>
      <c r="AA105" s="14" t="str">
        <f t="shared" si="180"/>
        <v>NA</v>
      </c>
      <c r="AB105" s="14" t="str">
        <f t="shared" si="181"/>
        <v>NA</v>
      </c>
      <c r="AC105" s="14" t="str">
        <f t="shared" si="182"/>
        <v>NA</v>
      </c>
      <c r="AD105" s="14" t="str">
        <f t="shared" si="183"/>
        <v>NA</v>
      </c>
      <c r="AE105" s="14" t="str">
        <f t="shared" si="184"/>
        <v>NA</v>
      </c>
      <c r="AF105" s="14" t="str">
        <f t="shared" si="185"/>
        <v>NA</v>
      </c>
      <c r="AG105" s="14" t="str">
        <f t="shared" si="186"/>
        <v>NA</v>
      </c>
      <c r="AH105" s="14" t="str">
        <f t="shared" si="187"/>
        <v>NA</v>
      </c>
      <c r="AI105" s="14" t="str">
        <f t="shared" si="188"/>
        <v>NA</v>
      </c>
      <c r="AJ105" s="14" t="str">
        <f t="shared" si="189"/>
        <v>NA</v>
      </c>
      <c r="AK105" s="14" t="str">
        <f t="shared" si="190"/>
        <v>NA</v>
      </c>
      <c r="AL105" s="14">
        <f t="shared" si="191"/>
        <v>0</v>
      </c>
      <c r="AM105" s="14" t="str">
        <f t="shared" si="192"/>
        <v>NA</v>
      </c>
      <c r="AN105" s="11" t="str">
        <f t="shared" si="193"/>
        <v>NA</v>
      </c>
      <c r="AP105">
        <f t="shared" si="194"/>
        <v>0</v>
      </c>
      <c r="AQ105">
        <f t="shared" si="195"/>
        <v>0</v>
      </c>
      <c r="AR105">
        <f t="shared" si="196"/>
        <v>0</v>
      </c>
      <c r="AS105">
        <f t="shared" si="197"/>
        <v>0</v>
      </c>
      <c r="AT105">
        <f t="shared" si="198"/>
        <v>0</v>
      </c>
      <c r="AU105">
        <f t="shared" si="199"/>
        <v>0</v>
      </c>
      <c r="AV105">
        <f t="shared" si="200"/>
        <v>0</v>
      </c>
      <c r="AW105">
        <f t="shared" si="201"/>
        <v>0</v>
      </c>
      <c r="AX105">
        <f t="shared" si="202"/>
        <v>0</v>
      </c>
      <c r="AY105">
        <f t="shared" si="203"/>
        <v>0</v>
      </c>
      <c r="AZ105">
        <f t="shared" si="204"/>
        <v>0</v>
      </c>
      <c r="BA105">
        <f t="shared" si="205"/>
        <v>0</v>
      </c>
      <c r="BB105">
        <f t="shared" si="206"/>
        <v>0</v>
      </c>
      <c r="BD105">
        <f t="shared" si="207"/>
        <v>0</v>
      </c>
      <c r="BE105">
        <f t="shared" si="208"/>
        <v>0</v>
      </c>
      <c r="BF105">
        <f t="shared" si="209"/>
        <v>0</v>
      </c>
      <c r="BG105">
        <f t="shared" si="210"/>
        <v>0</v>
      </c>
      <c r="BH105">
        <f t="shared" si="211"/>
        <v>0</v>
      </c>
      <c r="BI105">
        <f t="shared" si="212"/>
        <v>0</v>
      </c>
      <c r="BJ105">
        <f t="shared" si="213"/>
        <v>0</v>
      </c>
      <c r="BK105">
        <f t="shared" si="214"/>
        <v>0</v>
      </c>
      <c r="BL105">
        <f t="shared" si="215"/>
        <v>0</v>
      </c>
      <c r="BM105">
        <f t="shared" si="216"/>
        <v>0</v>
      </c>
      <c r="BN105">
        <f t="shared" si="217"/>
        <v>0</v>
      </c>
      <c r="BO105">
        <f t="shared" si="218"/>
        <v>0</v>
      </c>
      <c r="BP105">
        <f t="shared" si="219"/>
        <v>0</v>
      </c>
      <c r="BQ105" t="str">
        <f t="shared" si="220"/>
        <v>NA</v>
      </c>
    </row>
    <row r="106" spans="4:69" x14ac:dyDescent="0.15">
      <c r="O106">
        <f t="shared" si="178"/>
        <v>0</v>
      </c>
      <c r="V106" s="39">
        <v>12</v>
      </c>
      <c r="W106" s="39">
        <v>4</v>
      </c>
      <c r="X106" s="15">
        <v>0</v>
      </c>
      <c r="Z106" s="14" t="str">
        <f t="shared" si="179"/>
        <v>NA</v>
      </c>
      <c r="AA106" s="14" t="str">
        <f t="shared" si="180"/>
        <v>NA</v>
      </c>
      <c r="AB106" s="14" t="str">
        <f t="shared" si="181"/>
        <v>NA</v>
      </c>
      <c r="AC106" s="14" t="str">
        <f t="shared" si="182"/>
        <v>NA</v>
      </c>
      <c r="AD106" s="14" t="str">
        <f t="shared" si="183"/>
        <v>NA</v>
      </c>
      <c r="AE106" s="14" t="str">
        <f t="shared" si="184"/>
        <v>NA</v>
      </c>
      <c r="AF106" s="14" t="str">
        <f t="shared" si="185"/>
        <v>NA</v>
      </c>
      <c r="AG106" s="14" t="str">
        <f t="shared" si="186"/>
        <v>NA</v>
      </c>
      <c r="AH106" s="14" t="str">
        <f t="shared" si="187"/>
        <v>NA</v>
      </c>
      <c r="AI106" s="14" t="str">
        <f t="shared" si="188"/>
        <v>NA</v>
      </c>
      <c r="AJ106" s="14" t="str">
        <f t="shared" si="189"/>
        <v>NA</v>
      </c>
      <c r="AK106" s="14" t="str">
        <f t="shared" si="190"/>
        <v>NA</v>
      </c>
      <c r="AL106" s="14">
        <f t="shared" si="191"/>
        <v>0</v>
      </c>
      <c r="AM106" s="14" t="str">
        <f t="shared" si="192"/>
        <v>NA</v>
      </c>
      <c r="AN106" s="11" t="str">
        <f t="shared" si="193"/>
        <v>NA</v>
      </c>
      <c r="AP106">
        <f t="shared" si="194"/>
        <v>0</v>
      </c>
      <c r="AQ106">
        <f t="shared" si="195"/>
        <v>0</v>
      </c>
      <c r="AR106">
        <f t="shared" si="196"/>
        <v>0</v>
      </c>
      <c r="AS106">
        <f t="shared" si="197"/>
        <v>0</v>
      </c>
      <c r="AT106">
        <f t="shared" si="198"/>
        <v>0</v>
      </c>
      <c r="AU106">
        <f t="shared" si="199"/>
        <v>0</v>
      </c>
      <c r="AV106">
        <f t="shared" si="200"/>
        <v>0</v>
      </c>
      <c r="AW106">
        <f t="shared" si="201"/>
        <v>0</v>
      </c>
      <c r="AX106">
        <f t="shared" si="202"/>
        <v>0</v>
      </c>
      <c r="AY106">
        <f t="shared" si="203"/>
        <v>0</v>
      </c>
      <c r="AZ106">
        <f t="shared" si="204"/>
        <v>0</v>
      </c>
      <c r="BA106">
        <f t="shared" si="205"/>
        <v>0</v>
      </c>
      <c r="BB106">
        <f t="shared" si="206"/>
        <v>0</v>
      </c>
      <c r="BD106">
        <f t="shared" si="207"/>
        <v>0</v>
      </c>
      <c r="BE106">
        <f t="shared" si="208"/>
        <v>0</v>
      </c>
      <c r="BF106">
        <f t="shared" si="209"/>
        <v>0</v>
      </c>
      <c r="BG106">
        <f t="shared" si="210"/>
        <v>0</v>
      </c>
      <c r="BH106">
        <f t="shared" si="211"/>
        <v>0</v>
      </c>
      <c r="BI106">
        <f t="shared" si="212"/>
        <v>0</v>
      </c>
      <c r="BJ106">
        <f t="shared" si="213"/>
        <v>0</v>
      </c>
      <c r="BK106">
        <f t="shared" si="214"/>
        <v>0</v>
      </c>
      <c r="BL106">
        <f t="shared" si="215"/>
        <v>0</v>
      </c>
      <c r="BM106">
        <f t="shared" si="216"/>
        <v>0</v>
      </c>
      <c r="BN106">
        <f t="shared" si="217"/>
        <v>0</v>
      </c>
      <c r="BO106">
        <f t="shared" si="218"/>
        <v>0</v>
      </c>
      <c r="BP106">
        <f t="shared" si="219"/>
        <v>0</v>
      </c>
      <c r="BQ106" t="str">
        <f t="shared" si="220"/>
        <v>NA</v>
      </c>
    </row>
    <row r="107" spans="4:69" x14ac:dyDescent="0.15">
      <c r="O107">
        <f t="shared" si="178"/>
        <v>0</v>
      </c>
      <c r="V107" s="39">
        <v>12</v>
      </c>
      <c r="W107" s="39">
        <v>4</v>
      </c>
      <c r="X107" s="15">
        <v>0</v>
      </c>
      <c r="Z107" s="14" t="str">
        <f t="shared" si="179"/>
        <v>NA</v>
      </c>
      <c r="AA107" s="14" t="str">
        <f t="shared" si="180"/>
        <v>NA</v>
      </c>
      <c r="AB107" s="14" t="str">
        <f t="shared" si="181"/>
        <v>NA</v>
      </c>
      <c r="AC107" s="14" t="str">
        <f t="shared" si="182"/>
        <v>NA</v>
      </c>
      <c r="AD107" s="14" t="str">
        <f t="shared" si="183"/>
        <v>NA</v>
      </c>
      <c r="AE107" s="14" t="str">
        <f t="shared" si="184"/>
        <v>NA</v>
      </c>
      <c r="AF107" s="14" t="str">
        <f t="shared" si="185"/>
        <v>NA</v>
      </c>
      <c r="AG107" s="14" t="str">
        <f t="shared" si="186"/>
        <v>NA</v>
      </c>
      <c r="AH107" s="14" t="str">
        <f t="shared" si="187"/>
        <v>NA</v>
      </c>
      <c r="AI107" s="14" t="str">
        <f t="shared" si="188"/>
        <v>NA</v>
      </c>
      <c r="AJ107" s="14" t="str">
        <f t="shared" si="189"/>
        <v>NA</v>
      </c>
      <c r="AK107" s="14" t="str">
        <f t="shared" si="190"/>
        <v>NA</v>
      </c>
      <c r="AL107" s="14">
        <f t="shared" si="191"/>
        <v>0</v>
      </c>
      <c r="AM107" s="14" t="str">
        <f t="shared" si="192"/>
        <v>NA</v>
      </c>
      <c r="AN107" s="11" t="str">
        <f t="shared" si="193"/>
        <v>NA</v>
      </c>
      <c r="AP107">
        <f t="shared" si="194"/>
        <v>0</v>
      </c>
      <c r="AQ107">
        <f t="shared" si="195"/>
        <v>0</v>
      </c>
      <c r="AR107">
        <f t="shared" si="196"/>
        <v>0</v>
      </c>
      <c r="AS107">
        <f t="shared" si="197"/>
        <v>0</v>
      </c>
      <c r="AT107">
        <f t="shared" si="198"/>
        <v>0</v>
      </c>
      <c r="AU107">
        <f t="shared" si="199"/>
        <v>0</v>
      </c>
      <c r="AV107">
        <f t="shared" si="200"/>
        <v>0</v>
      </c>
      <c r="AW107">
        <f t="shared" si="201"/>
        <v>0</v>
      </c>
      <c r="AX107">
        <f t="shared" si="202"/>
        <v>0</v>
      </c>
      <c r="AY107">
        <f t="shared" si="203"/>
        <v>0</v>
      </c>
      <c r="AZ107">
        <f t="shared" si="204"/>
        <v>0</v>
      </c>
      <c r="BA107">
        <f t="shared" si="205"/>
        <v>0</v>
      </c>
      <c r="BB107">
        <f t="shared" si="206"/>
        <v>0</v>
      </c>
      <c r="BD107">
        <f t="shared" si="207"/>
        <v>0</v>
      </c>
      <c r="BE107">
        <f t="shared" si="208"/>
        <v>0</v>
      </c>
      <c r="BF107">
        <f t="shared" si="209"/>
        <v>0</v>
      </c>
      <c r="BG107">
        <f t="shared" si="210"/>
        <v>0</v>
      </c>
      <c r="BH107">
        <f t="shared" si="211"/>
        <v>0</v>
      </c>
      <c r="BI107">
        <f t="shared" si="212"/>
        <v>0</v>
      </c>
      <c r="BJ107">
        <f t="shared" si="213"/>
        <v>0</v>
      </c>
      <c r="BK107">
        <f t="shared" si="214"/>
        <v>0</v>
      </c>
      <c r="BL107">
        <f t="shared" si="215"/>
        <v>0</v>
      </c>
      <c r="BM107">
        <f t="shared" si="216"/>
        <v>0</v>
      </c>
      <c r="BN107">
        <f t="shared" si="217"/>
        <v>0</v>
      </c>
      <c r="BO107">
        <f t="shared" si="218"/>
        <v>0</v>
      </c>
      <c r="BP107">
        <f t="shared" si="219"/>
        <v>0</v>
      </c>
      <c r="BQ107" t="str">
        <f t="shared" si="220"/>
        <v>NA</v>
      </c>
    </row>
    <row r="108" spans="4:69" x14ac:dyDescent="0.15">
      <c r="O108">
        <f t="shared" si="178"/>
        <v>0</v>
      </c>
      <c r="V108" s="39">
        <v>12</v>
      </c>
      <c r="W108" s="39">
        <v>4</v>
      </c>
      <c r="X108" s="15">
        <v>0</v>
      </c>
      <c r="Z108" s="14" t="str">
        <f t="shared" si="179"/>
        <v>NA</v>
      </c>
      <c r="AA108" s="14" t="str">
        <f t="shared" si="180"/>
        <v>NA</v>
      </c>
      <c r="AB108" s="14" t="str">
        <f t="shared" si="181"/>
        <v>NA</v>
      </c>
      <c r="AC108" s="14" t="str">
        <f t="shared" si="182"/>
        <v>NA</v>
      </c>
      <c r="AD108" s="14" t="str">
        <f t="shared" si="183"/>
        <v>NA</v>
      </c>
      <c r="AE108" s="14" t="str">
        <f t="shared" si="184"/>
        <v>NA</v>
      </c>
      <c r="AF108" s="14" t="str">
        <f t="shared" si="185"/>
        <v>NA</v>
      </c>
      <c r="AG108" s="14" t="str">
        <f t="shared" si="186"/>
        <v>NA</v>
      </c>
      <c r="AH108" s="14" t="str">
        <f t="shared" si="187"/>
        <v>NA</v>
      </c>
      <c r="AI108" s="14" t="str">
        <f t="shared" si="188"/>
        <v>NA</v>
      </c>
      <c r="AJ108" s="14" t="str">
        <f t="shared" si="189"/>
        <v>NA</v>
      </c>
      <c r="AK108" s="14" t="str">
        <f t="shared" si="190"/>
        <v>NA</v>
      </c>
      <c r="AL108" s="14">
        <f t="shared" si="191"/>
        <v>0</v>
      </c>
      <c r="AM108" s="14" t="str">
        <f t="shared" si="192"/>
        <v>NA</v>
      </c>
      <c r="AN108" s="11" t="str">
        <f t="shared" si="193"/>
        <v>NA</v>
      </c>
      <c r="AP108">
        <f t="shared" si="194"/>
        <v>0</v>
      </c>
      <c r="AQ108">
        <f t="shared" si="195"/>
        <v>0</v>
      </c>
      <c r="AR108">
        <f t="shared" si="196"/>
        <v>0</v>
      </c>
      <c r="AS108">
        <f t="shared" si="197"/>
        <v>0</v>
      </c>
      <c r="AT108">
        <f t="shared" si="198"/>
        <v>0</v>
      </c>
      <c r="AU108">
        <f t="shared" si="199"/>
        <v>0</v>
      </c>
      <c r="AV108">
        <f t="shared" si="200"/>
        <v>0</v>
      </c>
      <c r="AW108">
        <f t="shared" si="201"/>
        <v>0</v>
      </c>
      <c r="AX108">
        <f t="shared" si="202"/>
        <v>0</v>
      </c>
      <c r="AY108">
        <f t="shared" si="203"/>
        <v>0</v>
      </c>
      <c r="AZ108">
        <f t="shared" si="204"/>
        <v>0</v>
      </c>
      <c r="BA108">
        <f t="shared" si="205"/>
        <v>0</v>
      </c>
      <c r="BB108">
        <f t="shared" si="206"/>
        <v>0</v>
      </c>
      <c r="BD108">
        <f t="shared" si="207"/>
        <v>0</v>
      </c>
      <c r="BE108">
        <f t="shared" si="208"/>
        <v>0</v>
      </c>
      <c r="BF108">
        <f t="shared" si="209"/>
        <v>0</v>
      </c>
      <c r="BG108">
        <f t="shared" si="210"/>
        <v>0</v>
      </c>
      <c r="BH108">
        <f t="shared" si="211"/>
        <v>0</v>
      </c>
      <c r="BI108">
        <f t="shared" si="212"/>
        <v>0</v>
      </c>
      <c r="BJ108">
        <f t="shared" si="213"/>
        <v>0</v>
      </c>
      <c r="BK108">
        <f t="shared" si="214"/>
        <v>0</v>
      </c>
      <c r="BL108">
        <f t="shared" si="215"/>
        <v>0</v>
      </c>
      <c r="BM108">
        <f t="shared" si="216"/>
        <v>0</v>
      </c>
      <c r="BN108">
        <f t="shared" si="217"/>
        <v>0</v>
      </c>
      <c r="BO108">
        <f t="shared" si="218"/>
        <v>0</v>
      </c>
      <c r="BP108">
        <f t="shared" si="219"/>
        <v>0</v>
      </c>
      <c r="BQ108" t="str">
        <f t="shared" si="220"/>
        <v>NA</v>
      </c>
    </row>
    <row r="109" spans="4:69" s="27" customFormat="1" x14ac:dyDescent="0.15"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7">
        <f t="shared" si="178"/>
        <v>0</v>
      </c>
      <c r="P109"/>
      <c r="Q109" s="28"/>
      <c r="R109" s="28"/>
      <c r="S109" s="28"/>
      <c r="U109" s="28"/>
      <c r="V109" s="29">
        <v>12</v>
      </c>
      <c r="W109" s="29">
        <v>4</v>
      </c>
      <c r="X109" s="15">
        <v>0</v>
      </c>
      <c r="Z109" s="30" t="str">
        <f t="shared" si="179"/>
        <v>NA</v>
      </c>
      <c r="AA109" s="30" t="str">
        <f t="shared" si="180"/>
        <v>NA</v>
      </c>
      <c r="AB109" s="30" t="str">
        <f t="shared" si="181"/>
        <v>NA</v>
      </c>
      <c r="AC109" s="30" t="str">
        <f t="shared" si="182"/>
        <v>NA</v>
      </c>
      <c r="AD109" s="30" t="str">
        <f t="shared" si="183"/>
        <v>NA</v>
      </c>
      <c r="AE109" s="30" t="str">
        <f t="shared" si="184"/>
        <v>NA</v>
      </c>
      <c r="AF109" s="30" t="str">
        <f t="shared" si="185"/>
        <v>NA</v>
      </c>
      <c r="AG109" s="30" t="str">
        <f t="shared" si="186"/>
        <v>NA</v>
      </c>
      <c r="AH109" s="30" t="str">
        <f t="shared" si="187"/>
        <v>NA</v>
      </c>
      <c r="AI109" s="30" t="str">
        <f t="shared" si="188"/>
        <v>NA</v>
      </c>
      <c r="AJ109" s="30" t="str">
        <f t="shared" si="189"/>
        <v>NA</v>
      </c>
      <c r="AK109" s="30" t="str">
        <f t="shared" si="190"/>
        <v>NA</v>
      </c>
      <c r="AL109" s="30">
        <f t="shared" si="191"/>
        <v>0</v>
      </c>
      <c r="AM109" s="30" t="str">
        <f t="shared" si="192"/>
        <v>NA</v>
      </c>
      <c r="AN109" s="31" t="str">
        <f t="shared" si="193"/>
        <v>NA</v>
      </c>
      <c r="AP109" s="27">
        <f t="shared" si="194"/>
        <v>0</v>
      </c>
      <c r="AQ109" s="27">
        <f t="shared" si="195"/>
        <v>0</v>
      </c>
      <c r="AR109" s="27">
        <f t="shared" si="196"/>
        <v>0</v>
      </c>
      <c r="AS109" s="27">
        <f t="shared" si="197"/>
        <v>0</v>
      </c>
      <c r="AT109" s="27">
        <f t="shared" si="198"/>
        <v>0</v>
      </c>
      <c r="AU109" s="27">
        <f t="shared" si="199"/>
        <v>0</v>
      </c>
      <c r="AV109" s="27">
        <f t="shared" si="200"/>
        <v>0</v>
      </c>
      <c r="AW109" s="27">
        <f t="shared" si="201"/>
        <v>0</v>
      </c>
      <c r="AX109" s="27">
        <f t="shared" si="202"/>
        <v>0</v>
      </c>
      <c r="AY109" s="27">
        <f t="shared" si="203"/>
        <v>0</v>
      </c>
      <c r="AZ109" s="27">
        <f t="shared" si="204"/>
        <v>0</v>
      </c>
      <c r="BA109" s="27">
        <f t="shared" si="205"/>
        <v>0</v>
      </c>
      <c r="BB109" s="27">
        <f t="shared" si="206"/>
        <v>0</v>
      </c>
      <c r="BD109" s="27">
        <f t="shared" si="207"/>
        <v>0</v>
      </c>
      <c r="BE109" s="27">
        <f t="shared" si="208"/>
        <v>0</v>
      </c>
      <c r="BF109" s="27">
        <f t="shared" si="209"/>
        <v>0</v>
      </c>
      <c r="BG109" s="27">
        <f t="shared" si="210"/>
        <v>0</v>
      </c>
      <c r="BH109" s="27">
        <f t="shared" si="211"/>
        <v>0</v>
      </c>
      <c r="BI109" s="27">
        <f t="shared" si="212"/>
        <v>0</v>
      </c>
      <c r="BJ109" s="27">
        <f t="shared" si="213"/>
        <v>0</v>
      </c>
      <c r="BK109" s="27">
        <f t="shared" si="214"/>
        <v>0</v>
      </c>
      <c r="BL109" s="27">
        <f t="shared" si="215"/>
        <v>0</v>
      </c>
      <c r="BM109" s="27">
        <f t="shared" si="216"/>
        <v>0</v>
      </c>
      <c r="BN109" s="27">
        <f t="shared" si="217"/>
        <v>0</v>
      </c>
      <c r="BO109" s="27">
        <f t="shared" si="218"/>
        <v>0</v>
      </c>
      <c r="BP109" s="27">
        <f t="shared" si="219"/>
        <v>0</v>
      </c>
      <c r="BQ109" s="27" t="str">
        <f t="shared" si="220"/>
        <v>NA</v>
      </c>
    </row>
    <row r="110" spans="4:69" s="27" customFormat="1" x14ac:dyDescent="0.15"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7">
        <f t="shared" si="178"/>
        <v>0</v>
      </c>
      <c r="P110"/>
      <c r="Q110" s="28"/>
      <c r="R110" s="28"/>
      <c r="S110" s="28"/>
      <c r="U110" s="28"/>
      <c r="V110" s="29">
        <v>12</v>
      </c>
      <c r="W110" s="29">
        <v>4</v>
      </c>
      <c r="X110" s="15">
        <v>0</v>
      </c>
      <c r="Z110" s="30" t="str">
        <f t="shared" si="179"/>
        <v>NA</v>
      </c>
      <c r="AA110" s="30" t="str">
        <f t="shared" si="180"/>
        <v>NA</v>
      </c>
      <c r="AB110" s="30" t="str">
        <f t="shared" si="181"/>
        <v>NA</v>
      </c>
      <c r="AC110" s="30" t="str">
        <f t="shared" si="182"/>
        <v>NA</v>
      </c>
      <c r="AD110" s="30" t="str">
        <f t="shared" si="183"/>
        <v>NA</v>
      </c>
      <c r="AE110" s="30" t="str">
        <f t="shared" si="184"/>
        <v>NA</v>
      </c>
      <c r="AF110" s="30" t="str">
        <f t="shared" si="185"/>
        <v>NA</v>
      </c>
      <c r="AG110" s="30" t="str">
        <f t="shared" si="186"/>
        <v>NA</v>
      </c>
      <c r="AH110" s="30" t="str">
        <f t="shared" si="187"/>
        <v>NA</v>
      </c>
      <c r="AI110" s="30" t="str">
        <f t="shared" si="188"/>
        <v>NA</v>
      </c>
      <c r="AJ110" s="30" t="str">
        <f t="shared" si="189"/>
        <v>NA</v>
      </c>
      <c r="AK110" s="30" t="str">
        <f t="shared" si="190"/>
        <v>NA</v>
      </c>
      <c r="AL110" s="30">
        <f t="shared" si="191"/>
        <v>0</v>
      </c>
      <c r="AM110" s="30" t="str">
        <f t="shared" si="192"/>
        <v>NA</v>
      </c>
      <c r="AN110" s="31" t="str">
        <f t="shared" si="193"/>
        <v>NA</v>
      </c>
      <c r="AP110" s="27">
        <f t="shared" si="194"/>
        <v>0</v>
      </c>
      <c r="AQ110" s="27">
        <f t="shared" si="195"/>
        <v>0</v>
      </c>
      <c r="AR110" s="27">
        <f t="shared" si="196"/>
        <v>0</v>
      </c>
      <c r="AS110" s="27">
        <f t="shared" si="197"/>
        <v>0</v>
      </c>
      <c r="AT110" s="27">
        <f t="shared" si="198"/>
        <v>0</v>
      </c>
      <c r="AU110" s="27">
        <f t="shared" si="199"/>
        <v>0</v>
      </c>
      <c r="AV110" s="27">
        <f t="shared" si="200"/>
        <v>0</v>
      </c>
      <c r="AW110" s="27">
        <f t="shared" si="201"/>
        <v>0</v>
      </c>
      <c r="AX110" s="27">
        <f t="shared" si="202"/>
        <v>0</v>
      </c>
      <c r="AY110" s="27">
        <f t="shared" si="203"/>
        <v>0</v>
      </c>
      <c r="AZ110" s="27">
        <f t="shared" si="204"/>
        <v>0</v>
      </c>
      <c r="BA110" s="27">
        <f t="shared" si="205"/>
        <v>0</v>
      </c>
      <c r="BB110" s="27">
        <f t="shared" si="206"/>
        <v>0</v>
      </c>
      <c r="BD110" s="27">
        <f t="shared" si="207"/>
        <v>0</v>
      </c>
      <c r="BE110" s="27">
        <f t="shared" si="208"/>
        <v>0</v>
      </c>
      <c r="BF110" s="27">
        <f t="shared" si="209"/>
        <v>0</v>
      </c>
      <c r="BG110" s="27">
        <f t="shared" si="210"/>
        <v>0</v>
      </c>
      <c r="BH110" s="27">
        <f t="shared" si="211"/>
        <v>0</v>
      </c>
      <c r="BI110" s="27">
        <f t="shared" si="212"/>
        <v>0</v>
      </c>
      <c r="BJ110" s="27">
        <f t="shared" si="213"/>
        <v>0</v>
      </c>
      <c r="BK110" s="27">
        <f t="shared" si="214"/>
        <v>0</v>
      </c>
      <c r="BL110" s="27">
        <f t="shared" si="215"/>
        <v>0</v>
      </c>
      <c r="BM110" s="27">
        <f t="shared" si="216"/>
        <v>0</v>
      </c>
      <c r="BN110" s="27">
        <f t="shared" si="217"/>
        <v>0</v>
      </c>
      <c r="BO110" s="27">
        <f t="shared" si="218"/>
        <v>0</v>
      </c>
      <c r="BP110" s="27">
        <f t="shared" si="219"/>
        <v>0</v>
      </c>
      <c r="BQ110" s="27" t="str">
        <f t="shared" si="220"/>
        <v>NA</v>
      </c>
    </row>
    <row r="111" spans="4:69" x14ac:dyDescent="0.15">
      <c r="O111">
        <f t="shared" si="178"/>
        <v>0</v>
      </c>
      <c r="V111" s="39">
        <v>12</v>
      </c>
      <c r="W111" s="39">
        <v>4</v>
      </c>
      <c r="X111" s="15">
        <v>0</v>
      </c>
      <c r="Z111" s="14" t="str">
        <f t="shared" si="179"/>
        <v>NA</v>
      </c>
      <c r="AA111" s="14" t="str">
        <f t="shared" si="180"/>
        <v>NA</v>
      </c>
      <c r="AB111" s="14" t="str">
        <f t="shared" si="181"/>
        <v>NA</v>
      </c>
      <c r="AC111" s="14" t="str">
        <f t="shared" si="182"/>
        <v>NA</v>
      </c>
      <c r="AD111" s="14" t="str">
        <f t="shared" si="183"/>
        <v>NA</v>
      </c>
      <c r="AE111" s="14" t="str">
        <f t="shared" si="184"/>
        <v>NA</v>
      </c>
      <c r="AF111" s="14" t="str">
        <f t="shared" si="185"/>
        <v>NA</v>
      </c>
      <c r="AG111" s="14" t="str">
        <f t="shared" si="186"/>
        <v>NA</v>
      </c>
      <c r="AH111" s="14" t="str">
        <f t="shared" si="187"/>
        <v>NA</v>
      </c>
      <c r="AI111" s="14" t="str">
        <f t="shared" si="188"/>
        <v>NA</v>
      </c>
      <c r="AJ111" s="14" t="str">
        <f t="shared" si="189"/>
        <v>NA</v>
      </c>
      <c r="AK111" s="14" t="str">
        <f t="shared" si="190"/>
        <v>NA</v>
      </c>
      <c r="AL111" s="14">
        <f t="shared" si="191"/>
        <v>0</v>
      </c>
      <c r="AM111" s="14" t="str">
        <f t="shared" si="192"/>
        <v>NA</v>
      </c>
      <c r="AN111" s="11" t="str">
        <f t="shared" si="193"/>
        <v>NA</v>
      </c>
      <c r="AP111">
        <f t="shared" si="194"/>
        <v>0</v>
      </c>
      <c r="AQ111">
        <f t="shared" si="195"/>
        <v>0</v>
      </c>
      <c r="AR111">
        <f t="shared" si="196"/>
        <v>0</v>
      </c>
      <c r="AS111">
        <f t="shared" si="197"/>
        <v>0</v>
      </c>
      <c r="AT111">
        <f t="shared" si="198"/>
        <v>0</v>
      </c>
      <c r="AU111">
        <f t="shared" si="199"/>
        <v>0</v>
      </c>
      <c r="AV111">
        <f t="shared" si="200"/>
        <v>0</v>
      </c>
      <c r="AW111">
        <f t="shared" si="201"/>
        <v>0</v>
      </c>
      <c r="AX111">
        <f t="shared" si="202"/>
        <v>0</v>
      </c>
      <c r="AY111">
        <f t="shared" si="203"/>
        <v>0</v>
      </c>
      <c r="AZ111">
        <f t="shared" si="204"/>
        <v>0</v>
      </c>
      <c r="BA111">
        <f t="shared" si="205"/>
        <v>0</v>
      </c>
      <c r="BB111">
        <f t="shared" si="206"/>
        <v>0</v>
      </c>
      <c r="BD111">
        <f t="shared" si="207"/>
        <v>0</v>
      </c>
      <c r="BE111">
        <f t="shared" si="208"/>
        <v>0</v>
      </c>
      <c r="BF111">
        <f t="shared" si="209"/>
        <v>0</v>
      </c>
      <c r="BG111">
        <f t="shared" si="210"/>
        <v>0</v>
      </c>
      <c r="BH111">
        <f t="shared" si="211"/>
        <v>0</v>
      </c>
      <c r="BI111">
        <f t="shared" si="212"/>
        <v>0</v>
      </c>
      <c r="BJ111">
        <f t="shared" si="213"/>
        <v>0</v>
      </c>
      <c r="BK111">
        <f t="shared" si="214"/>
        <v>0</v>
      </c>
      <c r="BL111">
        <f t="shared" si="215"/>
        <v>0</v>
      </c>
      <c r="BM111">
        <f t="shared" si="216"/>
        <v>0</v>
      </c>
      <c r="BN111">
        <f t="shared" si="217"/>
        <v>0</v>
      </c>
      <c r="BO111">
        <f t="shared" si="218"/>
        <v>0</v>
      </c>
      <c r="BP111">
        <f t="shared" si="219"/>
        <v>0</v>
      </c>
      <c r="BQ111" t="str">
        <f t="shared" si="220"/>
        <v>NA</v>
      </c>
    </row>
    <row r="112" spans="4:69" x14ac:dyDescent="0.15">
      <c r="O112">
        <f t="shared" si="178"/>
        <v>0</v>
      </c>
      <c r="V112" s="39">
        <v>12</v>
      </c>
      <c r="W112" s="39">
        <v>4</v>
      </c>
      <c r="X112" s="15">
        <v>0</v>
      </c>
      <c r="Z112" s="14" t="str">
        <f t="shared" si="179"/>
        <v>NA</v>
      </c>
      <c r="AA112" s="14" t="str">
        <f t="shared" si="180"/>
        <v>NA</v>
      </c>
      <c r="AB112" s="14" t="str">
        <f t="shared" si="181"/>
        <v>NA</v>
      </c>
      <c r="AC112" s="14" t="str">
        <f t="shared" si="182"/>
        <v>NA</v>
      </c>
      <c r="AD112" s="14" t="str">
        <f t="shared" si="183"/>
        <v>NA</v>
      </c>
      <c r="AE112" s="14" t="str">
        <f t="shared" si="184"/>
        <v>NA</v>
      </c>
      <c r="AF112" s="14" t="str">
        <f t="shared" si="185"/>
        <v>NA</v>
      </c>
      <c r="AG112" s="14" t="str">
        <f t="shared" si="186"/>
        <v>NA</v>
      </c>
      <c r="AH112" s="14" t="str">
        <f t="shared" si="187"/>
        <v>NA</v>
      </c>
      <c r="AI112" s="14" t="str">
        <f t="shared" si="188"/>
        <v>NA</v>
      </c>
      <c r="AJ112" s="14" t="str">
        <f t="shared" si="189"/>
        <v>NA</v>
      </c>
      <c r="AK112" s="14" t="str">
        <f t="shared" si="190"/>
        <v>NA</v>
      </c>
      <c r="AL112" s="14">
        <f t="shared" si="191"/>
        <v>0</v>
      </c>
      <c r="AM112" s="14" t="str">
        <f t="shared" si="192"/>
        <v>NA</v>
      </c>
      <c r="AN112" s="11" t="str">
        <f t="shared" si="193"/>
        <v>NA</v>
      </c>
      <c r="AP112">
        <f t="shared" si="194"/>
        <v>0</v>
      </c>
      <c r="AQ112">
        <f t="shared" si="195"/>
        <v>0</v>
      </c>
      <c r="AR112">
        <f t="shared" si="196"/>
        <v>0</v>
      </c>
      <c r="AS112">
        <f t="shared" si="197"/>
        <v>0</v>
      </c>
      <c r="AT112">
        <f t="shared" si="198"/>
        <v>0</v>
      </c>
      <c r="AU112">
        <f t="shared" si="199"/>
        <v>0</v>
      </c>
      <c r="AV112">
        <f t="shared" si="200"/>
        <v>0</v>
      </c>
      <c r="AW112">
        <f t="shared" si="201"/>
        <v>0</v>
      </c>
      <c r="AX112">
        <f t="shared" si="202"/>
        <v>0</v>
      </c>
      <c r="AY112">
        <f t="shared" si="203"/>
        <v>0</v>
      </c>
      <c r="AZ112">
        <f t="shared" si="204"/>
        <v>0</v>
      </c>
      <c r="BA112">
        <f t="shared" si="205"/>
        <v>0</v>
      </c>
      <c r="BB112">
        <f t="shared" si="206"/>
        <v>0</v>
      </c>
      <c r="BD112">
        <f t="shared" si="207"/>
        <v>0</v>
      </c>
      <c r="BE112">
        <f t="shared" si="208"/>
        <v>0</v>
      </c>
      <c r="BF112">
        <f t="shared" si="209"/>
        <v>0</v>
      </c>
      <c r="BG112">
        <f t="shared" si="210"/>
        <v>0</v>
      </c>
      <c r="BH112">
        <f t="shared" si="211"/>
        <v>0</v>
      </c>
      <c r="BI112">
        <f t="shared" si="212"/>
        <v>0</v>
      </c>
      <c r="BJ112">
        <f t="shared" si="213"/>
        <v>0</v>
      </c>
      <c r="BK112">
        <f t="shared" si="214"/>
        <v>0</v>
      </c>
      <c r="BL112">
        <f t="shared" si="215"/>
        <v>0</v>
      </c>
      <c r="BM112">
        <f t="shared" si="216"/>
        <v>0</v>
      </c>
      <c r="BN112">
        <f t="shared" si="217"/>
        <v>0</v>
      </c>
      <c r="BO112">
        <f t="shared" si="218"/>
        <v>0</v>
      </c>
      <c r="BP112">
        <f t="shared" si="219"/>
        <v>0</v>
      </c>
      <c r="BQ112" t="str">
        <f t="shared" si="220"/>
        <v>NA</v>
      </c>
    </row>
    <row r="113" spans="15:69" x14ac:dyDescent="0.15">
      <c r="O113">
        <f t="shared" si="178"/>
        <v>0</v>
      </c>
      <c r="V113" s="39">
        <v>12</v>
      </c>
      <c r="W113" s="39">
        <v>4</v>
      </c>
      <c r="X113" s="15">
        <v>0</v>
      </c>
      <c r="Z113" s="14" t="str">
        <f t="shared" si="179"/>
        <v>NA</v>
      </c>
      <c r="AA113" s="14" t="str">
        <f t="shared" si="180"/>
        <v>NA</v>
      </c>
      <c r="AB113" s="14" t="str">
        <f t="shared" si="181"/>
        <v>NA</v>
      </c>
      <c r="AC113" s="14" t="str">
        <f t="shared" si="182"/>
        <v>NA</v>
      </c>
      <c r="AD113" s="14" t="str">
        <f t="shared" si="183"/>
        <v>NA</v>
      </c>
      <c r="AE113" s="14" t="str">
        <f t="shared" si="184"/>
        <v>NA</v>
      </c>
      <c r="AF113" s="14" t="str">
        <f t="shared" si="185"/>
        <v>NA</v>
      </c>
      <c r="AG113" s="14" t="str">
        <f t="shared" si="186"/>
        <v>NA</v>
      </c>
      <c r="AH113" s="14" t="str">
        <f t="shared" si="187"/>
        <v>NA</v>
      </c>
      <c r="AI113" s="14" t="str">
        <f t="shared" si="188"/>
        <v>NA</v>
      </c>
      <c r="AJ113" s="14" t="str">
        <f t="shared" si="189"/>
        <v>NA</v>
      </c>
      <c r="AK113" s="14" t="str">
        <f t="shared" si="190"/>
        <v>NA</v>
      </c>
      <c r="AL113" s="14">
        <f t="shared" si="191"/>
        <v>0</v>
      </c>
      <c r="AM113" s="14" t="str">
        <f t="shared" si="192"/>
        <v>NA</v>
      </c>
      <c r="AN113" s="11" t="str">
        <f t="shared" si="193"/>
        <v>NA</v>
      </c>
      <c r="AP113">
        <f t="shared" si="194"/>
        <v>0</v>
      </c>
      <c r="AQ113">
        <f t="shared" si="195"/>
        <v>0</v>
      </c>
      <c r="AR113">
        <f t="shared" si="196"/>
        <v>0</v>
      </c>
      <c r="AS113">
        <f t="shared" si="197"/>
        <v>0</v>
      </c>
      <c r="AT113">
        <f t="shared" si="198"/>
        <v>0</v>
      </c>
      <c r="AU113">
        <f t="shared" si="199"/>
        <v>0</v>
      </c>
      <c r="AV113">
        <f t="shared" si="200"/>
        <v>0</v>
      </c>
      <c r="AW113">
        <f t="shared" si="201"/>
        <v>0</v>
      </c>
      <c r="AX113">
        <f t="shared" si="202"/>
        <v>0</v>
      </c>
      <c r="AY113">
        <f t="shared" si="203"/>
        <v>0</v>
      </c>
      <c r="AZ113">
        <f t="shared" si="204"/>
        <v>0</v>
      </c>
      <c r="BA113">
        <f t="shared" si="205"/>
        <v>0</v>
      </c>
      <c r="BB113">
        <f t="shared" si="206"/>
        <v>0</v>
      </c>
      <c r="BD113">
        <f t="shared" si="207"/>
        <v>0</v>
      </c>
      <c r="BE113">
        <f t="shared" si="208"/>
        <v>0</v>
      </c>
      <c r="BF113">
        <f t="shared" si="209"/>
        <v>0</v>
      </c>
      <c r="BG113">
        <f t="shared" si="210"/>
        <v>0</v>
      </c>
      <c r="BH113">
        <f t="shared" si="211"/>
        <v>0</v>
      </c>
      <c r="BI113">
        <f t="shared" si="212"/>
        <v>0</v>
      </c>
      <c r="BJ113">
        <f t="shared" si="213"/>
        <v>0</v>
      </c>
      <c r="BK113">
        <f t="shared" si="214"/>
        <v>0</v>
      </c>
      <c r="BL113">
        <f t="shared" si="215"/>
        <v>0</v>
      </c>
      <c r="BM113">
        <f t="shared" si="216"/>
        <v>0</v>
      </c>
      <c r="BN113">
        <f t="shared" si="217"/>
        <v>0</v>
      </c>
      <c r="BO113">
        <f t="shared" si="218"/>
        <v>0</v>
      </c>
      <c r="BP113">
        <f t="shared" si="219"/>
        <v>0</v>
      </c>
      <c r="BQ113" t="str">
        <f t="shared" si="220"/>
        <v>NA</v>
      </c>
    </row>
    <row r="114" spans="15:69" x14ac:dyDescent="0.15">
      <c r="O114">
        <f t="shared" si="178"/>
        <v>0</v>
      </c>
      <c r="V114" s="39">
        <v>12</v>
      </c>
      <c r="W114" s="39">
        <v>4</v>
      </c>
      <c r="X114" s="15">
        <v>0</v>
      </c>
      <c r="Z114" s="14" t="str">
        <f t="shared" si="179"/>
        <v>NA</v>
      </c>
      <c r="AA114" s="14" t="str">
        <f t="shared" si="180"/>
        <v>NA</v>
      </c>
      <c r="AB114" s="14" t="str">
        <f t="shared" si="181"/>
        <v>NA</v>
      </c>
      <c r="AC114" s="14" t="str">
        <f t="shared" si="182"/>
        <v>NA</v>
      </c>
      <c r="AD114" s="14" t="str">
        <f t="shared" si="183"/>
        <v>NA</v>
      </c>
      <c r="AE114" s="14" t="str">
        <f t="shared" si="184"/>
        <v>NA</v>
      </c>
      <c r="AF114" s="14" t="str">
        <f t="shared" si="185"/>
        <v>NA</v>
      </c>
      <c r="AG114" s="14" t="str">
        <f t="shared" si="186"/>
        <v>NA</v>
      </c>
      <c r="AH114" s="14" t="str">
        <f t="shared" si="187"/>
        <v>NA</v>
      </c>
      <c r="AI114" s="14" t="str">
        <f t="shared" si="188"/>
        <v>NA</v>
      </c>
      <c r="AJ114" s="14" t="str">
        <f t="shared" si="189"/>
        <v>NA</v>
      </c>
      <c r="AK114" s="14" t="str">
        <f t="shared" si="190"/>
        <v>NA</v>
      </c>
      <c r="AL114" s="14">
        <f t="shared" si="191"/>
        <v>0</v>
      </c>
      <c r="AM114" s="14" t="str">
        <f t="shared" si="192"/>
        <v>NA</v>
      </c>
      <c r="AN114" s="11" t="str">
        <f t="shared" si="193"/>
        <v>NA</v>
      </c>
      <c r="AP114">
        <f t="shared" si="194"/>
        <v>0</v>
      </c>
      <c r="AQ114">
        <f t="shared" si="195"/>
        <v>0</v>
      </c>
      <c r="AR114">
        <f t="shared" si="196"/>
        <v>0</v>
      </c>
      <c r="AS114">
        <f t="shared" si="197"/>
        <v>0</v>
      </c>
      <c r="AT114">
        <f t="shared" si="198"/>
        <v>0</v>
      </c>
      <c r="AU114">
        <f t="shared" si="199"/>
        <v>0</v>
      </c>
      <c r="AV114">
        <f t="shared" si="200"/>
        <v>0</v>
      </c>
      <c r="AW114">
        <f t="shared" si="201"/>
        <v>0</v>
      </c>
      <c r="AX114">
        <f t="shared" si="202"/>
        <v>0</v>
      </c>
      <c r="AY114">
        <f t="shared" si="203"/>
        <v>0</v>
      </c>
      <c r="AZ114">
        <f t="shared" si="204"/>
        <v>0</v>
      </c>
      <c r="BA114">
        <f t="shared" si="205"/>
        <v>0</v>
      </c>
      <c r="BB114">
        <f t="shared" si="206"/>
        <v>0</v>
      </c>
      <c r="BD114">
        <f t="shared" si="207"/>
        <v>0</v>
      </c>
      <c r="BE114">
        <f t="shared" si="208"/>
        <v>0</v>
      </c>
      <c r="BF114">
        <f t="shared" si="209"/>
        <v>0</v>
      </c>
      <c r="BG114">
        <f t="shared" si="210"/>
        <v>0</v>
      </c>
      <c r="BH114">
        <f t="shared" si="211"/>
        <v>0</v>
      </c>
      <c r="BI114">
        <f t="shared" si="212"/>
        <v>0</v>
      </c>
      <c r="BJ114">
        <f t="shared" si="213"/>
        <v>0</v>
      </c>
      <c r="BK114">
        <f t="shared" si="214"/>
        <v>0</v>
      </c>
      <c r="BL114">
        <f t="shared" si="215"/>
        <v>0</v>
      </c>
      <c r="BM114">
        <f t="shared" si="216"/>
        <v>0</v>
      </c>
      <c r="BN114">
        <f t="shared" si="217"/>
        <v>0</v>
      </c>
      <c r="BO114">
        <f t="shared" si="218"/>
        <v>0</v>
      </c>
      <c r="BP114">
        <f t="shared" si="219"/>
        <v>0</v>
      </c>
      <c r="BQ114" t="str">
        <f t="shared" si="220"/>
        <v>NA</v>
      </c>
    </row>
    <row r="115" spans="15:69" x14ac:dyDescent="0.15">
      <c r="O115">
        <f t="shared" si="178"/>
        <v>0</v>
      </c>
      <c r="V115" s="39">
        <v>12</v>
      </c>
      <c r="W115" s="39">
        <v>4</v>
      </c>
      <c r="X115" s="15">
        <v>0</v>
      </c>
      <c r="Z115" s="14" t="str">
        <f t="shared" si="179"/>
        <v>NA</v>
      </c>
      <c r="AA115" s="14" t="str">
        <f t="shared" si="180"/>
        <v>NA</v>
      </c>
      <c r="AB115" s="14" t="str">
        <f t="shared" si="181"/>
        <v>NA</v>
      </c>
      <c r="AC115" s="14" t="str">
        <f t="shared" si="182"/>
        <v>NA</v>
      </c>
      <c r="AD115" s="14" t="str">
        <f t="shared" si="183"/>
        <v>NA</v>
      </c>
      <c r="AE115" s="14" t="str">
        <f t="shared" si="184"/>
        <v>NA</v>
      </c>
      <c r="AF115" s="14" t="str">
        <f t="shared" si="185"/>
        <v>NA</v>
      </c>
      <c r="AG115" s="14" t="str">
        <f t="shared" si="186"/>
        <v>NA</v>
      </c>
      <c r="AH115" s="14" t="str">
        <f t="shared" si="187"/>
        <v>NA</v>
      </c>
      <c r="AI115" s="14" t="str">
        <f t="shared" si="188"/>
        <v>NA</v>
      </c>
      <c r="AJ115" s="14" t="str">
        <f t="shared" si="189"/>
        <v>NA</v>
      </c>
      <c r="AK115" s="14" t="str">
        <f t="shared" si="190"/>
        <v>NA</v>
      </c>
      <c r="AL115" s="14">
        <f t="shared" si="191"/>
        <v>0</v>
      </c>
      <c r="AM115" s="14" t="str">
        <f t="shared" si="192"/>
        <v>NA</v>
      </c>
      <c r="AN115" s="11" t="str">
        <f t="shared" si="193"/>
        <v>NA</v>
      </c>
      <c r="AP115">
        <f t="shared" si="194"/>
        <v>0</v>
      </c>
      <c r="AQ115">
        <f t="shared" si="195"/>
        <v>0</v>
      </c>
      <c r="AR115">
        <f t="shared" si="196"/>
        <v>0</v>
      </c>
      <c r="AS115">
        <f t="shared" si="197"/>
        <v>0</v>
      </c>
      <c r="AT115">
        <f t="shared" si="198"/>
        <v>0</v>
      </c>
      <c r="AU115">
        <f t="shared" si="199"/>
        <v>0</v>
      </c>
      <c r="AV115">
        <f t="shared" si="200"/>
        <v>0</v>
      </c>
      <c r="AW115">
        <f t="shared" si="201"/>
        <v>0</v>
      </c>
      <c r="AX115">
        <f t="shared" si="202"/>
        <v>0</v>
      </c>
      <c r="AY115">
        <f t="shared" si="203"/>
        <v>0</v>
      </c>
      <c r="AZ115">
        <f t="shared" si="204"/>
        <v>0</v>
      </c>
      <c r="BA115">
        <f t="shared" si="205"/>
        <v>0</v>
      </c>
      <c r="BB115">
        <f t="shared" si="206"/>
        <v>0</v>
      </c>
      <c r="BD115">
        <f t="shared" si="207"/>
        <v>0</v>
      </c>
      <c r="BE115">
        <f t="shared" si="208"/>
        <v>0</v>
      </c>
      <c r="BF115">
        <f t="shared" si="209"/>
        <v>0</v>
      </c>
      <c r="BG115">
        <f t="shared" si="210"/>
        <v>0</v>
      </c>
      <c r="BH115">
        <f t="shared" si="211"/>
        <v>0</v>
      </c>
      <c r="BI115">
        <f t="shared" si="212"/>
        <v>0</v>
      </c>
      <c r="BJ115">
        <f t="shared" si="213"/>
        <v>0</v>
      </c>
      <c r="BK115">
        <f t="shared" si="214"/>
        <v>0</v>
      </c>
      <c r="BL115">
        <f t="shared" si="215"/>
        <v>0</v>
      </c>
      <c r="BM115">
        <f t="shared" si="216"/>
        <v>0</v>
      </c>
      <c r="BN115">
        <f t="shared" si="217"/>
        <v>0</v>
      </c>
      <c r="BO115">
        <f t="shared" si="218"/>
        <v>0</v>
      </c>
      <c r="BP115">
        <f t="shared" si="219"/>
        <v>0</v>
      </c>
      <c r="BQ115" t="str">
        <f t="shared" si="220"/>
        <v>NA</v>
      </c>
    </row>
    <row r="116" spans="15:69" x14ac:dyDescent="0.15">
      <c r="O116">
        <f t="shared" si="178"/>
        <v>0</v>
      </c>
      <c r="V116" s="39">
        <v>12</v>
      </c>
      <c r="W116" s="39">
        <v>4</v>
      </c>
      <c r="X116" s="15">
        <v>0</v>
      </c>
      <c r="Z116" s="14" t="str">
        <f t="shared" si="179"/>
        <v>NA</v>
      </c>
      <c r="AA116" s="14" t="str">
        <f t="shared" si="180"/>
        <v>NA</v>
      </c>
      <c r="AB116" s="14" t="str">
        <f t="shared" si="181"/>
        <v>NA</v>
      </c>
      <c r="AC116" s="14" t="str">
        <f t="shared" si="182"/>
        <v>NA</v>
      </c>
      <c r="AD116" s="14" t="str">
        <f t="shared" si="183"/>
        <v>NA</v>
      </c>
      <c r="AE116" s="14" t="str">
        <f t="shared" si="184"/>
        <v>NA</v>
      </c>
      <c r="AF116" s="14" t="str">
        <f t="shared" si="185"/>
        <v>NA</v>
      </c>
      <c r="AG116" s="14" t="str">
        <f t="shared" si="186"/>
        <v>NA</v>
      </c>
      <c r="AH116" s="14" t="str">
        <f t="shared" si="187"/>
        <v>NA</v>
      </c>
      <c r="AI116" s="14" t="str">
        <f t="shared" si="188"/>
        <v>NA</v>
      </c>
      <c r="AJ116" s="14" t="str">
        <f t="shared" si="189"/>
        <v>NA</v>
      </c>
      <c r="AK116" s="14" t="str">
        <f t="shared" si="190"/>
        <v>NA</v>
      </c>
      <c r="AL116" s="14">
        <f t="shared" si="191"/>
        <v>0</v>
      </c>
      <c r="AM116" s="14" t="str">
        <f t="shared" si="192"/>
        <v>NA</v>
      </c>
      <c r="AN116" s="11" t="str">
        <f t="shared" si="193"/>
        <v>NA</v>
      </c>
      <c r="AP116">
        <f t="shared" si="194"/>
        <v>0</v>
      </c>
      <c r="AQ116">
        <f t="shared" si="195"/>
        <v>0</v>
      </c>
      <c r="AR116">
        <f t="shared" si="196"/>
        <v>0</v>
      </c>
      <c r="AS116">
        <f t="shared" si="197"/>
        <v>0</v>
      </c>
      <c r="AT116">
        <f t="shared" si="198"/>
        <v>0</v>
      </c>
      <c r="AU116">
        <f t="shared" si="199"/>
        <v>0</v>
      </c>
      <c r="AV116">
        <f t="shared" si="200"/>
        <v>0</v>
      </c>
      <c r="AW116">
        <f t="shared" si="201"/>
        <v>0</v>
      </c>
      <c r="AX116">
        <f t="shared" si="202"/>
        <v>0</v>
      </c>
      <c r="AY116">
        <f t="shared" si="203"/>
        <v>0</v>
      </c>
      <c r="AZ116">
        <f t="shared" si="204"/>
        <v>0</v>
      </c>
      <c r="BA116">
        <f t="shared" si="205"/>
        <v>0</v>
      </c>
      <c r="BB116">
        <f t="shared" si="206"/>
        <v>0</v>
      </c>
      <c r="BD116">
        <f t="shared" si="207"/>
        <v>0</v>
      </c>
      <c r="BE116">
        <f t="shared" si="208"/>
        <v>0</v>
      </c>
      <c r="BF116">
        <f t="shared" si="209"/>
        <v>0</v>
      </c>
      <c r="BG116">
        <f t="shared" si="210"/>
        <v>0</v>
      </c>
      <c r="BH116">
        <f t="shared" si="211"/>
        <v>0</v>
      </c>
      <c r="BI116">
        <f t="shared" si="212"/>
        <v>0</v>
      </c>
      <c r="BJ116">
        <f t="shared" si="213"/>
        <v>0</v>
      </c>
      <c r="BK116">
        <f t="shared" si="214"/>
        <v>0</v>
      </c>
      <c r="BL116">
        <f t="shared" si="215"/>
        <v>0</v>
      </c>
      <c r="BM116">
        <f t="shared" si="216"/>
        <v>0</v>
      </c>
      <c r="BN116">
        <f t="shared" si="217"/>
        <v>0</v>
      </c>
      <c r="BO116">
        <f t="shared" si="218"/>
        <v>0</v>
      </c>
      <c r="BP116">
        <f t="shared" si="219"/>
        <v>0</v>
      </c>
      <c r="BQ116" t="str">
        <f t="shared" si="220"/>
        <v>NA</v>
      </c>
    </row>
    <row r="117" spans="15:69" x14ac:dyDescent="0.15">
      <c r="O117">
        <f t="shared" si="178"/>
        <v>0</v>
      </c>
      <c r="V117" s="39">
        <v>12</v>
      </c>
      <c r="W117" s="39">
        <v>4</v>
      </c>
      <c r="X117" s="15">
        <v>0</v>
      </c>
      <c r="Z117" s="14" t="str">
        <f t="shared" si="179"/>
        <v>NA</v>
      </c>
      <c r="AA117" s="14" t="str">
        <f t="shared" si="180"/>
        <v>NA</v>
      </c>
      <c r="AB117" s="14" t="str">
        <f t="shared" si="181"/>
        <v>NA</v>
      </c>
      <c r="AC117" s="14" t="str">
        <f t="shared" si="182"/>
        <v>NA</v>
      </c>
      <c r="AD117" s="14" t="str">
        <f t="shared" si="183"/>
        <v>NA</v>
      </c>
      <c r="AE117" s="14" t="str">
        <f t="shared" si="184"/>
        <v>NA</v>
      </c>
      <c r="AF117" s="14" t="str">
        <f t="shared" si="185"/>
        <v>NA</v>
      </c>
      <c r="AG117" s="14" t="str">
        <f t="shared" si="186"/>
        <v>NA</v>
      </c>
      <c r="AH117" s="14" t="str">
        <f t="shared" si="187"/>
        <v>NA</v>
      </c>
      <c r="AI117" s="14" t="str">
        <f t="shared" si="188"/>
        <v>NA</v>
      </c>
      <c r="AJ117" s="14" t="str">
        <f t="shared" si="189"/>
        <v>NA</v>
      </c>
      <c r="AK117" s="14" t="str">
        <f t="shared" si="190"/>
        <v>NA</v>
      </c>
      <c r="AL117" s="14">
        <f t="shared" si="191"/>
        <v>0</v>
      </c>
      <c r="AM117" s="14" t="str">
        <f t="shared" si="192"/>
        <v>NA</v>
      </c>
      <c r="AN117" s="11" t="str">
        <f t="shared" si="193"/>
        <v>NA</v>
      </c>
      <c r="AP117">
        <f t="shared" si="194"/>
        <v>0</v>
      </c>
      <c r="AQ117">
        <f t="shared" si="195"/>
        <v>0</v>
      </c>
      <c r="AR117">
        <f t="shared" si="196"/>
        <v>0</v>
      </c>
      <c r="AS117">
        <f t="shared" si="197"/>
        <v>0</v>
      </c>
      <c r="AT117">
        <f t="shared" si="198"/>
        <v>0</v>
      </c>
      <c r="AU117">
        <f t="shared" si="199"/>
        <v>0</v>
      </c>
      <c r="AV117">
        <f t="shared" si="200"/>
        <v>0</v>
      </c>
      <c r="AW117">
        <f t="shared" si="201"/>
        <v>0</v>
      </c>
      <c r="AX117">
        <f t="shared" si="202"/>
        <v>0</v>
      </c>
      <c r="AY117">
        <f t="shared" si="203"/>
        <v>0</v>
      </c>
      <c r="AZ117">
        <f t="shared" si="204"/>
        <v>0</v>
      </c>
      <c r="BA117">
        <f t="shared" si="205"/>
        <v>0</v>
      </c>
      <c r="BB117">
        <f t="shared" si="206"/>
        <v>0</v>
      </c>
      <c r="BD117">
        <f t="shared" si="207"/>
        <v>0</v>
      </c>
      <c r="BE117">
        <f t="shared" si="208"/>
        <v>0</v>
      </c>
      <c r="BF117">
        <f t="shared" si="209"/>
        <v>0</v>
      </c>
      <c r="BG117">
        <f t="shared" si="210"/>
        <v>0</v>
      </c>
      <c r="BH117">
        <f t="shared" si="211"/>
        <v>0</v>
      </c>
      <c r="BI117">
        <f t="shared" si="212"/>
        <v>0</v>
      </c>
      <c r="BJ117">
        <f t="shared" si="213"/>
        <v>0</v>
      </c>
      <c r="BK117">
        <f t="shared" si="214"/>
        <v>0</v>
      </c>
      <c r="BL117">
        <f t="shared" si="215"/>
        <v>0</v>
      </c>
      <c r="BM117">
        <f t="shared" si="216"/>
        <v>0</v>
      </c>
      <c r="BN117">
        <f t="shared" si="217"/>
        <v>0</v>
      </c>
      <c r="BO117">
        <f t="shared" si="218"/>
        <v>0</v>
      </c>
      <c r="BP117">
        <f t="shared" si="219"/>
        <v>0</v>
      </c>
      <c r="BQ117" t="str">
        <f t="shared" si="220"/>
        <v>NA</v>
      </c>
    </row>
    <row r="118" spans="15:69" x14ac:dyDescent="0.15">
      <c r="O118">
        <f t="shared" si="178"/>
        <v>0</v>
      </c>
      <c r="V118" s="39">
        <v>12</v>
      </c>
      <c r="W118" s="39">
        <v>4</v>
      </c>
      <c r="X118" s="15">
        <v>0</v>
      </c>
      <c r="Z118" s="14" t="str">
        <f t="shared" si="179"/>
        <v>NA</v>
      </c>
      <c r="AA118" s="14" t="str">
        <f t="shared" si="180"/>
        <v>NA</v>
      </c>
      <c r="AB118" s="14" t="str">
        <f t="shared" si="181"/>
        <v>NA</v>
      </c>
      <c r="AC118" s="14" t="str">
        <f t="shared" si="182"/>
        <v>NA</v>
      </c>
      <c r="AD118" s="14" t="str">
        <f t="shared" si="183"/>
        <v>NA</v>
      </c>
      <c r="AE118" s="14" t="str">
        <f t="shared" si="184"/>
        <v>NA</v>
      </c>
      <c r="AF118" s="14" t="str">
        <f t="shared" si="185"/>
        <v>NA</v>
      </c>
      <c r="AG118" s="14" t="str">
        <f t="shared" si="186"/>
        <v>NA</v>
      </c>
      <c r="AH118" s="14" t="str">
        <f t="shared" si="187"/>
        <v>NA</v>
      </c>
      <c r="AI118" s="14" t="str">
        <f t="shared" si="188"/>
        <v>NA</v>
      </c>
      <c r="AJ118" s="14" t="str">
        <f t="shared" si="189"/>
        <v>NA</v>
      </c>
      <c r="AK118" s="14" t="str">
        <f t="shared" si="190"/>
        <v>NA</v>
      </c>
      <c r="AL118" s="14">
        <f t="shared" si="191"/>
        <v>0</v>
      </c>
      <c r="AM118" s="14" t="str">
        <f t="shared" si="192"/>
        <v>NA</v>
      </c>
      <c r="AN118" s="11" t="str">
        <f t="shared" si="193"/>
        <v>NA</v>
      </c>
      <c r="AP118">
        <f t="shared" si="194"/>
        <v>0</v>
      </c>
      <c r="AQ118">
        <f t="shared" si="195"/>
        <v>0</v>
      </c>
      <c r="AR118">
        <f t="shared" si="196"/>
        <v>0</v>
      </c>
      <c r="AS118">
        <f t="shared" si="197"/>
        <v>0</v>
      </c>
      <c r="AT118">
        <f t="shared" si="198"/>
        <v>0</v>
      </c>
      <c r="AU118">
        <f t="shared" si="199"/>
        <v>0</v>
      </c>
      <c r="AV118">
        <f t="shared" si="200"/>
        <v>0</v>
      </c>
      <c r="AW118">
        <f t="shared" si="201"/>
        <v>0</v>
      </c>
      <c r="AX118">
        <f t="shared" si="202"/>
        <v>0</v>
      </c>
      <c r="AY118">
        <f t="shared" si="203"/>
        <v>0</v>
      </c>
      <c r="AZ118">
        <f t="shared" si="204"/>
        <v>0</v>
      </c>
      <c r="BA118">
        <f t="shared" si="205"/>
        <v>0</v>
      </c>
      <c r="BB118">
        <f t="shared" si="206"/>
        <v>0</v>
      </c>
      <c r="BD118">
        <f t="shared" si="207"/>
        <v>0</v>
      </c>
      <c r="BE118">
        <f t="shared" si="208"/>
        <v>0</v>
      </c>
      <c r="BF118">
        <f t="shared" si="209"/>
        <v>0</v>
      </c>
      <c r="BG118">
        <f t="shared" si="210"/>
        <v>0</v>
      </c>
      <c r="BH118">
        <f t="shared" si="211"/>
        <v>0</v>
      </c>
      <c r="BI118">
        <f t="shared" si="212"/>
        <v>0</v>
      </c>
      <c r="BJ118">
        <f t="shared" si="213"/>
        <v>0</v>
      </c>
      <c r="BK118">
        <f t="shared" si="214"/>
        <v>0</v>
      </c>
      <c r="BL118">
        <f t="shared" si="215"/>
        <v>0</v>
      </c>
      <c r="BM118">
        <f t="shared" si="216"/>
        <v>0</v>
      </c>
      <c r="BN118">
        <f t="shared" si="217"/>
        <v>0</v>
      </c>
      <c r="BO118">
        <f t="shared" si="218"/>
        <v>0</v>
      </c>
      <c r="BP118">
        <f t="shared" si="219"/>
        <v>0</v>
      </c>
      <c r="BQ118" t="str">
        <f t="shared" si="220"/>
        <v>NA</v>
      </c>
    </row>
    <row r="119" spans="15:69" x14ac:dyDescent="0.15">
      <c r="O119">
        <f t="shared" si="178"/>
        <v>0</v>
      </c>
      <c r="V119" s="39">
        <v>12</v>
      </c>
      <c r="W119" s="39">
        <v>4</v>
      </c>
      <c r="X119" s="15">
        <v>0</v>
      </c>
      <c r="Z119" s="14" t="str">
        <f t="shared" si="179"/>
        <v>NA</v>
      </c>
      <c r="AA119" s="14" t="str">
        <f t="shared" si="180"/>
        <v>NA</v>
      </c>
      <c r="AB119" s="14" t="str">
        <f t="shared" si="181"/>
        <v>NA</v>
      </c>
      <c r="AC119" s="14" t="str">
        <f t="shared" si="182"/>
        <v>NA</v>
      </c>
      <c r="AD119" s="14" t="str">
        <f t="shared" si="183"/>
        <v>NA</v>
      </c>
      <c r="AE119" s="14" t="str">
        <f t="shared" si="184"/>
        <v>NA</v>
      </c>
      <c r="AF119" s="14" t="str">
        <f t="shared" si="185"/>
        <v>NA</v>
      </c>
      <c r="AG119" s="14" t="str">
        <f t="shared" si="186"/>
        <v>NA</v>
      </c>
      <c r="AH119" s="14" t="str">
        <f t="shared" si="187"/>
        <v>NA</v>
      </c>
      <c r="AI119" s="14" t="str">
        <f t="shared" si="188"/>
        <v>NA</v>
      </c>
      <c r="AJ119" s="14" t="str">
        <f t="shared" si="189"/>
        <v>NA</v>
      </c>
      <c r="AK119" s="14" t="str">
        <f t="shared" si="190"/>
        <v>NA</v>
      </c>
      <c r="AL119" s="14">
        <f t="shared" si="191"/>
        <v>0</v>
      </c>
      <c r="AM119" s="14" t="str">
        <f t="shared" si="192"/>
        <v>NA</v>
      </c>
      <c r="AN119" s="11" t="str">
        <f t="shared" si="193"/>
        <v>NA</v>
      </c>
      <c r="AP119">
        <f t="shared" si="194"/>
        <v>0</v>
      </c>
      <c r="AQ119">
        <f t="shared" si="195"/>
        <v>0</v>
      </c>
      <c r="AR119">
        <f t="shared" si="196"/>
        <v>0</v>
      </c>
      <c r="AS119">
        <f t="shared" si="197"/>
        <v>0</v>
      </c>
      <c r="AT119">
        <f t="shared" si="198"/>
        <v>0</v>
      </c>
      <c r="AU119">
        <f t="shared" si="199"/>
        <v>0</v>
      </c>
      <c r="AV119">
        <f t="shared" si="200"/>
        <v>0</v>
      </c>
      <c r="AW119">
        <f t="shared" si="201"/>
        <v>0</v>
      </c>
      <c r="AX119">
        <f t="shared" si="202"/>
        <v>0</v>
      </c>
      <c r="AY119">
        <f t="shared" si="203"/>
        <v>0</v>
      </c>
      <c r="AZ119">
        <f t="shared" si="204"/>
        <v>0</v>
      </c>
      <c r="BA119">
        <f t="shared" si="205"/>
        <v>0</v>
      </c>
      <c r="BB119">
        <f t="shared" si="206"/>
        <v>0</v>
      </c>
      <c r="BD119">
        <f t="shared" si="207"/>
        <v>0</v>
      </c>
      <c r="BE119">
        <f t="shared" si="208"/>
        <v>0</v>
      </c>
      <c r="BF119">
        <f t="shared" si="209"/>
        <v>0</v>
      </c>
      <c r="BG119">
        <f t="shared" si="210"/>
        <v>0</v>
      </c>
      <c r="BH119">
        <f t="shared" si="211"/>
        <v>0</v>
      </c>
      <c r="BI119">
        <f t="shared" si="212"/>
        <v>0</v>
      </c>
      <c r="BJ119">
        <f t="shared" si="213"/>
        <v>0</v>
      </c>
      <c r="BK119">
        <f t="shared" si="214"/>
        <v>0</v>
      </c>
      <c r="BL119">
        <f t="shared" si="215"/>
        <v>0</v>
      </c>
      <c r="BM119">
        <f t="shared" si="216"/>
        <v>0</v>
      </c>
      <c r="BN119">
        <f t="shared" si="217"/>
        <v>0</v>
      </c>
      <c r="BO119">
        <f t="shared" si="218"/>
        <v>0</v>
      </c>
      <c r="BP119">
        <f t="shared" si="219"/>
        <v>0</v>
      </c>
      <c r="BQ119" t="str">
        <f t="shared" si="220"/>
        <v>NA</v>
      </c>
    </row>
    <row r="120" spans="15:69" x14ac:dyDescent="0.15">
      <c r="O120">
        <f t="shared" si="178"/>
        <v>0</v>
      </c>
      <c r="V120" s="39">
        <v>12</v>
      </c>
      <c r="W120" s="39">
        <v>4</v>
      </c>
      <c r="X120" s="15">
        <v>0</v>
      </c>
      <c r="Z120" s="14" t="str">
        <f t="shared" si="179"/>
        <v>NA</v>
      </c>
      <c r="AA120" s="14" t="str">
        <f t="shared" si="180"/>
        <v>NA</v>
      </c>
      <c r="AB120" s="14" t="str">
        <f t="shared" si="181"/>
        <v>NA</v>
      </c>
      <c r="AC120" s="14" t="str">
        <f t="shared" si="182"/>
        <v>NA</v>
      </c>
      <c r="AD120" s="14" t="str">
        <f t="shared" si="183"/>
        <v>NA</v>
      </c>
      <c r="AE120" s="14" t="str">
        <f t="shared" si="184"/>
        <v>NA</v>
      </c>
      <c r="AF120" s="14" t="str">
        <f t="shared" si="185"/>
        <v>NA</v>
      </c>
      <c r="AG120" s="14" t="str">
        <f t="shared" si="186"/>
        <v>NA</v>
      </c>
      <c r="AH120" s="14" t="str">
        <f t="shared" si="187"/>
        <v>NA</v>
      </c>
      <c r="AI120" s="14" t="str">
        <f t="shared" si="188"/>
        <v>NA</v>
      </c>
      <c r="AJ120" s="14" t="str">
        <f t="shared" si="189"/>
        <v>NA</v>
      </c>
      <c r="AK120" s="14" t="str">
        <f t="shared" si="190"/>
        <v>NA</v>
      </c>
      <c r="AL120" s="14">
        <f t="shared" si="191"/>
        <v>0</v>
      </c>
      <c r="AM120" s="14" t="str">
        <f t="shared" si="192"/>
        <v>NA</v>
      </c>
      <c r="AN120" s="11" t="str">
        <f t="shared" si="193"/>
        <v>NA</v>
      </c>
      <c r="AP120">
        <f t="shared" si="194"/>
        <v>0</v>
      </c>
      <c r="AQ120">
        <f t="shared" si="195"/>
        <v>0</v>
      </c>
      <c r="AR120">
        <f t="shared" si="196"/>
        <v>0</v>
      </c>
      <c r="AS120">
        <f t="shared" si="197"/>
        <v>0</v>
      </c>
      <c r="AT120">
        <f t="shared" si="198"/>
        <v>0</v>
      </c>
      <c r="AU120">
        <f t="shared" si="199"/>
        <v>0</v>
      </c>
      <c r="AV120">
        <f t="shared" si="200"/>
        <v>0</v>
      </c>
      <c r="AW120">
        <f t="shared" si="201"/>
        <v>0</v>
      </c>
      <c r="AX120">
        <f t="shared" si="202"/>
        <v>0</v>
      </c>
      <c r="AY120">
        <f t="shared" si="203"/>
        <v>0</v>
      </c>
      <c r="AZ120">
        <f t="shared" si="204"/>
        <v>0</v>
      </c>
      <c r="BA120">
        <f t="shared" si="205"/>
        <v>0</v>
      </c>
      <c r="BB120">
        <f t="shared" si="206"/>
        <v>0</v>
      </c>
      <c r="BD120">
        <f t="shared" si="207"/>
        <v>0</v>
      </c>
      <c r="BE120">
        <f t="shared" si="208"/>
        <v>0</v>
      </c>
      <c r="BF120">
        <f t="shared" si="209"/>
        <v>0</v>
      </c>
      <c r="BG120">
        <f t="shared" si="210"/>
        <v>0</v>
      </c>
      <c r="BH120">
        <f t="shared" si="211"/>
        <v>0</v>
      </c>
      <c r="BI120">
        <f t="shared" si="212"/>
        <v>0</v>
      </c>
      <c r="BJ120">
        <f t="shared" si="213"/>
        <v>0</v>
      </c>
      <c r="BK120">
        <f t="shared" si="214"/>
        <v>0</v>
      </c>
      <c r="BL120">
        <f t="shared" si="215"/>
        <v>0</v>
      </c>
      <c r="BM120">
        <f t="shared" si="216"/>
        <v>0</v>
      </c>
      <c r="BN120">
        <f t="shared" si="217"/>
        <v>0</v>
      </c>
      <c r="BO120">
        <f t="shared" si="218"/>
        <v>0</v>
      </c>
      <c r="BP120">
        <f t="shared" si="219"/>
        <v>0</v>
      </c>
      <c r="BQ120" t="str">
        <f t="shared" si="220"/>
        <v>NA</v>
      </c>
    </row>
    <row r="121" spans="15:69" x14ac:dyDescent="0.15">
      <c r="O121">
        <f t="shared" si="178"/>
        <v>0</v>
      </c>
      <c r="V121" s="39">
        <v>12</v>
      </c>
      <c r="W121" s="39">
        <v>4</v>
      </c>
      <c r="X121" s="15">
        <v>0</v>
      </c>
      <c r="Z121" s="14" t="str">
        <f t="shared" si="179"/>
        <v>NA</v>
      </c>
      <c r="AA121" s="14" t="str">
        <f t="shared" si="180"/>
        <v>NA</v>
      </c>
      <c r="AB121" s="14" t="str">
        <f t="shared" si="181"/>
        <v>NA</v>
      </c>
      <c r="AC121" s="14" t="str">
        <f t="shared" si="182"/>
        <v>NA</v>
      </c>
      <c r="AD121" s="14" t="str">
        <f t="shared" si="183"/>
        <v>NA</v>
      </c>
      <c r="AE121" s="14" t="str">
        <f t="shared" si="184"/>
        <v>NA</v>
      </c>
      <c r="AF121" s="14" t="str">
        <f t="shared" si="185"/>
        <v>NA</v>
      </c>
      <c r="AG121" s="14" t="str">
        <f t="shared" si="186"/>
        <v>NA</v>
      </c>
      <c r="AH121" s="14" t="str">
        <f t="shared" si="187"/>
        <v>NA</v>
      </c>
      <c r="AI121" s="14" t="str">
        <f t="shared" si="188"/>
        <v>NA</v>
      </c>
      <c r="AJ121" s="14" t="str">
        <f t="shared" si="189"/>
        <v>NA</v>
      </c>
      <c r="AK121" s="14" t="str">
        <f t="shared" si="190"/>
        <v>NA</v>
      </c>
      <c r="AL121" s="14">
        <f t="shared" si="191"/>
        <v>0</v>
      </c>
      <c r="AM121" s="14" t="str">
        <f t="shared" si="192"/>
        <v>NA</v>
      </c>
      <c r="AN121" s="11" t="str">
        <f t="shared" si="193"/>
        <v>NA</v>
      </c>
      <c r="AP121">
        <f t="shared" si="194"/>
        <v>0</v>
      </c>
      <c r="AQ121">
        <f t="shared" si="195"/>
        <v>0</v>
      </c>
      <c r="AR121">
        <f t="shared" si="196"/>
        <v>0</v>
      </c>
      <c r="AS121">
        <f t="shared" si="197"/>
        <v>0</v>
      </c>
      <c r="AT121">
        <f t="shared" si="198"/>
        <v>0</v>
      </c>
      <c r="AU121">
        <f t="shared" si="199"/>
        <v>0</v>
      </c>
      <c r="AV121">
        <f t="shared" si="200"/>
        <v>0</v>
      </c>
      <c r="AW121">
        <f t="shared" si="201"/>
        <v>0</v>
      </c>
      <c r="AX121">
        <f t="shared" si="202"/>
        <v>0</v>
      </c>
      <c r="AY121">
        <f t="shared" si="203"/>
        <v>0</v>
      </c>
      <c r="AZ121">
        <f t="shared" si="204"/>
        <v>0</v>
      </c>
      <c r="BA121">
        <f t="shared" si="205"/>
        <v>0</v>
      </c>
      <c r="BB121">
        <f t="shared" si="206"/>
        <v>0</v>
      </c>
      <c r="BD121">
        <f t="shared" si="207"/>
        <v>0</v>
      </c>
      <c r="BE121">
        <f t="shared" si="208"/>
        <v>0</v>
      </c>
      <c r="BF121">
        <f t="shared" si="209"/>
        <v>0</v>
      </c>
      <c r="BG121">
        <f t="shared" si="210"/>
        <v>0</v>
      </c>
      <c r="BH121">
        <f t="shared" si="211"/>
        <v>0</v>
      </c>
      <c r="BI121">
        <f t="shared" si="212"/>
        <v>0</v>
      </c>
      <c r="BJ121">
        <f t="shared" si="213"/>
        <v>0</v>
      </c>
      <c r="BK121">
        <f t="shared" si="214"/>
        <v>0</v>
      </c>
      <c r="BL121">
        <f t="shared" si="215"/>
        <v>0</v>
      </c>
      <c r="BM121">
        <f t="shared" si="216"/>
        <v>0</v>
      </c>
      <c r="BN121">
        <f t="shared" si="217"/>
        <v>0</v>
      </c>
      <c r="BO121">
        <f t="shared" si="218"/>
        <v>0</v>
      </c>
      <c r="BP121">
        <f t="shared" si="219"/>
        <v>0</v>
      </c>
      <c r="BQ121" t="str">
        <f t="shared" si="220"/>
        <v>NA</v>
      </c>
    </row>
    <row r="122" spans="15:69" x14ac:dyDescent="0.15">
      <c r="O122">
        <f t="shared" si="178"/>
        <v>0</v>
      </c>
      <c r="V122" s="39">
        <v>12</v>
      </c>
      <c r="W122" s="39">
        <v>4</v>
      </c>
      <c r="X122" s="15">
        <v>0</v>
      </c>
      <c r="Z122" s="14" t="str">
        <f t="shared" si="179"/>
        <v>NA</v>
      </c>
      <c r="AA122" s="14" t="str">
        <f t="shared" si="180"/>
        <v>NA</v>
      </c>
      <c r="AB122" s="14" t="str">
        <f t="shared" si="181"/>
        <v>NA</v>
      </c>
      <c r="AC122" s="14" t="str">
        <f t="shared" si="182"/>
        <v>NA</v>
      </c>
      <c r="AD122" s="14" t="str">
        <f t="shared" si="183"/>
        <v>NA</v>
      </c>
      <c r="AE122" s="14" t="str">
        <f t="shared" si="184"/>
        <v>NA</v>
      </c>
      <c r="AF122" s="14" t="str">
        <f t="shared" si="185"/>
        <v>NA</v>
      </c>
      <c r="AG122" s="14" t="str">
        <f t="shared" si="186"/>
        <v>NA</v>
      </c>
      <c r="AH122" s="14" t="str">
        <f t="shared" si="187"/>
        <v>NA</v>
      </c>
      <c r="AI122" s="14" t="str">
        <f t="shared" si="188"/>
        <v>NA</v>
      </c>
      <c r="AJ122" s="14" t="str">
        <f t="shared" si="189"/>
        <v>NA</v>
      </c>
      <c r="AK122" s="14" t="str">
        <f t="shared" si="190"/>
        <v>NA</v>
      </c>
      <c r="AL122" s="14">
        <f t="shared" si="191"/>
        <v>0</v>
      </c>
      <c r="AM122" s="14" t="str">
        <f t="shared" si="192"/>
        <v>NA</v>
      </c>
      <c r="AN122" s="11" t="str">
        <f t="shared" si="193"/>
        <v>NA</v>
      </c>
      <c r="AP122">
        <f t="shared" si="194"/>
        <v>0</v>
      </c>
      <c r="AQ122">
        <f t="shared" si="195"/>
        <v>0</v>
      </c>
      <c r="AR122">
        <f t="shared" si="196"/>
        <v>0</v>
      </c>
      <c r="AS122">
        <f t="shared" si="197"/>
        <v>0</v>
      </c>
      <c r="AT122">
        <f t="shared" si="198"/>
        <v>0</v>
      </c>
      <c r="AU122">
        <f t="shared" si="199"/>
        <v>0</v>
      </c>
      <c r="AV122">
        <f t="shared" si="200"/>
        <v>0</v>
      </c>
      <c r="AW122">
        <f t="shared" si="201"/>
        <v>0</v>
      </c>
      <c r="AX122">
        <f t="shared" si="202"/>
        <v>0</v>
      </c>
      <c r="AY122">
        <f t="shared" si="203"/>
        <v>0</v>
      </c>
      <c r="AZ122">
        <f t="shared" si="204"/>
        <v>0</v>
      </c>
      <c r="BA122">
        <f t="shared" si="205"/>
        <v>0</v>
      </c>
      <c r="BB122">
        <f t="shared" si="206"/>
        <v>0</v>
      </c>
      <c r="BD122">
        <f t="shared" si="207"/>
        <v>0</v>
      </c>
      <c r="BE122">
        <f t="shared" si="208"/>
        <v>0</v>
      </c>
      <c r="BF122">
        <f t="shared" si="209"/>
        <v>0</v>
      </c>
      <c r="BG122">
        <f t="shared" si="210"/>
        <v>0</v>
      </c>
      <c r="BH122">
        <f t="shared" si="211"/>
        <v>0</v>
      </c>
      <c r="BI122">
        <f t="shared" si="212"/>
        <v>0</v>
      </c>
      <c r="BJ122">
        <f t="shared" si="213"/>
        <v>0</v>
      </c>
      <c r="BK122">
        <f t="shared" si="214"/>
        <v>0</v>
      </c>
      <c r="BL122">
        <f t="shared" si="215"/>
        <v>0</v>
      </c>
      <c r="BM122">
        <f t="shared" si="216"/>
        <v>0</v>
      </c>
      <c r="BN122">
        <f t="shared" si="217"/>
        <v>0</v>
      </c>
      <c r="BO122">
        <f t="shared" si="218"/>
        <v>0</v>
      </c>
      <c r="BP122">
        <f t="shared" si="219"/>
        <v>0</v>
      </c>
      <c r="BQ122" t="str">
        <f t="shared" si="220"/>
        <v>NA</v>
      </c>
    </row>
    <row r="123" spans="15:69" x14ac:dyDescent="0.15">
      <c r="O123">
        <f t="shared" si="178"/>
        <v>0</v>
      </c>
      <c r="V123" s="39">
        <v>12</v>
      </c>
      <c r="W123" s="39">
        <v>4</v>
      </c>
      <c r="X123" s="15">
        <v>0</v>
      </c>
      <c r="Z123" s="14" t="str">
        <f t="shared" si="179"/>
        <v>NA</v>
      </c>
      <c r="AA123" s="14" t="str">
        <f t="shared" si="180"/>
        <v>NA</v>
      </c>
      <c r="AB123" s="14" t="str">
        <f t="shared" si="181"/>
        <v>NA</v>
      </c>
      <c r="AC123" s="14" t="str">
        <f t="shared" si="182"/>
        <v>NA</v>
      </c>
      <c r="AD123" s="14" t="str">
        <f t="shared" si="183"/>
        <v>NA</v>
      </c>
      <c r="AE123" s="14" t="str">
        <f t="shared" si="184"/>
        <v>NA</v>
      </c>
      <c r="AF123" s="14" t="str">
        <f t="shared" si="185"/>
        <v>NA</v>
      </c>
      <c r="AG123" s="14" t="str">
        <f t="shared" si="186"/>
        <v>NA</v>
      </c>
      <c r="AH123" s="14" t="str">
        <f t="shared" si="187"/>
        <v>NA</v>
      </c>
      <c r="AI123" s="14" t="str">
        <f t="shared" si="188"/>
        <v>NA</v>
      </c>
      <c r="AJ123" s="14" t="str">
        <f t="shared" si="189"/>
        <v>NA</v>
      </c>
      <c r="AK123" s="14" t="str">
        <f t="shared" si="190"/>
        <v>NA</v>
      </c>
      <c r="AL123" s="14">
        <f t="shared" si="191"/>
        <v>0</v>
      </c>
      <c r="AM123" s="14" t="str">
        <f t="shared" si="192"/>
        <v>NA</v>
      </c>
      <c r="AN123" s="11" t="str">
        <f t="shared" si="193"/>
        <v>NA</v>
      </c>
      <c r="AP123">
        <f t="shared" si="194"/>
        <v>0</v>
      </c>
      <c r="AQ123">
        <f t="shared" si="195"/>
        <v>0</v>
      </c>
      <c r="AR123">
        <f t="shared" si="196"/>
        <v>0</v>
      </c>
      <c r="AS123">
        <f t="shared" si="197"/>
        <v>0</v>
      </c>
      <c r="AT123">
        <f t="shared" si="198"/>
        <v>0</v>
      </c>
      <c r="AU123">
        <f t="shared" si="199"/>
        <v>0</v>
      </c>
      <c r="AV123">
        <f t="shared" si="200"/>
        <v>0</v>
      </c>
      <c r="AW123">
        <f t="shared" si="201"/>
        <v>0</v>
      </c>
      <c r="AX123">
        <f t="shared" si="202"/>
        <v>0</v>
      </c>
      <c r="AY123">
        <f t="shared" si="203"/>
        <v>0</v>
      </c>
      <c r="AZ123">
        <f t="shared" si="204"/>
        <v>0</v>
      </c>
      <c r="BA123">
        <f t="shared" si="205"/>
        <v>0</v>
      </c>
      <c r="BB123">
        <f t="shared" si="206"/>
        <v>0</v>
      </c>
      <c r="BD123">
        <f t="shared" si="207"/>
        <v>0</v>
      </c>
      <c r="BE123">
        <f t="shared" si="208"/>
        <v>0</v>
      </c>
      <c r="BF123">
        <f t="shared" si="209"/>
        <v>0</v>
      </c>
      <c r="BG123">
        <f t="shared" si="210"/>
        <v>0</v>
      </c>
      <c r="BH123">
        <f t="shared" si="211"/>
        <v>0</v>
      </c>
      <c r="BI123">
        <f t="shared" si="212"/>
        <v>0</v>
      </c>
      <c r="BJ123">
        <f t="shared" si="213"/>
        <v>0</v>
      </c>
      <c r="BK123">
        <f t="shared" si="214"/>
        <v>0</v>
      </c>
      <c r="BL123">
        <f t="shared" si="215"/>
        <v>0</v>
      </c>
      <c r="BM123">
        <f t="shared" si="216"/>
        <v>0</v>
      </c>
      <c r="BN123">
        <f t="shared" si="217"/>
        <v>0</v>
      </c>
      <c r="BO123">
        <f t="shared" si="218"/>
        <v>0</v>
      </c>
      <c r="BP123">
        <f t="shared" si="219"/>
        <v>0</v>
      </c>
      <c r="BQ123" t="str">
        <f t="shared" si="220"/>
        <v>NA</v>
      </c>
    </row>
    <row r="124" spans="15:69" x14ac:dyDescent="0.15">
      <c r="O124">
        <f t="shared" si="178"/>
        <v>0</v>
      </c>
      <c r="V124" s="39">
        <v>12</v>
      </c>
      <c r="W124" s="39">
        <v>4</v>
      </c>
      <c r="X124" s="15">
        <v>0</v>
      </c>
      <c r="Z124" s="14" t="str">
        <f t="shared" si="179"/>
        <v>NA</v>
      </c>
      <c r="AA124" s="14" t="str">
        <f t="shared" si="180"/>
        <v>NA</v>
      </c>
      <c r="AB124" s="14" t="str">
        <f t="shared" si="181"/>
        <v>NA</v>
      </c>
      <c r="AC124" s="14" t="str">
        <f t="shared" si="182"/>
        <v>NA</v>
      </c>
      <c r="AD124" s="14" t="str">
        <f t="shared" si="183"/>
        <v>NA</v>
      </c>
      <c r="AE124" s="14" t="str">
        <f t="shared" si="184"/>
        <v>NA</v>
      </c>
      <c r="AF124" s="14" t="str">
        <f t="shared" si="185"/>
        <v>NA</v>
      </c>
      <c r="AG124" s="14" t="str">
        <f t="shared" si="186"/>
        <v>NA</v>
      </c>
      <c r="AH124" s="14" t="str">
        <f t="shared" si="187"/>
        <v>NA</v>
      </c>
      <c r="AI124" s="14" t="str">
        <f t="shared" si="188"/>
        <v>NA</v>
      </c>
      <c r="AJ124" s="14" t="str">
        <f t="shared" si="189"/>
        <v>NA</v>
      </c>
      <c r="AK124" s="14" t="str">
        <f t="shared" si="190"/>
        <v>NA</v>
      </c>
      <c r="AL124" s="14">
        <f t="shared" si="191"/>
        <v>0</v>
      </c>
      <c r="AM124" s="14" t="str">
        <f t="shared" si="192"/>
        <v>NA</v>
      </c>
      <c r="AN124" s="11" t="str">
        <f t="shared" si="193"/>
        <v>NA</v>
      </c>
      <c r="AP124">
        <f t="shared" si="194"/>
        <v>0</v>
      </c>
      <c r="AQ124">
        <f t="shared" si="195"/>
        <v>0</v>
      </c>
      <c r="AR124">
        <f t="shared" si="196"/>
        <v>0</v>
      </c>
      <c r="AS124">
        <f t="shared" si="197"/>
        <v>0</v>
      </c>
      <c r="AT124">
        <f t="shared" si="198"/>
        <v>0</v>
      </c>
      <c r="AU124">
        <f t="shared" si="199"/>
        <v>0</v>
      </c>
      <c r="AV124">
        <f t="shared" si="200"/>
        <v>0</v>
      </c>
      <c r="AW124">
        <f t="shared" si="201"/>
        <v>0</v>
      </c>
      <c r="AX124">
        <f t="shared" si="202"/>
        <v>0</v>
      </c>
      <c r="AY124">
        <f t="shared" si="203"/>
        <v>0</v>
      </c>
      <c r="AZ124">
        <f t="shared" si="204"/>
        <v>0</v>
      </c>
      <c r="BA124">
        <f t="shared" si="205"/>
        <v>0</v>
      </c>
      <c r="BB124">
        <f t="shared" si="206"/>
        <v>0</v>
      </c>
      <c r="BD124">
        <f t="shared" si="207"/>
        <v>0</v>
      </c>
      <c r="BE124">
        <f t="shared" si="208"/>
        <v>0</v>
      </c>
      <c r="BF124">
        <f t="shared" si="209"/>
        <v>0</v>
      </c>
      <c r="BG124">
        <f t="shared" si="210"/>
        <v>0</v>
      </c>
      <c r="BH124">
        <f t="shared" si="211"/>
        <v>0</v>
      </c>
      <c r="BI124">
        <f t="shared" si="212"/>
        <v>0</v>
      </c>
      <c r="BJ124">
        <f t="shared" si="213"/>
        <v>0</v>
      </c>
      <c r="BK124">
        <f t="shared" si="214"/>
        <v>0</v>
      </c>
      <c r="BL124">
        <f t="shared" si="215"/>
        <v>0</v>
      </c>
      <c r="BM124">
        <f t="shared" si="216"/>
        <v>0</v>
      </c>
      <c r="BN124">
        <f t="shared" si="217"/>
        <v>0</v>
      </c>
      <c r="BO124">
        <f t="shared" si="218"/>
        <v>0</v>
      </c>
      <c r="BP124">
        <f t="shared" si="219"/>
        <v>0</v>
      </c>
      <c r="BQ124" t="str">
        <f t="shared" si="220"/>
        <v>NA</v>
      </c>
    </row>
    <row r="125" spans="15:69" x14ac:dyDescent="0.15">
      <c r="O125">
        <f t="shared" si="178"/>
        <v>0</v>
      </c>
      <c r="V125" s="39">
        <v>12</v>
      </c>
      <c r="W125" s="39">
        <v>4</v>
      </c>
      <c r="X125" s="15">
        <v>0</v>
      </c>
      <c r="Z125" s="14" t="str">
        <f t="shared" si="179"/>
        <v>NA</v>
      </c>
      <c r="AA125" s="14" t="str">
        <f t="shared" si="180"/>
        <v>NA</v>
      </c>
      <c r="AB125" s="14" t="str">
        <f t="shared" si="181"/>
        <v>NA</v>
      </c>
      <c r="AC125" s="14" t="str">
        <f t="shared" si="182"/>
        <v>NA</v>
      </c>
      <c r="AD125" s="14" t="str">
        <f t="shared" si="183"/>
        <v>NA</v>
      </c>
      <c r="AE125" s="14" t="str">
        <f t="shared" si="184"/>
        <v>NA</v>
      </c>
      <c r="AF125" s="14" t="str">
        <f t="shared" si="185"/>
        <v>NA</v>
      </c>
      <c r="AG125" s="14" t="str">
        <f t="shared" si="186"/>
        <v>NA</v>
      </c>
      <c r="AH125" s="14" t="str">
        <f t="shared" si="187"/>
        <v>NA</v>
      </c>
      <c r="AI125" s="14" t="str">
        <f t="shared" si="188"/>
        <v>NA</v>
      </c>
      <c r="AJ125" s="14" t="str">
        <f t="shared" si="189"/>
        <v>NA</v>
      </c>
      <c r="AK125" s="14" t="str">
        <f t="shared" si="190"/>
        <v>NA</v>
      </c>
      <c r="AL125" s="14">
        <f t="shared" si="191"/>
        <v>0</v>
      </c>
      <c r="AM125" s="14" t="str">
        <f t="shared" si="192"/>
        <v>NA</v>
      </c>
      <c r="AN125" s="11" t="str">
        <f t="shared" si="193"/>
        <v>NA</v>
      </c>
      <c r="AP125">
        <f t="shared" si="194"/>
        <v>0</v>
      </c>
      <c r="AQ125">
        <f t="shared" si="195"/>
        <v>0</v>
      </c>
      <c r="AR125">
        <f t="shared" si="196"/>
        <v>0</v>
      </c>
      <c r="AS125">
        <f t="shared" si="197"/>
        <v>0</v>
      </c>
      <c r="AT125">
        <f t="shared" si="198"/>
        <v>0</v>
      </c>
      <c r="AU125">
        <f t="shared" si="199"/>
        <v>0</v>
      </c>
      <c r="AV125">
        <f t="shared" si="200"/>
        <v>0</v>
      </c>
      <c r="AW125">
        <f t="shared" si="201"/>
        <v>0</v>
      </c>
      <c r="AX125">
        <f t="shared" si="202"/>
        <v>0</v>
      </c>
      <c r="AY125">
        <f t="shared" si="203"/>
        <v>0</v>
      </c>
      <c r="AZ125">
        <f t="shared" si="204"/>
        <v>0</v>
      </c>
      <c r="BA125">
        <f t="shared" si="205"/>
        <v>0</v>
      </c>
      <c r="BB125">
        <f t="shared" si="206"/>
        <v>0</v>
      </c>
      <c r="BD125">
        <f t="shared" si="207"/>
        <v>0</v>
      </c>
      <c r="BE125">
        <f t="shared" si="208"/>
        <v>0</v>
      </c>
      <c r="BF125">
        <f t="shared" si="209"/>
        <v>0</v>
      </c>
      <c r="BG125">
        <f t="shared" si="210"/>
        <v>0</v>
      </c>
      <c r="BH125">
        <f t="shared" si="211"/>
        <v>0</v>
      </c>
      <c r="BI125">
        <f t="shared" si="212"/>
        <v>0</v>
      </c>
      <c r="BJ125">
        <f t="shared" si="213"/>
        <v>0</v>
      </c>
      <c r="BK125">
        <f t="shared" si="214"/>
        <v>0</v>
      </c>
      <c r="BL125">
        <f t="shared" si="215"/>
        <v>0</v>
      </c>
      <c r="BM125">
        <f t="shared" si="216"/>
        <v>0</v>
      </c>
      <c r="BN125">
        <f t="shared" si="217"/>
        <v>0</v>
      </c>
      <c r="BO125">
        <f t="shared" si="218"/>
        <v>0</v>
      </c>
      <c r="BP125">
        <f t="shared" si="219"/>
        <v>0</v>
      </c>
      <c r="BQ125" t="str">
        <f t="shared" si="220"/>
        <v>NA</v>
      </c>
    </row>
    <row r="126" spans="15:69" x14ac:dyDescent="0.15">
      <c r="O126">
        <f t="shared" si="178"/>
        <v>0</v>
      </c>
      <c r="V126" s="39">
        <v>12</v>
      </c>
      <c r="W126" s="39">
        <v>4</v>
      </c>
      <c r="X126" s="15">
        <v>0</v>
      </c>
      <c r="Z126" s="14" t="str">
        <f t="shared" si="179"/>
        <v>NA</v>
      </c>
      <c r="AA126" s="14" t="str">
        <f t="shared" si="180"/>
        <v>NA</v>
      </c>
      <c r="AB126" s="14" t="str">
        <f t="shared" si="181"/>
        <v>NA</v>
      </c>
      <c r="AC126" s="14" t="str">
        <f t="shared" si="182"/>
        <v>NA</v>
      </c>
      <c r="AD126" s="14" t="str">
        <f t="shared" si="183"/>
        <v>NA</v>
      </c>
      <c r="AE126" s="14" t="str">
        <f t="shared" si="184"/>
        <v>NA</v>
      </c>
      <c r="AF126" s="14" t="str">
        <f t="shared" si="185"/>
        <v>NA</v>
      </c>
      <c r="AG126" s="14" t="str">
        <f t="shared" si="186"/>
        <v>NA</v>
      </c>
      <c r="AH126" s="14" t="str">
        <f t="shared" si="187"/>
        <v>NA</v>
      </c>
      <c r="AI126" s="14" t="str">
        <f t="shared" si="188"/>
        <v>NA</v>
      </c>
      <c r="AJ126" s="14" t="str">
        <f t="shared" si="189"/>
        <v>NA</v>
      </c>
      <c r="AK126" s="14" t="str">
        <f t="shared" si="190"/>
        <v>NA</v>
      </c>
      <c r="AL126" s="14">
        <f t="shared" si="191"/>
        <v>0</v>
      </c>
      <c r="AM126" s="14" t="str">
        <f t="shared" si="192"/>
        <v>NA</v>
      </c>
      <c r="AN126" s="11" t="str">
        <f t="shared" si="193"/>
        <v>NA</v>
      </c>
      <c r="AP126">
        <f t="shared" si="194"/>
        <v>0</v>
      </c>
      <c r="AQ126">
        <f t="shared" si="195"/>
        <v>0</v>
      </c>
      <c r="AR126">
        <f t="shared" si="196"/>
        <v>0</v>
      </c>
      <c r="AS126">
        <f t="shared" si="197"/>
        <v>0</v>
      </c>
      <c r="AT126">
        <f t="shared" si="198"/>
        <v>0</v>
      </c>
      <c r="AU126">
        <f t="shared" si="199"/>
        <v>0</v>
      </c>
      <c r="AV126">
        <f t="shared" si="200"/>
        <v>0</v>
      </c>
      <c r="AW126">
        <f t="shared" si="201"/>
        <v>0</v>
      </c>
      <c r="AX126">
        <f t="shared" si="202"/>
        <v>0</v>
      </c>
      <c r="AY126">
        <f t="shared" si="203"/>
        <v>0</v>
      </c>
      <c r="AZ126">
        <f t="shared" si="204"/>
        <v>0</v>
      </c>
      <c r="BA126">
        <f t="shared" si="205"/>
        <v>0</v>
      </c>
      <c r="BB126">
        <f t="shared" si="206"/>
        <v>0</v>
      </c>
      <c r="BD126">
        <f t="shared" si="207"/>
        <v>0</v>
      </c>
      <c r="BE126">
        <f t="shared" si="208"/>
        <v>0</v>
      </c>
      <c r="BF126">
        <f t="shared" si="209"/>
        <v>0</v>
      </c>
      <c r="BG126">
        <f t="shared" si="210"/>
        <v>0</v>
      </c>
      <c r="BH126">
        <f t="shared" si="211"/>
        <v>0</v>
      </c>
      <c r="BI126">
        <f t="shared" si="212"/>
        <v>0</v>
      </c>
      <c r="BJ126">
        <f t="shared" si="213"/>
        <v>0</v>
      </c>
      <c r="BK126">
        <f t="shared" si="214"/>
        <v>0</v>
      </c>
      <c r="BL126">
        <f t="shared" si="215"/>
        <v>0</v>
      </c>
      <c r="BM126">
        <f t="shared" si="216"/>
        <v>0</v>
      </c>
      <c r="BN126">
        <f t="shared" si="217"/>
        <v>0</v>
      </c>
      <c r="BO126">
        <f t="shared" si="218"/>
        <v>0</v>
      </c>
      <c r="BP126">
        <f t="shared" si="219"/>
        <v>0</v>
      </c>
      <c r="BQ126" t="str">
        <f t="shared" si="220"/>
        <v>NA</v>
      </c>
    </row>
    <row r="127" spans="15:69" x14ac:dyDescent="0.15">
      <c r="O127">
        <f t="shared" si="178"/>
        <v>0</v>
      </c>
      <c r="V127" s="39">
        <v>12</v>
      </c>
      <c r="W127" s="39">
        <v>4</v>
      </c>
      <c r="X127" s="15">
        <v>0</v>
      </c>
      <c r="Z127" s="14" t="str">
        <f t="shared" si="179"/>
        <v>NA</v>
      </c>
      <c r="AA127" s="14" t="str">
        <f t="shared" si="180"/>
        <v>NA</v>
      </c>
      <c r="AB127" s="14" t="str">
        <f t="shared" si="181"/>
        <v>NA</v>
      </c>
      <c r="AC127" s="14" t="str">
        <f t="shared" si="182"/>
        <v>NA</v>
      </c>
      <c r="AD127" s="14" t="str">
        <f t="shared" si="183"/>
        <v>NA</v>
      </c>
      <c r="AE127" s="14" t="str">
        <f t="shared" si="184"/>
        <v>NA</v>
      </c>
      <c r="AF127" s="14" t="str">
        <f t="shared" si="185"/>
        <v>NA</v>
      </c>
      <c r="AG127" s="14" t="str">
        <f t="shared" si="186"/>
        <v>NA</v>
      </c>
      <c r="AH127" s="14" t="str">
        <f t="shared" si="187"/>
        <v>NA</v>
      </c>
      <c r="AI127" s="14" t="str">
        <f t="shared" si="188"/>
        <v>NA</v>
      </c>
      <c r="AJ127" s="14" t="str">
        <f t="shared" si="189"/>
        <v>NA</v>
      </c>
      <c r="AK127" s="14" t="str">
        <f t="shared" si="190"/>
        <v>NA</v>
      </c>
      <c r="AL127" s="14">
        <f t="shared" si="191"/>
        <v>0</v>
      </c>
      <c r="AM127" s="14" t="str">
        <f t="shared" si="192"/>
        <v>NA</v>
      </c>
      <c r="AN127" s="11" t="str">
        <f t="shared" si="193"/>
        <v>NA</v>
      </c>
      <c r="AP127">
        <f t="shared" si="194"/>
        <v>0</v>
      </c>
      <c r="AQ127">
        <f t="shared" si="195"/>
        <v>0</v>
      </c>
      <c r="AR127">
        <f t="shared" si="196"/>
        <v>0</v>
      </c>
      <c r="AS127">
        <f t="shared" si="197"/>
        <v>0</v>
      </c>
      <c r="AT127">
        <f t="shared" si="198"/>
        <v>0</v>
      </c>
      <c r="AU127">
        <f t="shared" si="199"/>
        <v>0</v>
      </c>
      <c r="AV127">
        <f t="shared" si="200"/>
        <v>0</v>
      </c>
      <c r="AW127">
        <f t="shared" si="201"/>
        <v>0</v>
      </c>
      <c r="AX127">
        <f t="shared" si="202"/>
        <v>0</v>
      </c>
      <c r="AY127">
        <f t="shared" si="203"/>
        <v>0</v>
      </c>
      <c r="AZ127">
        <f t="shared" si="204"/>
        <v>0</v>
      </c>
      <c r="BA127">
        <f t="shared" si="205"/>
        <v>0</v>
      </c>
      <c r="BB127">
        <f t="shared" si="206"/>
        <v>0</v>
      </c>
      <c r="BD127">
        <f t="shared" si="207"/>
        <v>0</v>
      </c>
      <c r="BE127">
        <f t="shared" si="208"/>
        <v>0</v>
      </c>
      <c r="BF127">
        <f t="shared" si="209"/>
        <v>0</v>
      </c>
      <c r="BG127">
        <f t="shared" si="210"/>
        <v>0</v>
      </c>
      <c r="BH127">
        <f t="shared" si="211"/>
        <v>0</v>
      </c>
      <c r="BI127">
        <f t="shared" si="212"/>
        <v>0</v>
      </c>
      <c r="BJ127">
        <f t="shared" si="213"/>
        <v>0</v>
      </c>
      <c r="BK127">
        <f t="shared" si="214"/>
        <v>0</v>
      </c>
      <c r="BL127">
        <f t="shared" si="215"/>
        <v>0</v>
      </c>
      <c r="BM127">
        <f t="shared" si="216"/>
        <v>0</v>
      </c>
      <c r="BN127">
        <f t="shared" si="217"/>
        <v>0</v>
      </c>
      <c r="BO127">
        <f t="shared" si="218"/>
        <v>0</v>
      </c>
      <c r="BP127">
        <f t="shared" si="219"/>
        <v>0</v>
      </c>
      <c r="BQ127" t="str">
        <f t="shared" si="220"/>
        <v>NA</v>
      </c>
    </row>
    <row r="128" spans="15:69" x14ac:dyDescent="0.15">
      <c r="O128">
        <f t="shared" si="178"/>
        <v>0</v>
      </c>
      <c r="V128" s="39">
        <v>12</v>
      </c>
      <c r="W128" s="39">
        <v>4</v>
      </c>
      <c r="X128" s="15">
        <v>0</v>
      </c>
      <c r="Z128" s="14" t="str">
        <f t="shared" si="179"/>
        <v>NA</v>
      </c>
      <c r="AA128" s="14" t="str">
        <f t="shared" si="180"/>
        <v>NA</v>
      </c>
      <c r="AB128" s="14" t="str">
        <f t="shared" si="181"/>
        <v>NA</v>
      </c>
      <c r="AC128" s="14" t="str">
        <f t="shared" si="182"/>
        <v>NA</v>
      </c>
      <c r="AD128" s="14" t="str">
        <f t="shared" si="183"/>
        <v>NA</v>
      </c>
      <c r="AE128" s="14" t="str">
        <f t="shared" si="184"/>
        <v>NA</v>
      </c>
      <c r="AF128" s="14" t="str">
        <f t="shared" si="185"/>
        <v>NA</v>
      </c>
      <c r="AG128" s="14" t="str">
        <f t="shared" si="186"/>
        <v>NA</v>
      </c>
      <c r="AH128" s="14" t="str">
        <f t="shared" si="187"/>
        <v>NA</v>
      </c>
      <c r="AI128" s="14" t="str">
        <f t="shared" si="188"/>
        <v>NA</v>
      </c>
      <c r="AJ128" s="14" t="str">
        <f t="shared" si="189"/>
        <v>NA</v>
      </c>
      <c r="AK128" s="14" t="str">
        <f t="shared" si="190"/>
        <v>NA</v>
      </c>
      <c r="AL128" s="14">
        <f t="shared" si="191"/>
        <v>0</v>
      </c>
      <c r="AM128" s="14" t="str">
        <f t="shared" si="192"/>
        <v>NA</v>
      </c>
      <c r="AN128" s="11" t="str">
        <f t="shared" si="193"/>
        <v>NA</v>
      </c>
      <c r="AP128">
        <f t="shared" si="194"/>
        <v>0</v>
      </c>
      <c r="AQ128">
        <f t="shared" si="195"/>
        <v>0</v>
      </c>
      <c r="AR128">
        <f t="shared" si="196"/>
        <v>0</v>
      </c>
      <c r="AS128">
        <f t="shared" si="197"/>
        <v>0</v>
      </c>
      <c r="AT128">
        <f t="shared" si="198"/>
        <v>0</v>
      </c>
      <c r="AU128">
        <f t="shared" si="199"/>
        <v>0</v>
      </c>
      <c r="AV128">
        <f t="shared" si="200"/>
        <v>0</v>
      </c>
      <c r="AW128">
        <f t="shared" si="201"/>
        <v>0</v>
      </c>
      <c r="AX128">
        <f t="shared" si="202"/>
        <v>0</v>
      </c>
      <c r="AY128">
        <f t="shared" si="203"/>
        <v>0</v>
      </c>
      <c r="AZ128">
        <f t="shared" si="204"/>
        <v>0</v>
      </c>
      <c r="BA128">
        <f t="shared" si="205"/>
        <v>0</v>
      </c>
      <c r="BB128">
        <f t="shared" si="206"/>
        <v>0</v>
      </c>
      <c r="BD128">
        <f t="shared" si="207"/>
        <v>0</v>
      </c>
      <c r="BE128">
        <f t="shared" si="208"/>
        <v>0</v>
      </c>
      <c r="BF128">
        <f t="shared" si="209"/>
        <v>0</v>
      </c>
      <c r="BG128">
        <f t="shared" si="210"/>
        <v>0</v>
      </c>
      <c r="BH128">
        <f t="shared" si="211"/>
        <v>0</v>
      </c>
      <c r="BI128">
        <f t="shared" si="212"/>
        <v>0</v>
      </c>
      <c r="BJ128">
        <f t="shared" si="213"/>
        <v>0</v>
      </c>
      <c r="BK128">
        <f t="shared" si="214"/>
        <v>0</v>
      </c>
      <c r="BL128">
        <f t="shared" si="215"/>
        <v>0</v>
      </c>
      <c r="BM128">
        <f t="shared" si="216"/>
        <v>0</v>
      </c>
      <c r="BN128">
        <f t="shared" si="217"/>
        <v>0</v>
      </c>
      <c r="BO128">
        <f t="shared" si="218"/>
        <v>0</v>
      </c>
      <c r="BP128">
        <f t="shared" si="219"/>
        <v>0</v>
      </c>
      <c r="BQ128" t="str">
        <f t="shared" si="220"/>
        <v>NA</v>
      </c>
    </row>
    <row r="129" spans="4:69" x14ac:dyDescent="0.15">
      <c r="O129">
        <f t="shared" si="178"/>
        <v>0</v>
      </c>
      <c r="V129" s="39">
        <v>12</v>
      </c>
      <c r="W129" s="39">
        <v>4</v>
      </c>
      <c r="X129" s="15">
        <v>0</v>
      </c>
      <c r="Z129" s="14" t="str">
        <f t="shared" si="179"/>
        <v>NA</v>
      </c>
      <c r="AA129" s="14" t="str">
        <f t="shared" si="180"/>
        <v>NA</v>
      </c>
      <c r="AB129" s="14" t="str">
        <f t="shared" si="181"/>
        <v>NA</v>
      </c>
      <c r="AC129" s="14" t="str">
        <f t="shared" si="182"/>
        <v>NA</v>
      </c>
      <c r="AD129" s="14" t="str">
        <f t="shared" si="183"/>
        <v>NA</v>
      </c>
      <c r="AE129" s="14" t="str">
        <f t="shared" si="184"/>
        <v>NA</v>
      </c>
      <c r="AF129" s="14" t="str">
        <f t="shared" si="185"/>
        <v>NA</v>
      </c>
      <c r="AG129" s="14" t="str">
        <f t="shared" si="186"/>
        <v>NA</v>
      </c>
      <c r="AH129" s="14" t="str">
        <f t="shared" si="187"/>
        <v>NA</v>
      </c>
      <c r="AI129" s="14" t="str">
        <f t="shared" si="188"/>
        <v>NA</v>
      </c>
      <c r="AJ129" s="14" t="str">
        <f t="shared" si="189"/>
        <v>NA</v>
      </c>
      <c r="AK129" s="14" t="str">
        <f t="shared" si="190"/>
        <v>NA</v>
      </c>
      <c r="AL129" s="14">
        <f t="shared" si="191"/>
        <v>0</v>
      </c>
      <c r="AM129" s="14" t="str">
        <f t="shared" si="192"/>
        <v>NA</v>
      </c>
      <c r="AN129" s="11" t="str">
        <f t="shared" si="193"/>
        <v>NA</v>
      </c>
      <c r="AP129">
        <f t="shared" si="194"/>
        <v>0</v>
      </c>
      <c r="AQ129">
        <f t="shared" si="195"/>
        <v>0</v>
      </c>
      <c r="AR129">
        <f t="shared" si="196"/>
        <v>0</v>
      </c>
      <c r="AS129">
        <f t="shared" si="197"/>
        <v>0</v>
      </c>
      <c r="AT129">
        <f t="shared" si="198"/>
        <v>0</v>
      </c>
      <c r="AU129">
        <f t="shared" si="199"/>
        <v>0</v>
      </c>
      <c r="AV129">
        <f t="shared" si="200"/>
        <v>0</v>
      </c>
      <c r="AW129">
        <f t="shared" si="201"/>
        <v>0</v>
      </c>
      <c r="AX129">
        <f t="shared" si="202"/>
        <v>0</v>
      </c>
      <c r="AY129">
        <f t="shared" si="203"/>
        <v>0</v>
      </c>
      <c r="AZ129">
        <f t="shared" si="204"/>
        <v>0</v>
      </c>
      <c r="BA129">
        <f t="shared" si="205"/>
        <v>0</v>
      </c>
      <c r="BB129">
        <f t="shared" si="206"/>
        <v>0</v>
      </c>
      <c r="BD129">
        <f t="shared" si="207"/>
        <v>0</v>
      </c>
      <c r="BE129">
        <f t="shared" si="208"/>
        <v>0</v>
      </c>
      <c r="BF129">
        <f t="shared" si="209"/>
        <v>0</v>
      </c>
      <c r="BG129">
        <f t="shared" si="210"/>
        <v>0</v>
      </c>
      <c r="BH129">
        <f t="shared" si="211"/>
        <v>0</v>
      </c>
      <c r="BI129">
        <f t="shared" si="212"/>
        <v>0</v>
      </c>
      <c r="BJ129">
        <f t="shared" si="213"/>
        <v>0</v>
      </c>
      <c r="BK129">
        <f t="shared" si="214"/>
        <v>0</v>
      </c>
      <c r="BL129">
        <f t="shared" si="215"/>
        <v>0</v>
      </c>
      <c r="BM129">
        <f t="shared" si="216"/>
        <v>0</v>
      </c>
      <c r="BN129">
        <f t="shared" si="217"/>
        <v>0</v>
      </c>
      <c r="BO129">
        <f t="shared" si="218"/>
        <v>0</v>
      </c>
      <c r="BP129">
        <f t="shared" si="219"/>
        <v>0</v>
      </c>
      <c r="BQ129" t="str">
        <f t="shared" si="220"/>
        <v>NA</v>
      </c>
    </row>
    <row r="130" spans="4:69" x14ac:dyDescent="0.15">
      <c r="O130">
        <f t="shared" si="178"/>
        <v>0</v>
      </c>
      <c r="V130" s="39">
        <v>12</v>
      </c>
      <c r="W130" s="39">
        <v>4</v>
      </c>
      <c r="X130" s="15">
        <v>0</v>
      </c>
      <c r="Z130" s="14" t="str">
        <f t="shared" si="179"/>
        <v>NA</v>
      </c>
      <c r="AA130" s="14" t="str">
        <f t="shared" si="180"/>
        <v>NA</v>
      </c>
      <c r="AB130" s="14" t="str">
        <f t="shared" si="181"/>
        <v>NA</v>
      </c>
      <c r="AC130" s="14" t="str">
        <f t="shared" si="182"/>
        <v>NA</v>
      </c>
      <c r="AD130" s="14" t="str">
        <f t="shared" si="183"/>
        <v>NA</v>
      </c>
      <c r="AE130" s="14" t="str">
        <f t="shared" si="184"/>
        <v>NA</v>
      </c>
      <c r="AF130" s="14" t="str">
        <f t="shared" si="185"/>
        <v>NA</v>
      </c>
      <c r="AG130" s="14" t="str">
        <f t="shared" si="186"/>
        <v>NA</v>
      </c>
      <c r="AH130" s="14" t="str">
        <f t="shared" si="187"/>
        <v>NA</v>
      </c>
      <c r="AI130" s="14" t="str">
        <f t="shared" si="188"/>
        <v>NA</v>
      </c>
      <c r="AJ130" s="14" t="str">
        <f t="shared" si="189"/>
        <v>NA</v>
      </c>
      <c r="AK130" s="14" t="str">
        <f t="shared" si="190"/>
        <v>NA</v>
      </c>
      <c r="AL130" s="14">
        <f t="shared" si="191"/>
        <v>0</v>
      </c>
      <c r="AM130" s="14" t="str">
        <f t="shared" si="192"/>
        <v>NA</v>
      </c>
      <c r="AN130" s="11" t="str">
        <f t="shared" si="193"/>
        <v>NA</v>
      </c>
      <c r="AP130">
        <f t="shared" si="194"/>
        <v>0</v>
      </c>
      <c r="AQ130">
        <f t="shared" si="195"/>
        <v>0</v>
      </c>
      <c r="AR130">
        <f t="shared" si="196"/>
        <v>0</v>
      </c>
      <c r="AS130">
        <f t="shared" si="197"/>
        <v>0</v>
      </c>
      <c r="AT130">
        <f t="shared" si="198"/>
        <v>0</v>
      </c>
      <c r="AU130">
        <f t="shared" si="199"/>
        <v>0</v>
      </c>
      <c r="AV130">
        <f t="shared" si="200"/>
        <v>0</v>
      </c>
      <c r="AW130">
        <f t="shared" si="201"/>
        <v>0</v>
      </c>
      <c r="AX130">
        <f t="shared" si="202"/>
        <v>0</v>
      </c>
      <c r="AY130">
        <f t="shared" si="203"/>
        <v>0</v>
      </c>
      <c r="AZ130">
        <f t="shared" si="204"/>
        <v>0</v>
      </c>
      <c r="BA130">
        <f t="shared" si="205"/>
        <v>0</v>
      </c>
      <c r="BB130">
        <f t="shared" si="206"/>
        <v>0</v>
      </c>
      <c r="BD130">
        <f t="shared" si="207"/>
        <v>0</v>
      </c>
      <c r="BE130">
        <f t="shared" si="208"/>
        <v>0</v>
      </c>
      <c r="BF130">
        <f t="shared" si="209"/>
        <v>0</v>
      </c>
      <c r="BG130">
        <f t="shared" si="210"/>
        <v>0</v>
      </c>
      <c r="BH130">
        <f t="shared" si="211"/>
        <v>0</v>
      </c>
      <c r="BI130">
        <f t="shared" si="212"/>
        <v>0</v>
      </c>
      <c r="BJ130">
        <f t="shared" si="213"/>
        <v>0</v>
      </c>
      <c r="BK130">
        <f t="shared" si="214"/>
        <v>0</v>
      </c>
      <c r="BL130">
        <f t="shared" si="215"/>
        <v>0</v>
      </c>
      <c r="BM130">
        <f t="shared" si="216"/>
        <v>0</v>
      </c>
      <c r="BN130">
        <f t="shared" si="217"/>
        <v>0</v>
      </c>
      <c r="BO130">
        <f t="shared" si="218"/>
        <v>0</v>
      </c>
      <c r="BP130">
        <f t="shared" si="219"/>
        <v>0</v>
      </c>
      <c r="BQ130" t="str">
        <f t="shared" si="220"/>
        <v>NA</v>
      </c>
    </row>
    <row r="131" spans="4:69" x14ac:dyDescent="0.15">
      <c r="O131">
        <f t="shared" si="178"/>
        <v>0</v>
      </c>
      <c r="V131" s="39">
        <v>12</v>
      </c>
      <c r="W131" s="39">
        <v>4</v>
      </c>
      <c r="X131" s="15">
        <v>0</v>
      </c>
      <c r="Z131" s="14" t="str">
        <f t="shared" si="179"/>
        <v>NA</v>
      </c>
      <c r="AA131" s="14" t="str">
        <f t="shared" si="180"/>
        <v>NA</v>
      </c>
      <c r="AB131" s="14" t="str">
        <f t="shared" si="181"/>
        <v>NA</v>
      </c>
      <c r="AC131" s="14" t="str">
        <f t="shared" si="182"/>
        <v>NA</v>
      </c>
      <c r="AD131" s="14" t="str">
        <f t="shared" si="183"/>
        <v>NA</v>
      </c>
      <c r="AE131" s="14" t="str">
        <f t="shared" si="184"/>
        <v>NA</v>
      </c>
      <c r="AF131" s="14" t="str">
        <f t="shared" si="185"/>
        <v>NA</v>
      </c>
      <c r="AG131" s="14" t="str">
        <f t="shared" si="186"/>
        <v>NA</v>
      </c>
      <c r="AH131" s="14" t="str">
        <f t="shared" si="187"/>
        <v>NA</v>
      </c>
      <c r="AI131" s="14" t="str">
        <f t="shared" si="188"/>
        <v>NA</v>
      </c>
      <c r="AJ131" s="14" t="str">
        <f t="shared" si="189"/>
        <v>NA</v>
      </c>
      <c r="AK131" s="14" t="str">
        <f t="shared" si="190"/>
        <v>NA</v>
      </c>
      <c r="AL131" s="14">
        <f t="shared" si="191"/>
        <v>0</v>
      </c>
      <c r="AM131" s="14" t="str">
        <f t="shared" si="192"/>
        <v>NA</v>
      </c>
      <c r="AN131" s="11" t="str">
        <f t="shared" si="193"/>
        <v>NA</v>
      </c>
      <c r="AP131">
        <f t="shared" si="194"/>
        <v>0</v>
      </c>
      <c r="AQ131">
        <f t="shared" si="195"/>
        <v>0</v>
      </c>
      <c r="AR131">
        <f t="shared" si="196"/>
        <v>0</v>
      </c>
      <c r="AS131">
        <f t="shared" si="197"/>
        <v>0</v>
      </c>
      <c r="AT131">
        <f t="shared" si="198"/>
        <v>0</v>
      </c>
      <c r="AU131">
        <f t="shared" si="199"/>
        <v>0</v>
      </c>
      <c r="AV131">
        <f t="shared" si="200"/>
        <v>0</v>
      </c>
      <c r="AW131">
        <f t="shared" si="201"/>
        <v>0</v>
      </c>
      <c r="AX131">
        <f t="shared" si="202"/>
        <v>0</v>
      </c>
      <c r="AY131">
        <f t="shared" si="203"/>
        <v>0</v>
      </c>
      <c r="AZ131">
        <f t="shared" si="204"/>
        <v>0</v>
      </c>
      <c r="BA131">
        <f t="shared" si="205"/>
        <v>0</v>
      </c>
      <c r="BB131">
        <f t="shared" si="206"/>
        <v>0</v>
      </c>
      <c r="BD131">
        <f t="shared" si="207"/>
        <v>0</v>
      </c>
      <c r="BE131">
        <f t="shared" si="208"/>
        <v>0</v>
      </c>
      <c r="BF131">
        <f t="shared" si="209"/>
        <v>0</v>
      </c>
      <c r="BG131">
        <f t="shared" si="210"/>
        <v>0</v>
      </c>
      <c r="BH131">
        <f t="shared" si="211"/>
        <v>0</v>
      </c>
      <c r="BI131">
        <f t="shared" si="212"/>
        <v>0</v>
      </c>
      <c r="BJ131">
        <f t="shared" si="213"/>
        <v>0</v>
      </c>
      <c r="BK131">
        <f t="shared" si="214"/>
        <v>0</v>
      </c>
      <c r="BL131">
        <f t="shared" si="215"/>
        <v>0</v>
      </c>
      <c r="BM131">
        <f t="shared" si="216"/>
        <v>0</v>
      </c>
      <c r="BN131">
        <f t="shared" si="217"/>
        <v>0</v>
      </c>
      <c r="BO131">
        <f t="shared" si="218"/>
        <v>0</v>
      </c>
      <c r="BP131">
        <f t="shared" si="219"/>
        <v>0</v>
      </c>
      <c r="BQ131" t="str">
        <f t="shared" si="220"/>
        <v>NA</v>
      </c>
    </row>
    <row r="132" spans="4:69" x14ac:dyDescent="0.15">
      <c r="O132">
        <f t="shared" si="178"/>
        <v>0</v>
      </c>
      <c r="V132" s="39">
        <v>12</v>
      </c>
      <c r="W132" s="39">
        <v>4</v>
      </c>
      <c r="X132" s="15">
        <v>0</v>
      </c>
      <c r="Z132" s="14" t="str">
        <f t="shared" si="179"/>
        <v>NA</v>
      </c>
      <c r="AA132" s="14" t="str">
        <f t="shared" si="180"/>
        <v>NA</v>
      </c>
      <c r="AB132" s="14" t="str">
        <f t="shared" si="181"/>
        <v>NA</v>
      </c>
      <c r="AC132" s="14" t="str">
        <f t="shared" si="182"/>
        <v>NA</v>
      </c>
      <c r="AD132" s="14" t="str">
        <f t="shared" si="183"/>
        <v>NA</v>
      </c>
      <c r="AE132" s="14" t="str">
        <f t="shared" si="184"/>
        <v>NA</v>
      </c>
      <c r="AF132" s="14" t="str">
        <f t="shared" si="185"/>
        <v>NA</v>
      </c>
      <c r="AG132" s="14" t="str">
        <f t="shared" si="186"/>
        <v>NA</v>
      </c>
      <c r="AH132" s="14" t="str">
        <f t="shared" si="187"/>
        <v>NA</v>
      </c>
      <c r="AI132" s="14" t="str">
        <f t="shared" si="188"/>
        <v>NA</v>
      </c>
      <c r="AJ132" s="14" t="str">
        <f t="shared" si="189"/>
        <v>NA</v>
      </c>
      <c r="AK132" s="14" t="str">
        <f t="shared" si="190"/>
        <v>NA</v>
      </c>
      <c r="AL132" s="14">
        <f t="shared" si="191"/>
        <v>0</v>
      </c>
      <c r="AM132" s="14" t="str">
        <f t="shared" si="192"/>
        <v>NA</v>
      </c>
      <c r="AN132" s="11" t="str">
        <f t="shared" si="193"/>
        <v>NA</v>
      </c>
      <c r="AP132">
        <f t="shared" si="194"/>
        <v>0</v>
      </c>
      <c r="AQ132">
        <f t="shared" si="195"/>
        <v>0</v>
      </c>
      <c r="AR132">
        <f t="shared" si="196"/>
        <v>0</v>
      </c>
      <c r="AS132">
        <f t="shared" si="197"/>
        <v>0</v>
      </c>
      <c r="AT132">
        <f t="shared" si="198"/>
        <v>0</v>
      </c>
      <c r="AU132">
        <f t="shared" si="199"/>
        <v>0</v>
      </c>
      <c r="AV132">
        <f t="shared" si="200"/>
        <v>0</v>
      </c>
      <c r="AW132">
        <f t="shared" si="201"/>
        <v>0</v>
      </c>
      <c r="AX132">
        <f t="shared" si="202"/>
        <v>0</v>
      </c>
      <c r="AY132">
        <f t="shared" si="203"/>
        <v>0</v>
      </c>
      <c r="AZ132">
        <f t="shared" si="204"/>
        <v>0</v>
      </c>
      <c r="BA132">
        <f t="shared" si="205"/>
        <v>0</v>
      </c>
      <c r="BB132">
        <f t="shared" si="206"/>
        <v>0</v>
      </c>
      <c r="BD132">
        <f t="shared" si="207"/>
        <v>0</v>
      </c>
      <c r="BE132">
        <f t="shared" si="208"/>
        <v>0</v>
      </c>
      <c r="BF132">
        <f t="shared" si="209"/>
        <v>0</v>
      </c>
      <c r="BG132">
        <f t="shared" si="210"/>
        <v>0</v>
      </c>
      <c r="BH132">
        <f t="shared" si="211"/>
        <v>0</v>
      </c>
      <c r="BI132">
        <f t="shared" si="212"/>
        <v>0</v>
      </c>
      <c r="BJ132">
        <f t="shared" si="213"/>
        <v>0</v>
      </c>
      <c r="BK132">
        <f t="shared" si="214"/>
        <v>0</v>
      </c>
      <c r="BL132">
        <f t="shared" si="215"/>
        <v>0</v>
      </c>
      <c r="BM132">
        <f t="shared" si="216"/>
        <v>0</v>
      </c>
      <c r="BN132">
        <f t="shared" si="217"/>
        <v>0</v>
      </c>
      <c r="BO132">
        <f t="shared" si="218"/>
        <v>0</v>
      </c>
      <c r="BP132">
        <f t="shared" si="219"/>
        <v>0</v>
      </c>
      <c r="BQ132" t="str">
        <f t="shared" si="220"/>
        <v>NA</v>
      </c>
    </row>
    <row r="133" spans="4:69" x14ac:dyDescent="0.15">
      <c r="O133">
        <f t="shared" si="178"/>
        <v>0</v>
      </c>
      <c r="V133" s="39">
        <v>12</v>
      </c>
      <c r="W133" s="39">
        <v>4</v>
      </c>
      <c r="X133" s="15">
        <v>0</v>
      </c>
      <c r="Z133" s="14" t="str">
        <f t="shared" si="179"/>
        <v>NA</v>
      </c>
      <c r="AA133" s="14" t="str">
        <f t="shared" si="180"/>
        <v>NA</v>
      </c>
      <c r="AB133" s="14" t="str">
        <f t="shared" si="181"/>
        <v>NA</v>
      </c>
      <c r="AC133" s="14" t="str">
        <f t="shared" si="182"/>
        <v>NA</v>
      </c>
      <c r="AD133" s="14" t="str">
        <f t="shared" si="183"/>
        <v>NA</v>
      </c>
      <c r="AE133" s="14" t="str">
        <f t="shared" si="184"/>
        <v>NA</v>
      </c>
      <c r="AF133" s="14" t="str">
        <f t="shared" si="185"/>
        <v>NA</v>
      </c>
      <c r="AG133" s="14" t="str">
        <f t="shared" si="186"/>
        <v>NA</v>
      </c>
      <c r="AH133" s="14" t="str">
        <f t="shared" si="187"/>
        <v>NA</v>
      </c>
      <c r="AI133" s="14" t="str">
        <f t="shared" si="188"/>
        <v>NA</v>
      </c>
      <c r="AJ133" s="14" t="str">
        <f t="shared" si="189"/>
        <v>NA</v>
      </c>
      <c r="AK133" s="14" t="str">
        <f t="shared" si="190"/>
        <v>NA</v>
      </c>
      <c r="AL133" s="14">
        <f t="shared" si="191"/>
        <v>0</v>
      </c>
      <c r="AM133" s="14" t="str">
        <f t="shared" si="192"/>
        <v>NA</v>
      </c>
      <c r="AN133" s="11" t="str">
        <f t="shared" si="193"/>
        <v>NA</v>
      </c>
      <c r="AP133">
        <f t="shared" si="194"/>
        <v>0</v>
      </c>
      <c r="AQ133">
        <f t="shared" si="195"/>
        <v>0</v>
      </c>
      <c r="AR133">
        <f t="shared" si="196"/>
        <v>0</v>
      </c>
      <c r="AS133">
        <f t="shared" si="197"/>
        <v>0</v>
      </c>
      <c r="AT133">
        <f t="shared" si="198"/>
        <v>0</v>
      </c>
      <c r="AU133">
        <f t="shared" si="199"/>
        <v>0</v>
      </c>
      <c r="AV133">
        <f t="shared" si="200"/>
        <v>0</v>
      </c>
      <c r="AW133">
        <f t="shared" si="201"/>
        <v>0</v>
      </c>
      <c r="AX133">
        <f t="shared" si="202"/>
        <v>0</v>
      </c>
      <c r="AY133">
        <f t="shared" si="203"/>
        <v>0</v>
      </c>
      <c r="AZ133">
        <f t="shared" si="204"/>
        <v>0</v>
      </c>
      <c r="BA133">
        <f t="shared" si="205"/>
        <v>0</v>
      </c>
      <c r="BB133">
        <f t="shared" si="206"/>
        <v>0</v>
      </c>
      <c r="BD133">
        <f t="shared" si="207"/>
        <v>0</v>
      </c>
      <c r="BE133">
        <f t="shared" si="208"/>
        <v>0</v>
      </c>
      <c r="BF133">
        <f t="shared" si="209"/>
        <v>0</v>
      </c>
      <c r="BG133">
        <f t="shared" si="210"/>
        <v>0</v>
      </c>
      <c r="BH133">
        <f t="shared" si="211"/>
        <v>0</v>
      </c>
      <c r="BI133">
        <f t="shared" si="212"/>
        <v>0</v>
      </c>
      <c r="BJ133">
        <f t="shared" si="213"/>
        <v>0</v>
      </c>
      <c r="BK133">
        <f t="shared" si="214"/>
        <v>0</v>
      </c>
      <c r="BL133">
        <f t="shared" si="215"/>
        <v>0</v>
      </c>
      <c r="BM133">
        <f t="shared" si="216"/>
        <v>0</v>
      </c>
      <c r="BN133">
        <f t="shared" si="217"/>
        <v>0</v>
      </c>
      <c r="BO133">
        <f t="shared" si="218"/>
        <v>0</v>
      </c>
      <c r="BP133">
        <f t="shared" si="219"/>
        <v>0</v>
      </c>
      <c r="BQ133" t="str">
        <f t="shared" si="220"/>
        <v>NA</v>
      </c>
    </row>
    <row r="134" spans="4:69" x14ac:dyDescent="0.15">
      <c r="O134">
        <f t="shared" si="178"/>
        <v>0</v>
      </c>
      <c r="V134" s="39">
        <v>12</v>
      </c>
      <c r="W134" s="39">
        <v>4</v>
      </c>
      <c r="X134" s="15">
        <v>0</v>
      </c>
      <c r="Z134" s="14" t="str">
        <f t="shared" si="179"/>
        <v>NA</v>
      </c>
      <c r="AA134" s="14" t="str">
        <f t="shared" si="180"/>
        <v>NA</v>
      </c>
      <c r="AB134" s="14" t="str">
        <f t="shared" si="181"/>
        <v>NA</v>
      </c>
      <c r="AC134" s="14" t="str">
        <f t="shared" si="182"/>
        <v>NA</v>
      </c>
      <c r="AD134" s="14" t="str">
        <f t="shared" si="183"/>
        <v>NA</v>
      </c>
      <c r="AE134" s="14" t="str">
        <f t="shared" si="184"/>
        <v>NA</v>
      </c>
      <c r="AF134" s="14" t="str">
        <f t="shared" si="185"/>
        <v>NA</v>
      </c>
      <c r="AG134" s="14" t="str">
        <f t="shared" si="186"/>
        <v>NA</v>
      </c>
      <c r="AH134" s="14" t="str">
        <f t="shared" si="187"/>
        <v>NA</v>
      </c>
      <c r="AI134" s="14" t="str">
        <f t="shared" si="188"/>
        <v>NA</v>
      </c>
      <c r="AJ134" s="14" t="str">
        <f t="shared" si="189"/>
        <v>NA</v>
      </c>
      <c r="AK134" s="14" t="str">
        <f t="shared" si="190"/>
        <v>NA</v>
      </c>
      <c r="AL134" s="14">
        <f t="shared" si="191"/>
        <v>0</v>
      </c>
      <c r="AM134" s="14" t="str">
        <f t="shared" si="192"/>
        <v>NA</v>
      </c>
      <c r="AN134" s="11" t="str">
        <f t="shared" si="193"/>
        <v>NA</v>
      </c>
      <c r="AP134">
        <f t="shared" si="194"/>
        <v>0</v>
      </c>
      <c r="AQ134">
        <f t="shared" si="195"/>
        <v>0</v>
      </c>
      <c r="AR134">
        <f t="shared" si="196"/>
        <v>0</v>
      </c>
      <c r="AS134">
        <f t="shared" si="197"/>
        <v>0</v>
      </c>
      <c r="AT134">
        <f t="shared" si="198"/>
        <v>0</v>
      </c>
      <c r="AU134">
        <f t="shared" si="199"/>
        <v>0</v>
      </c>
      <c r="AV134">
        <f t="shared" si="200"/>
        <v>0</v>
      </c>
      <c r="AW134">
        <f t="shared" si="201"/>
        <v>0</v>
      </c>
      <c r="AX134">
        <f t="shared" si="202"/>
        <v>0</v>
      </c>
      <c r="AY134">
        <f t="shared" si="203"/>
        <v>0</v>
      </c>
      <c r="AZ134">
        <f t="shared" si="204"/>
        <v>0</v>
      </c>
      <c r="BA134">
        <f t="shared" si="205"/>
        <v>0</v>
      </c>
      <c r="BB134">
        <f t="shared" si="206"/>
        <v>0</v>
      </c>
      <c r="BD134">
        <f t="shared" si="207"/>
        <v>0</v>
      </c>
      <c r="BE134">
        <f t="shared" si="208"/>
        <v>0</v>
      </c>
      <c r="BF134">
        <f t="shared" si="209"/>
        <v>0</v>
      </c>
      <c r="BG134">
        <f t="shared" si="210"/>
        <v>0</v>
      </c>
      <c r="BH134">
        <f t="shared" si="211"/>
        <v>0</v>
      </c>
      <c r="BI134">
        <f t="shared" si="212"/>
        <v>0</v>
      </c>
      <c r="BJ134">
        <f t="shared" si="213"/>
        <v>0</v>
      </c>
      <c r="BK134">
        <f t="shared" si="214"/>
        <v>0</v>
      </c>
      <c r="BL134">
        <f t="shared" si="215"/>
        <v>0</v>
      </c>
      <c r="BM134">
        <f t="shared" si="216"/>
        <v>0</v>
      </c>
      <c r="BN134">
        <f t="shared" si="217"/>
        <v>0</v>
      </c>
      <c r="BO134">
        <f t="shared" si="218"/>
        <v>0</v>
      </c>
      <c r="BP134">
        <f t="shared" si="219"/>
        <v>0</v>
      </c>
      <c r="BQ134" t="str">
        <f t="shared" si="220"/>
        <v>NA</v>
      </c>
    </row>
    <row r="135" spans="4:69" x14ac:dyDescent="0.15">
      <c r="O135">
        <f t="shared" si="178"/>
        <v>0</v>
      </c>
      <c r="V135" s="39">
        <v>12</v>
      </c>
      <c r="W135" s="39">
        <v>4</v>
      </c>
      <c r="X135" s="15">
        <v>0</v>
      </c>
      <c r="Z135" s="14" t="str">
        <f t="shared" si="179"/>
        <v>NA</v>
      </c>
      <c r="AA135" s="14" t="str">
        <f t="shared" si="180"/>
        <v>NA</v>
      </c>
      <c r="AB135" s="14" t="str">
        <f t="shared" si="181"/>
        <v>NA</v>
      </c>
      <c r="AC135" s="14" t="str">
        <f t="shared" si="182"/>
        <v>NA</v>
      </c>
      <c r="AD135" s="14" t="str">
        <f t="shared" si="183"/>
        <v>NA</v>
      </c>
      <c r="AE135" s="14" t="str">
        <f t="shared" si="184"/>
        <v>NA</v>
      </c>
      <c r="AF135" s="14" t="str">
        <f t="shared" si="185"/>
        <v>NA</v>
      </c>
      <c r="AG135" s="14" t="str">
        <f t="shared" si="186"/>
        <v>NA</v>
      </c>
      <c r="AH135" s="14" t="str">
        <f t="shared" si="187"/>
        <v>NA</v>
      </c>
      <c r="AI135" s="14" t="str">
        <f t="shared" si="188"/>
        <v>NA</v>
      </c>
      <c r="AJ135" s="14" t="str">
        <f t="shared" si="189"/>
        <v>NA</v>
      </c>
      <c r="AK135" s="14" t="str">
        <f t="shared" si="190"/>
        <v>NA</v>
      </c>
      <c r="AL135" s="14">
        <f t="shared" si="191"/>
        <v>0</v>
      </c>
      <c r="AM135" s="14" t="str">
        <f t="shared" si="192"/>
        <v>NA</v>
      </c>
      <c r="AN135" s="11" t="str">
        <f t="shared" si="193"/>
        <v>NA</v>
      </c>
      <c r="AP135">
        <f t="shared" si="194"/>
        <v>0</v>
      </c>
      <c r="AQ135">
        <f t="shared" si="195"/>
        <v>0</v>
      </c>
      <c r="AR135">
        <f t="shared" si="196"/>
        <v>0</v>
      </c>
      <c r="AS135">
        <f t="shared" si="197"/>
        <v>0</v>
      </c>
      <c r="AT135">
        <f t="shared" si="198"/>
        <v>0</v>
      </c>
      <c r="AU135">
        <f t="shared" si="199"/>
        <v>0</v>
      </c>
      <c r="AV135">
        <f t="shared" si="200"/>
        <v>0</v>
      </c>
      <c r="AW135">
        <f t="shared" si="201"/>
        <v>0</v>
      </c>
      <c r="AX135">
        <f t="shared" si="202"/>
        <v>0</v>
      </c>
      <c r="AY135">
        <f t="shared" si="203"/>
        <v>0</v>
      </c>
      <c r="AZ135">
        <f t="shared" si="204"/>
        <v>0</v>
      </c>
      <c r="BA135">
        <f t="shared" si="205"/>
        <v>0</v>
      </c>
      <c r="BB135">
        <f t="shared" si="206"/>
        <v>0</v>
      </c>
      <c r="BD135">
        <f t="shared" si="207"/>
        <v>0</v>
      </c>
      <c r="BE135">
        <f t="shared" si="208"/>
        <v>0</v>
      </c>
      <c r="BF135">
        <f t="shared" si="209"/>
        <v>0</v>
      </c>
      <c r="BG135">
        <f t="shared" si="210"/>
        <v>0</v>
      </c>
      <c r="BH135">
        <f t="shared" si="211"/>
        <v>0</v>
      </c>
      <c r="BI135">
        <f t="shared" si="212"/>
        <v>0</v>
      </c>
      <c r="BJ135">
        <f t="shared" si="213"/>
        <v>0</v>
      </c>
      <c r="BK135">
        <f t="shared" si="214"/>
        <v>0</v>
      </c>
      <c r="BL135">
        <f t="shared" si="215"/>
        <v>0</v>
      </c>
      <c r="BM135">
        <f t="shared" si="216"/>
        <v>0</v>
      </c>
      <c r="BN135">
        <f t="shared" si="217"/>
        <v>0</v>
      </c>
      <c r="BO135">
        <f t="shared" si="218"/>
        <v>0</v>
      </c>
      <c r="BP135">
        <f t="shared" si="219"/>
        <v>0</v>
      </c>
      <c r="BQ135" t="str">
        <f t="shared" si="220"/>
        <v>NA</v>
      </c>
    </row>
    <row r="136" spans="4:69" s="27" customFormat="1" x14ac:dyDescent="0.15"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7">
        <f t="shared" ref="O136:O143" si="221">SUM(D136:N136)</f>
        <v>0</v>
      </c>
      <c r="Q136" s="28"/>
      <c r="R136" s="28"/>
      <c r="S136" s="28"/>
      <c r="U136" s="28"/>
      <c r="V136" s="29">
        <v>12</v>
      </c>
      <c r="W136" s="29">
        <v>4</v>
      </c>
      <c r="X136" s="15">
        <v>0</v>
      </c>
      <c r="Z136" s="30" t="str">
        <f t="shared" ref="Z136:Z143" si="222">IFERROR(BD136*$BQ136,"NA")</f>
        <v>NA</v>
      </c>
      <c r="AA136" s="30" t="str">
        <f t="shared" ref="AA136:AA143" si="223">IFERROR(BE136*$BQ136,"NA")</f>
        <v>NA</v>
      </c>
      <c r="AB136" s="30" t="str">
        <f t="shared" ref="AB136:AB143" si="224">IFERROR(BF136*$BQ136,"NA")</f>
        <v>NA</v>
      </c>
      <c r="AC136" s="30" t="str">
        <f t="shared" ref="AC136:AC143" si="225">IFERROR(BG136*$BQ136,"NA")</f>
        <v>NA</v>
      </c>
      <c r="AD136" s="30" t="str">
        <f t="shared" ref="AD136:AD143" si="226">IFERROR(IF(OR($X136="spinel", $X136="Spinel", $X136="SPINEL"),((BH136+BI136)*BQ136-AE136),BI136*$BQ136),"NA")</f>
        <v>NA</v>
      </c>
      <c r="AE136" s="30" t="str">
        <f t="shared" ref="AE136:AE143" si="227">IFERROR(IF(OR($X136="spinel", $X136="Spinel", $X136="SPINEL"),(1-AF136-AG136-AH136-AI136),BH136*$BQ136),"NA")</f>
        <v>NA</v>
      </c>
      <c r="AF136" s="30" t="str">
        <f t="shared" ref="AF136:AF143" si="228">IFERROR(BJ136*$BQ136,"NA")</f>
        <v>NA</v>
      </c>
      <c r="AG136" s="30" t="str">
        <f t="shared" ref="AG136:AG143" si="229">IFERROR(BK136*$BQ136,"NA")</f>
        <v>NA</v>
      </c>
      <c r="AH136" s="30" t="str">
        <f t="shared" ref="AH136:AH143" si="230">IFERROR(BL136*$BQ136,"NA")</f>
        <v>NA</v>
      </c>
      <c r="AI136" s="30" t="str">
        <f t="shared" ref="AI136:AI143" si="231">IFERROR(BM136*$BQ136,"NA")</f>
        <v>NA</v>
      </c>
      <c r="AJ136" s="30" t="str">
        <f t="shared" ref="AJ136:AJ143" si="232">IFERROR(BN136*$BQ136,"NA")</f>
        <v>NA</v>
      </c>
      <c r="AK136" s="30" t="str">
        <f t="shared" ref="AK136:AK143" si="233">IFERROR(BO136*$BQ136,"NA")</f>
        <v>NA</v>
      </c>
      <c r="AL136" s="30">
        <f t="shared" ref="AL136:AL143" si="234">IFERROR(SUM(Z136:AK136),"NA")</f>
        <v>0</v>
      </c>
      <c r="AM136" s="30" t="str">
        <f t="shared" ref="AM136:AM143" si="235">IFERROR(AF136/(AF136+AE136),"NA")</f>
        <v>NA</v>
      </c>
      <c r="AN136" s="31" t="str">
        <f t="shared" ref="AN136:AN143" si="236">IFERROR(AD136/(AD136+AE136),"NA")</f>
        <v>NA</v>
      </c>
      <c r="AP136" s="27">
        <f t="shared" ref="AP136:AP143" si="237">D136</f>
        <v>0</v>
      </c>
      <c r="AQ136" s="27">
        <f t="shared" ref="AQ136:AQ143" si="238">E136</f>
        <v>0</v>
      </c>
      <c r="AR136" s="27">
        <f t="shared" ref="AR136:AR143" si="239">F136</f>
        <v>0</v>
      </c>
      <c r="AS136" s="27">
        <f t="shared" ref="AS136:AS143" si="240">G136</f>
        <v>0</v>
      </c>
      <c r="AT136" s="27">
        <f t="shared" ref="AT136:AT143" si="241">BI136*AT$1/2</f>
        <v>0</v>
      </c>
      <c r="AU136" s="27">
        <f t="shared" ref="AU136:AU143" si="242">BH136*AU$1</f>
        <v>0</v>
      </c>
      <c r="AV136" s="27">
        <f t="shared" ref="AV136:AV143" si="243">I136</f>
        <v>0</v>
      </c>
      <c r="AW136" s="27">
        <f t="shared" ref="AW136:AW143" si="244">J136</f>
        <v>0</v>
      </c>
      <c r="AX136" s="27">
        <f t="shared" ref="AX136:AX143" si="245">K136</f>
        <v>0</v>
      </c>
      <c r="AY136" s="27">
        <f t="shared" ref="AY136:AY143" si="246">L136</f>
        <v>0</v>
      </c>
      <c r="AZ136" s="27">
        <f t="shared" ref="AZ136:AZ143" si="247">M136</f>
        <v>0</v>
      </c>
      <c r="BA136" s="27">
        <f t="shared" ref="BA136:BA143" si="248">N136</f>
        <v>0</v>
      </c>
      <c r="BB136" s="27">
        <f t="shared" ref="BB136:BB143" si="249">SUM(AP136:BA136)</f>
        <v>0</v>
      </c>
      <c r="BD136" s="27">
        <f t="shared" ref="BD136:BD143" si="250">D136/AP$1</f>
        <v>0</v>
      </c>
      <c r="BE136" s="27">
        <f t="shared" ref="BE136:BE143" si="251">E136/AQ$1</f>
        <v>0</v>
      </c>
      <c r="BF136" s="27">
        <f t="shared" ref="BF136:BF143" si="252">F136/AR$1*2</f>
        <v>0</v>
      </c>
      <c r="BG136" s="27">
        <f t="shared" ref="BG136:BG143" si="253">G136/AS$1*2</f>
        <v>0</v>
      </c>
      <c r="BH136" s="27">
        <f t="shared" ref="BH136:BH143" si="254">IF(OR($X136="spinel", $X136="Spinel", $X136="SPINEL"),H136/AU$1,H136/AU$1*(1-$X136))</f>
        <v>0</v>
      </c>
      <c r="BI136" s="27">
        <f t="shared" ref="BI136:BI143" si="255">IF(OR($X136="spinel", $X136="Spinel", $X136="SPINEL"),0,H136/AU$1*$X136)</f>
        <v>0</v>
      </c>
      <c r="BJ136" s="27">
        <f t="shared" ref="BJ136:BJ143" si="256">I136/AV$1</f>
        <v>0</v>
      </c>
      <c r="BK136" s="27">
        <f t="shared" ref="BK136:BK143" si="257">J136/AW$1</f>
        <v>0</v>
      </c>
      <c r="BL136" s="27">
        <f t="shared" ref="BL136:BL143" si="258">K136/AX$1</f>
        <v>0</v>
      </c>
      <c r="BM136" s="27">
        <f t="shared" ref="BM136:BM143" si="259">L136/AY$1</f>
        <v>0</v>
      </c>
      <c r="BN136" s="27">
        <f t="shared" ref="BN136:BN143" si="260">M136/AZ$1*2</f>
        <v>0</v>
      </c>
      <c r="BO136" s="27">
        <f t="shared" ref="BO136:BO143" si="261">N136/BA$1*2</f>
        <v>0</v>
      </c>
      <c r="BP136" s="27">
        <f t="shared" ref="BP136:BP143" si="262">SUM(BD136:BO136)</f>
        <v>0</v>
      </c>
      <c r="BQ136" s="27" t="str">
        <f t="shared" ref="BQ136:BQ143" si="263">IFERROR(IF(OR($U136="Total",$U136="total", $U136="TOTAL"),$W136/$BP136,V136/(BD136*4+BE136*4+BF136*3+BG136*3+BH136*2+BI136*3+BJ136*2+BK136*2+BL136*2+BM136*2+BN136+BO136)),"NA")</f>
        <v>NA</v>
      </c>
    </row>
    <row r="137" spans="4:69" s="27" customFormat="1" x14ac:dyDescent="0.15"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7">
        <f t="shared" si="221"/>
        <v>0</v>
      </c>
      <c r="Q137" s="28"/>
      <c r="R137" s="28"/>
      <c r="S137" s="28"/>
      <c r="U137" s="28"/>
      <c r="V137" s="29">
        <v>12</v>
      </c>
      <c r="W137" s="29">
        <v>4</v>
      </c>
      <c r="X137" s="15">
        <v>0</v>
      </c>
      <c r="Z137" s="30" t="str">
        <f t="shared" si="222"/>
        <v>NA</v>
      </c>
      <c r="AA137" s="30" t="str">
        <f t="shared" si="223"/>
        <v>NA</v>
      </c>
      <c r="AB137" s="30" t="str">
        <f t="shared" si="224"/>
        <v>NA</v>
      </c>
      <c r="AC137" s="30" t="str">
        <f t="shared" si="225"/>
        <v>NA</v>
      </c>
      <c r="AD137" s="30" t="str">
        <f t="shared" si="226"/>
        <v>NA</v>
      </c>
      <c r="AE137" s="30" t="str">
        <f t="shared" si="227"/>
        <v>NA</v>
      </c>
      <c r="AF137" s="30" t="str">
        <f t="shared" si="228"/>
        <v>NA</v>
      </c>
      <c r="AG137" s="30" t="str">
        <f t="shared" si="229"/>
        <v>NA</v>
      </c>
      <c r="AH137" s="30" t="str">
        <f t="shared" si="230"/>
        <v>NA</v>
      </c>
      <c r="AI137" s="30" t="str">
        <f t="shared" si="231"/>
        <v>NA</v>
      </c>
      <c r="AJ137" s="30" t="str">
        <f t="shared" si="232"/>
        <v>NA</v>
      </c>
      <c r="AK137" s="30" t="str">
        <f t="shared" si="233"/>
        <v>NA</v>
      </c>
      <c r="AL137" s="30">
        <f t="shared" si="234"/>
        <v>0</v>
      </c>
      <c r="AM137" s="30" t="str">
        <f t="shared" si="235"/>
        <v>NA</v>
      </c>
      <c r="AN137" s="31" t="str">
        <f t="shared" si="236"/>
        <v>NA</v>
      </c>
      <c r="AP137" s="27">
        <f t="shared" si="237"/>
        <v>0</v>
      </c>
      <c r="AQ137" s="27">
        <f t="shared" si="238"/>
        <v>0</v>
      </c>
      <c r="AR137" s="27">
        <f t="shared" si="239"/>
        <v>0</v>
      </c>
      <c r="AS137" s="27">
        <f t="shared" si="240"/>
        <v>0</v>
      </c>
      <c r="AT137" s="27">
        <f t="shared" si="241"/>
        <v>0</v>
      </c>
      <c r="AU137" s="27">
        <f t="shared" si="242"/>
        <v>0</v>
      </c>
      <c r="AV137" s="27">
        <f t="shared" si="243"/>
        <v>0</v>
      </c>
      <c r="AW137" s="27">
        <f t="shared" si="244"/>
        <v>0</v>
      </c>
      <c r="AX137" s="27">
        <f t="shared" si="245"/>
        <v>0</v>
      </c>
      <c r="AY137" s="27">
        <f t="shared" si="246"/>
        <v>0</v>
      </c>
      <c r="AZ137" s="27">
        <f t="shared" si="247"/>
        <v>0</v>
      </c>
      <c r="BA137" s="27">
        <f t="shared" si="248"/>
        <v>0</v>
      </c>
      <c r="BB137" s="27">
        <f t="shared" si="249"/>
        <v>0</v>
      </c>
      <c r="BD137" s="27">
        <f t="shared" si="250"/>
        <v>0</v>
      </c>
      <c r="BE137" s="27">
        <f t="shared" si="251"/>
        <v>0</v>
      </c>
      <c r="BF137" s="27">
        <f t="shared" si="252"/>
        <v>0</v>
      </c>
      <c r="BG137" s="27">
        <f t="shared" si="253"/>
        <v>0</v>
      </c>
      <c r="BH137" s="27">
        <f t="shared" si="254"/>
        <v>0</v>
      </c>
      <c r="BI137" s="27">
        <f t="shared" si="255"/>
        <v>0</v>
      </c>
      <c r="BJ137" s="27">
        <f t="shared" si="256"/>
        <v>0</v>
      </c>
      <c r="BK137" s="27">
        <f t="shared" si="257"/>
        <v>0</v>
      </c>
      <c r="BL137" s="27">
        <f t="shared" si="258"/>
        <v>0</v>
      </c>
      <c r="BM137" s="27">
        <f t="shared" si="259"/>
        <v>0</v>
      </c>
      <c r="BN137" s="27">
        <f t="shared" si="260"/>
        <v>0</v>
      </c>
      <c r="BO137" s="27">
        <f t="shared" si="261"/>
        <v>0</v>
      </c>
      <c r="BP137" s="27">
        <f t="shared" si="262"/>
        <v>0</v>
      </c>
      <c r="BQ137" s="27" t="str">
        <f t="shared" si="263"/>
        <v>NA</v>
      </c>
    </row>
    <row r="138" spans="4:69" x14ac:dyDescent="0.15">
      <c r="O138">
        <f t="shared" si="221"/>
        <v>0</v>
      </c>
      <c r="V138" s="39">
        <v>12</v>
      </c>
      <c r="W138" s="39">
        <v>4</v>
      </c>
      <c r="X138" s="15">
        <v>0</v>
      </c>
      <c r="Z138" s="14" t="str">
        <f t="shared" si="222"/>
        <v>NA</v>
      </c>
      <c r="AA138" s="14" t="str">
        <f t="shared" si="223"/>
        <v>NA</v>
      </c>
      <c r="AB138" s="14" t="str">
        <f t="shared" si="224"/>
        <v>NA</v>
      </c>
      <c r="AC138" s="14" t="str">
        <f t="shared" si="225"/>
        <v>NA</v>
      </c>
      <c r="AD138" s="14" t="str">
        <f t="shared" si="226"/>
        <v>NA</v>
      </c>
      <c r="AE138" s="14" t="str">
        <f t="shared" si="227"/>
        <v>NA</v>
      </c>
      <c r="AF138" s="14" t="str">
        <f t="shared" si="228"/>
        <v>NA</v>
      </c>
      <c r="AG138" s="14" t="str">
        <f t="shared" si="229"/>
        <v>NA</v>
      </c>
      <c r="AH138" s="14" t="str">
        <f t="shared" si="230"/>
        <v>NA</v>
      </c>
      <c r="AI138" s="14" t="str">
        <f t="shared" si="231"/>
        <v>NA</v>
      </c>
      <c r="AJ138" s="14" t="str">
        <f t="shared" si="232"/>
        <v>NA</v>
      </c>
      <c r="AK138" s="14" t="str">
        <f t="shared" si="233"/>
        <v>NA</v>
      </c>
      <c r="AL138" s="14">
        <f t="shared" si="234"/>
        <v>0</v>
      </c>
      <c r="AM138" s="14" t="str">
        <f t="shared" si="235"/>
        <v>NA</v>
      </c>
      <c r="AN138" s="11" t="str">
        <f t="shared" si="236"/>
        <v>NA</v>
      </c>
      <c r="AP138">
        <f t="shared" si="237"/>
        <v>0</v>
      </c>
      <c r="AQ138">
        <f t="shared" si="238"/>
        <v>0</v>
      </c>
      <c r="AR138">
        <f t="shared" si="239"/>
        <v>0</v>
      </c>
      <c r="AS138">
        <f t="shared" si="240"/>
        <v>0</v>
      </c>
      <c r="AT138">
        <f t="shared" si="241"/>
        <v>0</v>
      </c>
      <c r="AU138">
        <f t="shared" si="242"/>
        <v>0</v>
      </c>
      <c r="AV138">
        <f t="shared" si="243"/>
        <v>0</v>
      </c>
      <c r="AW138">
        <f t="shared" si="244"/>
        <v>0</v>
      </c>
      <c r="AX138">
        <f t="shared" si="245"/>
        <v>0</v>
      </c>
      <c r="AY138">
        <f t="shared" si="246"/>
        <v>0</v>
      </c>
      <c r="AZ138">
        <f t="shared" si="247"/>
        <v>0</v>
      </c>
      <c r="BA138">
        <f t="shared" si="248"/>
        <v>0</v>
      </c>
      <c r="BB138">
        <f t="shared" si="249"/>
        <v>0</v>
      </c>
      <c r="BD138">
        <f t="shared" si="250"/>
        <v>0</v>
      </c>
      <c r="BE138">
        <f t="shared" si="251"/>
        <v>0</v>
      </c>
      <c r="BF138">
        <f t="shared" si="252"/>
        <v>0</v>
      </c>
      <c r="BG138">
        <f t="shared" si="253"/>
        <v>0</v>
      </c>
      <c r="BH138">
        <f t="shared" si="254"/>
        <v>0</v>
      </c>
      <c r="BI138">
        <f t="shared" si="255"/>
        <v>0</v>
      </c>
      <c r="BJ138">
        <f t="shared" si="256"/>
        <v>0</v>
      </c>
      <c r="BK138">
        <f t="shared" si="257"/>
        <v>0</v>
      </c>
      <c r="BL138">
        <f t="shared" si="258"/>
        <v>0</v>
      </c>
      <c r="BM138">
        <f t="shared" si="259"/>
        <v>0</v>
      </c>
      <c r="BN138">
        <f t="shared" si="260"/>
        <v>0</v>
      </c>
      <c r="BO138">
        <f t="shared" si="261"/>
        <v>0</v>
      </c>
      <c r="BP138">
        <f t="shared" si="262"/>
        <v>0</v>
      </c>
      <c r="BQ138" t="str">
        <f t="shared" si="263"/>
        <v>NA</v>
      </c>
    </row>
    <row r="139" spans="4:69" x14ac:dyDescent="0.15">
      <c r="O139">
        <f t="shared" si="221"/>
        <v>0</v>
      </c>
      <c r="V139" s="39">
        <v>12</v>
      </c>
      <c r="W139" s="39">
        <v>4</v>
      </c>
      <c r="X139" s="15">
        <v>0</v>
      </c>
      <c r="Z139" s="14" t="str">
        <f t="shared" si="222"/>
        <v>NA</v>
      </c>
      <c r="AA139" s="14" t="str">
        <f t="shared" si="223"/>
        <v>NA</v>
      </c>
      <c r="AB139" s="14" t="str">
        <f t="shared" si="224"/>
        <v>NA</v>
      </c>
      <c r="AC139" s="14" t="str">
        <f t="shared" si="225"/>
        <v>NA</v>
      </c>
      <c r="AD139" s="14" t="str">
        <f t="shared" si="226"/>
        <v>NA</v>
      </c>
      <c r="AE139" s="14" t="str">
        <f t="shared" si="227"/>
        <v>NA</v>
      </c>
      <c r="AF139" s="14" t="str">
        <f t="shared" si="228"/>
        <v>NA</v>
      </c>
      <c r="AG139" s="14" t="str">
        <f t="shared" si="229"/>
        <v>NA</v>
      </c>
      <c r="AH139" s="14" t="str">
        <f t="shared" si="230"/>
        <v>NA</v>
      </c>
      <c r="AI139" s="14" t="str">
        <f t="shared" si="231"/>
        <v>NA</v>
      </c>
      <c r="AJ139" s="14" t="str">
        <f t="shared" si="232"/>
        <v>NA</v>
      </c>
      <c r="AK139" s="14" t="str">
        <f t="shared" si="233"/>
        <v>NA</v>
      </c>
      <c r="AL139" s="14">
        <f t="shared" si="234"/>
        <v>0</v>
      </c>
      <c r="AM139" s="14" t="str">
        <f t="shared" si="235"/>
        <v>NA</v>
      </c>
      <c r="AN139" s="11" t="str">
        <f t="shared" si="236"/>
        <v>NA</v>
      </c>
      <c r="AP139">
        <f t="shared" si="237"/>
        <v>0</v>
      </c>
      <c r="AQ139">
        <f t="shared" si="238"/>
        <v>0</v>
      </c>
      <c r="AR139">
        <f t="shared" si="239"/>
        <v>0</v>
      </c>
      <c r="AS139">
        <f t="shared" si="240"/>
        <v>0</v>
      </c>
      <c r="AT139">
        <f t="shared" si="241"/>
        <v>0</v>
      </c>
      <c r="AU139">
        <f t="shared" si="242"/>
        <v>0</v>
      </c>
      <c r="AV139">
        <f t="shared" si="243"/>
        <v>0</v>
      </c>
      <c r="AW139">
        <f t="shared" si="244"/>
        <v>0</v>
      </c>
      <c r="AX139">
        <f t="shared" si="245"/>
        <v>0</v>
      </c>
      <c r="AY139">
        <f t="shared" si="246"/>
        <v>0</v>
      </c>
      <c r="AZ139">
        <f t="shared" si="247"/>
        <v>0</v>
      </c>
      <c r="BA139">
        <f t="shared" si="248"/>
        <v>0</v>
      </c>
      <c r="BB139">
        <f t="shared" si="249"/>
        <v>0</v>
      </c>
      <c r="BD139">
        <f t="shared" si="250"/>
        <v>0</v>
      </c>
      <c r="BE139">
        <f t="shared" si="251"/>
        <v>0</v>
      </c>
      <c r="BF139">
        <f t="shared" si="252"/>
        <v>0</v>
      </c>
      <c r="BG139">
        <f t="shared" si="253"/>
        <v>0</v>
      </c>
      <c r="BH139">
        <f t="shared" si="254"/>
        <v>0</v>
      </c>
      <c r="BI139">
        <f t="shared" si="255"/>
        <v>0</v>
      </c>
      <c r="BJ139">
        <f t="shared" si="256"/>
        <v>0</v>
      </c>
      <c r="BK139">
        <f t="shared" si="257"/>
        <v>0</v>
      </c>
      <c r="BL139">
        <f t="shared" si="258"/>
        <v>0</v>
      </c>
      <c r="BM139">
        <f t="shared" si="259"/>
        <v>0</v>
      </c>
      <c r="BN139">
        <f t="shared" si="260"/>
        <v>0</v>
      </c>
      <c r="BO139">
        <f t="shared" si="261"/>
        <v>0</v>
      </c>
      <c r="BP139">
        <f t="shared" si="262"/>
        <v>0</v>
      </c>
      <c r="BQ139" t="str">
        <f t="shared" si="263"/>
        <v>NA</v>
      </c>
    </row>
    <row r="140" spans="4:69" x14ac:dyDescent="0.15">
      <c r="O140">
        <f t="shared" si="221"/>
        <v>0</v>
      </c>
      <c r="V140" s="39">
        <v>12</v>
      </c>
      <c r="W140" s="39">
        <v>4</v>
      </c>
      <c r="X140" s="15">
        <v>0</v>
      </c>
      <c r="Z140" s="14" t="str">
        <f t="shared" si="222"/>
        <v>NA</v>
      </c>
      <c r="AA140" s="14" t="str">
        <f t="shared" si="223"/>
        <v>NA</v>
      </c>
      <c r="AB140" s="14" t="str">
        <f t="shared" si="224"/>
        <v>NA</v>
      </c>
      <c r="AC140" s="14" t="str">
        <f t="shared" si="225"/>
        <v>NA</v>
      </c>
      <c r="AD140" s="14" t="str">
        <f t="shared" si="226"/>
        <v>NA</v>
      </c>
      <c r="AE140" s="14" t="str">
        <f t="shared" si="227"/>
        <v>NA</v>
      </c>
      <c r="AF140" s="14" t="str">
        <f t="shared" si="228"/>
        <v>NA</v>
      </c>
      <c r="AG140" s="14" t="str">
        <f t="shared" si="229"/>
        <v>NA</v>
      </c>
      <c r="AH140" s="14" t="str">
        <f t="shared" si="230"/>
        <v>NA</v>
      </c>
      <c r="AI140" s="14" t="str">
        <f t="shared" si="231"/>
        <v>NA</v>
      </c>
      <c r="AJ140" s="14" t="str">
        <f t="shared" si="232"/>
        <v>NA</v>
      </c>
      <c r="AK140" s="14" t="str">
        <f t="shared" si="233"/>
        <v>NA</v>
      </c>
      <c r="AL140" s="14">
        <f t="shared" si="234"/>
        <v>0</v>
      </c>
      <c r="AM140" s="14" t="str">
        <f t="shared" si="235"/>
        <v>NA</v>
      </c>
      <c r="AN140" s="11" t="str">
        <f t="shared" si="236"/>
        <v>NA</v>
      </c>
      <c r="AP140">
        <f t="shared" si="237"/>
        <v>0</v>
      </c>
      <c r="AQ140">
        <f t="shared" si="238"/>
        <v>0</v>
      </c>
      <c r="AR140">
        <f t="shared" si="239"/>
        <v>0</v>
      </c>
      <c r="AS140">
        <f t="shared" si="240"/>
        <v>0</v>
      </c>
      <c r="AT140">
        <f t="shared" si="241"/>
        <v>0</v>
      </c>
      <c r="AU140">
        <f t="shared" si="242"/>
        <v>0</v>
      </c>
      <c r="AV140">
        <f t="shared" si="243"/>
        <v>0</v>
      </c>
      <c r="AW140">
        <f t="shared" si="244"/>
        <v>0</v>
      </c>
      <c r="AX140">
        <f t="shared" si="245"/>
        <v>0</v>
      </c>
      <c r="AY140">
        <f t="shared" si="246"/>
        <v>0</v>
      </c>
      <c r="AZ140">
        <f t="shared" si="247"/>
        <v>0</v>
      </c>
      <c r="BA140">
        <f t="shared" si="248"/>
        <v>0</v>
      </c>
      <c r="BB140">
        <f t="shared" si="249"/>
        <v>0</v>
      </c>
      <c r="BD140">
        <f t="shared" si="250"/>
        <v>0</v>
      </c>
      <c r="BE140">
        <f t="shared" si="251"/>
        <v>0</v>
      </c>
      <c r="BF140">
        <f t="shared" si="252"/>
        <v>0</v>
      </c>
      <c r="BG140">
        <f t="shared" si="253"/>
        <v>0</v>
      </c>
      <c r="BH140">
        <f t="shared" si="254"/>
        <v>0</v>
      </c>
      <c r="BI140">
        <f t="shared" si="255"/>
        <v>0</v>
      </c>
      <c r="BJ140">
        <f t="shared" si="256"/>
        <v>0</v>
      </c>
      <c r="BK140">
        <f t="shared" si="257"/>
        <v>0</v>
      </c>
      <c r="BL140">
        <f t="shared" si="258"/>
        <v>0</v>
      </c>
      <c r="BM140">
        <f t="shared" si="259"/>
        <v>0</v>
      </c>
      <c r="BN140">
        <f t="shared" si="260"/>
        <v>0</v>
      </c>
      <c r="BO140">
        <f t="shared" si="261"/>
        <v>0</v>
      </c>
      <c r="BP140">
        <f t="shared" si="262"/>
        <v>0</v>
      </c>
      <c r="BQ140" t="str">
        <f t="shared" si="263"/>
        <v>NA</v>
      </c>
    </row>
    <row r="141" spans="4:69" x14ac:dyDescent="0.15">
      <c r="O141">
        <f t="shared" si="221"/>
        <v>0</v>
      </c>
      <c r="V141" s="39">
        <v>12</v>
      </c>
      <c r="W141" s="39">
        <v>4</v>
      </c>
      <c r="X141" s="15">
        <v>0</v>
      </c>
      <c r="Z141" s="14" t="str">
        <f t="shared" si="222"/>
        <v>NA</v>
      </c>
      <c r="AA141" s="14" t="str">
        <f t="shared" si="223"/>
        <v>NA</v>
      </c>
      <c r="AB141" s="14" t="str">
        <f t="shared" si="224"/>
        <v>NA</v>
      </c>
      <c r="AC141" s="14" t="str">
        <f t="shared" si="225"/>
        <v>NA</v>
      </c>
      <c r="AD141" s="14" t="str">
        <f t="shared" si="226"/>
        <v>NA</v>
      </c>
      <c r="AE141" s="14" t="str">
        <f t="shared" si="227"/>
        <v>NA</v>
      </c>
      <c r="AF141" s="14" t="str">
        <f t="shared" si="228"/>
        <v>NA</v>
      </c>
      <c r="AG141" s="14" t="str">
        <f t="shared" si="229"/>
        <v>NA</v>
      </c>
      <c r="AH141" s="14" t="str">
        <f t="shared" si="230"/>
        <v>NA</v>
      </c>
      <c r="AI141" s="14" t="str">
        <f t="shared" si="231"/>
        <v>NA</v>
      </c>
      <c r="AJ141" s="14" t="str">
        <f t="shared" si="232"/>
        <v>NA</v>
      </c>
      <c r="AK141" s="14" t="str">
        <f t="shared" si="233"/>
        <v>NA</v>
      </c>
      <c r="AL141" s="14">
        <f t="shared" si="234"/>
        <v>0</v>
      </c>
      <c r="AM141" s="14" t="str">
        <f t="shared" si="235"/>
        <v>NA</v>
      </c>
      <c r="AN141" s="11" t="str">
        <f t="shared" si="236"/>
        <v>NA</v>
      </c>
      <c r="AP141">
        <f t="shared" si="237"/>
        <v>0</v>
      </c>
      <c r="AQ141">
        <f t="shared" si="238"/>
        <v>0</v>
      </c>
      <c r="AR141">
        <f t="shared" si="239"/>
        <v>0</v>
      </c>
      <c r="AS141">
        <f t="shared" si="240"/>
        <v>0</v>
      </c>
      <c r="AT141">
        <f t="shared" si="241"/>
        <v>0</v>
      </c>
      <c r="AU141">
        <f t="shared" si="242"/>
        <v>0</v>
      </c>
      <c r="AV141">
        <f t="shared" si="243"/>
        <v>0</v>
      </c>
      <c r="AW141">
        <f t="shared" si="244"/>
        <v>0</v>
      </c>
      <c r="AX141">
        <f t="shared" si="245"/>
        <v>0</v>
      </c>
      <c r="AY141">
        <f t="shared" si="246"/>
        <v>0</v>
      </c>
      <c r="AZ141">
        <f t="shared" si="247"/>
        <v>0</v>
      </c>
      <c r="BA141">
        <f t="shared" si="248"/>
        <v>0</v>
      </c>
      <c r="BB141">
        <f t="shared" si="249"/>
        <v>0</v>
      </c>
      <c r="BD141">
        <f t="shared" si="250"/>
        <v>0</v>
      </c>
      <c r="BE141">
        <f t="shared" si="251"/>
        <v>0</v>
      </c>
      <c r="BF141">
        <f t="shared" si="252"/>
        <v>0</v>
      </c>
      <c r="BG141">
        <f t="shared" si="253"/>
        <v>0</v>
      </c>
      <c r="BH141">
        <f t="shared" si="254"/>
        <v>0</v>
      </c>
      <c r="BI141">
        <f t="shared" si="255"/>
        <v>0</v>
      </c>
      <c r="BJ141">
        <f t="shared" si="256"/>
        <v>0</v>
      </c>
      <c r="BK141">
        <f t="shared" si="257"/>
        <v>0</v>
      </c>
      <c r="BL141">
        <f t="shared" si="258"/>
        <v>0</v>
      </c>
      <c r="BM141">
        <f t="shared" si="259"/>
        <v>0</v>
      </c>
      <c r="BN141">
        <f t="shared" si="260"/>
        <v>0</v>
      </c>
      <c r="BO141">
        <f t="shared" si="261"/>
        <v>0</v>
      </c>
      <c r="BP141">
        <f t="shared" si="262"/>
        <v>0</v>
      </c>
      <c r="BQ141" t="str">
        <f t="shared" si="263"/>
        <v>NA</v>
      </c>
    </row>
    <row r="142" spans="4:69" x14ac:dyDescent="0.15">
      <c r="O142">
        <f t="shared" si="221"/>
        <v>0</v>
      </c>
      <c r="V142" s="39">
        <v>12</v>
      </c>
      <c r="W142" s="39">
        <v>4</v>
      </c>
      <c r="X142" s="15">
        <v>0</v>
      </c>
      <c r="Z142" s="14" t="str">
        <f t="shared" si="222"/>
        <v>NA</v>
      </c>
      <c r="AA142" s="14" t="str">
        <f t="shared" si="223"/>
        <v>NA</v>
      </c>
      <c r="AB142" s="14" t="str">
        <f t="shared" si="224"/>
        <v>NA</v>
      </c>
      <c r="AC142" s="14" t="str">
        <f t="shared" si="225"/>
        <v>NA</v>
      </c>
      <c r="AD142" s="14" t="str">
        <f t="shared" si="226"/>
        <v>NA</v>
      </c>
      <c r="AE142" s="14" t="str">
        <f t="shared" si="227"/>
        <v>NA</v>
      </c>
      <c r="AF142" s="14" t="str">
        <f t="shared" si="228"/>
        <v>NA</v>
      </c>
      <c r="AG142" s="14" t="str">
        <f t="shared" si="229"/>
        <v>NA</v>
      </c>
      <c r="AH142" s="14" t="str">
        <f t="shared" si="230"/>
        <v>NA</v>
      </c>
      <c r="AI142" s="14" t="str">
        <f t="shared" si="231"/>
        <v>NA</v>
      </c>
      <c r="AJ142" s="14" t="str">
        <f t="shared" si="232"/>
        <v>NA</v>
      </c>
      <c r="AK142" s="14" t="str">
        <f t="shared" si="233"/>
        <v>NA</v>
      </c>
      <c r="AL142" s="14">
        <f t="shared" si="234"/>
        <v>0</v>
      </c>
      <c r="AM142" s="14" t="str">
        <f t="shared" si="235"/>
        <v>NA</v>
      </c>
      <c r="AN142" s="11" t="str">
        <f t="shared" si="236"/>
        <v>NA</v>
      </c>
      <c r="AP142">
        <f t="shared" si="237"/>
        <v>0</v>
      </c>
      <c r="AQ142">
        <f t="shared" si="238"/>
        <v>0</v>
      </c>
      <c r="AR142">
        <f t="shared" si="239"/>
        <v>0</v>
      </c>
      <c r="AS142">
        <f t="shared" si="240"/>
        <v>0</v>
      </c>
      <c r="AT142">
        <f t="shared" si="241"/>
        <v>0</v>
      </c>
      <c r="AU142">
        <f t="shared" si="242"/>
        <v>0</v>
      </c>
      <c r="AV142">
        <f t="shared" si="243"/>
        <v>0</v>
      </c>
      <c r="AW142">
        <f t="shared" si="244"/>
        <v>0</v>
      </c>
      <c r="AX142">
        <f t="shared" si="245"/>
        <v>0</v>
      </c>
      <c r="AY142">
        <f t="shared" si="246"/>
        <v>0</v>
      </c>
      <c r="AZ142">
        <f t="shared" si="247"/>
        <v>0</v>
      </c>
      <c r="BA142">
        <f t="shared" si="248"/>
        <v>0</v>
      </c>
      <c r="BB142">
        <f t="shared" si="249"/>
        <v>0</v>
      </c>
      <c r="BD142">
        <f t="shared" si="250"/>
        <v>0</v>
      </c>
      <c r="BE142">
        <f t="shared" si="251"/>
        <v>0</v>
      </c>
      <c r="BF142">
        <f t="shared" si="252"/>
        <v>0</v>
      </c>
      <c r="BG142">
        <f t="shared" si="253"/>
        <v>0</v>
      </c>
      <c r="BH142">
        <f t="shared" si="254"/>
        <v>0</v>
      </c>
      <c r="BI142">
        <f t="shared" si="255"/>
        <v>0</v>
      </c>
      <c r="BJ142">
        <f t="shared" si="256"/>
        <v>0</v>
      </c>
      <c r="BK142">
        <f t="shared" si="257"/>
        <v>0</v>
      </c>
      <c r="BL142">
        <f t="shared" si="258"/>
        <v>0</v>
      </c>
      <c r="BM142">
        <f t="shared" si="259"/>
        <v>0</v>
      </c>
      <c r="BN142">
        <f t="shared" si="260"/>
        <v>0</v>
      </c>
      <c r="BO142">
        <f t="shared" si="261"/>
        <v>0</v>
      </c>
      <c r="BP142">
        <f t="shared" si="262"/>
        <v>0</v>
      </c>
      <c r="BQ142" t="str">
        <f t="shared" si="263"/>
        <v>NA</v>
      </c>
    </row>
    <row r="143" spans="4:69" x14ac:dyDescent="0.15">
      <c r="O143">
        <f t="shared" si="221"/>
        <v>0</v>
      </c>
      <c r="V143" s="39">
        <v>12</v>
      </c>
      <c r="W143" s="39">
        <v>4</v>
      </c>
      <c r="X143" s="15">
        <v>0</v>
      </c>
      <c r="Z143" s="14" t="str">
        <f t="shared" si="222"/>
        <v>NA</v>
      </c>
      <c r="AA143" s="14" t="str">
        <f t="shared" si="223"/>
        <v>NA</v>
      </c>
      <c r="AB143" s="14" t="str">
        <f t="shared" si="224"/>
        <v>NA</v>
      </c>
      <c r="AC143" s="14" t="str">
        <f t="shared" si="225"/>
        <v>NA</v>
      </c>
      <c r="AD143" s="14" t="str">
        <f t="shared" si="226"/>
        <v>NA</v>
      </c>
      <c r="AE143" s="14" t="str">
        <f t="shared" si="227"/>
        <v>NA</v>
      </c>
      <c r="AF143" s="14" t="str">
        <f t="shared" si="228"/>
        <v>NA</v>
      </c>
      <c r="AG143" s="14" t="str">
        <f t="shared" si="229"/>
        <v>NA</v>
      </c>
      <c r="AH143" s="14" t="str">
        <f t="shared" si="230"/>
        <v>NA</v>
      </c>
      <c r="AI143" s="14" t="str">
        <f t="shared" si="231"/>
        <v>NA</v>
      </c>
      <c r="AJ143" s="14" t="str">
        <f t="shared" si="232"/>
        <v>NA</v>
      </c>
      <c r="AK143" s="14" t="str">
        <f t="shared" si="233"/>
        <v>NA</v>
      </c>
      <c r="AL143" s="14">
        <f t="shared" si="234"/>
        <v>0</v>
      </c>
      <c r="AM143" s="14" t="str">
        <f t="shared" si="235"/>
        <v>NA</v>
      </c>
      <c r="AN143" s="11" t="str">
        <f t="shared" si="236"/>
        <v>NA</v>
      </c>
      <c r="AP143">
        <f t="shared" si="237"/>
        <v>0</v>
      </c>
      <c r="AQ143">
        <f t="shared" si="238"/>
        <v>0</v>
      </c>
      <c r="AR143">
        <f t="shared" si="239"/>
        <v>0</v>
      </c>
      <c r="AS143">
        <f t="shared" si="240"/>
        <v>0</v>
      </c>
      <c r="AT143">
        <f t="shared" si="241"/>
        <v>0</v>
      </c>
      <c r="AU143">
        <f t="shared" si="242"/>
        <v>0</v>
      </c>
      <c r="AV143">
        <f t="shared" si="243"/>
        <v>0</v>
      </c>
      <c r="AW143">
        <f t="shared" si="244"/>
        <v>0</v>
      </c>
      <c r="AX143">
        <f t="shared" si="245"/>
        <v>0</v>
      </c>
      <c r="AY143">
        <f t="shared" si="246"/>
        <v>0</v>
      </c>
      <c r="AZ143">
        <f t="shared" si="247"/>
        <v>0</v>
      </c>
      <c r="BA143">
        <f t="shared" si="248"/>
        <v>0</v>
      </c>
      <c r="BB143">
        <f t="shared" si="249"/>
        <v>0</v>
      </c>
      <c r="BD143">
        <f t="shared" si="250"/>
        <v>0</v>
      </c>
      <c r="BE143">
        <f t="shared" si="251"/>
        <v>0</v>
      </c>
      <c r="BF143">
        <f t="shared" si="252"/>
        <v>0</v>
      </c>
      <c r="BG143">
        <f t="shared" si="253"/>
        <v>0</v>
      </c>
      <c r="BH143">
        <f t="shared" si="254"/>
        <v>0</v>
      </c>
      <c r="BI143">
        <f t="shared" si="255"/>
        <v>0</v>
      </c>
      <c r="BJ143">
        <f t="shared" si="256"/>
        <v>0</v>
      </c>
      <c r="BK143">
        <f t="shared" si="257"/>
        <v>0</v>
      </c>
      <c r="BL143">
        <f t="shared" si="258"/>
        <v>0</v>
      </c>
      <c r="BM143">
        <f t="shared" si="259"/>
        <v>0</v>
      </c>
      <c r="BN143">
        <f t="shared" si="260"/>
        <v>0</v>
      </c>
      <c r="BO143">
        <f t="shared" si="261"/>
        <v>0</v>
      </c>
      <c r="BP143">
        <f t="shared" si="262"/>
        <v>0</v>
      </c>
      <c r="BQ143" t="str">
        <f t="shared" si="263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8"/>
  <sheetViews>
    <sheetView tabSelected="1" zoomScaleNormal="100" workbookViewId="0">
      <selection activeCell="J7" sqref="J7:K41"/>
    </sheetView>
  </sheetViews>
  <sheetFormatPr defaultRowHeight="13.5" x14ac:dyDescent="0.15"/>
  <cols>
    <col min="2" max="2" width="27.375" customWidth="1"/>
  </cols>
  <sheetData>
    <row r="2" spans="2:11" x14ac:dyDescent="0.15">
      <c r="E2" t="s">
        <v>65</v>
      </c>
      <c r="F2" t="s">
        <v>64</v>
      </c>
    </row>
    <row r="3" spans="2:11" x14ac:dyDescent="0.15">
      <c r="E3" t="s">
        <v>63</v>
      </c>
    </row>
    <row r="4" spans="2:11" x14ac:dyDescent="0.15">
      <c r="D4" t="s">
        <v>62</v>
      </c>
      <c r="E4">
        <v>0</v>
      </c>
      <c r="H4" t="s">
        <v>66</v>
      </c>
      <c r="J4" t="s">
        <v>67</v>
      </c>
    </row>
    <row r="5" spans="2:11" x14ac:dyDescent="0.15">
      <c r="B5" t="s">
        <v>71</v>
      </c>
      <c r="C5">
        <v>76</v>
      </c>
      <c r="D5">
        <v>9.9999999999909051</v>
      </c>
      <c r="E5" s="40">
        <f>E4</f>
        <v>0</v>
      </c>
      <c r="F5" s="40">
        <f>E$77-E5</f>
        <v>721.00000000000364</v>
      </c>
      <c r="G5" s="40"/>
      <c r="H5" s="3">
        <v>3.31</v>
      </c>
    </row>
    <row r="6" spans="2:11" x14ac:dyDescent="0.15">
      <c r="B6" t="s">
        <v>72</v>
      </c>
      <c r="C6">
        <v>77</v>
      </c>
      <c r="D6">
        <v>11.000000000009891</v>
      </c>
      <c r="E6" s="36">
        <f>E5+D6</f>
        <v>11.000000000009891</v>
      </c>
      <c r="F6" s="36">
        <f t="shared" ref="F6:F69" si="0">E$77-E6</f>
        <v>709.99999999999375</v>
      </c>
      <c r="G6" s="36"/>
      <c r="H6">
        <v>2.8279999999999998</v>
      </c>
      <c r="J6" s="3">
        <v>11.000000000009891</v>
      </c>
      <c r="K6" s="3">
        <v>2.8279999999999998</v>
      </c>
    </row>
    <row r="7" spans="2:11" x14ac:dyDescent="0.15">
      <c r="B7" t="s">
        <v>73</v>
      </c>
      <c r="C7">
        <v>78</v>
      </c>
      <c r="D7">
        <v>9.9999999999909051</v>
      </c>
      <c r="E7" s="36">
        <f t="shared" ref="E7:E70" si="1">E6+D7</f>
        <v>21.000000000000796</v>
      </c>
      <c r="F7" s="36">
        <f t="shared" si="0"/>
        <v>700.00000000000284</v>
      </c>
      <c r="G7" s="36"/>
      <c r="H7">
        <v>2.7829999999999999</v>
      </c>
      <c r="J7">
        <v>21.000000000000796</v>
      </c>
      <c r="K7">
        <v>2.7829999999999999</v>
      </c>
    </row>
    <row r="8" spans="2:11" x14ac:dyDescent="0.15">
      <c r="B8" t="s">
        <v>74</v>
      </c>
      <c r="C8">
        <v>79</v>
      </c>
      <c r="D8">
        <v>9.0000000000003411</v>
      </c>
      <c r="E8" s="36">
        <f t="shared" si="1"/>
        <v>30.000000000001137</v>
      </c>
      <c r="F8" s="36">
        <f t="shared" si="0"/>
        <v>691.0000000000025</v>
      </c>
      <c r="G8" s="36"/>
      <c r="H8">
        <v>2.7970000000000002</v>
      </c>
      <c r="J8">
        <v>30.000000000001137</v>
      </c>
      <c r="K8">
        <v>2.7970000000000002</v>
      </c>
    </row>
    <row r="9" spans="2:11" x14ac:dyDescent="0.15">
      <c r="B9" t="s">
        <v>75</v>
      </c>
      <c r="C9">
        <v>80</v>
      </c>
      <c r="D9">
        <v>10.000000000005116</v>
      </c>
      <c r="E9" s="36">
        <f t="shared" si="1"/>
        <v>40.000000000006253</v>
      </c>
      <c r="F9" s="36">
        <f t="shared" si="0"/>
        <v>680.99999999999739</v>
      </c>
      <c r="G9" s="36"/>
      <c r="H9">
        <v>2.835</v>
      </c>
      <c r="J9">
        <v>40.000000000006253</v>
      </c>
      <c r="K9">
        <v>2.835</v>
      </c>
    </row>
    <row r="10" spans="2:11" x14ac:dyDescent="0.15">
      <c r="B10" t="s">
        <v>76</v>
      </c>
      <c r="C10">
        <v>81</v>
      </c>
      <c r="D10">
        <v>10.99999999999568</v>
      </c>
      <c r="E10" s="36">
        <f t="shared" si="1"/>
        <v>51.000000000001933</v>
      </c>
      <c r="F10" s="36">
        <f t="shared" si="0"/>
        <v>670.00000000000171</v>
      </c>
      <c r="G10" s="36"/>
      <c r="H10">
        <v>2.9260000000000002</v>
      </c>
      <c r="J10">
        <v>51.000000000001933</v>
      </c>
      <c r="K10">
        <v>2.9260000000000002</v>
      </c>
    </row>
    <row r="11" spans="2:11" x14ac:dyDescent="0.15">
      <c r="B11" t="s">
        <v>77</v>
      </c>
      <c r="C11">
        <v>82</v>
      </c>
      <c r="D11">
        <v>9.0000000000003411</v>
      </c>
      <c r="E11" s="36">
        <f t="shared" si="1"/>
        <v>60.000000000002274</v>
      </c>
      <c r="F11" s="36">
        <f t="shared" si="0"/>
        <v>661.00000000000136</v>
      </c>
      <c r="G11" s="36"/>
      <c r="H11">
        <v>3.0259999999999998</v>
      </c>
      <c r="J11">
        <v>60.000000000002274</v>
      </c>
      <c r="K11">
        <v>3.0259999999999998</v>
      </c>
    </row>
    <row r="12" spans="2:11" x14ac:dyDescent="0.15">
      <c r="B12" t="s">
        <v>78</v>
      </c>
      <c r="C12">
        <v>83</v>
      </c>
      <c r="D12">
        <v>10.000000000005116</v>
      </c>
      <c r="E12" s="36">
        <f t="shared" si="1"/>
        <v>70.00000000000739</v>
      </c>
      <c r="F12" s="36">
        <f t="shared" si="0"/>
        <v>650.99999999999625</v>
      </c>
      <c r="G12" s="36"/>
      <c r="H12">
        <v>3.137</v>
      </c>
      <c r="J12">
        <v>70.00000000000739</v>
      </c>
      <c r="K12">
        <v>3.137</v>
      </c>
    </row>
    <row r="13" spans="2:11" x14ac:dyDescent="0.15">
      <c r="B13" t="s">
        <v>79</v>
      </c>
      <c r="C13">
        <v>84</v>
      </c>
      <c r="D13">
        <v>10.99999999999568</v>
      </c>
      <c r="E13" s="36">
        <f t="shared" si="1"/>
        <v>81.00000000000307</v>
      </c>
      <c r="F13" s="36">
        <f t="shared" si="0"/>
        <v>640.00000000000057</v>
      </c>
      <c r="G13" s="36"/>
      <c r="H13">
        <v>3.1509999999999998</v>
      </c>
      <c r="J13">
        <v>81.00000000000307</v>
      </c>
      <c r="K13">
        <v>3.1509999999999998</v>
      </c>
    </row>
    <row r="14" spans="2:11" x14ac:dyDescent="0.15">
      <c r="B14" t="s">
        <v>80</v>
      </c>
      <c r="C14">
        <v>85</v>
      </c>
      <c r="D14">
        <v>10.000000000005116</v>
      </c>
      <c r="E14" s="36">
        <f t="shared" si="1"/>
        <v>91.000000000008185</v>
      </c>
      <c r="F14" s="36">
        <f t="shared" si="0"/>
        <v>629.99999999999545</v>
      </c>
      <c r="G14" s="36"/>
      <c r="H14">
        <v>3.2109999999999999</v>
      </c>
      <c r="J14">
        <v>91.000000000008185</v>
      </c>
      <c r="K14">
        <v>3.2109999999999999</v>
      </c>
    </row>
    <row r="15" spans="2:11" x14ac:dyDescent="0.15">
      <c r="B15" t="s">
        <v>81</v>
      </c>
      <c r="C15">
        <v>86</v>
      </c>
      <c r="D15">
        <v>9.0000000000003411</v>
      </c>
      <c r="E15" s="36">
        <f t="shared" si="1"/>
        <v>100.00000000000853</v>
      </c>
      <c r="F15" s="36">
        <f t="shared" si="0"/>
        <v>620.99999999999511</v>
      </c>
      <c r="G15" s="36"/>
      <c r="H15">
        <v>3.28</v>
      </c>
      <c r="J15">
        <v>100.00000000000853</v>
      </c>
      <c r="K15">
        <v>3.28</v>
      </c>
    </row>
    <row r="16" spans="2:11" x14ac:dyDescent="0.15">
      <c r="B16" t="s">
        <v>82</v>
      </c>
      <c r="C16">
        <v>87</v>
      </c>
      <c r="D16">
        <v>9.9999999999909051</v>
      </c>
      <c r="E16" s="36">
        <f t="shared" si="1"/>
        <v>109.99999999999943</v>
      </c>
      <c r="F16" s="36">
        <f t="shared" si="0"/>
        <v>611.00000000000421</v>
      </c>
      <c r="G16" s="36"/>
      <c r="H16">
        <v>3.3149999999999999</v>
      </c>
      <c r="J16">
        <v>109.99999999999943</v>
      </c>
      <c r="K16">
        <v>3.3149999999999999</v>
      </c>
    </row>
    <row r="17" spans="2:11" x14ac:dyDescent="0.15">
      <c r="B17" t="s">
        <v>83</v>
      </c>
      <c r="C17">
        <v>88</v>
      </c>
      <c r="D17">
        <v>11.000000000009891</v>
      </c>
      <c r="E17" s="36">
        <f t="shared" si="1"/>
        <v>121.00000000000932</v>
      </c>
      <c r="F17" s="36">
        <f t="shared" si="0"/>
        <v>599.99999999999432</v>
      </c>
      <c r="G17" s="36"/>
      <c r="H17">
        <v>3.3260000000000001</v>
      </c>
      <c r="J17">
        <v>121.00000000000932</v>
      </c>
      <c r="K17">
        <v>3.3260000000000001</v>
      </c>
    </row>
    <row r="18" spans="2:11" x14ac:dyDescent="0.15">
      <c r="B18" t="s">
        <v>84</v>
      </c>
      <c r="C18">
        <v>89</v>
      </c>
      <c r="D18">
        <v>9.0000000000003411</v>
      </c>
      <c r="E18" s="36">
        <f t="shared" si="1"/>
        <v>130.00000000000966</v>
      </c>
      <c r="F18" s="36">
        <f t="shared" si="0"/>
        <v>590.99999999999397</v>
      </c>
      <c r="G18" s="36"/>
      <c r="H18">
        <v>3.3820000000000001</v>
      </c>
      <c r="J18">
        <v>130.00000000000966</v>
      </c>
      <c r="K18">
        <v>3.3820000000000001</v>
      </c>
    </row>
    <row r="19" spans="2:11" x14ac:dyDescent="0.15">
      <c r="B19" t="s">
        <v>85</v>
      </c>
      <c r="C19">
        <v>90</v>
      </c>
      <c r="D19">
        <v>9.9999999999909051</v>
      </c>
      <c r="E19" s="36">
        <f t="shared" si="1"/>
        <v>140.00000000000057</v>
      </c>
      <c r="F19" s="36">
        <f t="shared" si="0"/>
        <v>581.00000000000307</v>
      </c>
      <c r="G19" s="36"/>
      <c r="H19">
        <v>3.4140000000000001</v>
      </c>
      <c r="J19">
        <v>140.00000000000057</v>
      </c>
      <c r="K19">
        <v>3.4140000000000001</v>
      </c>
    </row>
    <row r="20" spans="2:11" x14ac:dyDescent="0.15">
      <c r="B20" t="s">
        <v>86</v>
      </c>
      <c r="C20">
        <v>91</v>
      </c>
      <c r="D20">
        <v>10.99999999999568</v>
      </c>
      <c r="E20" s="36">
        <f t="shared" si="1"/>
        <v>150.99999999999625</v>
      </c>
      <c r="F20" s="36">
        <f t="shared" si="0"/>
        <v>570.00000000000739</v>
      </c>
      <c r="G20" s="36"/>
      <c r="H20">
        <v>3.4590000000000001</v>
      </c>
      <c r="J20">
        <v>150.99999999999625</v>
      </c>
      <c r="K20">
        <v>3.4590000000000001</v>
      </c>
    </row>
    <row r="21" spans="2:11" x14ac:dyDescent="0.15">
      <c r="B21" t="s">
        <v>87</v>
      </c>
      <c r="C21">
        <v>92</v>
      </c>
      <c r="D21">
        <v>10.000000000005116</v>
      </c>
      <c r="E21" s="36">
        <f t="shared" si="1"/>
        <v>161.00000000000136</v>
      </c>
      <c r="F21" s="36">
        <f t="shared" si="0"/>
        <v>560.00000000000227</v>
      </c>
      <c r="G21" s="36"/>
      <c r="H21">
        <v>3.51</v>
      </c>
      <c r="J21">
        <v>161.00000000000136</v>
      </c>
      <c r="K21">
        <v>3.51</v>
      </c>
    </row>
    <row r="22" spans="2:11" x14ac:dyDescent="0.15">
      <c r="B22" t="s">
        <v>88</v>
      </c>
      <c r="C22">
        <v>93</v>
      </c>
      <c r="D22">
        <v>9.0000000000003411</v>
      </c>
      <c r="E22" s="36">
        <f t="shared" si="1"/>
        <v>170.00000000000171</v>
      </c>
      <c r="F22" s="36">
        <f t="shared" si="0"/>
        <v>551.00000000000193</v>
      </c>
      <c r="G22" s="36"/>
      <c r="H22">
        <v>3.6070000000000002</v>
      </c>
      <c r="J22">
        <v>170.00000000000171</v>
      </c>
      <c r="K22">
        <v>3.6070000000000002</v>
      </c>
    </row>
    <row r="23" spans="2:11" x14ac:dyDescent="0.15">
      <c r="B23" t="s">
        <v>89</v>
      </c>
      <c r="C23">
        <v>94</v>
      </c>
      <c r="D23">
        <v>10.000000000005116</v>
      </c>
      <c r="E23" s="36">
        <f t="shared" si="1"/>
        <v>180.00000000000682</v>
      </c>
      <c r="F23" s="36">
        <f t="shared" si="0"/>
        <v>540.99999999999682</v>
      </c>
      <c r="G23" s="36"/>
      <c r="H23">
        <v>3.5030000000000001</v>
      </c>
      <c r="J23">
        <v>180.00000000000682</v>
      </c>
      <c r="K23">
        <v>3.5030000000000001</v>
      </c>
    </row>
    <row r="24" spans="2:11" x14ac:dyDescent="0.15">
      <c r="B24" t="s">
        <v>90</v>
      </c>
      <c r="C24">
        <v>95</v>
      </c>
      <c r="D24">
        <v>10.99999999999568</v>
      </c>
      <c r="E24" s="36">
        <f t="shared" si="1"/>
        <v>191.0000000000025</v>
      </c>
      <c r="F24" s="36">
        <f t="shared" si="0"/>
        <v>530.00000000000114</v>
      </c>
      <c r="G24" s="36"/>
      <c r="H24">
        <v>3.4910000000000001</v>
      </c>
      <c r="J24">
        <v>191.0000000000025</v>
      </c>
      <c r="K24">
        <v>3.4910000000000001</v>
      </c>
    </row>
    <row r="25" spans="2:11" x14ac:dyDescent="0.15">
      <c r="B25" t="s">
        <v>91</v>
      </c>
      <c r="C25">
        <v>96</v>
      </c>
      <c r="D25">
        <v>10.000000000005116</v>
      </c>
      <c r="E25" s="36">
        <f t="shared" si="1"/>
        <v>201.00000000000762</v>
      </c>
      <c r="F25" s="36">
        <f t="shared" si="0"/>
        <v>519.99999999999602</v>
      </c>
      <c r="G25" s="36"/>
      <c r="H25">
        <v>3.552</v>
      </c>
      <c r="J25">
        <v>201.00000000000762</v>
      </c>
      <c r="K25">
        <v>3.552</v>
      </c>
    </row>
    <row r="26" spans="2:11" x14ac:dyDescent="0.15">
      <c r="B26" t="s">
        <v>92</v>
      </c>
      <c r="C26">
        <v>97</v>
      </c>
      <c r="D26">
        <v>9.0000000000003411</v>
      </c>
      <c r="E26" s="36">
        <f t="shared" si="1"/>
        <v>210.00000000000796</v>
      </c>
      <c r="F26" s="36">
        <f t="shared" si="0"/>
        <v>510.99999999999568</v>
      </c>
      <c r="G26" s="36"/>
      <c r="H26">
        <v>3.5150000000000001</v>
      </c>
      <c r="J26">
        <v>210.00000000000796</v>
      </c>
      <c r="K26">
        <v>3.5150000000000001</v>
      </c>
    </row>
    <row r="27" spans="2:11" x14ac:dyDescent="0.15">
      <c r="B27" t="s">
        <v>93</v>
      </c>
      <c r="C27">
        <v>98</v>
      </c>
      <c r="D27">
        <v>10.99999999999568</v>
      </c>
      <c r="E27" s="36">
        <f t="shared" si="1"/>
        <v>221.00000000000364</v>
      </c>
      <c r="F27" s="36">
        <f t="shared" si="0"/>
        <v>500</v>
      </c>
      <c r="G27" s="36"/>
      <c r="H27">
        <v>3.532</v>
      </c>
      <c r="J27">
        <v>221.00000000000364</v>
      </c>
      <c r="K27">
        <v>3.532</v>
      </c>
    </row>
    <row r="28" spans="2:11" x14ac:dyDescent="0.15">
      <c r="B28" t="s">
        <v>94</v>
      </c>
      <c r="C28">
        <v>99</v>
      </c>
      <c r="D28">
        <v>10.000000000005116</v>
      </c>
      <c r="E28" s="36">
        <f t="shared" si="1"/>
        <v>231.00000000000875</v>
      </c>
      <c r="F28" s="36">
        <f t="shared" si="0"/>
        <v>489.99999999999488</v>
      </c>
      <c r="G28" s="36"/>
      <c r="H28">
        <v>3.536</v>
      </c>
      <c r="J28">
        <v>231.00000000000875</v>
      </c>
      <c r="K28">
        <v>3.536</v>
      </c>
    </row>
    <row r="29" spans="2:11" x14ac:dyDescent="0.15">
      <c r="B29" t="s">
        <v>95</v>
      </c>
      <c r="C29">
        <v>100</v>
      </c>
      <c r="D29">
        <v>9.0000000000003411</v>
      </c>
      <c r="E29" s="36">
        <f t="shared" si="1"/>
        <v>240.00000000000909</v>
      </c>
      <c r="F29" s="36">
        <f t="shared" si="0"/>
        <v>480.99999999999454</v>
      </c>
      <c r="G29" s="36"/>
      <c r="H29">
        <v>3.4980000000000002</v>
      </c>
      <c r="J29">
        <v>261.00000000000989</v>
      </c>
      <c r="K29">
        <v>3.609</v>
      </c>
    </row>
    <row r="30" spans="2:11" x14ac:dyDescent="0.15">
      <c r="B30" t="s">
        <v>96</v>
      </c>
      <c r="C30">
        <v>101</v>
      </c>
      <c r="D30">
        <v>9.9999999999909051</v>
      </c>
      <c r="E30" s="36">
        <f t="shared" si="1"/>
        <v>250</v>
      </c>
      <c r="F30" s="36">
        <f t="shared" si="0"/>
        <v>471.00000000000364</v>
      </c>
      <c r="G30" s="36"/>
      <c r="H30">
        <v>3.5329999999999999</v>
      </c>
      <c r="J30">
        <v>271.0000000000008</v>
      </c>
      <c r="K30">
        <v>3.669</v>
      </c>
    </row>
    <row r="31" spans="2:11" x14ac:dyDescent="0.15">
      <c r="B31" t="s">
        <v>97</v>
      </c>
      <c r="C31">
        <v>102</v>
      </c>
      <c r="D31">
        <v>11.000000000009891</v>
      </c>
      <c r="E31" s="36">
        <f t="shared" si="1"/>
        <v>261.00000000000989</v>
      </c>
      <c r="F31" s="36">
        <f t="shared" si="0"/>
        <v>459.99999999999375</v>
      </c>
      <c r="G31" s="36"/>
      <c r="H31">
        <v>3.609</v>
      </c>
      <c r="J31">
        <v>280.00000000000114</v>
      </c>
      <c r="K31">
        <v>3.6459999999999999</v>
      </c>
    </row>
    <row r="32" spans="2:11" x14ac:dyDescent="0.15">
      <c r="B32" t="s">
        <v>98</v>
      </c>
      <c r="C32">
        <v>103</v>
      </c>
      <c r="D32">
        <v>9.9999999999909051</v>
      </c>
      <c r="E32" s="36">
        <f t="shared" si="1"/>
        <v>271.0000000000008</v>
      </c>
      <c r="F32" s="36">
        <f t="shared" si="0"/>
        <v>450.00000000000284</v>
      </c>
      <c r="G32" s="36"/>
      <c r="H32">
        <v>3.669</v>
      </c>
      <c r="J32">
        <v>301.00000000000193</v>
      </c>
      <c r="K32">
        <v>3.6720000000000002</v>
      </c>
    </row>
    <row r="33" spans="2:11" x14ac:dyDescent="0.15">
      <c r="B33" t="s">
        <v>99</v>
      </c>
      <c r="C33">
        <v>104</v>
      </c>
      <c r="D33">
        <v>9.0000000000003411</v>
      </c>
      <c r="E33" s="36">
        <f t="shared" si="1"/>
        <v>280.00000000000114</v>
      </c>
      <c r="F33" s="36">
        <f t="shared" si="0"/>
        <v>441.0000000000025</v>
      </c>
      <c r="G33" s="36"/>
      <c r="H33">
        <v>3.6459999999999999</v>
      </c>
      <c r="J33">
        <v>310.00000000000227</v>
      </c>
      <c r="K33">
        <v>3.6859999999999999</v>
      </c>
    </row>
    <row r="34" spans="2:11" x14ac:dyDescent="0.15">
      <c r="B34" t="s">
        <v>100</v>
      </c>
      <c r="C34">
        <v>105</v>
      </c>
      <c r="D34">
        <v>10.000000000005116</v>
      </c>
      <c r="E34" s="36">
        <f t="shared" si="1"/>
        <v>290.00000000000625</v>
      </c>
      <c r="F34" s="36">
        <f t="shared" si="0"/>
        <v>430.99999999999739</v>
      </c>
      <c r="G34" s="36"/>
      <c r="H34">
        <v>3.83</v>
      </c>
      <c r="J34">
        <v>320.00000000000739</v>
      </c>
      <c r="K34">
        <v>3.665</v>
      </c>
    </row>
    <row r="35" spans="2:11" x14ac:dyDescent="0.15">
      <c r="B35" t="s">
        <v>101</v>
      </c>
      <c r="C35">
        <v>106</v>
      </c>
      <c r="D35">
        <v>10.99999999999568</v>
      </c>
      <c r="E35" s="36">
        <f t="shared" si="1"/>
        <v>301.00000000000193</v>
      </c>
      <c r="F35" s="36">
        <f t="shared" si="0"/>
        <v>420.00000000000171</v>
      </c>
      <c r="G35" s="36"/>
      <c r="H35">
        <v>3.6720000000000002</v>
      </c>
      <c r="J35">
        <v>331.00000000000307</v>
      </c>
      <c r="K35">
        <v>3.6720000000000002</v>
      </c>
    </row>
    <row r="36" spans="2:11" x14ac:dyDescent="0.15">
      <c r="B36" t="s">
        <v>102</v>
      </c>
      <c r="C36">
        <v>107</v>
      </c>
      <c r="D36">
        <v>9.0000000000003411</v>
      </c>
      <c r="E36" s="36">
        <f t="shared" si="1"/>
        <v>310.00000000000227</v>
      </c>
      <c r="F36" s="36">
        <f t="shared" si="0"/>
        <v>411.00000000000136</v>
      </c>
      <c r="G36" s="36"/>
      <c r="H36">
        <v>3.6859999999999999</v>
      </c>
      <c r="J36">
        <v>341.00000000000819</v>
      </c>
      <c r="K36">
        <v>3.6890000000000001</v>
      </c>
    </row>
    <row r="37" spans="2:11" x14ac:dyDescent="0.15">
      <c r="B37" t="s">
        <v>103</v>
      </c>
      <c r="C37">
        <v>108</v>
      </c>
      <c r="D37">
        <v>10.000000000005116</v>
      </c>
      <c r="E37" s="36">
        <f t="shared" si="1"/>
        <v>320.00000000000739</v>
      </c>
      <c r="F37" s="36">
        <f t="shared" si="0"/>
        <v>400.99999999999625</v>
      </c>
      <c r="G37" s="36"/>
      <c r="H37">
        <v>3.665</v>
      </c>
      <c r="J37">
        <v>350.00000000000853</v>
      </c>
      <c r="K37">
        <v>3.6840000000000002</v>
      </c>
    </row>
    <row r="38" spans="2:11" x14ac:dyDescent="0.15">
      <c r="B38" t="s">
        <v>104</v>
      </c>
      <c r="C38">
        <v>109</v>
      </c>
      <c r="D38">
        <v>10.99999999999568</v>
      </c>
      <c r="E38" s="36">
        <f t="shared" si="1"/>
        <v>331.00000000000307</v>
      </c>
      <c r="F38" s="36">
        <f t="shared" si="0"/>
        <v>390.00000000000057</v>
      </c>
      <c r="G38" s="36"/>
      <c r="H38">
        <v>3.6720000000000002</v>
      </c>
      <c r="J38">
        <v>359.99999999999943</v>
      </c>
      <c r="K38">
        <v>3.661</v>
      </c>
    </row>
    <row r="39" spans="2:11" x14ac:dyDescent="0.15">
      <c r="B39" t="s">
        <v>105</v>
      </c>
      <c r="C39">
        <v>110</v>
      </c>
      <c r="D39">
        <v>10.000000000005116</v>
      </c>
      <c r="E39" s="36">
        <f t="shared" si="1"/>
        <v>341.00000000000819</v>
      </c>
      <c r="F39" s="36">
        <f t="shared" si="0"/>
        <v>379.99999999999545</v>
      </c>
      <c r="G39" s="36"/>
      <c r="H39">
        <v>3.6890000000000001</v>
      </c>
      <c r="J39">
        <v>371.00000000000932</v>
      </c>
      <c r="K39">
        <v>3.6779999999999999</v>
      </c>
    </row>
    <row r="40" spans="2:11" x14ac:dyDescent="0.15">
      <c r="B40" t="s">
        <v>106</v>
      </c>
      <c r="C40">
        <v>111</v>
      </c>
      <c r="D40">
        <v>9.0000000000003411</v>
      </c>
      <c r="E40" s="36">
        <f t="shared" si="1"/>
        <v>350.00000000000853</v>
      </c>
      <c r="F40" s="36">
        <f t="shared" si="0"/>
        <v>370.99999999999511</v>
      </c>
      <c r="G40" s="36"/>
      <c r="H40">
        <v>3.6840000000000002</v>
      </c>
      <c r="J40">
        <v>390.00000000000057</v>
      </c>
      <c r="K40">
        <v>3.6669999999999998</v>
      </c>
    </row>
    <row r="41" spans="2:11" x14ac:dyDescent="0.15">
      <c r="B41" t="s">
        <v>107</v>
      </c>
      <c r="C41">
        <v>112</v>
      </c>
      <c r="D41">
        <v>9.9999999999909051</v>
      </c>
      <c r="E41" s="36">
        <f t="shared" si="1"/>
        <v>359.99999999999943</v>
      </c>
      <c r="F41" s="36">
        <f t="shared" si="0"/>
        <v>361.00000000000421</v>
      </c>
      <c r="G41" s="36"/>
      <c r="H41">
        <v>3.661</v>
      </c>
      <c r="J41" s="3">
        <v>400.99999999999625</v>
      </c>
      <c r="K41" s="3">
        <v>3.6480000000000001</v>
      </c>
    </row>
    <row r="42" spans="2:11" x14ac:dyDescent="0.15">
      <c r="B42" t="s">
        <v>108</v>
      </c>
      <c r="C42">
        <v>113</v>
      </c>
      <c r="D42">
        <v>11.000000000009891</v>
      </c>
      <c r="E42" s="36">
        <f t="shared" si="1"/>
        <v>371.00000000000932</v>
      </c>
      <c r="F42" s="36">
        <f t="shared" si="0"/>
        <v>349.99999999999432</v>
      </c>
      <c r="G42" s="36"/>
      <c r="H42">
        <v>3.6779999999999999</v>
      </c>
      <c r="J42">
        <v>411.00000000000136</v>
      </c>
      <c r="K42">
        <v>3.65</v>
      </c>
    </row>
    <row r="43" spans="2:11" x14ac:dyDescent="0.15">
      <c r="B43" t="s">
        <v>109</v>
      </c>
      <c r="C43">
        <v>114</v>
      </c>
      <c r="D43">
        <v>9.0000000000003411</v>
      </c>
      <c r="E43" s="36">
        <f t="shared" si="1"/>
        <v>380.00000000000966</v>
      </c>
      <c r="F43" s="36">
        <f t="shared" si="0"/>
        <v>340.99999999999397</v>
      </c>
      <c r="G43" s="36"/>
      <c r="H43">
        <v>3.8530000000000002</v>
      </c>
      <c r="J43">
        <v>420.00000000000171</v>
      </c>
      <c r="K43">
        <v>3.62</v>
      </c>
    </row>
    <row r="44" spans="2:11" x14ac:dyDescent="0.15">
      <c r="B44" t="s">
        <v>110</v>
      </c>
      <c r="C44">
        <v>115</v>
      </c>
      <c r="D44">
        <v>9.9999999999909051</v>
      </c>
      <c r="E44" s="36">
        <f t="shared" si="1"/>
        <v>390.00000000000057</v>
      </c>
      <c r="F44" s="36">
        <f t="shared" si="0"/>
        <v>331.00000000000307</v>
      </c>
      <c r="G44" s="36"/>
      <c r="H44">
        <v>3.6669999999999998</v>
      </c>
      <c r="J44">
        <v>430.00000000000682</v>
      </c>
      <c r="K44">
        <v>3.6080000000000001</v>
      </c>
    </row>
    <row r="45" spans="2:11" x14ac:dyDescent="0.15">
      <c r="B45" t="s">
        <v>111</v>
      </c>
      <c r="C45">
        <v>116</v>
      </c>
      <c r="D45">
        <v>10.99999999999568</v>
      </c>
      <c r="E45" s="36">
        <f t="shared" si="1"/>
        <v>400.99999999999625</v>
      </c>
      <c r="F45" s="36">
        <f t="shared" si="0"/>
        <v>320.00000000000739</v>
      </c>
      <c r="G45" s="36"/>
      <c r="H45">
        <v>3.6480000000000001</v>
      </c>
      <c r="J45">
        <v>441.0000000000025</v>
      </c>
      <c r="K45">
        <v>3.5979999999999999</v>
      </c>
    </row>
    <row r="46" spans="2:11" x14ac:dyDescent="0.15">
      <c r="B46" t="s">
        <v>112</v>
      </c>
      <c r="C46">
        <v>117</v>
      </c>
      <c r="D46">
        <v>10.000000000005116</v>
      </c>
      <c r="E46" s="36">
        <f t="shared" si="1"/>
        <v>411.00000000000136</v>
      </c>
      <c r="F46" s="36">
        <f t="shared" si="0"/>
        <v>310.00000000000227</v>
      </c>
      <c r="G46" s="36"/>
      <c r="H46">
        <v>3.65</v>
      </c>
      <c r="J46">
        <v>451.00000000000762</v>
      </c>
      <c r="K46">
        <v>3.6560000000000001</v>
      </c>
    </row>
    <row r="47" spans="2:11" x14ac:dyDescent="0.15">
      <c r="B47" t="s">
        <v>113</v>
      </c>
      <c r="C47">
        <v>118</v>
      </c>
      <c r="D47">
        <v>9.0000000000003411</v>
      </c>
      <c r="E47" s="36">
        <f t="shared" si="1"/>
        <v>420.00000000000171</v>
      </c>
      <c r="F47" s="36">
        <f t="shared" si="0"/>
        <v>301.00000000000193</v>
      </c>
      <c r="G47" s="36"/>
      <c r="H47">
        <v>3.62</v>
      </c>
      <c r="J47">
        <v>460.00000000000796</v>
      </c>
      <c r="K47">
        <v>3.5880000000000001</v>
      </c>
    </row>
    <row r="48" spans="2:11" x14ac:dyDescent="0.15">
      <c r="B48" t="s">
        <v>114</v>
      </c>
      <c r="C48">
        <v>119</v>
      </c>
      <c r="D48">
        <v>10.000000000005116</v>
      </c>
      <c r="E48" s="36">
        <f t="shared" si="1"/>
        <v>430.00000000000682</v>
      </c>
      <c r="F48" s="36">
        <f t="shared" si="0"/>
        <v>290.99999999999682</v>
      </c>
      <c r="G48" s="36"/>
      <c r="H48">
        <v>3.6080000000000001</v>
      </c>
      <c r="J48">
        <v>471.00000000000364</v>
      </c>
      <c r="K48">
        <v>3.6259999999999999</v>
      </c>
    </row>
    <row r="49" spans="2:11" x14ac:dyDescent="0.15">
      <c r="B49" t="s">
        <v>115</v>
      </c>
      <c r="C49">
        <v>120</v>
      </c>
      <c r="D49">
        <v>10.99999999999568</v>
      </c>
      <c r="E49" s="43">
        <f t="shared" si="1"/>
        <v>441.0000000000025</v>
      </c>
      <c r="F49" s="43">
        <f t="shared" si="0"/>
        <v>280.00000000000114</v>
      </c>
      <c r="G49" s="43"/>
      <c r="H49" s="27">
        <v>3.5979999999999999</v>
      </c>
      <c r="J49">
        <v>481.00000000000875</v>
      </c>
      <c r="K49">
        <v>3.6339999999999999</v>
      </c>
    </row>
    <row r="50" spans="2:11" x14ac:dyDescent="0.15">
      <c r="B50" t="s">
        <v>116</v>
      </c>
      <c r="C50">
        <v>121</v>
      </c>
      <c r="D50">
        <v>10.000000000005116</v>
      </c>
      <c r="E50" s="43">
        <f t="shared" si="1"/>
        <v>451.00000000000762</v>
      </c>
      <c r="F50" s="43">
        <f t="shared" si="0"/>
        <v>269.99999999999602</v>
      </c>
      <c r="G50" s="43"/>
      <c r="H50" s="27">
        <v>3.6560000000000001</v>
      </c>
      <c r="J50">
        <v>490.00000000000909</v>
      </c>
      <c r="K50">
        <v>3.6659999999999999</v>
      </c>
    </row>
    <row r="51" spans="2:11" x14ac:dyDescent="0.15">
      <c r="B51" t="s">
        <v>117</v>
      </c>
      <c r="C51">
        <v>122</v>
      </c>
      <c r="D51">
        <v>9.0000000000003411</v>
      </c>
      <c r="E51" s="36">
        <f t="shared" si="1"/>
        <v>460.00000000000796</v>
      </c>
      <c r="F51" s="36">
        <f t="shared" si="0"/>
        <v>260.99999999999568</v>
      </c>
      <c r="G51" s="36"/>
      <c r="H51">
        <v>3.5880000000000001</v>
      </c>
      <c r="J51">
        <v>500</v>
      </c>
      <c r="K51">
        <v>3.6179999999999999</v>
      </c>
    </row>
    <row r="52" spans="2:11" x14ac:dyDescent="0.15">
      <c r="B52" t="s">
        <v>118</v>
      </c>
      <c r="C52">
        <v>123</v>
      </c>
      <c r="D52">
        <v>10.99999999999568</v>
      </c>
      <c r="E52" s="36">
        <f t="shared" si="1"/>
        <v>471.00000000000364</v>
      </c>
      <c r="F52" s="36">
        <f t="shared" si="0"/>
        <v>250</v>
      </c>
      <c r="G52" s="36"/>
      <c r="H52">
        <v>3.6259999999999999</v>
      </c>
      <c r="J52">
        <v>511.00000000000989</v>
      </c>
      <c r="K52">
        <v>3.63</v>
      </c>
    </row>
    <row r="53" spans="2:11" x14ac:dyDescent="0.15">
      <c r="B53" t="s">
        <v>119</v>
      </c>
      <c r="C53">
        <v>124</v>
      </c>
      <c r="D53">
        <v>10.000000000005116</v>
      </c>
      <c r="E53" s="36">
        <f t="shared" si="1"/>
        <v>481.00000000000875</v>
      </c>
      <c r="F53" s="36">
        <f t="shared" si="0"/>
        <v>239.99999999999488</v>
      </c>
      <c r="G53" s="36"/>
      <c r="H53">
        <v>3.6339999999999999</v>
      </c>
      <c r="J53">
        <v>521.0000000000008</v>
      </c>
      <c r="K53">
        <v>3.6150000000000002</v>
      </c>
    </row>
    <row r="54" spans="2:11" x14ac:dyDescent="0.15">
      <c r="B54" t="s">
        <v>120</v>
      </c>
      <c r="C54">
        <v>125</v>
      </c>
      <c r="D54">
        <v>9.0000000000003411</v>
      </c>
      <c r="E54" s="36">
        <f t="shared" si="1"/>
        <v>490.00000000000909</v>
      </c>
      <c r="F54" s="36">
        <f t="shared" si="0"/>
        <v>230.99999999999454</v>
      </c>
      <c r="G54" s="36"/>
      <c r="H54">
        <v>3.6659999999999999</v>
      </c>
      <c r="J54">
        <v>530.00000000000114</v>
      </c>
      <c r="K54">
        <v>3.702</v>
      </c>
    </row>
    <row r="55" spans="2:11" x14ac:dyDescent="0.15">
      <c r="B55" t="s">
        <v>121</v>
      </c>
      <c r="C55">
        <v>126</v>
      </c>
      <c r="D55">
        <v>9.9999999999909051</v>
      </c>
      <c r="E55" s="36">
        <f t="shared" si="1"/>
        <v>500</v>
      </c>
      <c r="F55" s="36">
        <f t="shared" si="0"/>
        <v>221.00000000000364</v>
      </c>
      <c r="G55" s="36"/>
      <c r="H55">
        <v>3.6179999999999999</v>
      </c>
      <c r="J55">
        <v>540.00000000000625</v>
      </c>
      <c r="K55">
        <v>3.637</v>
      </c>
    </row>
    <row r="56" spans="2:11" x14ac:dyDescent="0.15">
      <c r="B56" t="s">
        <v>122</v>
      </c>
      <c r="C56">
        <v>127</v>
      </c>
      <c r="D56">
        <v>11.000000000009891</v>
      </c>
      <c r="E56" s="36">
        <f t="shared" si="1"/>
        <v>511.00000000000989</v>
      </c>
      <c r="F56" s="36">
        <f t="shared" si="0"/>
        <v>209.99999999999375</v>
      </c>
      <c r="G56" s="36"/>
      <c r="H56">
        <v>3.63</v>
      </c>
      <c r="J56">
        <v>551.00000000000193</v>
      </c>
      <c r="K56">
        <v>3.6920000000000002</v>
      </c>
    </row>
    <row r="57" spans="2:11" x14ac:dyDescent="0.15">
      <c r="B57" t="s">
        <v>123</v>
      </c>
      <c r="C57">
        <v>128</v>
      </c>
      <c r="D57">
        <v>9.9999999999909051</v>
      </c>
      <c r="E57" s="36">
        <f t="shared" si="1"/>
        <v>521.0000000000008</v>
      </c>
      <c r="F57" s="36">
        <f t="shared" si="0"/>
        <v>200.00000000000284</v>
      </c>
      <c r="G57" s="36"/>
      <c r="H57">
        <v>3.6150000000000002</v>
      </c>
      <c r="J57">
        <v>560.00000000000227</v>
      </c>
      <c r="K57">
        <v>3.5760000000000001</v>
      </c>
    </row>
    <row r="58" spans="2:11" x14ac:dyDescent="0.15">
      <c r="B58" t="s">
        <v>124</v>
      </c>
      <c r="C58">
        <v>129</v>
      </c>
      <c r="D58">
        <v>9.0000000000003411</v>
      </c>
      <c r="E58" s="36">
        <f t="shared" si="1"/>
        <v>530.00000000000114</v>
      </c>
      <c r="F58" s="36">
        <f t="shared" si="0"/>
        <v>191.0000000000025</v>
      </c>
      <c r="G58" s="36"/>
      <c r="H58">
        <v>3.702</v>
      </c>
      <c r="J58">
        <v>570.00000000000739</v>
      </c>
      <c r="K58">
        <v>3.5990000000000002</v>
      </c>
    </row>
    <row r="59" spans="2:11" x14ac:dyDescent="0.15">
      <c r="B59" t="s">
        <v>125</v>
      </c>
      <c r="C59">
        <v>130</v>
      </c>
      <c r="D59">
        <v>10.000000000005116</v>
      </c>
      <c r="E59" s="36">
        <f t="shared" si="1"/>
        <v>540.00000000000625</v>
      </c>
      <c r="F59" s="36">
        <f t="shared" si="0"/>
        <v>180.99999999999739</v>
      </c>
      <c r="G59" s="36"/>
      <c r="H59">
        <v>3.637</v>
      </c>
      <c r="J59">
        <v>581.00000000000307</v>
      </c>
      <c r="K59">
        <v>3.5920000000000001</v>
      </c>
    </row>
    <row r="60" spans="2:11" x14ac:dyDescent="0.15">
      <c r="B60" t="s">
        <v>126</v>
      </c>
      <c r="C60">
        <v>131</v>
      </c>
      <c r="D60">
        <v>10.99999999999568</v>
      </c>
      <c r="E60" s="36">
        <f t="shared" si="1"/>
        <v>551.00000000000193</v>
      </c>
      <c r="F60" s="36">
        <f t="shared" si="0"/>
        <v>170.00000000000171</v>
      </c>
      <c r="G60" s="36"/>
      <c r="H60">
        <v>3.6920000000000002</v>
      </c>
      <c r="J60">
        <v>591.00000000000819</v>
      </c>
      <c r="K60">
        <v>3.5859999999999999</v>
      </c>
    </row>
    <row r="61" spans="2:11" x14ac:dyDescent="0.15">
      <c r="B61" t="s">
        <v>127</v>
      </c>
      <c r="C61">
        <v>132</v>
      </c>
      <c r="D61">
        <v>9.0000000000003411</v>
      </c>
      <c r="E61" s="36">
        <f t="shared" si="1"/>
        <v>560.00000000000227</v>
      </c>
      <c r="F61" s="36">
        <f t="shared" si="0"/>
        <v>161.00000000000136</v>
      </c>
      <c r="G61" s="36"/>
      <c r="H61">
        <v>3.5760000000000001</v>
      </c>
      <c r="J61">
        <v>600.00000000000853</v>
      </c>
      <c r="K61">
        <v>3.6160000000000001</v>
      </c>
    </row>
    <row r="62" spans="2:11" x14ac:dyDescent="0.15">
      <c r="B62" t="s">
        <v>128</v>
      </c>
      <c r="C62">
        <v>133</v>
      </c>
      <c r="D62">
        <v>10.000000000005116</v>
      </c>
      <c r="E62" s="36">
        <f t="shared" si="1"/>
        <v>570.00000000000739</v>
      </c>
      <c r="F62" s="36">
        <f t="shared" si="0"/>
        <v>150.99999999999625</v>
      </c>
      <c r="G62" s="36"/>
      <c r="H62">
        <v>3.5990000000000002</v>
      </c>
      <c r="J62">
        <v>609.99999999999943</v>
      </c>
      <c r="K62">
        <v>3.673</v>
      </c>
    </row>
    <row r="63" spans="2:11" x14ac:dyDescent="0.15">
      <c r="B63" t="s">
        <v>129</v>
      </c>
      <c r="C63">
        <v>134</v>
      </c>
      <c r="D63">
        <v>10.99999999999568</v>
      </c>
      <c r="E63" s="36">
        <f t="shared" si="1"/>
        <v>581.00000000000307</v>
      </c>
      <c r="F63" s="36">
        <f t="shared" si="0"/>
        <v>140.00000000000057</v>
      </c>
      <c r="G63" s="36"/>
      <c r="H63">
        <v>3.5920000000000001</v>
      </c>
      <c r="J63">
        <v>621.00000000000932</v>
      </c>
      <c r="K63">
        <v>3.6429999999999998</v>
      </c>
    </row>
    <row r="64" spans="2:11" x14ac:dyDescent="0.15">
      <c r="B64" t="s">
        <v>130</v>
      </c>
      <c r="C64">
        <v>135</v>
      </c>
      <c r="D64">
        <v>10.000000000005116</v>
      </c>
      <c r="E64" s="36">
        <f t="shared" si="1"/>
        <v>591.00000000000819</v>
      </c>
      <c r="F64" s="36">
        <f t="shared" si="0"/>
        <v>129.99999999999545</v>
      </c>
      <c r="G64" s="36"/>
      <c r="H64">
        <v>3.5859999999999999</v>
      </c>
      <c r="J64">
        <v>630.00000000000966</v>
      </c>
      <c r="K64">
        <v>3.7229999999999999</v>
      </c>
    </row>
    <row r="65" spans="2:11" x14ac:dyDescent="0.15">
      <c r="B65" t="s">
        <v>131</v>
      </c>
      <c r="C65">
        <v>136</v>
      </c>
      <c r="D65">
        <v>9.0000000000003411</v>
      </c>
      <c r="E65" s="36">
        <f t="shared" si="1"/>
        <v>600.00000000000853</v>
      </c>
      <c r="F65" s="36">
        <f t="shared" si="0"/>
        <v>120.99999999999511</v>
      </c>
      <c r="G65" s="36"/>
      <c r="H65">
        <v>3.6160000000000001</v>
      </c>
      <c r="J65">
        <v>640.00000000000057</v>
      </c>
      <c r="K65">
        <v>3.6309999999999998</v>
      </c>
    </row>
    <row r="66" spans="2:11" x14ac:dyDescent="0.15">
      <c r="B66" t="s">
        <v>132</v>
      </c>
      <c r="C66">
        <v>137</v>
      </c>
      <c r="D66">
        <v>9.9999999999909051</v>
      </c>
      <c r="E66" s="36">
        <f t="shared" si="1"/>
        <v>609.99999999999943</v>
      </c>
      <c r="F66" s="36">
        <f t="shared" si="0"/>
        <v>111.00000000000421</v>
      </c>
      <c r="G66" s="36"/>
      <c r="H66">
        <v>3.673</v>
      </c>
      <c r="J66">
        <v>650.99999999999625</v>
      </c>
      <c r="K66">
        <v>3.66</v>
      </c>
    </row>
    <row r="67" spans="2:11" x14ac:dyDescent="0.15">
      <c r="B67" t="s">
        <v>133</v>
      </c>
      <c r="C67">
        <v>138</v>
      </c>
      <c r="D67">
        <v>11.000000000009891</v>
      </c>
      <c r="E67" s="36">
        <f t="shared" si="1"/>
        <v>621.00000000000932</v>
      </c>
      <c r="F67" s="36">
        <f t="shared" si="0"/>
        <v>99.999999999994316</v>
      </c>
      <c r="G67" s="36"/>
      <c r="H67">
        <v>3.6429999999999998</v>
      </c>
      <c r="J67">
        <v>661.00000000000136</v>
      </c>
      <c r="K67">
        <v>3.665</v>
      </c>
    </row>
    <row r="68" spans="2:11" x14ac:dyDescent="0.15">
      <c r="B68" t="s">
        <v>134</v>
      </c>
      <c r="C68">
        <v>139</v>
      </c>
      <c r="D68">
        <v>9.0000000000003411</v>
      </c>
      <c r="E68" s="36">
        <f t="shared" si="1"/>
        <v>630.00000000000966</v>
      </c>
      <c r="F68" s="36">
        <f t="shared" si="0"/>
        <v>90.999999999993975</v>
      </c>
      <c r="G68" s="36"/>
      <c r="H68">
        <v>3.7229999999999999</v>
      </c>
      <c r="J68">
        <v>670.00000000000171</v>
      </c>
      <c r="K68">
        <v>3.7149999999999999</v>
      </c>
    </row>
    <row r="69" spans="2:11" x14ac:dyDescent="0.15">
      <c r="B69" t="s">
        <v>135</v>
      </c>
      <c r="C69">
        <v>140</v>
      </c>
      <c r="D69">
        <v>9.9999999999909051</v>
      </c>
      <c r="E69" s="36">
        <f t="shared" si="1"/>
        <v>640.00000000000057</v>
      </c>
      <c r="F69" s="36">
        <f t="shared" si="0"/>
        <v>81.00000000000307</v>
      </c>
      <c r="G69" s="36"/>
      <c r="H69">
        <v>3.6309999999999998</v>
      </c>
      <c r="J69">
        <v>680.00000000000682</v>
      </c>
      <c r="K69">
        <v>3.601</v>
      </c>
    </row>
    <row r="70" spans="2:11" x14ac:dyDescent="0.15">
      <c r="B70" t="s">
        <v>136</v>
      </c>
      <c r="C70">
        <v>141</v>
      </c>
      <c r="D70">
        <v>10.99999999999568</v>
      </c>
      <c r="E70" s="36">
        <f t="shared" si="1"/>
        <v>650.99999999999625</v>
      </c>
      <c r="F70" s="36">
        <f t="shared" ref="F70:F76" si="2">E$77-E70</f>
        <v>70.00000000000739</v>
      </c>
      <c r="G70" s="36"/>
      <c r="H70">
        <v>3.66</v>
      </c>
      <c r="J70">
        <v>691.0000000000025</v>
      </c>
      <c r="K70">
        <v>3.625</v>
      </c>
    </row>
    <row r="71" spans="2:11" x14ac:dyDescent="0.15">
      <c r="B71" t="s">
        <v>137</v>
      </c>
      <c r="C71">
        <v>142</v>
      </c>
      <c r="D71">
        <v>10.000000000005116</v>
      </c>
      <c r="E71" s="36">
        <f t="shared" ref="E71" si="3">E70+D71</f>
        <v>661.00000000000136</v>
      </c>
      <c r="F71" s="36">
        <f t="shared" si="2"/>
        <v>60.000000000002274</v>
      </c>
      <c r="G71" s="36"/>
      <c r="H71">
        <v>3.665</v>
      </c>
      <c r="J71">
        <v>701.00000000000762</v>
      </c>
      <c r="K71">
        <v>3.6070000000000002</v>
      </c>
    </row>
    <row r="72" spans="2:11" x14ac:dyDescent="0.15">
      <c r="B72" t="s">
        <v>138</v>
      </c>
      <c r="C72">
        <v>143</v>
      </c>
      <c r="D72">
        <v>9.0000000000003411</v>
      </c>
      <c r="E72" s="36">
        <f t="shared" ref="E72:E77" si="4">E71+D72</f>
        <v>670.00000000000171</v>
      </c>
      <c r="F72" s="36">
        <f t="shared" si="2"/>
        <v>51.000000000001933</v>
      </c>
      <c r="G72" s="36"/>
      <c r="H72">
        <v>3.7149999999999999</v>
      </c>
      <c r="J72">
        <v>710.00000000000796</v>
      </c>
      <c r="K72">
        <v>3.6629999999999998</v>
      </c>
    </row>
    <row r="73" spans="2:11" x14ac:dyDescent="0.15">
      <c r="B73" t="s">
        <v>139</v>
      </c>
      <c r="C73">
        <v>144</v>
      </c>
      <c r="D73">
        <v>10.000000000005116</v>
      </c>
      <c r="E73" s="36">
        <f t="shared" si="4"/>
        <v>680.00000000000682</v>
      </c>
      <c r="F73" s="36">
        <f t="shared" si="2"/>
        <v>40.999999999996817</v>
      </c>
      <c r="G73" s="36"/>
      <c r="H73">
        <v>3.601</v>
      </c>
      <c r="J73">
        <v>721.00000000000364</v>
      </c>
      <c r="K73">
        <v>3.581</v>
      </c>
    </row>
    <row r="74" spans="2:11" x14ac:dyDescent="0.15">
      <c r="B74" t="s">
        <v>140</v>
      </c>
      <c r="C74">
        <v>145</v>
      </c>
      <c r="D74">
        <v>10.99999999999568</v>
      </c>
      <c r="E74" s="36">
        <f t="shared" si="4"/>
        <v>691.0000000000025</v>
      </c>
      <c r="F74" s="36">
        <f t="shared" si="2"/>
        <v>30.000000000001137</v>
      </c>
      <c r="G74" s="36"/>
      <c r="H74">
        <v>3.625</v>
      </c>
    </row>
    <row r="75" spans="2:11" x14ac:dyDescent="0.15">
      <c r="B75" t="s">
        <v>141</v>
      </c>
      <c r="C75">
        <v>146</v>
      </c>
      <c r="D75">
        <v>10.000000000005116</v>
      </c>
      <c r="E75" s="36">
        <f t="shared" si="4"/>
        <v>701.00000000000762</v>
      </c>
      <c r="F75" s="36">
        <f t="shared" si="2"/>
        <v>19.999999999996021</v>
      </c>
      <c r="G75" s="36"/>
      <c r="H75">
        <v>3.6070000000000002</v>
      </c>
    </row>
    <row r="76" spans="2:11" x14ac:dyDescent="0.15">
      <c r="B76" t="s">
        <v>142</v>
      </c>
      <c r="C76">
        <v>147</v>
      </c>
      <c r="D76">
        <v>9.0000000000003411</v>
      </c>
      <c r="E76" s="36">
        <f t="shared" si="4"/>
        <v>710.00000000000796</v>
      </c>
      <c r="F76" s="36">
        <f t="shared" si="2"/>
        <v>10.99999999999568</v>
      </c>
      <c r="G76" s="36"/>
      <c r="H76">
        <v>3.6629999999999998</v>
      </c>
    </row>
    <row r="77" spans="2:11" x14ac:dyDescent="0.15">
      <c r="B77" t="s">
        <v>143</v>
      </c>
      <c r="C77">
        <v>148</v>
      </c>
      <c r="D77">
        <v>10.99999999999568</v>
      </c>
      <c r="E77" s="36">
        <f t="shared" si="4"/>
        <v>721.00000000000364</v>
      </c>
      <c r="F77" s="36">
        <f>E$77-E77</f>
        <v>0</v>
      </c>
      <c r="G77" s="36"/>
      <c r="H77">
        <v>3.581</v>
      </c>
    </row>
    <row r="78" spans="2:11" x14ac:dyDescent="0.15">
      <c r="E78" s="36"/>
      <c r="F78" s="36"/>
      <c r="G78" s="36"/>
    </row>
    <row r="79" spans="2:11" x14ac:dyDescent="0.15">
      <c r="E79" s="36"/>
      <c r="F79" s="36"/>
      <c r="G79" s="36"/>
    </row>
    <row r="80" spans="2:11" x14ac:dyDescent="0.15">
      <c r="E80" s="36"/>
      <c r="F80" s="36"/>
      <c r="G80" s="36"/>
    </row>
    <row r="81" spans="5:7" x14ac:dyDescent="0.15">
      <c r="E81" s="36"/>
      <c r="F81" s="36"/>
      <c r="G81" s="36"/>
    </row>
    <row r="82" spans="5:7" x14ac:dyDescent="0.15">
      <c r="E82" s="36"/>
      <c r="F82" s="36"/>
      <c r="G82" s="36"/>
    </row>
    <row r="83" spans="5:7" x14ac:dyDescent="0.15">
      <c r="E83" s="36"/>
      <c r="F83" s="36"/>
      <c r="G83" s="36"/>
    </row>
    <row r="84" spans="5:7" x14ac:dyDescent="0.15">
      <c r="E84" s="36"/>
      <c r="F84" s="36"/>
      <c r="G84" s="36"/>
    </row>
    <row r="85" spans="5:7" x14ac:dyDescent="0.15">
      <c r="E85" s="36"/>
      <c r="F85" s="36"/>
      <c r="G85" s="36"/>
    </row>
    <row r="86" spans="5:7" x14ac:dyDescent="0.15">
      <c r="E86" s="36"/>
      <c r="F86" s="36"/>
      <c r="G86" s="36"/>
    </row>
    <row r="87" spans="5:7" x14ac:dyDescent="0.15">
      <c r="E87" s="36"/>
      <c r="F87" s="36"/>
      <c r="G87" s="36"/>
    </row>
    <row r="88" spans="5:7" x14ac:dyDescent="0.15">
      <c r="E88" s="36"/>
      <c r="F88" s="36"/>
      <c r="G88" s="36"/>
    </row>
    <row r="89" spans="5:7" x14ac:dyDescent="0.15">
      <c r="E89" s="36"/>
      <c r="F89" s="36"/>
      <c r="G89" s="36"/>
    </row>
    <row r="90" spans="5:7" x14ac:dyDescent="0.15">
      <c r="E90" s="36"/>
      <c r="F90" s="36"/>
      <c r="G90" s="36"/>
    </row>
    <row r="91" spans="5:7" x14ac:dyDescent="0.15">
      <c r="E91" s="36"/>
      <c r="F91" s="36"/>
      <c r="G91" s="36"/>
    </row>
    <row r="92" spans="5:7" x14ac:dyDescent="0.15">
      <c r="E92" s="36"/>
      <c r="F92" s="36"/>
      <c r="G92" s="36"/>
    </row>
    <row r="93" spans="5:7" x14ac:dyDescent="0.15">
      <c r="E93" s="36"/>
      <c r="F93" s="36"/>
      <c r="G93" s="36"/>
    </row>
    <row r="94" spans="5:7" x14ac:dyDescent="0.15">
      <c r="E94" s="36"/>
      <c r="F94" s="36"/>
      <c r="G94" s="36"/>
    </row>
    <row r="95" spans="5:7" x14ac:dyDescent="0.15">
      <c r="E95" s="36"/>
      <c r="F95" s="36"/>
      <c r="G95" s="36"/>
    </row>
    <row r="96" spans="5:7" x14ac:dyDescent="0.15">
      <c r="E96" s="36"/>
      <c r="F96" s="36"/>
      <c r="G96" s="36"/>
    </row>
    <row r="97" spans="5:7" x14ac:dyDescent="0.15">
      <c r="E97" s="36"/>
      <c r="F97" s="36"/>
      <c r="G97" s="36"/>
    </row>
    <row r="98" spans="5:7" x14ac:dyDescent="0.15">
      <c r="E98" s="36"/>
      <c r="F98" s="36"/>
      <c r="G98" s="36"/>
    </row>
    <row r="99" spans="5:7" x14ac:dyDescent="0.15">
      <c r="E99" s="36"/>
      <c r="F99" s="36"/>
      <c r="G99" s="36"/>
    </row>
    <row r="100" spans="5:7" x14ac:dyDescent="0.15">
      <c r="E100" s="36"/>
      <c r="F100" s="36"/>
      <c r="G100" s="36"/>
    </row>
    <row r="101" spans="5:7" x14ac:dyDescent="0.15">
      <c r="E101" s="36"/>
      <c r="F101" s="36"/>
      <c r="G101" s="36"/>
    </row>
    <row r="102" spans="5:7" x14ac:dyDescent="0.15">
      <c r="E102" s="36"/>
      <c r="F102" s="36"/>
      <c r="G102" s="36"/>
    </row>
    <row r="103" spans="5:7" x14ac:dyDescent="0.15">
      <c r="E103" s="36"/>
      <c r="F103" s="36"/>
      <c r="G103" s="36"/>
    </row>
    <row r="104" spans="5:7" x14ac:dyDescent="0.15">
      <c r="E104" s="36"/>
      <c r="F104" s="36"/>
      <c r="G104" s="36"/>
    </row>
    <row r="105" spans="5:7" x14ac:dyDescent="0.15">
      <c r="E105" s="36"/>
      <c r="F105" s="36"/>
      <c r="G105" s="36"/>
    </row>
    <row r="106" spans="5:7" x14ac:dyDescent="0.15">
      <c r="E106" s="36"/>
      <c r="F106" s="36"/>
      <c r="G106" s="36"/>
    </row>
    <row r="107" spans="5:7" x14ac:dyDescent="0.15">
      <c r="E107" s="36"/>
      <c r="F107" s="36"/>
      <c r="G107" s="36"/>
    </row>
    <row r="108" spans="5:7" x14ac:dyDescent="0.15">
      <c r="E108" s="36"/>
      <c r="F108" s="36"/>
      <c r="G108" s="36"/>
    </row>
    <row r="109" spans="5:7" x14ac:dyDescent="0.15">
      <c r="E109" s="36"/>
      <c r="F109" s="36"/>
      <c r="G109" s="36"/>
    </row>
    <row r="110" spans="5:7" x14ac:dyDescent="0.15">
      <c r="E110" s="36"/>
      <c r="F110" s="36"/>
      <c r="G110" s="36"/>
    </row>
    <row r="111" spans="5:7" x14ac:dyDescent="0.15">
      <c r="E111" s="36"/>
      <c r="F111" s="36"/>
      <c r="G111" s="36"/>
    </row>
    <row r="112" spans="5:7" x14ac:dyDescent="0.15">
      <c r="E112" s="36"/>
      <c r="F112" s="36"/>
      <c r="G112" s="36"/>
    </row>
    <row r="113" spans="5:7" x14ac:dyDescent="0.15">
      <c r="E113" s="36"/>
      <c r="F113" s="36"/>
      <c r="G113" s="36"/>
    </row>
    <row r="114" spans="5:7" x14ac:dyDescent="0.15">
      <c r="E114" s="36"/>
      <c r="F114" s="36"/>
      <c r="G114" s="36"/>
    </row>
    <row r="115" spans="5:7" x14ac:dyDescent="0.15">
      <c r="E115" s="36"/>
      <c r="F115" s="36"/>
      <c r="G115" s="36"/>
    </row>
    <row r="116" spans="5:7" x14ac:dyDescent="0.15">
      <c r="E116" s="36"/>
      <c r="F116" s="36"/>
      <c r="G116" s="36"/>
    </row>
    <row r="117" spans="5:7" x14ac:dyDescent="0.15">
      <c r="E117" s="36"/>
      <c r="F117" s="36"/>
      <c r="G117" s="36"/>
    </row>
    <row r="118" spans="5:7" x14ac:dyDescent="0.15">
      <c r="E118" s="36"/>
      <c r="F118" s="36"/>
      <c r="G118" s="36"/>
    </row>
    <row r="119" spans="5:7" x14ac:dyDescent="0.15">
      <c r="E119" s="36"/>
      <c r="F119" s="36"/>
      <c r="G119" s="36"/>
    </row>
    <row r="120" spans="5:7" x14ac:dyDescent="0.15">
      <c r="E120" s="36"/>
      <c r="F120" s="36"/>
      <c r="G120" s="36"/>
    </row>
    <row r="121" spans="5:7" x14ac:dyDescent="0.15">
      <c r="E121" s="36"/>
      <c r="F121" s="36"/>
      <c r="G121" s="36"/>
    </row>
    <row r="122" spans="5:7" x14ac:dyDescent="0.15">
      <c r="E122" s="36"/>
      <c r="F122" s="36"/>
      <c r="G122" s="36"/>
    </row>
    <row r="123" spans="5:7" x14ac:dyDescent="0.15">
      <c r="E123" s="36"/>
      <c r="F123" s="36"/>
      <c r="G123" s="36"/>
    </row>
    <row r="124" spans="5:7" x14ac:dyDescent="0.15">
      <c r="E124" s="36"/>
      <c r="F124" s="36"/>
      <c r="G124" s="36"/>
    </row>
    <row r="125" spans="5:7" x14ac:dyDescent="0.15">
      <c r="E125" s="36"/>
      <c r="F125" s="36"/>
      <c r="G125" s="36"/>
    </row>
    <row r="126" spans="5:7" x14ac:dyDescent="0.15">
      <c r="E126" s="36"/>
      <c r="F126" s="36"/>
      <c r="G126" s="36"/>
    </row>
    <row r="127" spans="5:7" x14ac:dyDescent="0.15">
      <c r="E127" s="36"/>
      <c r="F127" s="36"/>
      <c r="G127" s="36"/>
    </row>
    <row r="128" spans="5:7" x14ac:dyDescent="0.15">
      <c r="E128" s="36"/>
      <c r="F128" s="36"/>
      <c r="G128" s="36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2019-06-11T14:02:38Z</dcterms:modified>
</cp:coreProperties>
</file>