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50" windowWidth="14805" windowHeight="7965" activeTab="1"/>
  </bookViews>
  <sheets>
    <sheet name="Data" sheetId="1" r:id="rId1"/>
    <sheet name="Line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V6" i="2" l="1"/>
  <c r="V7" i="2"/>
  <c r="V8" i="2"/>
  <c r="V9" i="2"/>
  <c r="V10" i="2"/>
  <c r="V11" i="2"/>
  <c r="V12" i="2"/>
  <c r="V13" i="2"/>
  <c r="V14" i="2"/>
  <c r="V15" i="2"/>
  <c r="V16" i="2"/>
  <c r="V17" i="2"/>
  <c r="V18" i="2"/>
  <c r="V19" i="2"/>
  <c r="V20" i="2"/>
  <c r="V21" i="2"/>
  <c r="V22" i="2"/>
  <c r="V23" i="2"/>
  <c r="V24" i="2"/>
  <c r="V25" i="2"/>
  <c r="V26" i="2"/>
  <c r="V27" i="2"/>
  <c r="V28" i="2"/>
  <c r="V29" i="2"/>
  <c r="V30" i="2"/>
  <c r="V31" i="2"/>
  <c r="V32" i="2"/>
  <c r="V33" i="2"/>
  <c r="V34" i="2"/>
  <c r="V35" i="2"/>
  <c r="V36" i="2"/>
  <c r="V37" i="2"/>
  <c r="V38" i="2"/>
  <c r="V39" i="2"/>
  <c r="V40" i="2"/>
  <c r="V41" i="2"/>
  <c r="V42" i="2"/>
  <c r="V43" i="2"/>
  <c r="V44" i="2"/>
  <c r="V45" i="2"/>
  <c r="V46" i="2"/>
  <c r="V47" i="2"/>
  <c r="V48" i="2"/>
  <c r="V49" i="2"/>
  <c r="V50" i="2"/>
  <c r="V51" i="2"/>
  <c r="V52" i="2"/>
  <c r="V53" i="2"/>
  <c r="V54" i="2"/>
  <c r="V55" i="2"/>
  <c r="V56" i="2"/>
  <c r="V57" i="2"/>
  <c r="V58" i="2"/>
  <c r="V59" i="2"/>
  <c r="V60" i="2"/>
  <c r="V61" i="2"/>
  <c r="V5" i="2"/>
  <c r="S11" i="2" l="1"/>
  <c r="S12" i="2"/>
  <c r="S13" i="2"/>
  <c r="S14" i="2"/>
  <c r="S15" i="2"/>
  <c r="S16" i="2"/>
  <c r="S17" i="2"/>
  <c r="S18" i="2"/>
  <c r="S19" i="2"/>
  <c r="S20" i="2"/>
  <c r="S21" i="2"/>
  <c r="S22" i="2"/>
  <c r="S23" i="2"/>
  <c r="S24" i="2"/>
  <c r="S25" i="2"/>
  <c r="S26" i="2"/>
  <c r="S27" i="2"/>
  <c r="S28" i="2"/>
  <c r="S29" i="2"/>
  <c r="S30" i="2"/>
  <c r="S31" i="2"/>
  <c r="S32" i="2"/>
  <c r="S33" i="2"/>
  <c r="S34" i="2"/>
  <c r="S35" i="2"/>
  <c r="S36" i="2"/>
  <c r="S37" i="2"/>
  <c r="S38" i="2"/>
  <c r="S39" i="2"/>
  <c r="S40" i="2"/>
  <c r="S41" i="2"/>
  <c r="S42" i="2"/>
  <c r="S43" i="2"/>
  <c r="S44" i="2"/>
  <c r="S45" i="2"/>
  <c r="S46" i="2"/>
  <c r="S47" i="2"/>
  <c r="S48" i="2"/>
  <c r="S49" i="2"/>
  <c r="S50" i="2"/>
  <c r="S51" i="2"/>
  <c r="S52" i="2"/>
  <c r="S53" i="2"/>
  <c r="S54" i="2"/>
  <c r="S55" i="2"/>
  <c r="S56" i="2"/>
  <c r="S57" i="2"/>
  <c r="S58" i="2"/>
  <c r="S59" i="2"/>
  <c r="S60" i="2"/>
  <c r="S61" i="2"/>
  <c r="S62" i="2"/>
  <c r="S63" i="2"/>
  <c r="S64" i="2"/>
  <c r="S65" i="2"/>
  <c r="S66" i="2"/>
  <c r="S67" i="2"/>
  <c r="S68" i="2"/>
  <c r="S69" i="2"/>
  <c r="S70" i="2"/>
  <c r="S71" i="2"/>
  <c r="S6" i="2"/>
  <c r="S7" i="2"/>
  <c r="S8" i="2"/>
  <c r="S9" i="2"/>
  <c r="S10" i="2"/>
  <c r="S5" i="2"/>
  <c r="P137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36" i="1"/>
  <c r="P37" i="1"/>
  <c r="P38" i="1"/>
  <c r="P39" i="1"/>
  <c r="P40" i="1"/>
  <c r="P41" i="1"/>
  <c r="P42" i="1"/>
  <c r="P43" i="1"/>
  <c r="P44" i="1"/>
  <c r="P45" i="1"/>
  <c r="P46" i="1"/>
  <c r="P47" i="1"/>
  <c r="P48" i="1"/>
  <c r="P49" i="1"/>
  <c r="P50" i="1"/>
  <c r="P51" i="1"/>
  <c r="P52" i="1"/>
  <c r="P53" i="1"/>
  <c r="P54" i="1"/>
  <c r="P55" i="1"/>
  <c r="P56" i="1"/>
  <c r="P57" i="1"/>
  <c r="P58" i="1"/>
  <c r="P59" i="1"/>
  <c r="P60" i="1"/>
  <c r="P61" i="1"/>
  <c r="P62" i="1"/>
  <c r="P63" i="1"/>
  <c r="P64" i="1"/>
  <c r="P65" i="1"/>
  <c r="P66" i="1"/>
  <c r="P67" i="1"/>
  <c r="P68" i="1"/>
  <c r="P69" i="1"/>
  <c r="P70" i="1"/>
  <c r="P71" i="1"/>
  <c r="P72" i="1"/>
  <c r="P73" i="1"/>
  <c r="P74" i="1"/>
  <c r="P75" i="1"/>
  <c r="P76" i="1"/>
  <c r="P77" i="1"/>
  <c r="P78" i="1"/>
  <c r="P79" i="1"/>
  <c r="P80" i="1"/>
  <c r="P81" i="1"/>
  <c r="P82" i="1"/>
  <c r="P83" i="1"/>
  <c r="P84" i="1"/>
  <c r="P85" i="1"/>
  <c r="P86" i="1"/>
  <c r="P87" i="1"/>
  <c r="P88" i="1"/>
  <c r="P89" i="1"/>
  <c r="P90" i="1"/>
  <c r="P91" i="1"/>
  <c r="P92" i="1"/>
  <c r="P93" i="1"/>
  <c r="P94" i="1"/>
  <c r="P95" i="1"/>
  <c r="P96" i="1"/>
  <c r="P97" i="1"/>
  <c r="P98" i="1"/>
  <c r="P99" i="1"/>
  <c r="P100" i="1"/>
  <c r="P101" i="1"/>
  <c r="P102" i="1"/>
  <c r="P103" i="1"/>
  <c r="P104" i="1"/>
  <c r="P105" i="1"/>
  <c r="P106" i="1"/>
  <c r="P107" i="1"/>
  <c r="P108" i="1"/>
  <c r="P109" i="1"/>
  <c r="P110" i="1"/>
  <c r="P111" i="1"/>
  <c r="P112" i="1"/>
  <c r="P113" i="1"/>
  <c r="P114" i="1"/>
  <c r="P115" i="1"/>
  <c r="P116" i="1"/>
  <c r="P117" i="1"/>
  <c r="P118" i="1"/>
  <c r="P119" i="1"/>
  <c r="P120" i="1"/>
  <c r="P121" i="1"/>
  <c r="P122" i="1"/>
  <c r="P123" i="1"/>
  <c r="P124" i="1"/>
  <c r="P125" i="1"/>
  <c r="P126" i="1"/>
  <c r="P127" i="1"/>
  <c r="P128" i="1"/>
  <c r="P129" i="1"/>
  <c r="P130" i="1"/>
  <c r="P131" i="1"/>
  <c r="P132" i="1"/>
  <c r="P133" i="1"/>
  <c r="P134" i="1"/>
  <c r="P135" i="1"/>
  <c r="P136" i="1"/>
  <c r="P13" i="1"/>
  <c r="E5" i="2" l="1"/>
  <c r="E6" i="2" s="1"/>
  <c r="C116" i="1"/>
  <c r="C117" i="1"/>
  <c r="C118" i="1"/>
  <c r="C119" i="1"/>
  <c r="C120" i="1"/>
  <c r="C121" i="1"/>
  <c r="C122" i="1"/>
  <c r="C123" i="1"/>
  <c r="C124" i="1"/>
  <c r="C125" i="1"/>
  <c r="C126" i="1"/>
  <c r="C127" i="1"/>
  <c r="C128" i="1"/>
  <c r="C129" i="1"/>
  <c r="C130" i="1"/>
  <c r="C131" i="1"/>
  <c r="C132" i="1"/>
  <c r="C133" i="1"/>
  <c r="C134" i="1"/>
  <c r="C135" i="1"/>
  <c r="C136" i="1"/>
  <c r="C137" i="1"/>
  <c r="C138" i="1"/>
  <c r="C85" i="1" l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108" i="1"/>
  <c r="C109" i="1"/>
  <c r="C110" i="1"/>
  <c r="C111" i="1"/>
  <c r="C112" i="1"/>
  <c r="C113" i="1"/>
  <c r="C114" i="1"/>
  <c r="C115" i="1"/>
  <c r="O132" i="1"/>
  <c r="AP132" i="1"/>
  <c r="AQ132" i="1"/>
  <c r="AR132" i="1"/>
  <c r="AS132" i="1"/>
  <c r="AU132" i="1"/>
  <c r="AV132" i="1"/>
  <c r="AW132" i="1"/>
  <c r="AX132" i="1"/>
  <c r="AY132" i="1"/>
  <c r="AZ132" i="1"/>
  <c r="BA132" i="1"/>
  <c r="BD132" i="1"/>
  <c r="BE132" i="1"/>
  <c r="BF132" i="1"/>
  <c r="BG132" i="1"/>
  <c r="BH132" i="1"/>
  <c r="BI132" i="1"/>
  <c r="AT132" i="1" s="1"/>
  <c r="BJ132" i="1"/>
  <c r="BK132" i="1"/>
  <c r="BL132" i="1"/>
  <c r="BM132" i="1"/>
  <c r="BN132" i="1"/>
  <c r="BO132" i="1"/>
  <c r="O133" i="1"/>
  <c r="AP133" i="1"/>
  <c r="AQ133" i="1"/>
  <c r="AR133" i="1"/>
  <c r="AS133" i="1"/>
  <c r="AT133" i="1"/>
  <c r="AV133" i="1"/>
  <c r="AW133" i="1"/>
  <c r="AX133" i="1"/>
  <c r="AY133" i="1"/>
  <c r="AZ133" i="1"/>
  <c r="BA133" i="1"/>
  <c r="BD133" i="1"/>
  <c r="BE133" i="1"/>
  <c r="BF133" i="1"/>
  <c r="BG133" i="1"/>
  <c r="BQ133" i="1" s="1"/>
  <c r="BH133" i="1"/>
  <c r="AU133" i="1" s="1"/>
  <c r="BI133" i="1"/>
  <c r="BJ133" i="1"/>
  <c r="BK133" i="1"/>
  <c r="BL133" i="1"/>
  <c r="BM133" i="1"/>
  <c r="BN133" i="1"/>
  <c r="BO133" i="1"/>
  <c r="O134" i="1"/>
  <c r="AP134" i="1"/>
  <c r="AQ134" i="1"/>
  <c r="AR134" i="1"/>
  <c r="AS134" i="1"/>
  <c r="AV134" i="1"/>
  <c r="AW134" i="1"/>
  <c r="AX134" i="1"/>
  <c r="AY134" i="1"/>
  <c r="AZ134" i="1"/>
  <c r="BA134" i="1"/>
  <c r="BD134" i="1"/>
  <c r="BE134" i="1"/>
  <c r="BF134" i="1"/>
  <c r="BG134" i="1"/>
  <c r="BH134" i="1"/>
  <c r="AU134" i="1" s="1"/>
  <c r="BI134" i="1"/>
  <c r="AT134" i="1" s="1"/>
  <c r="BJ134" i="1"/>
  <c r="BK134" i="1"/>
  <c r="BL134" i="1"/>
  <c r="BM134" i="1"/>
  <c r="BN134" i="1"/>
  <c r="BO134" i="1"/>
  <c r="O135" i="1"/>
  <c r="AP135" i="1"/>
  <c r="AQ135" i="1"/>
  <c r="AR135" i="1"/>
  <c r="AS135" i="1"/>
  <c r="AU135" i="1"/>
  <c r="AV135" i="1"/>
  <c r="AW135" i="1"/>
  <c r="AX135" i="1"/>
  <c r="AY135" i="1"/>
  <c r="AZ135" i="1"/>
  <c r="BA135" i="1"/>
  <c r="BD135" i="1"/>
  <c r="BE135" i="1"/>
  <c r="BF135" i="1"/>
  <c r="BG135" i="1"/>
  <c r="BH135" i="1"/>
  <c r="BI135" i="1"/>
  <c r="AT135" i="1" s="1"/>
  <c r="BJ135" i="1"/>
  <c r="BK135" i="1"/>
  <c r="BL135" i="1"/>
  <c r="BM135" i="1"/>
  <c r="BN135" i="1"/>
  <c r="BO135" i="1"/>
  <c r="O136" i="1"/>
  <c r="AP136" i="1"/>
  <c r="AQ136" i="1"/>
  <c r="AR136" i="1"/>
  <c r="AS136" i="1"/>
  <c r="AV136" i="1"/>
  <c r="AW136" i="1"/>
  <c r="AX136" i="1"/>
  <c r="AY136" i="1"/>
  <c r="AZ136" i="1"/>
  <c r="BA136" i="1"/>
  <c r="BD136" i="1"/>
  <c r="BE136" i="1"/>
  <c r="BF136" i="1"/>
  <c r="BG136" i="1"/>
  <c r="BH136" i="1"/>
  <c r="AU136" i="1" s="1"/>
  <c r="BI136" i="1"/>
  <c r="AT136" i="1" s="1"/>
  <c r="BJ136" i="1"/>
  <c r="BK136" i="1"/>
  <c r="BL136" i="1"/>
  <c r="BM136" i="1"/>
  <c r="BN136" i="1"/>
  <c r="BO136" i="1"/>
  <c r="O137" i="1"/>
  <c r="AP137" i="1"/>
  <c r="AQ137" i="1"/>
  <c r="AR137" i="1"/>
  <c r="AS137" i="1"/>
  <c r="AU137" i="1"/>
  <c r="AV137" i="1"/>
  <c r="AW137" i="1"/>
  <c r="AX137" i="1"/>
  <c r="AY137" i="1"/>
  <c r="AZ137" i="1"/>
  <c r="BA137" i="1"/>
  <c r="BD137" i="1"/>
  <c r="BE137" i="1"/>
  <c r="BF137" i="1"/>
  <c r="BG137" i="1"/>
  <c r="BH137" i="1"/>
  <c r="BI137" i="1"/>
  <c r="AT137" i="1" s="1"/>
  <c r="BJ137" i="1"/>
  <c r="BK137" i="1"/>
  <c r="BL137" i="1"/>
  <c r="BM137" i="1"/>
  <c r="BN137" i="1"/>
  <c r="BO137" i="1"/>
  <c r="O138" i="1"/>
  <c r="AP138" i="1"/>
  <c r="AQ138" i="1"/>
  <c r="AR138" i="1"/>
  <c r="AS138" i="1"/>
  <c r="AU138" i="1"/>
  <c r="AV138" i="1"/>
  <c r="AW138" i="1"/>
  <c r="AX138" i="1"/>
  <c r="AY138" i="1"/>
  <c r="AZ138" i="1"/>
  <c r="BA138" i="1"/>
  <c r="BD138" i="1"/>
  <c r="BE138" i="1"/>
  <c r="BF138" i="1"/>
  <c r="BG138" i="1"/>
  <c r="BH138" i="1"/>
  <c r="BI138" i="1"/>
  <c r="AT138" i="1" s="1"/>
  <c r="BJ138" i="1"/>
  <c r="BK138" i="1"/>
  <c r="BL138" i="1"/>
  <c r="BM138" i="1"/>
  <c r="BN138" i="1"/>
  <c r="BO138" i="1"/>
  <c r="O139" i="1"/>
  <c r="AP139" i="1"/>
  <c r="BB139" i="1" s="1"/>
  <c r="AQ139" i="1"/>
  <c r="AR139" i="1"/>
  <c r="AS139" i="1"/>
  <c r="AV139" i="1"/>
  <c r="AW139" i="1"/>
  <c r="AX139" i="1"/>
  <c r="AY139" i="1"/>
  <c r="AZ139" i="1"/>
  <c r="BA139" i="1"/>
  <c r="BD139" i="1"/>
  <c r="BE139" i="1"/>
  <c r="BF139" i="1"/>
  <c r="AB139" i="1" s="1"/>
  <c r="BG139" i="1"/>
  <c r="AC139" i="1" s="1"/>
  <c r="BH139" i="1"/>
  <c r="AU139" i="1" s="1"/>
  <c r="BI139" i="1"/>
  <c r="AT139" i="1" s="1"/>
  <c r="BJ139" i="1"/>
  <c r="BK139" i="1"/>
  <c r="BL139" i="1"/>
  <c r="BM139" i="1"/>
  <c r="BN139" i="1"/>
  <c r="AJ139" i="1" s="1"/>
  <c r="BO139" i="1"/>
  <c r="AK139" i="1" s="1"/>
  <c r="BQ139" i="1"/>
  <c r="AF139" i="1" s="1"/>
  <c r="O140" i="1"/>
  <c r="AP140" i="1"/>
  <c r="AQ140" i="1"/>
  <c r="AR140" i="1"/>
  <c r="AS140" i="1"/>
  <c r="AT140" i="1"/>
  <c r="AU140" i="1"/>
  <c r="AV140" i="1"/>
  <c r="AW140" i="1"/>
  <c r="BB140" i="1" s="1"/>
  <c r="AX140" i="1"/>
  <c r="AY140" i="1"/>
  <c r="AZ140" i="1"/>
  <c r="BA140" i="1"/>
  <c r="BD140" i="1"/>
  <c r="BE140" i="1"/>
  <c r="BF140" i="1"/>
  <c r="BG140" i="1"/>
  <c r="BH140" i="1"/>
  <c r="BI140" i="1"/>
  <c r="BJ140" i="1"/>
  <c r="BK140" i="1"/>
  <c r="BL140" i="1"/>
  <c r="BM140" i="1"/>
  <c r="BN140" i="1"/>
  <c r="BO140" i="1"/>
  <c r="O141" i="1"/>
  <c r="AP141" i="1"/>
  <c r="AQ141" i="1"/>
  <c r="AR141" i="1"/>
  <c r="AS141" i="1"/>
  <c r="AT141" i="1"/>
  <c r="AV141" i="1"/>
  <c r="AW141" i="1"/>
  <c r="AX141" i="1"/>
  <c r="AY141" i="1"/>
  <c r="AZ141" i="1"/>
  <c r="BA141" i="1"/>
  <c r="BD141" i="1"/>
  <c r="BE141" i="1"/>
  <c r="BF141" i="1"/>
  <c r="BG141" i="1"/>
  <c r="BQ141" i="1" s="1"/>
  <c r="BH141" i="1"/>
  <c r="AU141" i="1" s="1"/>
  <c r="BB141" i="1" s="1"/>
  <c r="BI141" i="1"/>
  <c r="AD141" i="1" s="1"/>
  <c r="BJ141" i="1"/>
  <c r="AF141" i="1" s="1"/>
  <c r="BK141" i="1"/>
  <c r="AG141" i="1" s="1"/>
  <c r="BL141" i="1"/>
  <c r="BM141" i="1"/>
  <c r="BN141" i="1"/>
  <c r="BO141" i="1"/>
  <c r="O142" i="1"/>
  <c r="AP142" i="1"/>
  <c r="AQ142" i="1"/>
  <c r="AR142" i="1"/>
  <c r="AS142" i="1"/>
  <c r="AV142" i="1"/>
  <c r="AW142" i="1"/>
  <c r="AX142" i="1"/>
  <c r="AY142" i="1"/>
  <c r="AZ142" i="1"/>
  <c r="BA142" i="1"/>
  <c r="BD142" i="1"/>
  <c r="BQ142" i="1" s="1"/>
  <c r="BE142" i="1"/>
  <c r="AA142" i="1" s="1"/>
  <c r="BF142" i="1"/>
  <c r="AB142" i="1" s="1"/>
  <c r="BG142" i="1"/>
  <c r="BH142" i="1"/>
  <c r="BI142" i="1"/>
  <c r="AT142" i="1" s="1"/>
  <c r="BJ142" i="1"/>
  <c r="BK142" i="1"/>
  <c r="BL142" i="1"/>
  <c r="BM142" i="1"/>
  <c r="AI142" i="1" s="1"/>
  <c r="BN142" i="1"/>
  <c r="AJ142" i="1" s="1"/>
  <c r="BO142" i="1"/>
  <c r="O143" i="1"/>
  <c r="AP143" i="1"/>
  <c r="AQ143" i="1"/>
  <c r="AR143" i="1"/>
  <c r="BB143" i="1" s="1"/>
  <c r="AS143" i="1"/>
  <c r="AU143" i="1"/>
  <c r="AV143" i="1"/>
  <c r="AW143" i="1"/>
  <c r="AX143" i="1"/>
  <c r="AY143" i="1"/>
  <c r="AZ143" i="1"/>
  <c r="BA143" i="1"/>
  <c r="BD143" i="1"/>
  <c r="BQ143" i="1" s="1"/>
  <c r="BE143" i="1"/>
  <c r="AA143" i="1" s="1"/>
  <c r="BF143" i="1"/>
  <c r="BG143" i="1"/>
  <c r="BH143" i="1"/>
  <c r="BI143" i="1"/>
  <c r="AT143" i="1" s="1"/>
  <c r="BJ143" i="1"/>
  <c r="BK143" i="1"/>
  <c r="BL143" i="1"/>
  <c r="AH143" i="1" s="1"/>
  <c r="BM143" i="1"/>
  <c r="AI143" i="1" s="1"/>
  <c r="BN143" i="1"/>
  <c r="BO143" i="1"/>
  <c r="O100" i="1"/>
  <c r="AP100" i="1"/>
  <c r="AQ100" i="1"/>
  <c r="AR100" i="1"/>
  <c r="AS100" i="1"/>
  <c r="AV100" i="1"/>
  <c r="AW100" i="1"/>
  <c r="AX100" i="1"/>
  <c r="AY100" i="1"/>
  <c r="AZ100" i="1"/>
  <c r="BA100" i="1"/>
  <c r="BD100" i="1"/>
  <c r="BE100" i="1"/>
  <c r="BF100" i="1"/>
  <c r="BG100" i="1"/>
  <c r="BH100" i="1"/>
  <c r="AU100" i="1" s="1"/>
  <c r="BB100" i="1" s="1"/>
  <c r="BI100" i="1"/>
  <c r="AT100" i="1" s="1"/>
  <c r="BJ100" i="1"/>
  <c r="BK100" i="1"/>
  <c r="BL100" i="1"/>
  <c r="BM100" i="1"/>
  <c r="BN100" i="1"/>
  <c r="BO100" i="1"/>
  <c r="O101" i="1"/>
  <c r="AP101" i="1"/>
  <c r="AQ101" i="1"/>
  <c r="AR101" i="1"/>
  <c r="AS101" i="1"/>
  <c r="AV101" i="1"/>
  <c r="AW101" i="1"/>
  <c r="AX101" i="1"/>
  <c r="AY101" i="1"/>
  <c r="AZ101" i="1"/>
  <c r="BA101" i="1"/>
  <c r="BD101" i="1"/>
  <c r="BE101" i="1"/>
  <c r="BF101" i="1"/>
  <c r="BG101" i="1"/>
  <c r="BH101" i="1"/>
  <c r="BI101" i="1"/>
  <c r="BJ101" i="1"/>
  <c r="BK101" i="1"/>
  <c r="BL101" i="1"/>
  <c r="BM101" i="1"/>
  <c r="BN101" i="1"/>
  <c r="BO101" i="1"/>
  <c r="O102" i="1"/>
  <c r="AP102" i="1"/>
  <c r="AQ102" i="1"/>
  <c r="AR102" i="1"/>
  <c r="AS102" i="1"/>
  <c r="AV102" i="1"/>
  <c r="AW102" i="1"/>
  <c r="AX102" i="1"/>
  <c r="AY102" i="1"/>
  <c r="AZ102" i="1"/>
  <c r="BA102" i="1"/>
  <c r="BD102" i="1"/>
  <c r="BE102" i="1"/>
  <c r="BF102" i="1"/>
  <c r="BG102" i="1"/>
  <c r="BH102" i="1"/>
  <c r="AU102" i="1" s="1"/>
  <c r="BI102" i="1"/>
  <c r="AT102" i="1" s="1"/>
  <c r="BJ102" i="1"/>
  <c r="BK102" i="1"/>
  <c r="BL102" i="1"/>
  <c r="BM102" i="1"/>
  <c r="BN102" i="1"/>
  <c r="BO102" i="1"/>
  <c r="O103" i="1"/>
  <c r="AP103" i="1"/>
  <c r="AQ103" i="1"/>
  <c r="AR103" i="1"/>
  <c r="AS103" i="1"/>
  <c r="AV103" i="1"/>
  <c r="AW103" i="1"/>
  <c r="AX103" i="1"/>
  <c r="AY103" i="1"/>
  <c r="AZ103" i="1"/>
  <c r="BA103" i="1"/>
  <c r="BD103" i="1"/>
  <c r="BE103" i="1"/>
  <c r="BF103" i="1"/>
  <c r="BG103" i="1"/>
  <c r="BH103" i="1"/>
  <c r="AU103" i="1" s="1"/>
  <c r="BI103" i="1"/>
  <c r="AT103" i="1" s="1"/>
  <c r="BJ103" i="1"/>
  <c r="BK103" i="1"/>
  <c r="BL103" i="1"/>
  <c r="BM103" i="1"/>
  <c r="BN103" i="1"/>
  <c r="BO103" i="1"/>
  <c r="O104" i="1"/>
  <c r="AP104" i="1"/>
  <c r="AQ104" i="1"/>
  <c r="AR104" i="1"/>
  <c r="AS104" i="1"/>
  <c r="AV104" i="1"/>
  <c r="AW104" i="1"/>
  <c r="AX104" i="1"/>
  <c r="AY104" i="1"/>
  <c r="AZ104" i="1"/>
  <c r="BA104" i="1"/>
  <c r="BD104" i="1"/>
  <c r="BE104" i="1"/>
  <c r="BF104" i="1"/>
  <c r="BG104" i="1"/>
  <c r="BH104" i="1"/>
  <c r="BI104" i="1"/>
  <c r="AT104" i="1" s="1"/>
  <c r="BJ104" i="1"/>
  <c r="BK104" i="1"/>
  <c r="BL104" i="1"/>
  <c r="BM104" i="1"/>
  <c r="BN104" i="1"/>
  <c r="BO104" i="1"/>
  <c r="O105" i="1"/>
  <c r="AP105" i="1"/>
  <c r="AQ105" i="1"/>
  <c r="AR105" i="1"/>
  <c r="AS105" i="1"/>
  <c r="AV105" i="1"/>
  <c r="AW105" i="1"/>
  <c r="AX105" i="1"/>
  <c r="AY105" i="1"/>
  <c r="AZ105" i="1"/>
  <c r="BA105" i="1"/>
  <c r="BD105" i="1"/>
  <c r="BE105" i="1"/>
  <c r="BF105" i="1"/>
  <c r="BG105" i="1"/>
  <c r="BH105" i="1"/>
  <c r="AU105" i="1" s="1"/>
  <c r="BI105" i="1"/>
  <c r="AT105" i="1" s="1"/>
  <c r="BJ105" i="1"/>
  <c r="BK105" i="1"/>
  <c r="BL105" i="1"/>
  <c r="BM105" i="1"/>
  <c r="BN105" i="1"/>
  <c r="BO105" i="1"/>
  <c r="O106" i="1"/>
  <c r="AP106" i="1"/>
  <c r="AQ106" i="1"/>
  <c r="AR106" i="1"/>
  <c r="AS106" i="1"/>
  <c r="AV106" i="1"/>
  <c r="AW106" i="1"/>
  <c r="AX106" i="1"/>
  <c r="AY106" i="1"/>
  <c r="AZ106" i="1"/>
  <c r="BA106" i="1"/>
  <c r="BD106" i="1"/>
  <c r="BE106" i="1"/>
  <c r="BF106" i="1"/>
  <c r="BG106" i="1"/>
  <c r="BH106" i="1"/>
  <c r="BI106" i="1"/>
  <c r="AT106" i="1" s="1"/>
  <c r="BJ106" i="1"/>
  <c r="BK106" i="1"/>
  <c r="BL106" i="1"/>
  <c r="BM106" i="1"/>
  <c r="BN106" i="1"/>
  <c r="BO106" i="1"/>
  <c r="O107" i="1"/>
  <c r="AP107" i="1"/>
  <c r="AQ107" i="1"/>
  <c r="AR107" i="1"/>
  <c r="AS107" i="1"/>
  <c r="AU107" i="1"/>
  <c r="AV107" i="1"/>
  <c r="AW107" i="1"/>
  <c r="AX107" i="1"/>
  <c r="AY107" i="1"/>
  <c r="AZ107" i="1"/>
  <c r="BA107" i="1"/>
  <c r="BD107" i="1"/>
  <c r="BE107" i="1"/>
  <c r="BF107" i="1"/>
  <c r="BG107" i="1"/>
  <c r="BH107" i="1"/>
  <c r="BI107" i="1"/>
  <c r="BJ107" i="1"/>
  <c r="BK107" i="1"/>
  <c r="BL107" i="1"/>
  <c r="BM107" i="1"/>
  <c r="BN107" i="1"/>
  <c r="BO107" i="1"/>
  <c r="O108" i="1"/>
  <c r="AP108" i="1"/>
  <c r="AQ108" i="1"/>
  <c r="AR108" i="1"/>
  <c r="AS108" i="1"/>
  <c r="AV108" i="1"/>
  <c r="AW108" i="1"/>
  <c r="AX108" i="1"/>
  <c r="AY108" i="1"/>
  <c r="AZ108" i="1"/>
  <c r="BA108" i="1"/>
  <c r="BD108" i="1"/>
  <c r="BE108" i="1"/>
  <c r="BF108" i="1"/>
  <c r="BG108" i="1"/>
  <c r="BH108" i="1"/>
  <c r="AU108" i="1" s="1"/>
  <c r="BI108" i="1"/>
  <c r="AT108" i="1" s="1"/>
  <c r="BJ108" i="1"/>
  <c r="BK108" i="1"/>
  <c r="BL108" i="1"/>
  <c r="BM108" i="1"/>
  <c r="BN108" i="1"/>
  <c r="BO108" i="1"/>
  <c r="O109" i="1"/>
  <c r="AP109" i="1"/>
  <c r="AQ109" i="1"/>
  <c r="AR109" i="1"/>
  <c r="AS109" i="1"/>
  <c r="AV109" i="1"/>
  <c r="AW109" i="1"/>
  <c r="AX109" i="1"/>
  <c r="AY109" i="1"/>
  <c r="AZ109" i="1"/>
  <c r="BA109" i="1"/>
  <c r="BD109" i="1"/>
  <c r="BE109" i="1"/>
  <c r="BF109" i="1"/>
  <c r="BG109" i="1"/>
  <c r="BH109" i="1"/>
  <c r="BI109" i="1"/>
  <c r="AT109" i="1" s="1"/>
  <c r="BJ109" i="1"/>
  <c r="BK109" i="1"/>
  <c r="BL109" i="1"/>
  <c r="BM109" i="1"/>
  <c r="BN109" i="1"/>
  <c r="BO109" i="1"/>
  <c r="O110" i="1"/>
  <c r="AP110" i="1"/>
  <c r="AQ110" i="1"/>
  <c r="AR110" i="1"/>
  <c r="AS110" i="1"/>
  <c r="AV110" i="1"/>
  <c r="AW110" i="1"/>
  <c r="AX110" i="1"/>
  <c r="AY110" i="1"/>
  <c r="AZ110" i="1"/>
  <c r="BA110" i="1"/>
  <c r="BD110" i="1"/>
  <c r="BE110" i="1"/>
  <c r="BF110" i="1"/>
  <c r="BG110" i="1"/>
  <c r="BH110" i="1"/>
  <c r="AU110" i="1" s="1"/>
  <c r="BI110" i="1"/>
  <c r="AT110" i="1" s="1"/>
  <c r="BJ110" i="1"/>
  <c r="BK110" i="1"/>
  <c r="BL110" i="1"/>
  <c r="BM110" i="1"/>
  <c r="BN110" i="1"/>
  <c r="BO110" i="1"/>
  <c r="O111" i="1"/>
  <c r="AP111" i="1"/>
  <c r="AQ111" i="1"/>
  <c r="AR111" i="1"/>
  <c r="AS111" i="1"/>
  <c r="AV111" i="1"/>
  <c r="AW111" i="1"/>
  <c r="AX111" i="1"/>
  <c r="AY111" i="1"/>
  <c r="AZ111" i="1"/>
  <c r="BA111" i="1"/>
  <c r="BD111" i="1"/>
  <c r="BE111" i="1"/>
  <c r="BF111" i="1"/>
  <c r="BG111" i="1"/>
  <c r="BH111" i="1"/>
  <c r="AU111" i="1" s="1"/>
  <c r="BI111" i="1"/>
  <c r="BJ111" i="1"/>
  <c r="BK111" i="1"/>
  <c r="BL111" i="1"/>
  <c r="BM111" i="1"/>
  <c r="BN111" i="1"/>
  <c r="BO111" i="1"/>
  <c r="O112" i="1"/>
  <c r="AP112" i="1"/>
  <c r="AQ112" i="1"/>
  <c r="AR112" i="1"/>
  <c r="AS112" i="1"/>
  <c r="AV112" i="1"/>
  <c r="AW112" i="1"/>
  <c r="AX112" i="1"/>
  <c r="AY112" i="1"/>
  <c r="AZ112" i="1"/>
  <c r="BA112" i="1"/>
  <c r="BD112" i="1"/>
  <c r="BE112" i="1"/>
  <c r="BF112" i="1"/>
  <c r="BG112" i="1"/>
  <c r="BH112" i="1"/>
  <c r="BI112" i="1"/>
  <c r="AT112" i="1" s="1"/>
  <c r="BJ112" i="1"/>
  <c r="BK112" i="1"/>
  <c r="BL112" i="1"/>
  <c r="BM112" i="1"/>
  <c r="BN112" i="1"/>
  <c r="BO112" i="1"/>
  <c r="O113" i="1"/>
  <c r="AP113" i="1"/>
  <c r="AQ113" i="1"/>
  <c r="AR113" i="1"/>
  <c r="AS113" i="1"/>
  <c r="AV113" i="1"/>
  <c r="AW113" i="1"/>
  <c r="AX113" i="1"/>
  <c r="AY113" i="1"/>
  <c r="AZ113" i="1"/>
  <c r="BA113" i="1"/>
  <c r="BD113" i="1"/>
  <c r="BE113" i="1"/>
  <c r="BF113" i="1"/>
  <c r="BG113" i="1"/>
  <c r="BH113" i="1"/>
  <c r="AU113" i="1" s="1"/>
  <c r="BI113" i="1"/>
  <c r="AT113" i="1" s="1"/>
  <c r="BJ113" i="1"/>
  <c r="BK113" i="1"/>
  <c r="BL113" i="1"/>
  <c r="BM113" i="1"/>
  <c r="BN113" i="1"/>
  <c r="BO113" i="1"/>
  <c r="O114" i="1"/>
  <c r="AP114" i="1"/>
  <c r="AQ114" i="1"/>
  <c r="AR114" i="1"/>
  <c r="AS114" i="1"/>
  <c r="AV114" i="1"/>
  <c r="AW114" i="1"/>
  <c r="AX114" i="1"/>
  <c r="AY114" i="1"/>
  <c r="AZ114" i="1"/>
  <c r="BA114" i="1"/>
  <c r="BD114" i="1"/>
  <c r="BE114" i="1"/>
  <c r="BF114" i="1"/>
  <c r="BG114" i="1"/>
  <c r="BH114" i="1"/>
  <c r="BI114" i="1"/>
  <c r="AT114" i="1" s="1"/>
  <c r="BJ114" i="1"/>
  <c r="BK114" i="1"/>
  <c r="BL114" i="1"/>
  <c r="BM114" i="1"/>
  <c r="BN114" i="1"/>
  <c r="BO114" i="1"/>
  <c r="O115" i="1"/>
  <c r="AP115" i="1"/>
  <c r="AQ115" i="1"/>
  <c r="AR115" i="1"/>
  <c r="AS115" i="1"/>
  <c r="AV115" i="1"/>
  <c r="AW115" i="1"/>
  <c r="AX115" i="1"/>
  <c r="AY115" i="1"/>
  <c r="AZ115" i="1"/>
  <c r="BA115" i="1"/>
  <c r="BD115" i="1"/>
  <c r="BE115" i="1"/>
  <c r="BF115" i="1"/>
  <c r="BG115" i="1"/>
  <c r="BH115" i="1"/>
  <c r="AU115" i="1" s="1"/>
  <c r="BI115" i="1"/>
  <c r="BJ115" i="1"/>
  <c r="BK115" i="1"/>
  <c r="BL115" i="1"/>
  <c r="BM115" i="1"/>
  <c r="BN115" i="1"/>
  <c r="BO115" i="1"/>
  <c r="O116" i="1"/>
  <c r="AP116" i="1"/>
  <c r="AQ116" i="1"/>
  <c r="AR116" i="1"/>
  <c r="AS116" i="1"/>
  <c r="AT116" i="1"/>
  <c r="AU116" i="1"/>
  <c r="BB116" i="1" s="1"/>
  <c r="AV116" i="1"/>
  <c r="AW116" i="1"/>
  <c r="AX116" i="1"/>
  <c r="AY116" i="1"/>
  <c r="AZ116" i="1"/>
  <c r="BA116" i="1"/>
  <c r="BD116" i="1"/>
  <c r="BE116" i="1"/>
  <c r="BF116" i="1"/>
  <c r="BG116" i="1"/>
  <c r="BH116" i="1"/>
  <c r="BI116" i="1"/>
  <c r="BJ116" i="1"/>
  <c r="BK116" i="1"/>
  <c r="BL116" i="1"/>
  <c r="BM116" i="1"/>
  <c r="BN116" i="1"/>
  <c r="BO116" i="1"/>
  <c r="O117" i="1"/>
  <c r="AP117" i="1"/>
  <c r="AQ117" i="1"/>
  <c r="AR117" i="1"/>
  <c r="AS117" i="1"/>
  <c r="AT117" i="1"/>
  <c r="AV117" i="1"/>
  <c r="AW117" i="1"/>
  <c r="AX117" i="1"/>
  <c r="AY117" i="1"/>
  <c r="AZ117" i="1"/>
  <c r="BA117" i="1"/>
  <c r="BD117" i="1"/>
  <c r="BE117" i="1"/>
  <c r="BF117" i="1"/>
  <c r="BG117" i="1"/>
  <c r="BH117" i="1"/>
  <c r="BI117" i="1"/>
  <c r="BJ117" i="1"/>
  <c r="BK117" i="1"/>
  <c r="BL117" i="1"/>
  <c r="BM117" i="1"/>
  <c r="BN117" i="1"/>
  <c r="BO117" i="1"/>
  <c r="O118" i="1"/>
  <c r="AP118" i="1"/>
  <c r="AQ118" i="1"/>
  <c r="AR118" i="1"/>
  <c r="AS118" i="1"/>
  <c r="AV118" i="1"/>
  <c r="AW118" i="1"/>
  <c r="AX118" i="1"/>
  <c r="AY118" i="1"/>
  <c r="AZ118" i="1"/>
  <c r="BA118" i="1"/>
  <c r="BD118" i="1"/>
  <c r="BE118" i="1"/>
  <c r="BF118" i="1"/>
  <c r="BG118" i="1"/>
  <c r="BH118" i="1"/>
  <c r="AU118" i="1" s="1"/>
  <c r="BI118" i="1"/>
  <c r="AT118" i="1" s="1"/>
  <c r="BJ118" i="1"/>
  <c r="BK118" i="1"/>
  <c r="BL118" i="1"/>
  <c r="BM118" i="1"/>
  <c r="BN118" i="1"/>
  <c r="BO118" i="1"/>
  <c r="O119" i="1"/>
  <c r="AP119" i="1"/>
  <c r="AQ119" i="1"/>
  <c r="AR119" i="1"/>
  <c r="AS119" i="1"/>
  <c r="AT119" i="1"/>
  <c r="AV119" i="1"/>
  <c r="AW119" i="1"/>
  <c r="AX119" i="1"/>
  <c r="AY119" i="1"/>
  <c r="AZ119" i="1"/>
  <c r="BA119" i="1"/>
  <c r="BD119" i="1"/>
  <c r="BQ119" i="1" s="1"/>
  <c r="AA119" i="1" s="1"/>
  <c r="BE119" i="1"/>
  <c r="BF119" i="1"/>
  <c r="BG119" i="1"/>
  <c r="BH119" i="1"/>
  <c r="AU119" i="1" s="1"/>
  <c r="BI119" i="1"/>
  <c r="BJ119" i="1"/>
  <c r="BK119" i="1"/>
  <c r="BL119" i="1"/>
  <c r="BM119" i="1"/>
  <c r="BN119" i="1"/>
  <c r="BO119" i="1"/>
  <c r="O120" i="1"/>
  <c r="AP120" i="1"/>
  <c r="AQ120" i="1"/>
  <c r="AR120" i="1"/>
  <c r="AS120" i="1"/>
  <c r="AV120" i="1"/>
  <c r="AW120" i="1"/>
  <c r="AX120" i="1"/>
  <c r="AY120" i="1"/>
  <c r="AZ120" i="1"/>
  <c r="BA120" i="1"/>
  <c r="BD120" i="1"/>
  <c r="BE120" i="1"/>
  <c r="BF120" i="1"/>
  <c r="BG120" i="1"/>
  <c r="BH120" i="1"/>
  <c r="BI120" i="1"/>
  <c r="AT120" i="1" s="1"/>
  <c r="BJ120" i="1"/>
  <c r="BK120" i="1"/>
  <c r="BL120" i="1"/>
  <c r="BM120" i="1"/>
  <c r="BN120" i="1"/>
  <c r="BO120" i="1"/>
  <c r="O121" i="1"/>
  <c r="AP121" i="1"/>
  <c r="AQ121" i="1"/>
  <c r="AR121" i="1"/>
  <c r="AS121" i="1"/>
  <c r="AV121" i="1"/>
  <c r="AW121" i="1"/>
  <c r="AX121" i="1"/>
  <c r="AY121" i="1"/>
  <c r="AZ121" i="1"/>
  <c r="BA121" i="1"/>
  <c r="BD121" i="1"/>
  <c r="BE121" i="1"/>
  <c r="BF121" i="1"/>
  <c r="BG121" i="1"/>
  <c r="BH121" i="1"/>
  <c r="AU121" i="1" s="1"/>
  <c r="BI121" i="1"/>
  <c r="AT121" i="1" s="1"/>
  <c r="BJ121" i="1"/>
  <c r="BK121" i="1"/>
  <c r="BL121" i="1"/>
  <c r="BM121" i="1"/>
  <c r="BN121" i="1"/>
  <c r="BO121" i="1"/>
  <c r="O122" i="1"/>
  <c r="AP122" i="1"/>
  <c r="AQ122" i="1"/>
  <c r="AR122" i="1"/>
  <c r="AS122" i="1"/>
  <c r="AV122" i="1"/>
  <c r="AW122" i="1"/>
  <c r="AX122" i="1"/>
  <c r="AY122" i="1"/>
  <c r="AZ122" i="1"/>
  <c r="BA122" i="1"/>
  <c r="BD122" i="1"/>
  <c r="BE122" i="1"/>
  <c r="BF122" i="1"/>
  <c r="BG122" i="1"/>
  <c r="BH122" i="1"/>
  <c r="AU122" i="1" s="1"/>
  <c r="BI122" i="1"/>
  <c r="AT122" i="1" s="1"/>
  <c r="BJ122" i="1"/>
  <c r="BK122" i="1"/>
  <c r="BL122" i="1"/>
  <c r="BM122" i="1"/>
  <c r="BN122" i="1"/>
  <c r="BO122" i="1"/>
  <c r="O123" i="1"/>
  <c r="AP123" i="1"/>
  <c r="AQ123" i="1"/>
  <c r="AR123" i="1"/>
  <c r="AS123" i="1"/>
  <c r="AV123" i="1"/>
  <c r="AW123" i="1"/>
  <c r="AX123" i="1"/>
  <c r="AY123" i="1"/>
  <c r="AZ123" i="1"/>
  <c r="BA123" i="1"/>
  <c r="BD123" i="1"/>
  <c r="BE123" i="1"/>
  <c r="BF123" i="1"/>
  <c r="BG123" i="1"/>
  <c r="BH123" i="1"/>
  <c r="AU123" i="1" s="1"/>
  <c r="BI123" i="1"/>
  <c r="BJ123" i="1"/>
  <c r="BK123" i="1"/>
  <c r="BL123" i="1"/>
  <c r="BM123" i="1"/>
  <c r="BN123" i="1"/>
  <c r="BO123" i="1"/>
  <c r="O124" i="1"/>
  <c r="AP124" i="1"/>
  <c r="AQ124" i="1"/>
  <c r="AR124" i="1"/>
  <c r="AS124" i="1"/>
  <c r="AV124" i="1"/>
  <c r="AW124" i="1"/>
  <c r="AX124" i="1"/>
  <c r="AY124" i="1"/>
  <c r="AZ124" i="1"/>
  <c r="BA124" i="1"/>
  <c r="BD124" i="1"/>
  <c r="BE124" i="1"/>
  <c r="BF124" i="1"/>
  <c r="BG124" i="1"/>
  <c r="BH124" i="1"/>
  <c r="AU124" i="1" s="1"/>
  <c r="BI124" i="1"/>
  <c r="AT124" i="1" s="1"/>
  <c r="BJ124" i="1"/>
  <c r="BK124" i="1"/>
  <c r="BL124" i="1"/>
  <c r="BM124" i="1"/>
  <c r="BN124" i="1"/>
  <c r="BO124" i="1"/>
  <c r="O125" i="1"/>
  <c r="AP125" i="1"/>
  <c r="AQ125" i="1"/>
  <c r="AR125" i="1"/>
  <c r="AS125" i="1"/>
  <c r="AV125" i="1"/>
  <c r="AW125" i="1"/>
  <c r="AX125" i="1"/>
  <c r="AY125" i="1"/>
  <c r="AZ125" i="1"/>
  <c r="BA125" i="1"/>
  <c r="BD125" i="1"/>
  <c r="BE125" i="1"/>
  <c r="BF125" i="1"/>
  <c r="BG125" i="1"/>
  <c r="BH125" i="1"/>
  <c r="BI125" i="1"/>
  <c r="BQ125" i="1" s="1"/>
  <c r="BJ125" i="1"/>
  <c r="BK125" i="1"/>
  <c r="BL125" i="1"/>
  <c r="BM125" i="1"/>
  <c r="BN125" i="1"/>
  <c r="BO125" i="1"/>
  <c r="O126" i="1"/>
  <c r="AP126" i="1"/>
  <c r="AQ126" i="1"/>
  <c r="AR126" i="1"/>
  <c r="AS126" i="1"/>
  <c r="AV126" i="1"/>
  <c r="AW126" i="1"/>
  <c r="AX126" i="1"/>
  <c r="AY126" i="1"/>
  <c r="AZ126" i="1"/>
  <c r="BA126" i="1"/>
  <c r="BD126" i="1"/>
  <c r="BE126" i="1"/>
  <c r="BF126" i="1"/>
  <c r="BG126" i="1"/>
  <c r="BH126" i="1"/>
  <c r="BP126" i="1" s="1"/>
  <c r="BI126" i="1"/>
  <c r="AT126" i="1" s="1"/>
  <c r="BJ126" i="1"/>
  <c r="BK126" i="1"/>
  <c r="BL126" i="1"/>
  <c r="BM126" i="1"/>
  <c r="BN126" i="1"/>
  <c r="BO126" i="1"/>
  <c r="O127" i="1"/>
  <c r="AP127" i="1"/>
  <c r="AQ127" i="1"/>
  <c r="AR127" i="1"/>
  <c r="AS127" i="1"/>
  <c r="AV127" i="1"/>
  <c r="AW127" i="1"/>
  <c r="AX127" i="1"/>
  <c r="AY127" i="1"/>
  <c r="AZ127" i="1"/>
  <c r="BA127" i="1"/>
  <c r="BD127" i="1"/>
  <c r="BE127" i="1"/>
  <c r="BF127" i="1"/>
  <c r="BG127" i="1"/>
  <c r="BH127" i="1"/>
  <c r="AU127" i="1" s="1"/>
  <c r="BI127" i="1"/>
  <c r="AT127" i="1" s="1"/>
  <c r="BB127" i="1" s="1"/>
  <c r="BJ127" i="1"/>
  <c r="BK127" i="1"/>
  <c r="BL127" i="1"/>
  <c r="BM127" i="1"/>
  <c r="BN127" i="1"/>
  <c r="BO127" i="1"/>
  <c r="O128" i="1"/>
  <c r="AP128" i="1"/>
  <c r="AQ128" i="1"/>
  <c r="AR128" i="1"/>
  <c r="AS128" i="1"/>
  <c r="AV128" i="1"/>
  <c r="AW128" i="1"/>
  <c r="AX128" i="1"/>
  <c r="AY128" i="1"/>
  <c r="AZ128" i="1"/>
  <c r="BA128" i="1"/>
  <c r="BD128" i="1"/>
  <c r="BE128" i="1"/>
  <c r="BF128" i="1"/>
  <c r="BG128" i="1"/>
  <c r="BH128" i="1"/>
  <c r="BI128" i="1"/>
  <c r="AT128" i="1" s="1"/>
  <c r="BJ128" i="1"/>
  <c r="BK128" i="1"/>
  <c r="BL128" i="1"/>
  <c r="BM128" i="1"/>
  <c r="BN128" i="1"/>
  <c r="BO128" i="1"/>
  <c r="O129" i="1"/>
  <c r="AP129" i="1"/>
  <c r="BB129" i="1" s="1"/>
  <c r="AQ129" i="1"/>
  <c r="AR129" i="1"/>
  <c r="AS129" i="1"/>
  <c r="AT129" i="1"/>
  <c r="AV129" i="1"/>
  <c r="AW129" i="1"/>
  <c r="AX129" i="1"/>
  <c r="AY129" i="1"/>
  <c r="AZ129" i="1"/>
  <c r="BA129" i="1"/>
  <c r="BD129" i="1"/>
  <c r="BE129" i="1"/>
  <c r="BF129" i="1"/>
  <c r="BG129" i="1"/>
  <c r="BH129" i="1"/>
  <c r="AU129" i="1" s="1"/>
  <c r="BI129" i="1"/>
  <c r="BJ129" i="1"/>
  <c r="BK129" i="1"/>
  <c r="BL129" i="1"/>
  <c r="BM129" i="1"/>
  <c r="BN129" i="1"/>
  <c r="BO129" i="1"/>
  <c r="O130" i="1"/>
  <c r="AP130" i="1"/>
  <c r="AQ130" i="1"/>
  <c r="AR130" i="1"/>
  <c r="AS130" i="1"/>
  <c r="AU130" i="1"/>
  <c r="AV130" i="1"/>
  <c r="AW130" i="1"/>
  <c r="AX130" i="1"/>
  <c r="AY130" i="1"/>
  <c r="AZ130" i="1"/>
  <c r="BA130" i="1"/>
  <c r="BD130" i="1"/>
  <c r="BE130" i="1"/>
  <c r="BF130" i="1"/>
  <c r="BG130" i="1"/>
  <c r="BH130" i="1"/>
  <c r="BI130" i="1"/>
  <c r="AT130" i="1" s="1"/>
  <c r="BJ130" i="1"/>
  <c r="BK130" i="1"/>
  <c r="BL130" i="1"/>
  <c r="BM130" i="1"/>
  <c r="BN130" i="1"/>
  <c r="BO130" i="1"/>
  <c r="O131" i="1"/>
  <c r="AP131" i="1"/>
  <c r="AQ131" i="1"/>
  <c r="AR131" i="1"/>
  <c r="AS131" i="1"/>
  <c r="AT131" i="1"/>
  <c r="AU131" i="1"/>
  <c r="AV131" i="1"/>
  <c r="AW131" i="1"/>
  <c r="AX131" i="1"/>
  <c r="AY131" i="1"/>
  <c r="AZ131" i="1"/>
  <c r="BA131" i="1"/>
  <c r="BD131" i="1"/>
  <c r="BE131" i="1"/>
  <c r="BF131" i="1"/>
  <c r="BG131" i="1"/>
  <c r="BH131" i="1"/>
  <c r="BI131" i="1"/>
  <c r="BJ131" i="1"/>
  <c r="BK131" i="1"/>
  <c r="BL131" i="1"/>
  <c r="BM131" i="1"/>
  <c r="BN131" i="1"/>
  <c r="BO131" i="1"/>
  <c r="BP134" i="1" l="1"/>
  <c r="BQ117" i="1"/>
  <c r="AG117" i="1" s="1"/>
  <c r="BB118" i="1"/>
  <c r="BP136" i="1"/>
  <c r="AJ134" i="1"/>
  <c r="AB134" i="1"/>
  <c r="AI133" i="1"/>
  <c r="BP138" i="1"/>
  <c r="BB138" i="1"/>
  <c r="BB135" i="1"/>
  <c r="AG133" i="1"/>
  <c r="AK117" i="1"/>
  <c r="AF133" i="1"/>
  <c r="BB132" i="1"/>
  <c r="BP125" i="1"/>
  <c r="BQ134" i="1"/>
  <c r="AC134" i="1" s="1"/>
  <c r="BB136" i="1"/>
  <c r="BB134" i="1"/>
  <c r="AD133" i="1"/>
  <c r="BB119" i="1"/>
  <c r="AI119" i="1"/>
  <c r="BB137" i="1"/>
  <c r="BB133" i="1"/>
  <c r="BP101" i="1"/>
  <c r="BP114" i="1"/>
  <c r="BB105" i="1"/>
  <c r="BQ103" i="1"/>
  <c r="AI103" i="1" s="1"/>
  <c r="BB113" i="1"/>
  <c r="BP109" i="1"/>
  <c r="BP104" i="1"/>
  <c r="BB103" i="1"/>
  <c r="BQ101" i="1"/>
  <c r="AG101" i="1" s="1"/>
  <c r="BQ104" i="1"/>
  <c r="AF104" i="1" s="1"/>
  <c r="AH140" i="1"/>
  <c r="AG140" i="1"/>
  <c r="AG143" i="1"/>
  <c r="AF143" i="1"/>
  <c r="AE142" i="1"/>
  <c r="Z141" i="1"/>
  <c r="AK141" i="1"/>
  <c r="AH141" i="1"/>
  <c r="AC141" i="1"/>
  <c r="AA141" i="1"/>
  <c r="AI141" i="1"/>
  <c r="AB141" i="1"/>
  <c r="AJ141" i="1"/>
  <c r="AE138" i="1"/>
  <c r="AB143" i="1"/>
  <c r="AE143" i="1"/>
  <c r="AJ143" i="1"/>
  <c r="AC143" i="1"/>
  <c r="AK143" i="1"/>
  <c r="AD143" i="1"/>
  <c r="AD142" i="1"/>
  <c r="Z142" i="1"/>
  <c r="AH142" i="1"/>
  <c r="AF142" i="1"/>
  <c r="AM142" i="1" s="1"/>
  <c r="AG142" i="1"/>
  <c r="AG138" i="1"/>
  <c r="AG134" i="1"/>
  <c r="Z134" i="1"/>
  <c r="AH134" i="1"/>
  <c r="AK142" i="1"/>
  <c r="AC142" i="1"/>
  <c r="AJ140" i="1"/>
  <c r="AH133" i="1"/>
  <c r="Z133" i="1"/>
  <c r="AA133" i="1"/>
  <c r="AB133" i="1"/>
  <c r="AJ133" i="1"/>
  <c r="AC133" i="1"/>
  <c r="AK133" i="1"/>
  <c r="AI139" i="1"/>
  <c r="AA139" i="1"/>
  <c r="BP139" i="1"/>
  <c r="AH139" i="1"/>
  <c r="Z139" i="1"/>
  <c r="BQ136" i="1"/>
  <c r="AC136" i="1" s="1"/>
  <c r="AG139" i="1"/>
  <c r="BQ138" i="1"/>
  <c r="AU142" i="1"/>
  <c r="BB142" i="1" s="1"/>
  <c r="AE139" i="1"/>
  <c r="AM139" i="1" s="1"/>
  <c r="Z138" i="1"/>
  <c r="BQ135" i="1"/>
  <c r="AH135" i="1" s="1"/>
  <c r="BP143" i="1"/>
  <c r="Z143" i="1"/>
  <c r="BQ140" i="1"/>
  <c r="AD139" i="1"/>
  <c r="BP135" i="1"/>
  <c r="BQ132" i="1"/>
  <c r="AI132" i="1" s="1"/>
  <c r="BP142" i="1"/>
  <c r="BP141" i="1"/>
  <c r="BP133" i="1"/>
  <c r="AE141" i="1"/>
  <c r="AN141" i="1" s="1"/>
  <c r="BP140" i="1"/>
  <c r="BQ137" i="1"/>
  <c r="Z137" i="1" s="1"/>
  <c r="AE133" i="1"/>
  <c r="BP132" i="1"/>
  <c r="BP137" i="1"/>
  <c r="BP131" i="1"/>
  <c r="BQ131" i="1"/>
  <c r="AI131" i="1" s="1"/>
  <c r="AF125" i="1"/>
  <c r="AH125" i="1"/>
  <c r="AI125" i="1"/>
  <c r="AG125" i="1"/>
  <c r="Z125" i="1"/>
  <c r="AH116" i="1"/>
  <c r="BP116" i="1"/>
  <c r="BQ116" i="1"/>
  <c r="Z116" i="1" s="1"/>
  <c r="AU114" i="1"/>
  <c r="BB114" i="1" s="1"/>
  <c r="BB108" i="1"/>
  <c r="AG131" i="1"/>
  <c r="AH129" i="1"/>
  <c r="BQ129" i="1"/>
  <c r="BP129" i="1"/>
  <c r="AK125" i="1"/>
  <c r="AC125" i="1"/>
  <c r="AF116" i="1"/>
  <c r="BP128" i="1"/>
  <c r="BB121" i="1"/>
  <c r="BQ130" i="1"/>
  <c r="AB130" i="1" s="1"/>
  <c r="BQ106" i="1"/>
  <c r="AK106" i="1" s="1"/>
  <c r="AU101" i="1"/>
  <c r="AU120" i="1"/>
  <c r="AU126" i="1"/>
  <c r="BB126" i="1" s="1"/>
  <c r="BB124" i="1"/>
  <c r="AB116" i="1"/>
  <c r="AT107" i="1"/>
  <c r="BB107" i="1" s="1"/>
  <c r="BQ107" i="1"/>
  <c r="AD107" i="1" s="1"/>
  <c r="BP120" i="1"/>
  <c r="BP127" i="1"/>
  <c r="BQ127" i="1"/>
  <c r="AA131" i="1"/>
  <c r="BB131" i="1"/>
  <c r="AD125" i="1"/>
  <c r="AT125" i="1"/>
  <c r="BB125" i="1" s="1"/>
  <c r="AA125" i="1"/>
  <c r="AI123" i="1"/>
  <c r="BQ123" i="1"/>
  <c r="AA123" i="1" s="1"/>
  <c r="Z119" i="1"/>
  <c r="AH119" i="1"/>
  <c r="AE119" i="1"/>
  <c r="AJ119" i="1"/>
  <c r="AK119" i="1"/>
  <c r="AB119" i="1"/>
  <c r="AC119" i="1"/>
  <c r="AF117" i="1"/>
  <c r="AA117" i="1"/>
  <c r="Z117" i="1"/>
  <c r="AH117" i="1"/>
  <c r="AI117" i="1"/>
  <c r="AC117" i="1"/>
  <c r="BQ110" i="1"/>
  <c r="AI110" i="1" s="1"/>
  <c r="BP110" i="1"/>
  <c r="BP106" i="1"/>
  <c r="BP102" i="1"/>
  <c r="BQ128" i="1"/>
  <c r="AI128" i="1" s="1"/>
  <c r="BP130" i="1"/>
  <c r="AU128" i="1"/>
  <c r="BP124" i="1"/>
  <c r="BQ124" i="1"/>
  <c r="AJ124" i="1" s="1"/>
  <c r="AC123" i="1"/>
  <c r="BP122" i="1"/>
  <c r="AF119" i="1"/>
  <c r="AM119" i="1" s="1"/>
  <c r="BQ118" i="1"/>
  <c r="AH118" i="1" s="1"/>
  <c r="AJ117" i="1"/>
  <c r="AB117" i="1"/>
  <c r="AT115" i="1"/>
  <c r="BB115" i="1" s="1"/>
  <c r="BQ112" i="1"/>
  <c r="AC112" i="1" s="1"/>
  <c r="AT111" i="1"/>
  <c r="BB111" i="1" s="1"/>
  <c r="AJ110" i="1"/>
  <c r="AB110" i="1"/>
  <c r="AU109" i="1"/>
  <c r="BB109" i="1" s="1"/>
  <c r="BP105" i="1"/>
  <c r="BQ105" i="1"/>
  <c r="AI129" i="1"/>
  <c r="AG124" i="1"/>
  <c r="AJ123" i="1"/>
  <c r="BB120" i="1"/>
  <c r="AD119" i="1"/>
  <c r="BQ115" i="1"/>
  <c r="AA115" i="1" s="1"/>
  <c r="BQ114" i="1"/>
  <c r="AC114" i="1" s="1"/>
  <c r="BP103" i="1"/>
  <c r="AT101" i="1"/>
  <c r="BP100" i="1"/>
  <c r="BQ100" i="1"/>
  <c r="AH100" i="1" s="1"/>
  <c r="AF129" i="1"/>
  <c r="BP121" i="1"/>
  <c r="BQ121" i="1"/>
  <c r="AG121" i="1" s="1"/>
  <c r="AU112" i="1"/>
  <c r="BB112" i="1" s="1"/>
  <c r="BP108" i="1"/>
  <c r="BQ108" i="1"/>
  <c r="AF108" i="1" s="1"/>
  <c r="BQ102" i="1"/>
  <c r="AE102" i="1" s="1"/>
  <c r="BP119" i="1"/>
  <c r="AD117" i="1"/>
  <c r="AN117" i="1" s="1"/>
  <c r="AD103" i="1"/>
  <c r="AG116" i="1"/>
  <c r="AE124" i="1"/>
  <c r="BP118" i="1"/>
  <c r="BQ111" i="1"/>
  <c r="AD111" i="1" s="1"/>
  <c r="BB110" i="1"/>
  <c r="AF127" i="1"/>
  <c r="BQ126" i="1"/>
  <c r="Z126" i="1" s="1"/>
  <c r="AJ125" i="1"/>
  <c r="AB125" i="1"/>
  <c r="AT123" i="1"/>
  <c r="BB123" i="1"/>
  <c r="BQ120" i="1"/>
  <c r="AI120" i="1" s="1"/>
  <c r="AB118" i="1"/>
  <c r="BP117" i="1"/>
  <c r="AU117" i="1"/>
  <c r="BB117" i="1" s="1"/>
  <c r="AE117" i="1"/>
  <c r="AE116" i="1"/>
  <c r="BP113" i="1"/>
  <c r="BQ113" i="1"/>
  <c r="AH113" i="1" s="1"/>
  <c r="AU104" i="1"/>
  <c r="BB104" i="1" s="1"/>
  <c r="BB102" i="1"/>
  <c r="AG110" i="1"/>
  <c r="AU125" i="1"/>
  <c r="AE125" i="1"/>
  <c r="BP112" i="1"/>
  <c r="AE106" i="1"/>
  <c r="BB130" i="1"/>
  <c r="BB128" i="1"/>
  <c r="AD127" i="1"/>
  <c r="BQ122" i="1"/>
  <c r="Z122" i="1" s="1"/>
  <c r="BB122" i="1"/>
  <c r="AG119" i="1"/>
  <c r="AA118" i="1"/>
  <c r="BP111" i="1"/>
  <c r="BQ109" i="1"/>
  <c r="AD109" i="1" s="1"/>
  <c r="AU106" i="1"/>
  <c r="BB106" i="1" s="1"/>
  <c r="BP123" i="1"/>
  <c r="BP115" i="1"/>
  <c r="BP107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O72" i="1"/>
  <c r="AP72" i="1"/>
  <c r="AQ72" i="1"/>
  <c r="AR72" i="1"/>
  <c r="AS72" i="1"/>
  <c r="AV72" i="1"/>
  <c r="AW72" i="1"/>
  <c r="AX72" i="1"/>
  <c r="AY72" i="1"/>
  <c r="AZ72" i="1"/>
  <c r="BA72" i="1"/>
  <c r="BD72" i="1"/>
  <c r="BE72" i="1"/>
  <c r="BF72" i="1"/>
  <c r="BG72" i="1"/>
  <c r="BH72" i="1"/>
  <c r="AU72" i="1" s="1"/>
  <c r="BI72" i="1"/>
  <c r="AT72" i="1" s="1"/>
  <c r="BJ72" i="1"/>
  <c r="BK72" i="1"/>
  <c r="BL72" i="1"/>
  <c r="BM72" i="1"/>
  <c r="BN72" i="1"/>
  <c r="BO72" i="1"/>
  <c r="O73" i="1"/>
  <c r="AP73" i="1"/>
  <c r="AQ73" i="1"/>
  <c r="AR73" i="1"/>
  <c r="AS73" i="1"/>
  <c r="AV73" i="1"/>
  <c r="AW73" i="1"/>
  <c r="AX73" i="1"/>
  <c r="AY73" i="1"/>
  <c r="AZ73" i="1"/>
  <c r="BA73" i="1"/>
  <c r="BD73" i="1"/>
  <c r="BE73" i="1"/>
  <c r="BF73" i="1"/>
  <c r="BG73" i="1"/>
  <c r="BH73" i="1"/>
  <c r="AU73" i="1" s="1"/>
  <c r="BI73" i="1"/>
  <c r="AT73" i="1" s="1"/>
  <c r="BJ73" i="1"/>
  <c r="BK73" i="1"/>
  <c r="BL73" i="1"/>
  <c r="BM73" i="1"/>
  <c r="BN73" i="1"/>
  <c r="BO73" i="1"/>
  <c r="O74" i="1"/>
  <c r="AP74" i="1"/>
  <c r="AQ74" i="1"/>
  <c r="AR74" i="1"/>
  <c r="AS74" i="1"/>
  <c r="AV74" i="1"/>
  <c r="AW74" i="1"/>
  <c r="AX74" i="1"/>
  <c r="AY74" i="1"/>
  <c r="AZ74" i="1"/>
  <c r="BA74" i="1"/>
  <c r="BD74" i="1"/>
  <c r="BE74" i="1"/>
  <c r="BF74" i="1"/>
  <c r="BG74" i="1"/>
  <c r="BH74" i="1"/>
  <c r="BI74" i="1"/>
  <c r="AT74" i="1" s="1"/>
  <c r="BJ74" i="1"/>
  <c r="BK74" i="1"/>
  <c r="BL74" i="1"/>
  <c r="BM74" i="1"/>
  <c r="BN74" i="1"/>
  <c r="BO74" i="1"/>
  <c r="O75" i="1"/>
  <c r="AP75" i="1"/>
  <c r="AQ75" i="1"/>
  <c r="AR75" i="1"/>
  <c r="AS75" i="1"/>
  <c r="AV75" i="1"/>
  <c r="AW75" i="1"/>
  <c r="AX75" i="1"/>
  <c r="AY75" i="1"/>
  <c r="AZ75" i="1"/>
  <c r="BA75" i="1"/>
  <c r="BD75" i="1"/>
  <c r="BE75" i="1"/>
  <c r="BF75" i="1"/>
  <c r="BG75" i="1"/>
  <c r="BH75" i="1"/>
  <c r="AU75" i="1" s="1"/>
  <c r="BI75" i="1"/>
  <c r="AT75" i="1" s="1"/>
  <c r="BJ75" i="1"/>
  <c r="BK75" i="1"/>
  <c r="BL75" i="1"/>
  <c r="BM75" i="1"/>
  <c r="BN75" i="1"/>
  <c r="BO75" i="1"/>
  <c r="O76" i="1"/>
  <c r="AP76" i="1"/>
  <c r="AQ76" i="1"/>
  <c r="AR76" i="1"/>
  <c r="AS76" i="1"/>
  <c r="AV76" i="1"/>
  <c r="AW76" i="1"/>
  <c r="AX76" i="1"/>
  <c r="AY76" i="1"/>
  <c r="AZ76" i="1"/>
  <c r="BA76" i="1"/>
  <c r="BD76" i="1"/>
  <c r="BE76" i="1"/>
  <c r="BF76" i="1"/>
  <c r="BG76" i="1"/>
  <c r="BH76" i="1"/>
  <c r="BI76" i="1"/>
  <c r="BJ76" i="1"/>
  <c r="BK76" i="1"/>
  <c r="BL76" i="1"/>
  <c r="BM76" i="1"/>
  <c r="BN76" i="1"/>
  <c r="BO76" i="1"/>
  <c r="O77" i="1"/>
  <c r="AP77" i="1"/>
  <c r="AQ77" i="1"/>
  <c r="AR77" i="1"/>
  <c r="AS77" i="1"/>
  <c r="AV77" i="1"/>
  <c r="AW77" i="1"/>
  <c r="AX77" i="1"/>
  <c r="AY77" i="1"/>
  <c r="AZ77" i="1"/>
  <c r="BA77" i="1"/>
  <c r="BD77" i="1"/>
  <c r="BE77" i="1"/>
  <c r="BF77" i="1"/>
  <c r="BG77" i="1"/>
  <c r="BH77" i="1"/>
  <c r="AU77" i="1" s="1"/>
  <c r="BI77" i="1"/>
  <c r="AT77" i="1" s="1"/>
  <c r="BJ77" i="1"/>
  <c r="BK77" i="1"/>
  <c r="BL77" i="1"/>
  <c r="BM77" i="1"/>
  <c r="BN77" i="1"/>
  <c r="BO77" i="1"/>
  <c r="O78" i="1"/>
  <c r="AP78" i="1"/>
  <c r="AQ78" i="1"/>
  <c r="AR78" i="1"/>
  <c r="AS78" i="1"/>
  <c r="AV78" i="1"/>
  <c r="AW78" i="1"/>
  <c r="AX78" i="1"/>
  <c r="AY78" i="1"/>
  <c r="AZ78" i="1"/>
  <c r="BA78" i="1"/>
  <c r="BD78" i="1"/>
  <c r="BE78" i="1"/>
  <c r="BF78" i="1"/>
  <c r="BG78" i="1"/>
  <c r="BH78" i="1"/>
  <c r="AU78" i="1" s="1"/>
  <c r="BI78" i="1"/>
  <c r="AT78" i="1" s="1"/>
  <c r="BJ78" i="1"/>
  <c r="BK78" i="1"/>
  <c r="BL78" i="1"/>
  <c r="BM78" i="1"/>
  <c r="BN78" i="1"/>
  <c r="BO78" i="1"/>
  <c r="O79" i="1"/>
  <c r="AP79" i="1"/>
  <c r="AQ79" i="1"/>
  <c r="AR79" i="1"/>
  <c r="AS79" i="1"/>
  <c r="AV79" i="1"/>
  <c r="AW79" i="1"/>
  <c r="AX79" i="1"/>
  <c r="AY79" i="1"/>
  <c r="AZ79" i="1"/>
  <c r="BA79" i="1"/>
  <c r="BD79" i="1"/>
  <c r="BE79" i="1"/>
  <c r="BF79" i="1"/>
  <c r="BG79" i="1"/>
  <c r="BH79" i="1"/>
  <c r="AU79" i="1" s="1"/>
  <c r="BI79" i="1"/>
  <c r="BJ79" i="1"/>
  <c r="BK79" i="1"/>
  <c r="BL79" i="1"/>
  <c r="BM79" i="1"/>
  <c r="BN79" i="1"/>
  <c r="BO79" i="1"/>
  <c r="O80" i="1"/>
  <c r="AP80" i="1"/>
  <c r="AQ80" i="1"/>
  <c r="AR80" i="1"/>
  <c r="AS80" i="1"/>
  <c r="AV80" i="1"/>
  <c r="AW80" i="1"/>
  <c r="AX80" i="1"/>
  <c r="AY80" i="1"/>
  <c r="AZ80" i="1"/>
  <c r="BA80" i="1"/>
  <c r="BD80" i="1"/>
  <c r="BE80" i="1"/>
  <c r="BF80" i="1"/>
  <c r="BG80" i="1"/>
  <c r="BH80" i="1"/>
  <c r="AU80" i="1" s="1"/>
  <c r="BI80" i="1"/>
  <c r="AT80" i="1" s="1"/>
  <c r="BJ80" i="1"/>
  <c r="BK80" i="1"/>
  <c r="BL80" i="1"/>
  <c r="BM80" i="1"/>
  <c r="BN80" i="1"/>
  <c r="BO80" i="1"/>
  <c r="O81" i="1"/>
  <c r="AP81" i="1"/>
  <c r="AQ81" i="1"/>
  <c r="AR81" i="1"/>
  <c r="AS81" i="1"/>
  <c r="AV81" i="1"/>
  <c r="AW81" i="1"/>
  <c r="AX81" i="1"/>
  <c r="AY81" i="1"/>
  <c r="AZ81" i="1"/>
  <c r="BA81" i="1"/>
  <c r="BD81" i="1"/>
  <c r="BE81" i="1"/>
  <c r="BF81" i="1"/>
  <c r="BG81" i="1"/>
  <c r="BH81" i="1"/>
  <c r="AU81" i="1" s="1"/>
  <c r="BI81" i="1"/>
  <c r="BJ81" i="1"/>
  <c r="BK81" i="1"/>
  <c r="BL81" i="1"/>
  <c r="BM81" i="1"/>
  <c r="BN81" i="1"/>
  <c r="BO81" i="1"/>
  <c r="O82" i="1"/>
  <c r="AP82" i="1"/>
  <c r="AQ82" i="1"/>
  <c r="AR82" i="1"/>
  <c r="AS82" i="1"/>
  <c r="AV82" i="1"/>
  <c r="AW82" i="1"/>
  <c r="AX82" i="1"/>
  <c r="AY82" i="1"/>
  <c r="AZ82" i="1"/>
  <c r="BA82" i="1"/>
  <c r="BD82" i="1"/>
  <c r="BE82" i="1"/>
  <c r="BF82" i="1"/>
  <c r="BG82" i="1"/>
  <c r="BH82" i="1"/>
  <c r="BI82" i="1"/>
  <c r="AT82" i="1" s="1"/>
  <c r="BJ82" i="1"/>
  <c r="BK82" i="1"/>
  <c r="BL82" i="1"/>
  <c r="BM82" i="1"/>
  <c r="BN82" i="1"/>
  <c r="BO82" i="1"/>
  <c r="O83" i="1"/>
  <c r="AP83" i="1"/>
  <c r="AQ83" i="1"/>
  <c r="AR83" i="1"/>
  <c r="AS83" i="1"/>
  <c r="AV83" i="1"/>
  <c r="AW83" i="1"/>
  <c r="AX83" i="1"/>
  <c r="AY83" i="1"/>
  <c r="AZ83" i="1"/>
  <c r="BA83" i="1"/>
  <c r="BD83" i="1"/>
  <c r="BE83" i="1"/>
  <c r="BF83" i="1"/>
  <c r="BG83" i="1"/>
  <c r="BH83" i="1"/>
  <c r="AU83" i="1" s="1"/>
  <c r="BI83" i="1"/>
  <c r="BJ83" i="1"/>
  <c r="BK83" i="1"/>
  <c r="BL83" i="1"/>
  <c r="BM83" i="1"/>
  <c r="BN83" i="1"/>
  <c r="BO83" i="1"/>
  <c r="O84" i="1"/>
  <c r="AP84" i="1"/>
  <c r="AQ84" i="1"/>
  <c r="AR84" i="1"/>
  <c r="AS84" i="1"/>
  <c r="AV84" i="1"/>
  <c r="AW84" i="1"/>
  <c r="AX84" i="1"/>
  <c r="AY84" i="1"/>
  <c r="AZ84" i="1"/>
  <c r="BA84" i="1"/>
  <c r="BD84" i="1"/>
  <c r="BE84" i="1"/>
  <c r="BF84" i="1"/>
  <c r="BG84" i="1"/>
  <c r="BH84" i="1"/>
  <c r="BI84" i="1"/>
  <c r="BJ84" i="1"/>
  <c r="BK84" i="1"/>
  <c r="BL84" i="1"/>
  <c r="BM84" i="1"/>
  <c r="BN84" i="1"/>
  <c r="BO84" i="1"/>
  <c r="O85" i="1"/>
  <c r="AP85" i="1"/>
  <c r="AQ85" i="1"/>
  <c r="AR85" i="1"/>
  <c r="AS85" i="1"/>
  <c r="AV85" i="1"/>
  <c r="AW85" i="1"/>
  <c r="AX85" i="1"/>
  <c r="AY85" i="1"/>
  <c r="AZ85" i="1"/>
  <c r="BA85" i="1"/>
  <c r="BD85" i="1"/>
  <c r="BE85" i="1"/>
  <c r="BF85" i="1"/>
  <c r="BG85" i="1"/>
  <c r="BH85" i="1"/>
  <c r="AU85" i="1" s="1"/>
  <c r="BI85" i="1"/>
  <c r="AT85" i="1" s="1"/>
  <c r="BJ85" i="1"/>
  <c r="BK85" i="1"/>
  <c r="BL85" i="1"/>
  <c r="BM85" i="1"/>
  <c r="BN85" i="1"/>
  <c r="BO85" i="1"/>
  <c r="O86" i="1"/>
  <c r="AP86" i="1"/>
  <c r="AQ86" i="1"/>
  <c r="AR86" i="1"/>
  <c r="AS86" i="1"/>
  <c r="AV86" i="1"/>
  <c r="AW86" i="1"/>
  <c r="AX86" i="1"/>
  <c r="AY86" i="1"/>
  <c r="AZ86" i="1"/>
  <c r="BA86" i="1"/>
  <c r="BD86" i="1"/>
  <c r="BE86" i="1"/>
  <c r="BF86" i="1"/>
  <c r="BG86" i="1"/>
  <c r="BH86" i="1"/>
  <c r="BI86" i="1"/>
  <c r="AT86" i="1" s="1"/>
  <c r="BJ86" i="1"/>
  <c r="BK86" i="1"/>
  <c r="BL86" i="1"/>
  <c r="BM86" i="1"/>
  <c r="BN86" i="1"/>
  <c r="BO86" i="1"/>
  <c r="O87" i="1"/>
  <c r="AP87" i="1"/>
  <c r="AQ87" i="1"/>
  <c r="AR87" i="1"/>
  <c r="AS87" i="1"/>
  <c r="AV87" i="1"/>
  <c r="AW87" i="1"/>
  <c r="AX87" i="1"/>
  <c r="AY87" i="1"/>
  <c r="AZ87" i="1"/>
  <c r="BA87" i="1"/>
  <c r="BD87" i="1"/>
  <c r="BE87" i="1"/>
  <c r="BF87" i="1"/>
  <c r="BG87" i="1"/>
  <c r="BH87" i="1"/>
  <c r="AU87" i="1" s="1"/>
  <c r="BI87" i="1"/>
  <c r="BJ87" i="1"/>
  <c r="BK87" i="1"/>
  <c r="BL87" i="1"/>
  <c r="BM87" i="1"/>
  <c r="BN87" i="1"/>
  <c r="BO87" i="1"/>
  <c r="O88" i="1"/>
  <c r="AP88" i="1"/>
  <c r="AQ88" i="1"/>
  <c r="AR88" i="1"/>
  <c r="AS88" i="1"/>
  <c r="AV88" i="1"/>
  <c r="AW88" i="1"/>
  <c r="AX88" i="1"/>
  <c r="AY88" i="1"/>
  <c r="AZ88" i="1"/>
  <c r="BA88" i="1"/>
  <c r="BD88" i="1"/>
  <c r="BE88" i="1"/>
  <c r="BF88" i="1"/>
  <c r="BG88" i="1"/>
  <c r="BH88" i="1"/>
  <c r="AU88" i="1" s="1"/>
  <c r="BI88" i="1"/>
  <c r="AT88" i="1" s="1"/>
  <c r="BJ88" i="1"/>
  <c r="BK88" i="1"/>
  <c r="BL88" i="1"/>
  <c r="BM88" i="1"/>
  <c r="BN88" i="1"/>
  <c r="BO88" i="1"/>
  <c r="O89" i="1"/>
  <c r="AP89" i="1"/>
  <c r="AQ89" i="1"/>
  <c r="AR89" i="1"/>
  <c r="AS89" i="1"/>
  <c r="AV89" i="1"/>
  <c r="AW89" i="1"/>
  <c r="AX89" i="1"/>
  <c r="AY89" i="1"/>
  <c r="AZ89" i="1"/>
  <c r="BA89" i="1"/>
  <c r="BD89" i="1"/>
  <c r="BE89" i="1"/>
  <c r="BF89" i="1"/>
  <c r="BG89" i="1"/>
  <c r="BH89" i="1"/>
  <c r="AU89" i="1" s="1"/>
  <c r="BI89" i="1"/>
  <c r="AT89" i="1" s="1"/>
  <c r="BJ89" i="1"/>
  <c r="BK89" i="1"/>
  <c r="BL89" i="1"/>
  <c r="BM89" i="1"/>
  <c r="BN89" i="1"/>
  <c r="BO89" i="1"/>
  <c r="O90" i="1"/>
  <c r="AP90" i="1"/>
  <c r="AQ90" i="1"/>
  <c r="AR90" i="1"/>
  <c r="AS90" i="1"/>
  <c r="AV90" i="1"/>
  <c r="AW90" i="1"/>
  <c r="AX90" i="1"/>
  <c r="AY90" i="1"/>
  <c r="AZ90" i="1"/>
  <c r="BA90" i="1"/>
  <c r="BD90" i="1"/>
  <c r="BE90" i="1"/>
  <c r="BF90" i="1"/>
  <c r="BG90" i="1"/>
  <c r="BH90" i="1"/>
  <c r="AU90" i="1" s="1"/>
  <c r="BI90" i="1"/>
  <c r="AT90" i="1" s="1"/>
  <c r="BJ90" i="1"/>
  <c r="BK90" i="1"/>
  <c r="BL90" i="1"/>
  <c r="BM90" i="1"/>
  <c r="BN90" i="1"/>
  <c r="BO90" i="1"/>
  <c r="O91" i="1"/>
  <c r="AP91" i="1"/>
  <c r="AQ91" i="1"/>
  <c r="AR91" i="1"/>
  <c r="AS91" i="1"/>
  <c r="AV91" i="1"/>
  <c r="AW91" i="1"/>
  <c r="AX91" i="1"/>
  <c r="AY91" i="1"/>
  <c r="AZ91" i="1"/>
  <c r="BA91" i="1"/>
  <c r="BD91" i="1"/>
  <c r="BE91" i="1"/>
  <c r="BF91" i="1"/>
  <c r="BG91" i="1"/>
  <c r="BH91" i="1"/>
  <c r="AU91" i="1" s="1"/>
  <c r="BI91" i="1"/>
  <c r="AT91" i="1" s="1"/>
  <c r="BJ91" i="1"/>
  <c r="BK91" i="1"/>
  <c r="BL91" i="1"/>
  <c r="BM91" i="1"/>
  <c r="BN91" i="1"/>
  <c r="BO91" i="1"/>
  <c r="O92" i="1"/>
  <c r="AP92" i="1"/>
  <c r="AQ92" i="1"/>
  <c r="AR92" i="1"/>
  <c r="AS92" i="1"/>
  <c r="AV92" i="1"/>
  <c r="AW92" i="1"/>
  <c r="AX92" i="1"/>
  <c r="AY92" i="1"/>
  <c r="AZ92" i="1"/>
  <c r="BA92" i="1"/>
  <c r="BD92" i="1"/>
  <c r="BE92" i="1"/>
  <c r="BF92" i="1"/>
  <c r="BG92" i="1"/>
  <c r="BH92" i="1"/>
  <c r="BI92" i="1"/>
  <c r="BJ92" i="1"/>
  <c r="BK92" i="1"/>
  <c r="BL92" i="1"/>
  <c r="BM92" i="1"/>
  <c r="BN92" i="1"/>
  <c r="BO92" i="1"/>
  <c r="O93" i="1"/>
  <c r="AP93" i="1"/>
  <c r="AQ93" i="1"/>
  <c r="AR93" i="1"/>
  <c r="AS93" i="1"/>
  <c r="AV93" i="1"/>
  <c r="AW93" i="1"/>
  <c r="AX93" i="1"/>
  <c r="AY93" i="1"/>
  <c r="AZ93" i="1"/>
  <c r="BA93" i="1"/>
  <c r="BD93" i="1"/>
  <c r="BE93" i="1"/>
  <c r="BF93" i="1"/>
  <c r="BG93" i="1"/>
  <c r="BH93" i="1"/>
  <c r="AU93" i="1" s="1"/>
  <c r="BI93" i="1"/>
  <c r="AT93" i="1" s="1"/>
  <c r="BJ93" i="1"/>
  <c r="BK93" i="1"/>
  <c r="BL93" i="1"/>
  <c r="BM93" i="1"/>
  <c r="BN93" i="1"/>
  <c r="BO93" i="1"/>
  <c r="O94" i="1"/>
  <c r="AP94" i="1"/>
  <c r="AQ94" i="1"/>
  <c r="AR94" i="1"/>
  <c r="AS94" i="1"/>
  <c r="AV94" i="1"/>
  <c r="AW94" i="1"/>
  <c r="AX94" i="1"/>
  <c r="AY94" i="1"/>
  <c r="AZ94" i="1"/>
  <c r="BA94" i="1"/>
  <c r="BD94" i="1"/>
  <c r="BE94" i="1"/>
  <c r="BF94" i="1"/>
  <c r="BG94" i="1"/>
  <c r="BH94" i="1"/>
  <c r="AU94" i="1" s="1"/>
  <c r="BI94" i="1"/>
  <c r="AT94" i="1" s="1"/>
  <c r="BJ94" i="1"/>
  <c r="BK94" i="1"/>
  <c r="BL94" i="1"/>
  <c r="BM94" i="1"/>
  <c r="BN94" i="1"/>
  <c r="BO94" i="1"/>
  <c r="O95" i="1"/>
  <c r="AP95" i="1"/>
  <c r="AQ95" i="1"/>
  <c r="AR95" i="1"/>
  <c r="AS95" i="1"/>
  <c r="AV95" i="1"/>
  <c r="AW95" i="1"/>
  <c r="AX95" i="1"/>
  <c r="AY95" i="1"/>
  <c r="AZ95" i="1"/>
  <c r="BA95" i="1"/>
  <c r="BD95" i="1"/>
  <c r="BE95" i="1"/>
  <c r="BF95" i="1"/>
  <c r="BG95" i="1"/>
  <c r="BH95" i="1"/>
  <c r="BI95" i="1"/>
  <c r="BJ95" i="1"/>
  <c r="BK95" i="1"/>
  <c r="BL95" i="1"/>
  <c r="BM95" i="1"/>
  <c r="BN95" i="1"/>
  <c r="BO95" i="1"/>
  <c r="O96" i="1"/>
  <c r="AP96" i="1"/>
  <c r="AQ96" i="1"/>
  <c r="AR96" i="1"/>
  <c r="AS96" i="1"/>
  <c r="AV96" i="1"/>
  <c r="AW96" i="1"/>
  <c r="AX96" i="1"/>
  <c r="AY96" i="1"/>
  <c r="AZ96" i="1"/>
  <c r="BA96" i="1"/>
  <c r="BD96" i="1"/>
  <c r="BE96" i="1"/>
  <c r="BF96" i="1"/>
  <c r="BG96" i="1"/>
  <c r="BH96" i="1"/>
  <c r="AU96" i="1" s="1"/>
  <c r="BI96" i="1"/>
  <c r="AT96" i="1" s="1"/>
  <c r="BJ96" i="1"/>
  <c r="BK96" i="1"/>
  <c r="BL96" i="1"/>
  <c r="BM96" i="1"/>
  <c r="BN96" i="1"/>
  <c r="BO96" i="1"/>
  <c r="O97" i="1"/>
  <c r="AP97" i="1"/>
  <c r="AQ97" i="1"/>
  <c r="AR97" i="1"/>
  <c r="AS97" i="1"/>
  <c r="AV97" i="1"/>
  <c r="AW97" i="1"/>
  <c r="AX97" i="1"/>
  <c r="AY97" i="1"/>
  <c r="AZ97" i="1"/>
  <c r="BA97" i="1"/>
  <c r="BD97" i="1"/>
  <c r="BE97" i="1"/>
  <c r="BF97" i="1"/>
  <c r="BG97" i="1"/>
  <c r="BH97" i="1"/>
  <c r="AU97" i="1" s="1"/>
  <c r="BI97" i="1"/>
  <c r="AT97" i="1" s="1"/>
  <c r="BJ97" i="1"/>
  <c r="BK97" i="1"/>
  <c r="BL97" i="1"/>
  <c r="BM97" i="1"/>
  <c r="BN97" i="1"/>
  <c r="BO97" i="1"/>
  <c r="O98" i="1"/>
  <c r="AP98" i="1"/>
  <c r="AQ98" i="1"/>
  <c r="AR98" i="1"/>
  <c r="AS98" i="1"/>
  <c r="AV98" i="1"/>
  <c r="AW98" i="1"/>
  <c r="AX98" i="1"/>
  <c r="AY98" i="1"/>
  <c r="AZ98" i="1"/>
  <c r="BA98" i="1"/>
  <c r="BD98" i="1"/>
  <c r="BE98" i="1"/>
  <c r="BF98" i="1"/>
  <c r="BG98" i="1"/>
  <c r="BH98" i="1"/>
  <c r="BI98" i="1"/>
  <c r="AT98" i="1" s="1"/>
  <c r="BJ98" i="1"/>
  <c r="BK98" i="1"/>
  <c r="BL98" i="1"/>
  <c r="BM98" i="1"/>
  <c r="BN98" i="1"/>
  <c r="BO98" i="1"/>
  <c r="O99" i="1"/>
  <c r="AP99" i="1"/>
  <c r="AQ99" i="1"/>
  <c r="AR99" i="1"/>
  <c r="AS99" i="1"/>
  <c r="AV99" i="1"/>
  <c r="AW99" i="1"/>
  <c r="AX99" i="1"/>
  <c r="AY99" i="1"/>
  <c r="AZ99" i="1"/>
  <c r="BA99" i="1"/>
  <c r="BD99" i="1"/>
  <c r="BE99" i="1"/>
  <c r="BF99" i="1"/>
  <c r="BG99" i="1"/>
  <c r="BH99" i="1"/>
  <c r="AU99" i="1" s="1"/>
  <c r="BI99" i="1"/>
  <c r="BJ99" i="1"/>
  <c r="BK99" i="1"/>
  <c r="BL99" i="1"/>
  <c r="BM99" i="1"/>
  <c r="BN99" i="1"/>
  <c r="BO99" i="1"/>
  <c r="O65" i="1"/>
  <c r="AP65" i="1"/>
  <c r="AQ65" i="1"/>
  <c r="AR65" i="1"/>
  <c r="AS65" i="1"/>
  <c r="AV65" i="1"/>
  <c r="AW65" i="1"/>
  <c r="AX65" i="1"/>
  <c r="AY65" i="1"/>
  <c r="AZ65" i="1"/>
  <c r="BA65" i="1"/>
  <c r="BD65" i="1"/>
  <c r="BE65" i="1"/>
  <c r="BF65" i="1"/>
  <c r="BG65" i="1"/>
  <c r="BH65" i="1"/>
  <c r="AU65" i="1" s="1"/>
  <c r="BI65" i="1"/>
  <c r="AT65" i="1" s="1"/>
  <c r="BJ65" i="1"/>
  <c r="BK65" i="1"/>
  <c r="BL65" i="1"/>
  <c r="BM65" i="1"/>
  <c r="BN65" i="1"/>
  <c r="BO65" i="1"/>
  <c r="O66" i="1"/>
  <c r="AP66" i="1"/>
  <c r="AQ66" i="1"/>
  <c r="AR66" i="1"/>
  <c r="AS66" i="1"/>
  <c r="AV66" i="1"/>
  <c r="AW66" i="1"/>
  <c r="AX66" i="1"/>
  <c r="AY66" i="1"/>
  <c r="AZ66" i="1"/>
  <c r="BA66" i="1"/>
  <c r="BD66" i="1"/>
  <c r="BE66" i="1"/>
  <c r="BF66" i="1"/>
  <c r="BG66" i="1"/>
  <c r="BH66" i="1"/>
  <c r="AU66" i="1" s="1"/>
  <c r="BI66" i="1"/>
  <c r="AT66" i="1" s="1"/>
  <c r="BJ66" i="1"/>
  <c r="BK66" i="1"/>
  <c r="BL66" i="1"/>
  <c r="BM66" i="1"/>
  <c r="BN66" i="1"/>
  <c r="BO66" i="1"/>
  <c r="O67" i="1"/>
  <c r="AP67" i="1"/>
  <c r="AQ67" i="1"/>
  <c r="AR67" i="1"/>
  <c r="AS67" i="1"/>
  <c r="AV67" i="1"/>
  <c r="AW67" i="1"/>
  <c r="AX67" i="1"/>
  <c r="AY67" i="1"/>
  <c r="AZ67" i="1"/>
  <c r="BA67" i="1"/>
  <c r="BD67" i="1"/>
  <c r="BE67" i="1"/>
  <c r="BF67" i="1"/>
  <c r="BG67" i="1"/>
  <c r="BH67" i="1"/>
  <c r="AU67" i="1" s="1"/>
  <c r="BI67" i="1"/>
  <c r="AT67" i="1" s="1"/>
  <c r="BJ67" i="1"/>
  <c r="BK67" i="1"/>
  <c r="BL67" i="1"/>
  <c r="BM67" i="1"/>
  <c r="BN67" i="1"/>
  <c r="BO67" i="1"/>
  <c r="O68" i="1"/>
  <c r="AP68" i="1"/>
  <c r="AQ68" i="1"/>
  <c r="AR68" i="1"/>
  <c r="AS68" i="1"/>
  <c r="AV68" i="1"/>
  <c r="AW68" i="1"/>
  <c r="AX68" i="1"/>
  <c r="AY68" i="1"/>
  <c r="AZ68" i="1"/>
  <c r="BA68" i="1"/>
  <c r="BD68" i="1"/>
  <c r="BE68" i="1"/>
  <c r="BF68" i="1"/>
  <c r="BG68" i="1"/>
  <c r="BH68" i="1"/>
  <c r="AU68" i="1" s="1"/>
  <c r="BI68" i="1"/>
  <c r="AT68" i="1" s="1"/>
  <c r="BJ68" i="1"/>
  <c r="BK68" i="1"/>
  <c r="BL68" i="1"/>
  <c r="BM68" i="1"/>
  <c r="BN68" i="1"/>
  <c r="BO68" i="1"/>
  <c r="O69" i="1"/>
  <c r="AP69" i="1"/>
  <c r="AQ69" i="1"/>
  <c r="AR69" i="1"/>
  <c r="AS69" i="1"/>
  <c r="AV69" i="1"/>
  <c r="AW69" i="1"/>
  <c r="AX69" i="1"/>
  <c r="AY69" i="1"/>
  <c r="AZ69" i="1"/>
  <c r="BA69" i="1"/>
  <c r="BD69" i="1"/>
  <c r="BE69" i="1"/>
  <c r="BF69" i="1"/>
  <c r="BG69" i="1"/>
  <c r="BH69" i="1"/>
  <c r="AU69" i="1" s="1"/>
  <c r="BI69" i="1"/>
  <c r="AT69" i="1" s="1"/>
  <c r="BJ69" i="1"/>
  <c r="BK69" i="1"/>
  <c r="BL69" i="1"/>
  <c r="BM69" i="1"/>
  <c r="BN69" i="1"/>
  <c r="BO69" i="1"/>
  <c r="O70" i="1"/>
  <c r="AP70" i="1"/>
  <c r="AQ70" i="1"/>
  <c r="AR70" i="1"/>
  <c r="AS70" i="1"/>
  <c r="AV70" i="1"/>
  <c r="AW70" i="1"/>
  <c r="AX70" i="1"/>
  <c r="AY70" i="1"/>
  <c r="AZ70" i="1"/>
  <c r="BA70" i="1"/>
  <c r="BD70" i="1"/>
  <c r="BE70" i="1"/>
  <c r="BF70" i="1"/>
  <c r="BG70" i="1"/>
  <c r="BH70" i="1"/>
  <c r="AU70" i="1" s="1"/>
  <c r="BI70" i="1"/>
  <c r="AT70" i="1" s="1"/>
  <c r="BJ70" i="1"/>
  <c r="BK70" i="1"/>
  <c r="BL70" i="1"/>
  <c r="BM70" i="1"/>
  <c r="BN70" i="1"/>
  <c r="BO70" i="1"/>
  <c r="O71" i="1"/>
  <c r="AP71" i="1"/>
  <c r="AQ71" i="1"/>
  <c r="AR71" i="1"/>
  <c r="AS71" i="1"/>
  <c r="AU71" i="1"/>
  <c r="AV71" i="1"/>
  <c r="AW71" i="1"/>
  <c r="AX71" i="1"/>
  <c r="AY71" i="1"/>
  <c r="AZ71" i="1"/>
  <c r="BA71" i="1"/>
  <c r="BD71" i="1"/>
  <c r="BE71" i="1"/>
  <c r="BF71" i="1"/>
  <c r="BG71" i="1"/>
  <c r="BH71" i="1"/>
  <c r="BI71" i="1"/>
  <c r="AT71" i="1" s="1"/>
  <c r="BJ71" i="1"/>
  <c r="BK71" i="1"/>
  <c r="BL71" i="1"/>
  <c r="BM71" i="1"/>
  <c r="BN71" i="1"/>
  <c r="BO71" i="1"/>
  <c r="AF121" i="1" l="1"/>
  <c r="AJ107" i="1"/>
  <c r="BB101" i="1"/>
  <c r="AB123" i="1"/>
  <c r="Z113" i="1"/>
  <c r="AC107" i="1"/>
  <c r="AC128" i="1"/>
  <c r="AN133" i="1"/>
  <c r="Z130" i="1"/>
  <c r="AD123" i="1"/>
  <c r="AG118" i="1"/>
  <c r="AD130" i="1"/>
  <c r="AN130" i="1" s="1"/>
  <c r="AK123" i="1"/>
  <c r="AM117" i="1"/>
  <c r="AD136" i="1"/>
  <c r="AN136" i="1" s="1"/>
  <c r="AF134" i="1"/>
  <c r="AM134" i="1" s="1"/>
  <c r="AF136" i="1"/>
  <c r="AA134" i="1"/>
  <c r="AK134" i="1"/>
  <c r="AA130" i="1"/>
  <c r="AI118" i="1"/>
  <c r="Z107" i="1"/>
  <c r="AN119" i="1"/>
  <c r="AC130" i="1"/>
  <c r="AE136" i="1"/>
  <c r="AD134" i="1"/>
  <c r="AI134" i="1"/>
  <c r="AB107" i="1"/>
  <c r="AE130" i="1"/>
  <c r="AE118" i="1"/>
  <c r="AK107" i="1"/>
  <c r="AK115" i="1"/>
  <c r="AE134" i="1"/>
  <c r="AE100" i="1"/>
  <c r="AG100" i="1"/>
  <c r="AB103" i="1"/>
  <c r="AB115" i="1"/>
  <c r="AH101" i="1"/>
  <c r="BP95" i="1"/>
  <c r="BB78" i="1"/>
  <c r="AJ115" i="1"/>
  <c r="AH115" i="1"/>
  <c r="Z110" i="1"/>
  <c r="AF101" i="1"/>
  <c r="AM101" i="1" s="1"/>
  <c r="AG104" i="1"/>
  <c r="Z100" i="1"/>
  <c r="AE103" i="1"/>
  <c r="AN103" i="1" s="1"/>
  <c r="AK104" i="1"/>
  <c r="AE104" i="1"/>
  <c r="AM104" i="1" s="1"/>
  <c r="AA102" i="1"/>
  <c r="BB91" i="1"/>
  <c r="AH107" i="1"/>
  <c r="AA104" i="1"/>
  <c r="AE101" i="1"/>
  <c r="AJ104" i="1"/>
  <c r="AF100" i="1"/>
  <c r="AM100" i="1" s="1"/>
  <c r="AI104" i="1"/>
  <c r="AA110" i="1"/>
  <c r="AH104" i="1"/>
  <c r="AJ103" i="1"/>
  <c r="AG102" i="1"/>
  <c r="AC104" i="1"/>
  <c r="AJ101" i="1"/>
  <c r="Z104" i="1"/>
  <c r="AD104" i="1"/>
  <c r="AA103" i="1"/>
  <c r="AK101" i="1"/>
  <c r="Z115" i="1"/>
  <c r="Z101" i="1"/>
  <c r="BB85" i="1"/>
  <c r="BQ91" i="1"/>
  <c r="AI91" i="1" s="1"/>
  <c r="BP87" i="1"/>
  <c r="BQ87" i="1"/>
  <c r="AG87" i="1" s="1"/>
  <c r="AE112" i="1"/>
  <c r="AG111" i="1"/>
  <c r="BB97" i="1"/>
  <c r="Z102" i="1"/>
  <c r="AA112" i="1"/>
  <c r="AC101" i="1"/>
  <c r="AC106" i="1"/>
  <c r="AG103" i="1"/>
  <c r="AD106" i="1"/>
  <c r="AB108" i="1"/>
  <c r="AH106" i="1"/>
  <c r="AC103" i="1"/>
  <c r="AK112" i="1"/>
  <c r="AI112" i="1"/>
  <c r="AJ108" i="1"/>
  <c r="BB93" i="1"/>
  <c r="BP82" i="1"/>
  <c r="AB101" i="1"/>
  <c r="AD101" i="1"/>
  <c r="AA101" i="1"/>
  <c r="AH103" i="1"/>
  <c r="BB66" i="1"/>
  <c r="BB94" i="1"/>
  <c r="BQ84" i="1"/>
  <c r="AI84" i="1" s="1"/>
  <c r="AH108" i="1"/>
  <c r="AI102" i="1"/>
  <c r="AF111" i="1"/>
  <c r="Z103" i="1"/>
  <c r="AI101" i="1"/>
  <c r="AF103" i="1"/>
  <c r="AM103" i="1" s="1"/>
  <c r="AB104" i="1"/>
  <c r="AK103" i="1"/>
  <c r="AC140" i="1"/>
  <c r="AK140" i="1"/>
  <c r="AF140" i="1"/>
  <c r="AD140" i="1"/>
  <c r="AE140" i="1"/>
  <c r="AI138" i="1"/>
  <c r="AA138" i="1"/>
  <c r="AB138" i="1"/>
  <c r="AJ138" i="1"/>
  <c r="AC138" i="1"/>
  <c r="AK138" i="1"/>
  <c r="AD138" i="1"/>
  <c r="AN138" i="1" s="1"/>
  <c r="AK137" i="1"/>
  <c r="AG132" i="1"/>
  <c r="AM141" i="1"/>
  <c r="AA137" i="1"/>
  <c r="AF135" i="1"/>
  <c r="AB132" i="1"/>
  <c r="AA132" i="1"/>
  <c r="AD137" i="1"/>
  <c r="AG137" i="1"/>
  <c r="AF137" i="1"/>
  <c r="AM136" i="1"/>
  <c r="AL143" i="1"/>
  <c r="Z132" i="1"/>
  <c r="AJ132" i="1"/>
  <c r="AF138" i="1"/>
  <c r="AM138" i="1" s="1"/>
  <c r="AH137" i="1"/>
  <c r="AL142" i="1"/>
  <c r="AN139" i="1"/>
  <c r="AC137" i="1"/>
  <c r="AN143" i="1"/>
  <c r="AI135" i="1"/>
  <c r="AG136" i="1"/>
  <c r="Z136" i="1"/>
  <c r="AH136" i="1"/>
  <c r="AA136" i="1"/>
  <c r="AI136" i="1"/>
  <c r="AB136" i="1"/>
  <c r="AJ136" i="1"/>
  <c r="AB140" i="1"/>
  <c r="AE137" i="1"/>
  <c r="AH138" i="1"/>
  <c r="AK136" i="1"/>
  <c r="AL133" i="1"/>
  <c r="AJ135" i="1"/>
  <c r="AB135" i="1"/>
  <c r="AC135" i="1"/>
  <c r="AK135" i="1"/>
  <c r="AD135" i="1"/>
  <c r="AE135" i="1"/>
  <c r="AL139" i="1"/>
  <c r="AL141" i="1"/>
  <c r="AM143" i="1"/>
  <c r="AB137" i="1"/>
  <c r="AJ137" i="1"/>
  <c r="AK132" i="1"/>
  <c r="AC132" i="1"/>
  <c r="AE132" i="1"/>
  <c r="AF132" i="1"/>
  <c r="AM132" i="1" s="1"/>
  <c r="AD132" i="1"/>
  <c r="AN132" i="1" s="1"/>
  <c r="AH132" i="1"/>
  <c r="AI137" i="1"/>
  <c r="AA140" i="1"/>
  <c r="AM133" i="1"/>
  <c r="AG135" i="1"/>
  <c r="AN142" i="1"/>
  <c r="AA135" i="1"/>
  <c r="Z135" i="1"/>
  <c r="Z140" i="1"/>
  <c r="AI140" i="1"/>
  <c r="AB113" i="1"/>
  <c r="AJ113" i="1"/>
  <c r="AD113" i="1"/>
  <c r="AE113" i="1"/>
  <c r="AC113" i="1"/>
  <c r="AG114" i="1"/>
  <c r="AB114" i="1"/>
  <c r="AI114" i="1"/>
  <c r="AD114" i="1"/>
  <c r="AJ114" i="1"/>
  <c r="AH114" i="1"/>
  <c r="AA114" i="1"/>
  <c r="AG113" i="1"/>
  <c r="AM116" i="1"/>
  <c r="AB129" i="1"/>
  <c r="AJ129" i="1"/>
  <c r="AC129" i="1"/>
  <c r="AD129" i="1"/>
  <c r="AE129" i="1"/>
  <c r="AM129" i="1" s="1"/>
  <c r="AK129" i="1"/>
  <c r="AE114" i="1"/>
  <c r="AF120" i="1"/>
  <c r="AM120" i="1" s="1"/>
  <c r="AJ126" i="1"/>
  <c r="AE109" i="1"/>
  <c r="AN109" i="1" s="1"/>
  <c r="AE128" i="1"/>
  <c r="AA128" i="1"/>
  <c r="AE120" i="1"/>
  <c r="AJ118" i="1"/>
  <c r="Z111" i="1"/>
  <c r="AH111" i="1"/>
  <c r="AJ111" i="1"/>
  <c r="AK111" i="1"/>
  <c r="AB111" i="1"/>
  <c r="AA111" i="1"/>
  <c r="AE111" i="1"/>
  <c r="AN111" i="1" s="1"/>
  <c r="AI111" i="1"/>
  <c r="AC111" i="1"/>
  <c r="AG108" i="1"/>
  <c r="Z108" i="1"/>
  <c r="AA100" i="1"/>
  <c r="AI100" i="1"/>
  <c r="AB100" i="1"/>
  <c r="AD100" i="1"/>
  <c r="AN100" i="1" s="1"/>
  <c r="AC100" i="1"/>
  <c r="AJ100" i="1"/>
  <c r="AK100" i="1"/>
  <c r="AE115" i="1"/>
  <c r="AF115" i="1"/>
  <c r="AG115" i="1"/>
  <c r="AI115" i="1"/>
  <c r="AK130" i="1"/>
  <c r="AD115" i="1"/>
  <c r="AC115" i="1"/>
  <c r="AE123" i="1"/>
  <c r="AG123" i="1"/>
  <c r="AF123" i="1"/>
  <c r="AB120" i="1"/>
  <c r="AA121" i="1"/>
  <c r="Z129" i="1"/>
  <c r="AA116" i="1"/>
  <c r="AI116" i="1"/>
  <c r="AJ116" i="1"/>
  <c r="AC116" i="1"/>
  <c r="AD116" i="1"/>
  <c r="AN116" i="1" s="1"/>
  <c r="AK116" i="1"/>
  <c r="AB105" i="1"/>
  <c r="AJ105" i="1"/>
  <c r="AC105" i="1"/>
  <c r="AD105" i="1"/>
  <c r="AN105" i="1" s="1"/>
  <c r="AK105" i="1"/>
  <c r="AE105" i="1"/>
  <c r="Z127" i="1"/>
  <c r="AH127" i="1"/>
  <c r="AB127" i="1"/>
  <c r="AC127" i="1"/>
  <c r="AE127" i="1"/>
  <c r="AN127" i="1" s="1"/>
  <c r="AJ127" i="1"/>
  <c r="AK127" i="1"/>
  <c r="AC120" i="1"/>
  <c r="AI121" i="1"/>
  <c r="AF109" i="1"/>
  <c r="Z109" i="1"/>
  <c r="AA109" i="1"/>
  <c r="AC109" i="1"/>
  <c r="AG109" i="1"/>
  <c r="AH109" i="1"/>
  <c r="AI109" i="1"/>
  <c r="AC126" i="1"/>
  <c r="AK126" i="1"/>
  <c r="AF126" i="1"/>
  <c r="AH126" i="1"/>
  <c r="AD126" i="1"/>
  <c r="AA127" i="1"/>
  <c r="AF107" i="1"/>
  <c r="AG107" i="1"/>
  <c r="AI107" i="1"/>
  <c r="AE107" i="1"/>
  <c r="AN107" i="1" s="1"/>
  <c r="AN104" i="1"/>
  <c r="AK120" i="1"/>
  <c r="AK113" i="1"/>
  <c r="AM125" i="1"/>
  <c r="AD128" i="1"/>
  <c r="AN128" i="1" s="1"/>
  <c r="Z128" i="1"/>
  <c r="AF128" i="1"/>
  <c r="AM128" i="1" s="1"/>
  <c r="AH128" i="1"/>
  <c r="AG128" i="1"/>
  <c r="AF105" i="1"/>
  <c r="AJ131" i="1"/>
  <c r="AK131" i="1"/>
  <c r="AB131" i="1"/>
  <c r="AE131" i="1"/>
  <c r="AF131" i="1"/>
  <c r="AM131" i="1" s="1"/>
  <c r="AD131" i="1"/>
  <c r="AN131" i="1" s="1"/>
  <c r="AC131" i="1"/>
  <c r="AA124" i="1"/>
  <c r="AI124" i="1"/>
  <c r="AC124" i="1"/>
  <c r="AB124" i="1"/>
  <c r="AK124" i="1"/>
  <c r="AD124" i="1"/>
  <c r="AN124" i="1" s="1"/>
  <c r="AF124" i="1"/>
  <c r="AM124" i="1" s="1"/>
  <c r="AA105" i="1"/>
  <c r="AA113" i="1"/>
  <c r="AB121" i="1"/>
  <c r="AJ121" i="1"/>
  <c r="AD121" i="1"/>
  <c r="AN121" i="1" s="1"/>
  <c r="AE121" i="1"/>
  <c r="AK121" i="1"/>
  <c r="AC121" i="1"/>
  <c r="AK128" i="1"/>
  <c r="Z105" i="1"/>
  <c r="AI105" i="1"/>
  <c r="AH121" i="1"/>
  <c r="AG127" i="1"/>
  <c r="AI113" i="1"/>
  <c r="AC102" i="1"/>
  <c r="AK102" i="1"/>
  <c r="AD102" i="1"/>
  <c r="AN102" i="1" s="1"/>
  <c r="AF102" i="1"/>
  <c r="AM102" i="1" s="1"/>
  <c r="AH102" i="1"/>
  <c r="AA129" i="1"/>
  <c r="AH105" i="1"/>
  <c r="AD112" i="1"/>
  <c r="AN112" i="1" s="1"/>
  <c r="AG112" i="1"/>
  <c r="AH112" i="1"/>
  <c r="AJ112" i="1"/>
  <c r="Z112" i="1"/>
  <c r="AC118" i="1"/>
  <c r="AK118" i="1"/>
  <c r="AF118" i="1"/>
  <c r="Z118" i="1"/>
  <c r="AD118" i="1"/>
  <c r="Z124" i="1"/>
  <c r="AN125" i="1"/>
  <c r="AB112" i="1"/>
  <c r="AE126" i="1"/>
  <c r="AB102" i="1"/>
  <c r="AG106" i="1"/>
  <c r="Z106" i="1"/>
  <c r="AI106" i="1"/>
  <c r="AJ106" i="1"/>
  <c r="AB106" i="1"/>
  <c r="AA106" i="1"/>
  <c r="AG130" i="1"/>
  <c r="AJ130" i="1"/>
  <c r="AB128" i="1"/>
  <c r="Z123" i="1"/>
  <c r="AG122" i="1"/>
  <c r="AB122" i="1"/>
  <c r="AA122" i="1"/>
  <c r="AD122" i="1"/>
  <c r="AJ122" i="1"/>
  <c r="AH122" i="1"/>
  <c r="AI122" i="1"/>
  <c r="AG126" i="1"/>
  <c r="AF122" i="1"/>
  <c r="AA126" i="1"/>
  <c r="Z121" i="1"/>
  <c r="AC122" i="1"/>
  <c r="AN106" i="1"/>
  <c r="AF113" i="1"/>
  <c r="AH124" i="1"/>
  <c r="AL117" i="1"/>
  <c r="AF130" i="1"/>
  <c r="AM130" i="1" s="1"/>
  <c r="Z114" i="1"/>
  <c r="AB109" i="1"/>
  <c r="AI127" i="1"/>
  <c r="AJ102" i="1"/>
  <c r="AF106" i="1"/>
  <c r="AM106" i="1" s="1"/>
  <c r="AH130" i="1"/>
  <c r="AJ128" i="1"/>
  <c r="AF112" i="1"/>
  <c r="AM112" i="1" s="1"/>
  <c r="AH123" i="1"/>
  <c r="Z131" i="1"/>
  <c r="AG129" i="1"/>
  <c r="AD120" i="1"/>
  <c r="AN120" i="1" s="1"/>
  <c r="AG120" i="1"/>
  <c r="AH120" i="1"/>
  <c r="Z120" i="1"/>
  <c r="AJ120" i="1"/>
  <c r="AA120" i="1"/>
  <c r="AM121" i="1"/>
  <c r="AM127" i="1"/>
  <c r="AN123" i="1"/>
  <c r="AK114" i="1"/>
  <c r="AC110" i="1"/>
  <c r="AK110" i="1"/>
  <c r="AD110" i="1"/>
  <c r="AE110" i="1"/>
  <c r="AF110" i="1"/>
  <c r="AM110" i="1" s="1"/>
  <c r="AI126" i="1"/>
  <c r="AA108" i="1"/>
  <c r="AI108" i="1"/>
  <c r="AD108" i="1"/>
  <c r="AK108" i="1"/>
  <c r="AC108" i="1"/>
  <c r="AB126" i="1"/>
  <c r="AK122" i="1"/>
  <c r="AE108" i="1"/>
  <c r="AM108" i="1" s="1"/>
  <c r="AF114" i="1"/>
  <c r="AM114" i="1" s="1"/>
  <c r="AE122" i="1"/>
  <c r="AH110" i="1"/>
  <c r="AL119" i="1"/>
  <c r="AJ109" i="1"/>
  <c r="AG105" i="1"/>
  <c r="AK109" i="1"/>
  <c r="AI130" i="1"/>
  <c r="AA107" i="1"/>
  <c r="AL107" i="1" s="1"/>
  <c r="AL125" i="1"/>
  <c r="AH131" i="1"/>
  <c r="AB84" i="1"/>
  <c r="AF84" i="1"/>
  <c r="BQ79" i="1"/>
  <c r="AG79" i="1" s="1"/>
  <c r="BP76" i="1"/>
  <c r="BB77" i="1"/>
  <c r="BQ74" i="1"/>
  <c r="AD74" i="1" s="1"/>
  <c r="BP70" i="1"/>
  <c r="BQ67" i="1"/>
  <c r="AA67" i="1" s="1"/>
  <c r="BP84" i="1"/>
  <c r="BB73" i="1"/>
  <c r="BP78" i="1"/>
  <c r="BB71" i="1"/>
  <c r="BB67" i="1"/>
  <c r="BB68" i="1"/>
  <c r="BQ66" i="1"/>
  <c r="AD66" i="1" s="1"/>
  <c r="AT99" i="1"/>
  <c r="BB99" i="1" s="1"/>
  <c r="BQ99" i="1"/>
  <c r="Z99" i="1" s="1"/>
  <c r="AA91" i="1"/>
  <c r="AC91" i="1"/>
  <c r="BB89" i="1"/>
  <c r="AT81" i="1"/>
  <c r="BB81" i="1" s="1"/>
  <c r="BQ81" i="1"/>
  <c r="AG81" i="1" s="1"/>
  <c r="AU82" i="1"/>
  <c r="BB82" i="1" s="1"/>
  <c r="BQ98" i="1"/>
  <c r="AE98" i="1" s="1"/>
  <c r="BP98" i="1"/>
  <c r="AU95" i="1"/>
  <c r="BQ89" i="1"/>
  <c r="AC89" i="1" s="1"/>
  <c r="BP83" i="1"/>
  <c r="BB80" i="1"/>
  <c r="BP75" i="1"/>
  <c r="BP96" i="1"/>
  <c r="BQ96" i="1"/>
  <c r="AB96" i="1" s="1"/>
  <c r="BQ92" i="1"/>
  <c r="AD92" i="1" s="1"/>
  <c r="AT92" i="1"/>
  <c r="BQ90" i="1"/>
  <c r="AC90" i="1" s="1"/>
  <c r="AG84" i="1"/>
  <c r="AT83" i="1"/>
  <c r="BB83" i="1" s="1"/>
  <c r="BB75" i="1"/>
  <c r="AJ99" i="1"/>
  <c r="BQ94" i="1"/>
  <c r="AG94" i="1" s="1"/>
  <c r="BP92" i="1"/>
  <c r="AU92" i="1"/>
  <c r="AK87" i="1"/>
  <c r="AC87" i="1"/>
  <c r="Z84" i="1"/>
  <c r="AT79" i="1"/>
  <c r="BB79" i="1" s="1"/>
  <c r="BQ73" i="1"/>
  <c r="Z73" i="1" s="1"/>
  <c r="Z97" i="1"/>
  <c r="BQ82" i="1"/>
  <c r="AB82" i="1" s="1"/>
  <c r="BP79" i="1"/>
  <c r="BP99" i="1"/>
  <c r="BQ97" i="1"/>
  <c r="AK97" i="1" s="1"/>
  <c r="BB96" i="1"/>
  <c r="BQ86" i="1"/>
  <c r="AH86" i="1" s="1"/>
  <c r="AU86" i="1"/>
  <c r="BB86" i="1" s="1"/>
  <c r="AJ85" i="1"/>
  <c r="AU84" i="1"/>
  <c r="BQ83" i="1"/>
  <c r="AJ83" i="1" s="1"/>
  <c r="AH81" i="1"/>
  <c r="AC79" i="1"/>
  <c r="BQ75" i="1"/>
  <c r="AG75" i="1" s="1"/>
  <c r="BB72" i="1"/>
  <c r="AH97" i="1"/>
  <c r="AT87" i="1"/>
  <c r="BB87" i="1" s="1"/>
  <c r="BP86" i="1"/>
  <c r="BP93" i="1"/>
  <c r="BQ93" i="1"/>
  <c r="AA93" i="1" s="1"/>
  <c r="BP88" i="1"/>
  <c r="BQ88" i="1"/>
  <c r="AA88" i="1" s="1"/>
  <c r="AA86" i="1"/>
  <c r="AT84" i="1"/>
  <c r="AD84" i="1"/>
  <c r="BP74" i="1"/>
  <c r="BP90" i="1"/>
  <c r="AE90" i="1"/>
  <c r="BB90" i="1"/>
  <c r="BP85" i="1"/>
  <c r="BQ85" i="1"/>
  <c r="AK85" i="1" s="1"/>
  <c r="BP80" i="1"/>
  <c r="BQ80" i="1"/>
  <c r="AJ80" i="1" s="1"/>
  <c r="BQ76" i="1"/>
  <c r="AE76" i="1" s="1"/>
  <c r="AT76" i="1"/>
  <c r="BP77" i="1"/>
  <c r="BQ77" i="1"/>
  <c r="AB77" i="1" s="1"/>
  <c r="AB87" i="1"/>
  <c r="AJ87" i="1"/>
  <c r="AC84" i="1"/>
  <c r="AK84" i="1"/>
  <c r="AU98" i="1"/>
  <c r="BB98" i="1" s="1"/>
  <c r="BQ95" i="1"/>
  <c r="AD95" i="1" s="1"/>
  <c r="AT95" i="1"/>
  <c r="BB95" i="1" s="1"/>
  <c r="BP94" i="1"/>
  <c r="BP91" i="1"/>
  <c r="BB88" i="1"/>
  <c r="BQ78" i="1"/>
  <c r="AG78" i="1" s="1"/>
  <c r="AU76" i="1"/>
  <c r="AU74" i="1"/>
  <c r="BB74" i="1" s="1"/>
  <c r="BP97" i="1"/>
  <c r="BP89" i="1"/>
  <c r="BP81" i="1"/>
  <c r="BP73" i="1"/>
  <c r="BQ72" i="1"/>
  <c r="AC72" i="1" s="1"/>
  <c r="BP72" i="1"/>
  <c r="AA65" i="1"/>
  <c r="BB69" i="1"/>
  <c r="BB70" i="1"/>
  <c r="AK66" i="1"/>
  <c r="AA66" i="1"/>
  <c r="AI66" i="1"/>
  <c r="BB65" i="1"/>
  <c r="BP69" i="1"/>
  <c r="BQ71" i="1"/>
  <c r="Z71" i="1" s="1"/>
  <c r="BP66" i="1"/>
  <c r="BQ69" i="1"/>
  <c r="AD69" i="1" s="1"/>
  <c r="BP71" i="1"/>
  <c r="BQ68" i="1"/>
  <c r="AH68" i="1" s="1"/>
  <c r="BP68" i="1"/>
  <c r="BQ65" i="1"/>
  <c r="Z65" i="1" s="1"/>
  <c r="BP67" i="1"/>
  <c r="BQ70" i="1"/>
  <c r="AD70" i="1" s="1"/>
  <c r="BP65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BB92" i="1" l="1"/>
  <c r="AC96" i="1"/>
  <c r="AB91" i="1"/>
  <c r="AL126" i="1"/>
  <c r="AL122" i="1"/>
  <c r="AL138" i="1"/>
  <c r="AN137" i="1"/>
  <c r="AI71" i="1"/>
  <c r="AC74" i="1"/>
  <c r="AF91" i="1"/>
  <c r="AN101" i="1"/>
  <c r="AF96" i="1"/>
  <c r="AL120" i="1"/>
  <c r="AN118" i="1"/>
  <c r="AL134" i="1"/>
  <c r="AJ65" i="1"/>
  <c r="AL124" i="1"/>
  <c r="Z91" i="1"/>
  <c r="AD77" i="1"/>
  <c r="AK98" i="1"/>
  <c r="AC85" i="1"/>
  <c r="AL123" i="1"/>
  <c r="AL118" i="1"/>
  <c r="AM123" i="1"/>
  <c r="AN134" i="1"/>
  <c r="AN126" i="1"/>
  <c r="AL113" i="1"/>
  <c r="AK96" i="1"/>
  <c r="AH96" i="1"/>
  <c r="AA70" i="1"/>
  <c r="AH91" i="1"/>
  <c r="AM118" i="1"/>
  <c r="AL137" i="1"/>
  <c r="AH65" i="1"/>
  <c r="AD99" i="1"/>
  <c r="AL104" i="1"/>
  <c r="AL103" i="1"/>
  <c r="AE86" i="1"/>
  <c r="AM86" i="1" s="1"/>
  <c r="Z98" i="1"/>
  <c r="AL101" i="1"/>
  <c r="AF74" i="1"/>
  <c r="Z80" i="1"/>
  <c r="AA74" i="1"/>
  <c r="AH80" i="1"/>
  <c r="AA71" i="1"/>
  <c r="AH99" i="1"/>
  <c r="AI96" i="1"/>
  <c r="AJ84" i="1"/>
  <c r="AC98" i="1"/>
  <c r="AK72" i="1"/>
  <c r="AF80" i="1"/>
  <c r="AM115" i="1"/>
  <c r="AL100" i="1"/>
  <c r="AM107" i="1"/>
  <c r="AK79" i="1"/>
  <c r="AJ77" i="1"/>
  <c r="AE66" i="1"/>
  <c r="AG71" i="1"/>
  <c r="AB74" i="1"/>
  <c r="AA85" i="1"/>
  <c r="AF95" i="1"/>
  <c r="AE87" i="1"/>
  <c r="AA72" i="1"/>
  <c r="AD79" i="1"/>
  <c r="AN79" i="1" s="1"/>
  <c r="AF79" i="1"/>
  <c r="AD91" i="1"/>
  <c r="AH98" i="1"/>
  <c r="AE91" i="1"/>
  <c r="AN91" i="1" s="1"/>
  <c r="Z79" i="1"/>
  <c r="AL115" i="1"/>
  <c r="AA87" i="1"/>
  <c r="AE79" i="1"/>
  <c r="AJ98" i="1"/>
  <c r="AB98" i="1"/>
  <c r="Z72" i="1"/>
  <c r="AI79" i="1"/>
  <c r="AL110" i="1"/>
  <c r="AF69" i="1"/>
  <c r="AG66" i="1"/>
  <c r="AH84" i="1"/>
  <c r="AA96" i="1"/>
  <c r="AI85" i="1"/>
  <c r="AH72" i="1"/>
  <c r="AE84" i="1"/>
  <c r="AM84" i="1" s="1"/>
  <c r="AJ91" i="1"/>
  <c r="AC80" i="1"/>
  <c r="AJ93" i="1"/>
  <c r="AA84" i="1"/>
  <c r="Z96" i="1"/>
  <c r="AE95" i="1"/>
  <c r="AN95" i="1" s="1"/>
  <c r="AA99" i="1"/>
  <c r="AG85" i="1"/>
  <c r="AK91" i="1"/>
  <c r="AH79" i="1"/>
  <c r="AH66" i="1"/>
  <c r="AH74" i="1"/>
  <c r="AM113" i="1"/>
  <c r="AM109" i="1"/>
  <c r="AF87" i="1"/>
  <c r="AB79" i="1"/>
  <c r="AJ66" i="1"/>
  <c r="AI67" i="1"/>
  <c r="AF86" i="1"/>
  <c r="AI72" i="1"/>
  <c r="AG86" i="1"/>
  <c r="AI86" i="1"/>
  <c r="AJ72" i="1"/>
  <c r="AA79" i="1"/>
  <c r="AL102" i="1"/>
  <c r="AB66" i="1"/>
  <c r="AF71" i="1"/>
  <c r="AH71" i="1"/>
  <c r="AG74" i="1"/>
  <c r="Z87" i="1"/>
  <c r="AE74" i="1"/>
  <c r="AN74" i="1" s="1"/>
  <c r="AI74" i="1"/>
  <c r="BB84" i="1"/>
  <c r="AD87" i="1"/>
  <c r="AN87" i="1" s="1"/>
  <c r="AB85" i="1"/>
  <c r="AD97" i="1"/>
  <c r="AH87" i="1"/>
  <c r="AF97" i="1"/>
  <c r="AI87" i="1"/>
  <c r="Z74" i="1"/>
  <c r="AJ96" i="1"/>
  <c r="AG91" i="1"/>
  <c r="AJ79" i="1"/>
  <c r="AM137" i="1"/>
  <c r="AN140" i="1"/>
  <c r="AN135" i="1"/>
  <c r="AL136" i="1"/>
  <c r="AM140" i="1"/>
  <c r="AL135" i="1"/>
  <c r="AL132" i="1"/>
  <c r="AM135" i="1"/>
  <c r="AL140" i="1"/>
  <c r="AL108" i="1"/>
  <c r="AM126" i="1"/>
  <c r="AL109" i="1"/>
  <c r="AN129" i="1"/>
  <c r="AN113" i="1"/>
  <c r="AM122" i="1"/>
  <c r="AN114" i="1"/>
  <c r="AL131" i="1"/>
  <c r="AL121" i="1"/>
  <c r="AL129" i="1"/>
  <c r="AN110" i="1"/>
  <c r="AL114" i="1"/>
  <c r="AN122" i="1"/>
  <c r="AL112" i="1"/>
  <c r="AL128" i="1"/>
  <c r="AM111" i="1"/>
  <c r="AN115" i="1"/>
  <c r="AL111" i="1"/>
  <c r="AL106" i="1"/>
  <c r="AN108" i="1"/>
  <c r="AL105" i="1"/>
  <c r="AL127" i="1"/>
  <c r="AL130" i="1"/>
  <c r="AM105" i="1"/>
  <c r="AL116" i="1"/>
  <c r="AE67" i="1"/>
  <c r="Z67" i="1"/>
  <c r="AB75" i="1"/>
  <c r="AB83" i="1"/>
  <c r="AA78" i="1"/>
  <c r="Z83" i="1"/>
  <c r="AB67" i="1"/>
  <c r="AC66" i="1"/>
  <c r="AF67" i="1"/>
  <c r="AM67" i="1" s="1"/>
  <c r="AA77" i="1"/>
  <c r="AI78" i="1"/>
  <c r="AI77" i="1"/>
  <c r="AA80" i="1"/>
  <c r="AK81" i="1"/>
  <c r="AC67" i="1"/>
  <c r="Z66" i="1"/>
  <c r="AH67" i="1"/>
  <c r="AF81" i="1"/>
  <c r="AN66" i="1"/>
  <c r="AD67" i="1"/>
  <c r="AN67" i="1" s="1"/>
  <c r="BB76" i="1"/>
  <c r="AI80" i="1"/>
  <c r="AK67" i="1"/>
  <c r="AE69" i="1"/>
  <c r="AN69" i="1" s="1"/>
  <c r="AF66" i="1"/>
  <c r="AG67" i="1"/>
  <c r="AN84" i="1"/>
  <c r="Z81" i="1"/>
  <c r="AJ67" i="1"/>
  <c r="AJ74" i="1"/>
  <c r="AK74" i="1"/>
  <c r="AD81" i="1"/>
  <c r="AC76" i="1"/>
  <c r="AK76" i="1"/>
  <c r="Z76" i="1"/>
  <c r="AH76" i="1"/>
  <c r="AI76" i="1"/>
  <c r="AA76" i="1"/>
  <c r="AF76" i="1"/>
  <c r="AM76" i="1" s="1"/>
  <c r="AF83" i="1"/>
  <c r="AC83" i="1"/>
  <c r="AE83" i="1"/>
  <c r="AK83" i="1"/>
  <c r="AF78" i="1"/>
  <c r="AD93" i="1"/>
  <c r="AG97" i="1"/>
  <c r="AJ92" i="1"/>
  <c r="AE94" i="1"/>
  <c r="AA82" i="1"/>
  <c r="AI82" i="1"/>
  <c r="AG82" i="1"/>
  <c r="AD82" i="1"/>
  <c r="AF82" i="1"/>
  <c r="AE92" i="1"/>
  <c r="AN92" i="1" s="1"/>
  <c r="AF75" i="1"/>
  <c r="AC75" i="1"/>
  <c r="AK75" i="1"/>
  <c r="AE75" i="1"/>
  <c r="AD75" i="1"/>
  <c r="AF89" i="1"/>
  <c r="AJ82" i="1"/>
  <c r="AA90" i="1"/>
  <c r="AI90" i="1"/>
  <c r="AH90" i="1"/>
  <c r="AD90" i="1"/>
  <c r="AN90" i="1" s="1"/>
  <c r="AF90" i="1"/>
  <c r="AM90" i="1" s="1"/>
  <c r="AG90" i="1"/>
  <c r="AA83" i="1"/>
  <c r="AB90" i="1"/>
  <c r="AD83" i="1"/>
  <c r="AG88" i="1"/>
  <c r="AD88" i="1"/>
  <c r="AE88" i="1"/>
  <c r="AF88" i="1"/>
  <c r="AJ78" i="1"/>
  <c r="AK78" i="1"/>
  <c r="Z78" i="1"/>
  <c r="AH78" i="1"/>
  <c r="AB78" i="1"/>
  <c r="AC78" i="1"/>
  <c r="AD78" i="1"/>
  <c r="AD89" i="1"/>
  <c r="Z93" i="1"/>
  <c r="AH93" i="1"/>
  <c r="AE93" i="1"/>
  <c r="AF93" i="1"/>
  <c r="AK93" i="1"/>
  <c r="AG93" i="1"/>
  <c r="AC93" i="1"/>
  <c r="AC88" i="1"/>
  <c r="AC82" i="1"/>
  <c r="AI83" i="1"/>
  <c r="AC97" i="1"/>
  <c r="AE81" i="1"/>
  <c r="AN81" i="1" s="1"/>
  <c r="AJ81" i="1"/>
  <c r="AI81" i="1"/>
  <c r="AB81" i="1"/>
  <c r="AA81" i="1"/>
  <c r="AJ90" i="1"/>
  <c r="AA75" i="1"/>
  <c r="AB94" i="1"/>
  <c r="AC94" i="1"/>
  <c r="AH94" i="1"/>
  <c r="AD94" i="1"/>
  <c r="AJ94" i="1"/>
  <c r="AK94" i="1"/>
  <c r="Z94" i="1"/>
  <c r="AD76" i="1"/>
  <c r="AN76" i="1" s="1"/>
  <c r="Z90" i="1"/>
  <c r="AH88" i="1"/>
  <c r="AE73" i="1"/>
  <c r="AA73" i="1"/>
  <c r="AI73" i="1"/>
  <c r="AC73" i="1"/>
  <c r="AK73" i="1"/>
  <c r="AG73" i="1"/>
  <c r="AB73" i="1"/>
  <c r="AJ73" i="1"/>
  <c r="AG72" i="1"/>
  <c r="AD72" i="1"/>
  <c r="AB72" i="1"/>
  <c r="AF72" i="1"/>
  <c r="AE72" i="1"/>
  <c r="AJ75" i="1"/>
  <c r="Z82" i="1"/>
  <c r="AK90" i="1"/>
  <c r="AB95" i="1"/>
  <c r="AJ95" i="1"/>
  <c r="AH95" i="1"/>
  <c r="Z95" i="1"/>
  <c r="AA95" i="1"/>
  <c r="AG95" i="1"/>
  <c r="AI95" i="1"/>
  <c r="AK95" i="1"/>
  <c r="Z77" i="1"/>
  <c r="AH77" i="1"/>
  <c r="AK77" i="1"/>
  <c r="AC77" i="1"/>
  <c r="AE77" i="1"/>
  <c r="AN77" i="1" s="1"/>
  <c r="AF77" i="1"/>
  <c r="AG77" i="1"/>
  <c r="Z85" i="1"/>
  <c r="AH85" i="1"/>
  <c r="AE85" i="1"/>
  <c r="AF85" i="1"/>
  <c r="AI93" i="1"/>
  <c r="AE78" i="1"/>
  <c r="AB93" i="1"/>
  <c r="AG83" i="1"/>
  <c r="AD73" i="1"/>
  <c r="AK82" i="1"/>
  <c r="AI75" i="1"/>
  <c r="AC92" i="1"/>
  <c r="AK92" i="1"/>
  <c r="AI92" i="1"/>
  <c r="AH92" i="1"/>
  <c r="Z92" i="1"/>
  <c r="AA92" i="1"/>
  <c r="AE82" i="1"/>
  <c r="AJ76" i="1"/>
  <c r="AH82" i="1"/>
  <c r="AE89" i="1"/>
  <c r="AA89" i="1"/>
  <c r="AB89" i="1"/>
  <c r="AI89" i="1"/>
  <c r="AJ89" i="1"/>
  <c r="AG92" i="1"/>
  <c r="AB88" i="1"/>
  <c r="AG76" i="1"/>
  <c r="AK88" i="1"/>
  <c r="Z89" i="1"/>
  <c r="AI94" i="1"/>
  <c r="Z75" i="1"/>
  <c r="AH83" i="1"/>
  <c r="AK89" i="1"/>
  <c r="AF99" i="1"/>
  <c r="AE99" i="1"/>
  <c r="AN99" i="1" s="1"/>
  <c r="AK99" i="1"/>
  <c r="AC99" i="1"/>
  <c r="AG89" i="1"/>
  <c r="AF94" i="1"/>
  <c r="AI88" i="1"/>
  <c r="AB76" i="1"/>
  <c r="AA94" i="1"/>
  <c r="AF73" i="1"/>
  <c r="AH73" i="1"/>
  <c r="AG80" i="1"/>
  <c r="AE80" i="1"/>
  <c r="AM80" i="1" s="1"/>
  <c r="AD80" i="1"/>
  <c r="AB80" i="1"/>
  <c r="AG99" i="1"/>
  <c r="Z88" i="1"/>
  <c r="AD86" i="1"/>
  <c r="AK86" i="1"/>
  <c r="AJ86" i="1"/>
  <c r="AB86" i="1"/>
  <c r="Z86" i="1"/>
  <c r="AC86" i="1"/>
  <c r="AE97" i="1"/>
  <c r="AM97" i="1" s="1"/>
  <c r="AA97" i="1"/>
  <c r="AB97" i="1"/>
  <c r="AI97" i="1"/>
  <c r="AJ97" i="1"/>
  <c r="AC95" i="1"/>
  <c r="AK80" i="1"/>
  <c r="AH89" i="1"/>
  <c r="AB99" i="1"/>
  <c r="AD85" i="1"/>
  <c r="AN85" i="1" s="1"/>
  <c r="AG96" i="1"/>
  <c r="AD96" i="1"/>
  <c r="AE96" i="1"/>
  <c r="AM96" i="1" s="1"/>
  <c r="AH75" i="1"/>
  <c r="AC81" i="1"/>
  <c r="AF92" i="1"/>
  <c r="AM92" i="1" s="1"/>
  <c r="AA98" i="1"/>
  <c r="AI98" i="1"/>
  <c r="AF98" i="1"/>
  <c r="AM98" i="1" s="1"/>
  <c r="AD98" i="1"/>
  <c r="AN98" i="1" s="1"/>
  <c r="AG98" i="1"/>
  <c r="AJ88" i="1"/>
  <c r="AI99" i="1"/>
  <c r="AB92" i="1"/>
  <c r="Z68" i="1"/>
  <c r="AI68" i="1"/>
  <c r="AF68" i="1"/>
  <c r="AD68" i="1"/>
  <c r="AE68" i="1"/>
  <c r="AC68" i="1"/>
  <c r="AK68" i="1"/>
  <c r="AA68" i="1"/>
  <c r="AG65" i="1"/>
  <c r="AE65" i="1"/>
  <c r="AF65" i="1"/>
  <c r="AD65" i="1"/>
  <c r="AB70" i="1"/>
  <c r="AC65" i="1"/>
  <c r="AM66" i="1"/>
  <c r="AI70" i="1"/>
  <c r="AB68" i="1"/>
  <c r="AJ70" i="1"/>
  <c r="AK65" i="1"/>
  <c r="AG68" i="1"/>
  <c r="AJ68" i="1"/>
  <c r="AC70" i="1"/>
  <c r="AK70" i="1"/>
  <c r="AC69" i="1"/>
  <c r="AK69" i="1"/>
  <c r="AI69" i="1"/>
  <c r="AJ69" i="1"/>
  <c r="Z69" i="1"/>
  <c r="AH69" i="1"/>
  <c r="AA69" i="1"/>
  <c r="AB69" i="1"/>
  <c r="AG69" i="1"/>
  <c r="Z70" i="1"/>
  <c r="AH70" i="1"/>
  <c r="AG70" i="1"/>
  <c r="AE70" i="1"/>
  <c r="AN70" i="1" s="1"/>
  <c r="AF70" i="1"/>
  <c r="AK71" i="1"/>
  <c r="AD71" i="1"/>
  <c r="AB71" i="1"/>
  <c r="AJ71" i="1"/>
  <c r="AC71" i="1"/>
  <c r="AE71" i="1"/>
  <c r="AI65" i="1"/>
  <c r="AB65" i="1"/>
  <c r="E7" i="2"/>
  <c r="E8" i="2" s="1"/>
  <c r="E9" i="2" s="1"/>
  <c r="E10" i="2" s="1"/>
  <c r="E11" i="2" s="1"/>
  <c r="E12" i="2" s="1"/>
  <c r="E13" i="2" s="1"/>
  <c r="E14" i="2" s="1"/>
  <c r="E15" i="2" s="1"/>
  <c r="E16" i="2" s="1"/>
  <c r="E17" i="2" s="1"/>
  <c r="E18" i="2" s="1"/>
  <c r="E19" i="2" s="1"/>
  <c r="E20" i="2" s="1"/>
  <c r="E21" i="2" s="1"/>
  <c r="E22" i="2" s="1"/>
  <c r="E23" i="2" s="1"/>
  <c r="E24" i="2" s="1"/>
  <c r="E25" i="2" s="1"/>
  <c r="E26" i="2" s="1"/>
  <c r="E27" i="2" s="1"/>
  <c r="E28" i="2" s="1"/>
  <c r="E29" i="2" s="1"/>
  <c r="E30" i="2" s="1"/>
  <c r="E31" i="2" s="1"/>
  <c r="E32" i="2" s="1"/>
  <c r="E33" i="2" s="1"/>
  <c r="E34" i="2" s="1"/>
  <c r="E35" i="2" s="1"/>
  <c r="E36" i="2" s="1"/>
  <c r="E37" i="2" s="1"/>
  <c r="E38" i="2" s="1"/>
  <c r="E39" i="2" s="1"/>
  <c r="E40" i="2" s="1"/>
  <c r="E41" i="2" s="1"/>
  <c r="E42" i="2" s="1"/>
  <c r="E43" i="2" s="1"/>
  <c r="E44" i="2" s="1"/>
  <c r="E45" i="2" s="1"/>
  <c r="E46" i="2" s="1"/>
  <c r="E47" i="2" s="1"/>
  <c r="E48" i="2" s="1"/>
  <c r="E49" i="2" s="1"/>
  <c r="E50" i="2" s="1"/>
  <c r="E51" i="2" s="1"/>
  <c r="E52" i="2" s="1"/>
  <c r="E53" i="2" s="1"/>
  <c r="E54" i="2" s="1"/>
  <c r="E55" i="2" s="1"/>
  <c r="E56" i="2" s="1"/>
  <c r="E57" i="2" s="1"/>
  <c r="E58" i="2" s="1"/>
  <c r="E59" i="2" s="1"/>
  <c r="E60" i="2" s="1"/>
  <c r="E61" i="2" s="1"/>
  <c r="E62" i="2" s="1"/>
  <c r="E63" i="2" s="1"/>
  <c r="E64" i="2" s="1"/>
  <c r="E65" i="2" s="1"/>
  <c r="E66" i="2" s="1"/>
  <c r="E67" i="2" s="1"/>
  <c r="E68" i="2" s="1"/>
  <c r="E69" i="2" s="1"/>
  <c r="E70" i="2" s="1"/>
  <c r="E71" i="2" s="1"/>
  <c r="E72" i="2" s="1"/>
  <c r="E73" i="2" s="1"/>
  <c r="E74" i="2" s="1"/>
  <c r="E75" i="2" s="1"/>
  <c r="E76" i="2" s="1"/>
  <c r="E77" i="2" s="1"/>
  <c r="E78" i="2" s="1"/>
  <c r="E79" i="2" s="1"/>
  <c r="E80" i="2" s="1"/>
  <c r="E81" i="2" s="1"/>
  <c r="E82" i="2" s="1"/>
  <c r="E83" i="2" s="1"/>
  <c r="E84" i="2" s="1"/>
  <c r="E85" i="2" s="1"/>
  <c r="E86" i="2" s="1"/>
  <c r="E87" i="2" s="1"/>
  <c r="E88" i="2" s="1"/>
  <c r="E89" i="2" s="1"/>
  <c r="E90" i="2" s="1"/>
  <c r="E91" i="2" s="1"/>
  <c r="E92" i="2" s="1"/>
  <c r="E93" i="2" s="1"/>
  <c r="E94" i="2" s="1"/>
  <c r="E95" i="2" s="1"/>
  <c r="E96" i="2" s="1"/>
  <c r="E97" i="2" s="1"/>
  <c r="E98" i="2" s="1"/>
  <c r="E99" i="2" s="1"/>
  <c r="E100" i="2" s="1"/>
  <c r="E101" i="2" s="1"/>
  <c r="E102" i="2" s="1"/>
  <c r="E103" i="2" s="1"/>
  <c r="E104" i="2" s="1"/>
  <c r="E105" i="2" s="1"/>
  <c r="E106" i="2" s="1"/>
  <c r="E107" i="2" s="1"/>
  <c r="E108" i="2" s="1"/>
  <c r="E109" i="2" s="1"/>
  <c r="E110" i="2" s="1"/>
  <c r="E111" i="2" s="1"/>
  <c r="E112" i="2" s="1"/>
  <c r="E113" i="2" s="1"/>
  <c r="E114" i="2" s="1"/>
  <c r="E115" i="2" s="1"/>
  <c r="E116" i="2" s="1"/>
  <c r="E117" i="2" s="1"/>
  <c r="E118" i="2" s="1"/>
  <c r="E119" i="2" s="1"/>
  <c r="E120" i="2" s="1"/>
  <c r="E121" i="2" s="1"/>
  <c r="E122" i="2" s="1"/>
  <c r="E123" i="2" s="1"/>
  <c r="E124" i="2" s="1"/>
  <c r="E125" i="2" s="1"/>
  <c r="E126" i="2" s="1"/>
  <c r="E127" i="2" s="1"/>
  <c r="E128" i="2" s="1"/>
  <c r="F7" i="2" l="1"/>
  <c r="F15" i="2"/>
  <c r="F23" i="2"/>
  <c r="F31" i="2"/>
  <c r="F39" i="2"/>
  <c r="F47" i="2"/>
  <c r="F55" i="2"/>
  <c r="F63" i="2"/>
  <c r="F71" i="2"/>
  <c r="F79" i="2"/>
  <c r="F87" i="2"/>
  <c r="F95" i="2"/>
  <c r="F103" i="2"/>
  <c r="F111" i="2"/>
  <c r="F119" i="2"/>
  <c r="F127" i="2"/>
  <c r="F18" i="2"/>
  <c r="F42" i="2"/>
  <c r="F66" i="2"/>
  <c r="F90" i="2"/>
  <c r="F106" i="2"/>
  <c r="F29" i="2"/>
  <c r="F77" i="2"/>
  <c r="F125" i="2"/>
  <c r="F30" i="2"/>
  <c r="F62" i="2"/>
  <c r="F94" i="2"/>
  <c r="F126" i="2"/>
  <c r="F8" i="2"/>
  <c r="F16" i="2"/>
  <c r="F24" i="2"/>
  <c r="F32" i="2"/>
  <c r="F40" i="2"/>
  <c r="F48" i="2"/>
  <c r="F56" i="2"/>
  <c r="F64" i="2"/>
  <c r="F72" i="2"/>
  <c r="F80" i="2"/>
  <c r="F88" i="2"/>
  <c r="F96" i="2"/>
  <c r="F104" i="2"/>
  <c r="F112" i="2"/>
  <c r="F120" i="2"/>
  <c r="F128" i="2"/>
  <c r="F26" i="2"/>
  <c r="F58" i="2"/>
  <c r="F82" i="2"/>
  <c r="F114" i="2"/>
  <c r="F68" i="2"/>
  <c r="F84" i="2"/>
  <c r="F108" i="2"/>
  <c r="F5" i="2"/>
  <c r="F45" i="2"/>
  <c r="F69" i="2"/>
  <c r="F101" i="2"/>
  <c r="F6" i="2"/>
  <c r="F38" i="2"/>
  <c r="F78" i="2"/>
  <c r="F110" i="2"/>
  <c r="F9" i="2"/>
  <c r="F17" i="2"/>
  <c r="F25" i="2"/>
  <c r="F33" i="2"/>
  <c r="F41" i="2"/>
  <c r="F49" i="2"/>
  <c r="F57" i="2"/>
  <c r="F65" i="2"/>
  <c r="F73" i="2"/>
  <c r="F81" i="2"/>
  <c r="F89" i="2"/>
  <c r="F97" i="2"/>
  <c r="F105" i="2"/>
  <c r="F113" i="2"/>
  <c r="F121" i="2"/>
  <c r="F10" i="2"/>
  <c r="F34" i="2"/>
  <c r="F50" i="2"/>
  <c r="F74" i="2"/>
  <c r="F98" i="2"/>
  <c r="F122" i="2"/>
  <c r="F52" i="2"/>
  <c r="F92" i="2"/>
  <c r="F116" i="2"/>
  <c r="F13" i="2"/>
  <c r="F37" i="2"/>
  <c r="F61" i="2"/>
  <c r="F93" i="2"/>
  <c r="F117" i="2"/>
  <c r="F22" i="2"/>
  <c r="F46" i="2"/>
  <c r="F70" i="2"/>
  <c r="F102" i="2"/>
  <c r="F11" i="2"/>
  <c r="F19" i="2"/>
  <c r="F27" i="2"/>
  <c r="F35" i="2"/>
  <c r="F43" i="2"/>
  <c r="F51" i="2"/>
  <c r="F59" i="2"/>
  <c r="F67" i="2"/>
  <c r="F75" i="2"/>
  <c r="F83" i="2"/>
  <c r="F91" i="2"/>
  <c r="F99" i="2"/>
  <c r="F107" i="2"/>
  <c r="F115" i="2"/>
  <c r="F123" i="2"/>
  <c r="F12" i="2"/>
  <c r="F20" i="2"/>
  <c r="F28" i="2"/>
  <c r="F36" i="2"/>
  <c r="F44" i="2"/>
  <c r="F60" i="2"/>
  <c r="F76" i="2"/>
  <c r="F100" i="2"/>
  <c r="F124" i="2"/>
  <c r="F21" i="2"/>
  <c r="F53" i="2"/>
  <c r="F85" i="2"/>
  <c r="F109" i="2"/>
  <c r="F14" i="2"/>
  <c r="F54" i="2"/>
  <c r="F86" i="2"/>
  <c r="F118" i="2"/>
  <c r="AM77" i="1"/>
  <c r="AL99" i="1"/>
  <c r="AN86" i="1"/>
  <c r="AL80" i="1"/>
  <c r="AM79" i="1"/>
  <c r="AL91" i="1"/>
  <c r="AL79" i="1"/>
  <c r="AM95" i="1"/>
  <c r="AL74" i="1"/>
  <c r="AL72" i="1"/>
  <c r="AM81" i="1"/>
  <c r="AN97" i="1"/>
  <c r="AL94" i="1"/>
  <c r="AL84" i="1"/>
  <c r="AM69" i="1"/>
  <c r="AL87" i="1"/>
  <c r="AL81" i="1"/>
  <c r="AM94" i="1"/>
  <c r="AL66" i="1"/>
  <c r="AM71" i="1"/>
  <c r="AM91" i="1"/>
  <c r="AN82" i="1"/>
  <c r="AL67" i="1"/>
  <c r="AN94" i="1"/>
  <c r="AM74" i="1"/>
  <c r="AL98" i="1"/>
  <c r="AL97" i="1"/>
  <c r="AL88" i="1"/>
  <c r="AM87" i="1"/>
  <c r="AN68" i="1"/>
  <c r="AN83" i="1"/>
  <c r="AM75" i="1"/>
  <c r="AL71" i="1"/>
  <c r="AM68" i="1"/>
  <c r="AL65" i="1"/>
  <c r="AL78" i="1"/>
  <c r="AM83" i="1"/>
  <c r="AL73" i="1"/>
  <c r="AN75" i="1"/>
  <c r="AN93" i="1"/>
  <c r="AN96" i="1"/>
  <c r="AM78" i="1"/>
  <c r="AL95" i="1"/>
  <c r="AM85" i="1"/>
  <c r="AN89" i="1"/>
  <c r="AM88" i="1"/>
  <c r="AL76" i="1"/>
  <c r="AN78" i="1"/>
  <c r="AL96" i="1"/>
  <c r="AN72" i="1"/>
  <c r="AM99" i="1"/>
  <c r="AL89" i="1"/>
  <c r="AL77" i="1"/>
  <c r="AM89" i="1"/>
  <c r="AN73" i="1"/>
  <c r="AL85" i="1"/>
  <c r="AN88" i="1"/>
  <c r="AL75" i="1"/>
  <c r="AM72" i="1"/>
  <c r="AL93" i="1"/>
  <c r="AM73" i="1"/>
  <c r="AL83" i="1"/>
  <c r="AL92" i="1"/>
  <c r="AL86" i="1"/>
  <c r="AN80" i="1"/>
  <c r="AL82" i="1"/>
  <c r="AL90" i="1"/>
  <c r="AM93" i="1"/>
  <c r="AM82" i="1"/>
  <c r="AM70" i="1"/>
  <c r="AL69" i="1"/>
  <c r="AN65" i="1"/>
  <c r="AL70" i="1"/>
  <c r="AN71" i="1"/>
  <c r="AM65" i="1"/>
  <c r="AL68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5" i="1"/>
  <c r="O51" i="1"/>
  <c r="AP51" i="1"/>
  <c r="AQ51" i="1"/>
  <c r="AR51" i="1"/>
  <c r="AS51" i="1"/>
  <c r="AV51" i="1"/>
  <c r="AW51" i="1"/>
  <c r="AX51" i="1"/>
  <c r="AY51" i="1"/>
  <c r="AZ51" i="1"/>
  <c r="BA51" i="1"/>
  <c r="BD51" i="1"/>
  <c r="BE51" i="1"/>
  <c r="BF51" i="1"/>
  <c r="BG51" i="1"/>
  <c r="BH51" i="1"/>
  <c r="AU51" i="1" s="1"/>
  <c r="BI51" i="1"/>
  <c r="AT51" i="1" s="1"/>
  <c r="BJ51" i="1"/>
  <c r="BK51" i="1"/>
  <c r="BL51" i="1"/>
  <c r="BM51" i="1"/>
  <c r="BN51" i="1"/>
  <c r="BO51" i="1"/>
  <c r="O52" i="1"/>
  <c r="AP52" i="1"/>
  <c r="AQ52" i="1"/>
  <c r="AR52" i="1"/>
  <c r="AS52" i="1"/>
  <c r="AV52" i="1"/>
  <c r="AW52" i="1"/>
  <c r="AX52" i="1"/>
  <c r="AY52" i="1"/>
  <c r="AZ52" i="1"/>
  <c r="BA52" i="1"/>
  <c r="BD52" i="1"/>
  <c r="BE52" i="1"/>
  <c r="BF52" i="1"/>
  <c r="BG52" i="1"/>
  <c r="BH52" i="1"/>
  <c r="AU52" i="1" s="1"/>
  <c r="BI52" i="1"/>
  <c r="AT52" i="1" s="1"/>
  <c r="BJ52" i="1"/>
  <c r="BK52" i="1"/>
  <c r="BL52" i="1"/>
  <c r="BM52" i="1"/>
  <c r="BN52" i="1"/>
  <c r="BO52" i="1"/>
  <c r="O53" i="1"/>
  <c r="AP53" i="1"/>
  <c r="AQ53" i="1"/>
  <c r="AR53" i="1"/>
  <c r="AS53" i="1"/>
  <c r="AV53" i="1"/>
  <c r="AW53" i="1"/>
  <c r="AX53" i="1"/>
  <c r="AY53" i="1"/>
  <c r="AZ53" i="1"/>
  <c r="BA53" i="1"/>
  <c r="BD53" i="1"/>
  <c r="BE53" i="1"/>
  <c r="BF53" i="1"/>
  <c r="BG53" i="1"/>
  <c r="BH53" i="1"/>
  <c r="BI53" i="1"/>
  <c r="AT53" i="1" s="1"/>
  <c r="BJ53" i="1"/>
  <c r="BK53" i="1"/>
  <c r="BL53" i="1"/>
  <c r="BM53" i="1"/>
  <c r="BN53" i="1"/>
  <c r="BO53" i="1"/>
  <c r="O54" i="1"/>
  <c r="AP54" i="1"/>
  <c r="AQ54" i="1"/>
  <c r="AR54" i="1"/>
  <c r="AS54" i="1"/>
  <c r="AV54" i="1"/>
  <c r="AW54" i="1"/>
  <c r="AX54" i="1"/>
  <c r="AY54" i="1"/>
  <c r="AZ54" i="1"/>
  <c r="BA54" i="1"/>
  <c r="BD54" i="1"/>
  <c r="BE54" i="1"/>
  <c r="BF54" i="1"/>
  <c r="BG54" i="1"/>
  <c r="BH54" i="1"/>
  <c r="AU54" i="1" s="1"/>
  <c r="BI54" i="1"/>
  <c r="AT54" i="1" s="1"/>
  <c r="BJ54" i="1"/>
  <c r="BK54" i="1"/>
  <c r="BL54" i="1"/>
  <c r="BM54" i="1"/>
  <c r="BN54" i="1"/>
  <c r="BO54" i="1"/>
  <c r="O55" i="1"/>
  <c r="AP55" i="1"/>
  <c r="AQ55" i="1"/>
  <c r="AR55" i="1"/>
  <c r="AS55" i="1"/>
  <c r="AV55" i="1"/>
  <c r="AW55" i="1"/>
  <c r="AX55" i="1"/>
  <c r="AY55" i="1"/>
  <c r="AZ55" i="1"/>
  <c r="BA55" i="1"/>
  <c r="BD55" i="1"/>
  <c r="BE55" i="1"/>
  <c r="BF55" i="1"/>
  <c r="BG55" i="1"/>
  <c r="BH55" i="1"/>
  <c r="AU55" i="1" s="1"/>
  <c r="BI55" i="1"/>
  <c r="AT55" i="1" s="1"/>
  <c r="BJ55" i="1"/>
  <c r="BK55" i="1"/>
  <c r="BL55" i="1"/>
  <c r="BM55" i="1"/>
  <c r="BN55" i="1"/>
  <c r="BO55" i="1"/>
  <c r="O56" i="1"/>
  <c r="AP56" i="1"/>
  <c r="AQ56" i="1"/>
  <c r="AR56" i="1"/>
  <c r="AS56" i="1"/>
  <c r="AV56" i="1"/>
  <c r="AW56" i="1"/>
  <c r="AX56" i="1"/>
  <c r="AY56" i="1"/>
  <c r="AZ56" i="1"/>
  <c r="BA56" i="1"/>
  <c r="BD56" i="1"/>
  <c r="BE56" i="1"/>
  <c r="BF56" i="1"/>
  <c r="BG56" i="1"/>
  <c r="BH56" i="1"/>
  <c r="AU56" i="1" s="1"/>
  <c r="BI56" i="1"/>
  <c r="AT56" i="1" s="1"/>
  <c r="BJ56" i="1"/>
  <c r="BK56" i="1"/>
  <c r="BL56" i="1"/>
  <c r="BM56" i="1"/>
  <c r="BN56" i="1"/>
  <c r="BO56" i="1"/>
  <c r="O57" i="1"/>
  <c r="AP57" i="1"/>
  <c r="AQ57" i="1"/>
  <c r="AR57" i="1"/>
  <c r="AS57" i="1"/>
  <c r="AV57" i="1"/>
  <c r="AW57" i="1"/>
  <c r="AX57" i="1"/>
  <c r="AY57" i="1"/>
  <c r="AZ57" i="1"/>
  <c r="BA57" i="1"/>
  <c r="BD57" i="1"/>
  <c r="BE57" i="1"/>
  <c r="BF57" i="1"/>
  <c r="BG57" i="1"/>
  <c r="BH57" i="1"/>
  <c r="AU57" i="1" s="1"/>
  <c r="BI57" i="1"/>
  <c r="AT57" i="1" s="1"/>
  <c r="BJ57" i="1"/>
  <c r="BK57" i="1"/>
  <c r="BL57" i="1"/>
  <c r="BM57" i="1"/>
  <c r="BN57" i="1"/>
  <c r="BO57" i="1"/>
  <c r="O58" i="1"/>
  <c r="AP58" i="1"/>
  <c r="AQ58" i="1"/>
  <c r="AR58" i="1"/>
  <c r="AS58" i="1"/>
  <c r="AV58" i="1"/>
  <c r="AW58" i="1"/>
  <c r="AX58" i="1"/>
  <c r="AY58" i="1"/>
  <c r="AZ58" i="1"/>
  <c r="BA58" i="1"/>
  <c r="BD58" i="1"/>
  <c r="BE58" i="1"/>
  <c r="BF58" i="1"/>
  <c r="BG58" i="1"/>
  <c r="BH58" i="1"/>
  <c r="BI58" i="1"/>
  <c r="BJ58" i="1"/>
  <c r="BK58" i="1"/>
  <c r="BL58" i="1"/>
  <c r="BM58" i="1"/>
  <c r="BN58" i="1"/>
  <c r="BO58" i="1"/>
  <c r="O59" i="1"/>
  <c r="AP59" i="1"/>
  <c r="AQ59" i="1"/>
  <c r="AR59" i="1"/>
  <c r="AS59" i="1"/>
  <c r="AV59" i="1"/>
  <c r="AW59" i="1"/>
  <c r="AX59" i="1"/>
  <c r="AY59" i="1"/>
  <c r="AZ59" i="1"/>
  <c r="BA59" i="1"/>
  <c r="BD59" i="1"/>
  <c r="BE59" i="1"/>
  <c r="BF59" i="1"/>
  <c r="BG59" i="1"/>
  <c r="BH59" i="1"/>
  <c r="AU59" i="1" s="1"/>
  <c r="BI59" i="1"/>
  <c r="AT59" i="1" s="1"/>
  <c r="BJ59" i="1"/>
  <c r="BK59" i="1"/>
  <c r="BL59" i="1"/>
  <c r="BM59" i="1"/>
  <c r="BN59" i="1"/>
  <c r="BO59" i="1"/>
  <c r="O60" i="1"/>
  <c r="AP60" i="1"/>
  <c r="AQ60" i="1"/>
  <c r="AR60" i="1"/>
  <c r="AS60" i="1"/>
  <c r="AV60" i="1"/>
  <c r="AW60" i="1"/>
  <c r="AX60" i="1"/>
  <c r="AY60" i="1"/>
  <c r="AZ60" i="1"/>
  <c r="BA60" i="1"/>
  <c r="BD60" i="1"/>
  <c r="BE60" i="1"/>
  <c r="BF60" i="1"/>
  <c r="BG60" i="1"/>
  <c r="BH60" i="1"/>
  <c r="AU60" i="1" s="1"/>
  <c r="BI60" i="1"/>
  <c r="AT60" i="1" s="1"/>
  <c r="BJ60" i="1"/>
  <c r="BK60" i="1"/>
  <c r="BL60" i="1"/>
  <c r="BM60" i="1"/>
  <c r="BN60" i="1"/>
  <c r="BO60" i="1"/>
  <c r="O61" i="1"/>
  <c r="AP61" i="1"/>
  <c r="AQ61" i="1"/>
  <c r="AR61" i="1"/>
  <c r="AS61" i="1"/>
  <c r="AV61" i="1"/>
  <c r="AW61" i="1"/>
  <c r="AX61" i="1"/>
  <c r="AY61" i="1"/>
  <c r="AZ61" i="1"/>
  <c r="BA61" i="1"/>
  <c r="BD61" i="1"/>
  <c r="BE61" i="1"/>
  <c r="BF61" i="1"/>
  <c r="BG61" i="1"/>
  <c r="BH61" i="1"/>
  <c r="BI61" i="1"/>
  <c r="AT61" i="1" s="1"/>
  <c r="BJ61" i="1"/>
  <c r="BK61" i="1"/>
  <c r="BL61" i="1"/>
  <c r="BM61" i="1"/>
  <c r="BN61" i="1"/>
  <c r="BO61" i="1"/>
  <c r="O62" i="1"/>
  <c r="AP62" i="1"/>
  <c r="AQ62" i="1"/>
  <c r="AR62" i="1"/>
  <c r="AS62" i="1"/>
  <c r="AV62" i="1"/>
  <c r="AW62" i="1"/>
  <c r="AX62" i="1"/>
  <c r="AY62" i="1"/>
  <c r="AZ62" i="1"/>
  <c r="BA62" i="1"/>
  <c r="BD62" i="1"/>
  <c r="BE62" i="1"/>
  <c r="BF62" i="1"/>
  <c r="BG62" i="1"/>
  <c r="BH62" i="1"/>
  <c r="AU62" i="1" s="1"/>
  <c r="BI62" i="1"/>
  <c r="AT62" i="1" s="1"/>
  <c r="BJ62" i="1"/>
  <c r="BK62" i="1"/>
  <c r="BL62" i="1"/>
  <c r="BM62" i="1"/>
  <c r="BN62" i="1"/>
  <c r="BO62" i="1"/>
  <c r="O63" i="1"/>
  <c r="AP63" i="1"/>
  <c r="AQ63" i="1"/>
  <c r="AR63" i="1"/>
  <c r="AS63" i="1"/>
  <c r="AV63" i="1"/>
  <c r="AW63" i="1"/>
  <c r="AX63" i="1"/>
  <c r="AY63" i="1"/>
  <c r="AZ63" i="1"/>
  <c r="BA63" i="1"/>
  <c r="BD63" i="1"/>
  <c r="BE63" i="1"/>
  <c r="BF63" i="1"/>
  <c r="BG63" i="1"/>
  <c r="BH63" i="1"/>
  <c r="AU63" i="1" s="1"/>
  <c r="BI63" i="1"/>
  <c r="BJ63" i="1"/>
  <c r="BK63" i="1"/>
  <c r="BL63" i="1"/>
  <c r="BM63" i="1"/>
  <c r="BN63" i="1"/>
  <c r="BO63" i="1"/>
  <c r="O64" i="1"/>
  <c r="AP64" i="1"/>
  <c r="AQ64" i="1"/>
  <c r="AR64" i="1"/>
  <c r="AS64" i="1"/>
  <c r="AV64" i="1"/>
  <c r="AW64" i="1"/>
  <c r="AX64" i="1"/>
  <c r="AY64" i="1"/>
  <c r="AZ64" i="1"/>
  <c r="BA64" i="1"/>
  <c r="BD64" i="1"/>
  <c r="BE64" i="1"/>
  <c r="BF64" i="1"/>
  <c r="BG64" i="1"/>
  <c r="BH64" i="1"/>
  <c r="AU64" i="1" s="1"/>
  <c r="BI64" i="1"/>
  <c r="AT64" i="1" s="1"/>
  <c r="BJ64" i="1"/>
  <c r="BK64" i="1"/>
  <c r="BL64" i="1"/>
  <c r="BM64" i="1"/>
  <c r="BN64" i="1"/>
  <c r="BO64" i="1"/>
  <c r="BQ60" i="1" l="1"/>
  <c r="AK60" i="1" s="1"/>
  <c r="BB64" i="1"/>
  <c r="BB60" i="1"/>
  <c r="BQ58" i="1"/>
  <c r="AA58" i="1" s="1"/>
  <c r="BB57" i="1"/>
  <c r="BQ61" i="1"/>
  <c r="AH61" i="1" s="1"/>
  <c r="BP53" i="1"/>
  <c r="BB52" i="1"/>
  <c r="BP56" i="1"/>
  <c r="BB55" i="1"/>
  <c r="BB54" i="1"/>
  <c r="BB56" i="1"/>
  <c r="BQ63" i="1"/>
  <c r="AG58" i="1"/>
  <c r="AT58" i="1"/>
  <c r="BP57" i="1"/>
  <c r="BQ57" i="1"/>
  <c r="AA57" i="1" s="1"/>
  <c r="BQ53" i="1"/>
  <c r="AJ53" i="1" s="1"/>
  <c r="BQ52" i="1"/>
  <c r="AG52" i="1" s="1"/>
  <c r="BP62" i="1"/>
  <c r="BQ62" i="1"/>
  <c r="AI62" i="1" s="1"/>
  <c r="Z60" i="1"/>
  <c r="BP58" i="1"/>
  <c r="AU58" i="1"/>
  <c r="BB51" i="1"/>
  <c r="BQ55" i="1"/>
  <c r="AG55" i="1" s="1"/>
  <c r="AU61" i="1"/>
  <c r="BB61" i="1" s="1"/>
  <c r="BB59" i="1"/>
  <c r="BP61" i="1"/>
  <c r="BP63" i="1"/>
  <c r="BB62" i="1"/>
  <c r="AF60" i="1"/>
  <c r="BP55" i="1"/>
  <c r="BQ59" i="1"/>
  <c r="AD59" i="1" s="1"/>
  <c r="AT63" i="1"/>
  <c r="BB63" i="1" s="1"/>
  <c r="BP64" i="1"/>
  <c r="AU53" i="1"/>
  <c r="BB53" i="1" s="1"/>
  <c r="BP60" i="1"/>
  <c r="BP52" i="1"/>
  <c r="BQ54" i="1"/>
  <c r="AB54" i="1" s="1"/>
  <c r="BQ51" i="1"/>
  <c r="AI51" i="1" s="1"/>
  <c r="BQ64" i="1"/>
  <c r="AK64" i="1" s="1"/>
  <c r="BP59" i="1"/>
  <c r="BQ56" i="1"/>
  <c r="AC56" i="1" s="1"/>
  <c r="BP51" i="1"/>
  <c r="BP54" i="1"/>
  <c r="BN5" i="1"/>
  <c r="BO5" i="1"/>
  <c r="BN6" i="1"/>
  <c r="BO6" i="1"/>
  <c r="BN7" i="1"/>
  <c r="BO7" i="1"/>
  <c r="BN8" i="1"/>
  <c r="BO8" i="1"/>
  <c r="BN9" i="1"/>
  <c r="BO9" i="1"/>
  <c r="BN10" i="1"/>
  <c r="BO10" i="1"/>
  <c r="BN11" i="1"/>
  <c r="BO11" i="1"/>
  <c r="BN12" i="1"/>
  <c r="BO12" i="1"/>
  <c r="BN13" i="1"/>
  <c r="BO13" i="1"/>
  <c r="BN14" i="1"/>
  <c r="BO14" i="1"/>
  <c r="BN15" i="1"/>
  <c r="BO15" i="1"/>
  <c r="BN16" i="1"/>
  <c r="BO16" i="1"/>
  <c r="BN17" i="1"/>
  <c r="BO17" i="1"/>
  <c r="BN18" i="1"/>
  <c r="BO18" i="1"/>
  <c r="BN19" i="1"/>
  <c r="BO19" i="1"/>
  <c r="BN20" i="1"/>
  <c r="BO20" i="1"/>
  <c r="BN21" i="1"/>
  <c r="BO21" i="1"/>
  <c r="BN22" i="1"/>
  <c r="BO22" i="1"/>
  <c r="BN23" i="1"/>
  <c r="BO23" i="1"/>
  <c r="BN24" i="1"/>
  <c r="BO24" i="1"/>
  <c r="BN25" i="1"/>
  <c r="BO25" i="1"/>
  <c r="BN26" i="1"/>
  <c r="BO26" i="1"/>
  <c r="BN27" i="1"/>
  <c r="BO27" i="1"/>
  <c r="BN28" i="1"/>
  <c r="BO28" i="1"/>
  <c r="BN29" i="1"/>
  <c r="BO29" i="1"/>
  <c r="BN30" i="1"/>
  <c r="BO30" i="1"/>
  <c r="BN31" i="1"/>
  <c r="BO31" i="1"/>
  <c r="BN32" i="1"/>
  <c r="BO32" i="1"/>
  <c r="BN33" i="1"/>
  <c r="BO33" i="1"/>
  <c r="BN34" i="1"/>
  <c r="BO34" i="1"/>
  <c r="BN35" i="1"/>
  <c r="BO35" i="1"/>
  <c r="BN36" i="1"/>
  <c r="BO36" i="1"/>
  <c r="BN37" i="1"/>
  <c r="BO37" i="1"/>
  <c r="BN38" i="1"/>
  <c r="BO38" i="1"/>
  <c r="BN39" i="1"/>
  <c r="BO39" i="1"/>
  <c r="BN40" i="1"/>
  <c r="BO40" i="1"/>
  <c r="BN41" i="1"/>
  <c r="BO41" i="1"/>
  <c r="BN42" i="1"/>
  <c r="BO42" i="1"/>
  <c r="BN43" i="1"/>
  <c r="BO43" i="1"/>
  <c r="BN44" i="1"/>
  <c r="BO44" i="1"/>
  <c r="BN45" i="1"/>
  <c r="BO45" i="1"/>
  <c r="BN46" i="1"/>
  <c r="BO46" i="1"/>
  <c r="BN47" i="1"/>
  <c r="BO47" i="1"/>
  <c r="BN48" i="1"/>
  <c r="BO48" i="1"/>
  <c r="BN49" i="1"/>
  <c r="BO49" i="1"/>
  <c r="BN50" i="1"/>
  <c r="BO50" i="1"/>
  <c r="BO4" i="1"/>
  <c r="BN4" i="1"/>
  <c r="AI60" i="1" l="1"/>
  <c r="AI61" i="1"/>
  <c r="AA60" i="1"/>
  <c r="AF57" i="1"/>
  <c r="AC60" i="1"/>
  <c r="AE60" i="1"/>
  <c r="AN60" i="1" s="1"/>
  <c r="AK58" i="1"/>
  <c r="AD60" i="1"/>
  <c r="AG60" i="1"/>
  <c r="AJ60" i="1"/>
  <c r="AJ61" i="1"/>
  <c r="AF58" i="1"/>
  <c r="AK61" i="1"/>
  <c r="AH60" i="1"/>
  <c r="Z61" i="1"/>
  <c r="AB60" i="1"/>
  <c r="AH58" i="1"/>
  <c r="AB58" i="1"/>
  <c r="AJ58" i="1"/>
  <c r="AC58" i="1"/>
  <c r="AD55" i="1"/>
  <c r="AA56" i="1"/>
  <c r="AI56" i="1"/>
  <c r="AE58" i="1"/>
  <c r="AM58" i="1" s="1"/>
  <c r="AB61" i="1"/>
  <c r="Z58" i="1"/>
  <c r="AD61" i="1"/>
  <c r="AI58" i="1"/>
  <c r="BB58" i="1"/>
  <c r="AC61" i="1"/>
  <c r="AA61" i="1"/>
  <c r="AB56" i="1"/>
  <c r="AD58" i="1"/>
  <c r="AJ54" i="1"/>
  <c r="AJ51" i="1"/>
  <c r="AB62" i="1"/>
  <c r="AG62" i="1"/>
  <c r="AH54" i="1"/>
  <c r="AA64" i="1"/>
  <c r="AA54" i="1"/>
  <c r="AG61" i="1"/>
  <c r="AF61" i="1"/>
  <c r="AE61" i="1"/>
  <c r="AA51" i="1"/>
  <c r="AI54" i="1"/>
  <c r="AD51" i="1"/>
  <c r="AK51" i="1"/>
  <c r="AG54" i="1"/>
  <c r="AB51" i="1"/>
  <c r="AC59" i="1"/>
  <c r="AA59" i="1"/>
  <c r="AE52" i="1"/>
  <c r="AA52" i="1"/>
  <c r="AI52" i="1"/>
  <c r="AB52" i="1"/>
  <c r="AJ52" i="1"/>
  <c r="AC52" i="1"/>
  <c r="AK52" i="1"/>
  <c r="AH59" i="1"/>
  <c r="AB59" i="1"/>
  <c r="AC55" i="1"/>
  <c r="AK55" i="1"/>
  <c r="AE55" i="1"/>
  <c r="Z55" i="1"/>
  <c r="AH55" i="1"/>
  <c r="AA55" i="1"/>
  <c r="AI55" i="1"/>
  <c r="AB55" i="1"/>
  <c r="AJ55" i="1"/>
  <c r="AJ56" i="1"/>
  <c r="AA53" i="1"/>
  <c r="AI53" i="1"/>
  <c r="AD53" i="1"/>
  <c r="AF53" i="1"/>
  <c r="AG53" i="1"/>
  <c r="AH53" i="1"/>
  <c r="Z53" i="1"/>
  <c r="AC63" i="1"/>
  <c r="AK63" i="1"/>
  <c r="AE63" i="1"/>
  <c r="Z63" i="1"/>
  <c r="AH63" i="1"/>
  <c r="AA63" i="1"/>
  <c r="AI63" i="1"/>
  <c r="Z56" i="1"/>
  <c r="AH56" i="1"/>
  <c r="AE56" i="1"/>
  <c r="AF56" i="1"/>
  <c r="AG56" i="1"/>
  <c r="AM61" i="1"/>
  <c r="AD64" i="1"/>
  <c r="AE57" i="1"/>
  <c r="AM57" i="1" s="1"/>
  <c r="AI64" i="1"/>
  <c r="Z54" i="1"/>
  <c r="AF55" i="1"/>
  <c r="AG57" i="1"/>
  <c r="AK56" i="1"/>
  <c r="AG64" i="1"/>
  <c r="AG59" i="1"/>
  <c r="AF59" i="1"/>
  <c r="AE59" i="1"/>
  <c r="AN59" i="1" s="1"/>
  <c r="AF62" i="1"/>
  <c r="AC62" i="1"/>
  <c r="AK62" i="1"/>
  <c r="AE62" i="1"/>
  <c r="AD62" i="1"/>
  <c r="AB57" i="1"/>
  <c r="AJ57" i="1"/>
  <c r="AC57" i="1"/>
  <c r="AK57" i="1"/>
  <c r="AD57" i="1"/>
  <c r="AI59" i="1"/>
  <c r="Z62" i="1"/>
  <c r="Z51" i="1"/>
  <c r="AD56" i="1"/>
  <c r="AI57" i="1"/>
  <c r="AJ63" i="1"/>
  <c r="Z64" i="1"/>
  <c r="AH64" i="1"/>
  <c r="AE64" i="1"/>
  <c r="AC64" i="1"/>
  <c r="AF64" i="1"/>
  <c r="AG63" i="1"/>
  <c r="AL58" i="1"/>
  <c r="AJ64" i="1"/>
  <c r="Z52" i="1"/>
  <c r="AJ62" i="1"/>
  <c r="AD52" i="1"/>
  <c r="Z57" i="1"/>
  <c r="AF63" i="1"/>
  <c r="AK59" i="1"/>
  <c r="AD63" i="1"/>
  <c r="AN63" i="1" s="1"/>
  <c r="AJ59" i="1"/>
  <c r="AB64" i="1"/>
  <c r="AG51" i="1"/>
  <c r="AE51" i="1"/>
  <c r="AF51" i="1"/>
  <c r="AF52" i="1"/>
  <c r="AF54" i="1"/>
  <c r="AC54" i="1"/>
  <c r="AK54" i="1"/>
  <c r="AD54" i="1"/>
  <c r="AE54" i="1"/>
  <c r="AE53" i="1"/>
  <c r="AH51" i="1"/>
  <c r="AC51" i="1"/>
  <c r="AH52" i="1"/>
  <c r="AB53" i="1"/>
  <c r="AK53" i="1"/>
  <c r="AH62" i="1"/>
  <c r="AH57" i="1"/>
  <c r="AA62" i="1"/>
  <c r="Z59" i="1"/>
  <c r="AC53" i="1"/>
  <c r="AB63" i="1"/>
  <c r="BH6" i="1"/>
  <c r="BI7" i="1"/>
  <c r="BI8" i="1"/>
  <c r="BI9" i="1"/>
  <c r="BI10" i="1"/>
  <c r="BI11" i="1"/>
  <c r="BI12" i="1"/>
  <c r="BI13" i="1"/>
  <c r="BI14" i="1"/>
  <c r="BI15" i="1"/>
  <c r="BI16" i="1"/>
  <c r="BI17" i="1"/>
  <c r="BI18" i="1"/>
  <c r="BI19" i="1"/>
  <c r="BI20" i="1"/>
  <c r="BI21" i="1"/>
  <c r="BI22" i="1"/>
  <c r="BI23" i="1"/>
  <c r="BI24" i="1"/>
  <c r="BI25" i="1"/>
  <c r="BI26" i="1"/>
  <c r="BI27" i="1"/>
  <c r="BI28" i="1"/>
  <c r="BI29" i="1"/>
  <c r="BI30" i="1"/>
  <c r="BI31" i="1"/>
  <c r="BI32" i="1"/>
  <c r="BI33" i="1"/>
  <c r="BI34" i="1"/>
  <c r="BI35" i="1"/>
  <c r="BI36" i="1"/>
  <c r="BI37" i="1"/>
  <c r="BI38" i="1"/>
  <c r="BI39" i="1"/>
  <c r="BI40" i="1"/>
  <c r="BI41" i="1"/>
  <c r="BI42" i="1"/>
  <c r="BI43" i="1"/>
  <c r="BI44" i="1"/>
  <c r="BI45" i="1"/>
  <c r="BI46" i="1"/>
  <c r="BI47" i="1"/>
  <c r="BI48" i="1"/>
  <c r="BI49" i="1"/>
  <c r="BI50" i="1"/>
  <c r="BI4" i="1"/>
  <c r="AT4" i="1" s="1"/>
  <c r="BI5" i="1"/>
  <c r="AT5" i="1" s="1"/>
  <c r="BH7" i="1"/>
  <c r="BH8" i="1"/>
  <c r="BH9" i="1"/>
  <c r="BH10" i="1"/>
  <c r="BH11" i="1"/>
  <c r="BH12" i="1"/>
  <c r="BH13" i="1"/>
  <c r="BH14" i="1"/>
  <c r="BH15" i="1"/>
  <c r="BH16" i="1"/>
  <c r="BH17" i="1"/>
  <c r="BH18" i="1"/>
  <c r="BH19" i="1"/>
  <c r="BH20" i="1"/>
  <c r="BH21" i="1"/>
  <c r="BH22" i="1"/>
  <c r="BH23" i="1"/>
  <c r="BH24" i="1"/>
  <c r="BH25" i="1"/>
  <c r="BH26" i="1"/>
  <c r="BH27" i="1"/>
  <c r="BH28" i="1"/>
  <c r="BH29" i="1"/>
  <c r="BH30" i="1"/>
  <c r="BH31" i="1"/>
  <c r="BH32" i="1"/>
  <c r="BH33" i="1"/>
  <c r="BH34" i="1"/>
  <c r="BH35" i="1"/>
  <c r="BH36" i="1"/>
  <c r="BH37" i="1"/>
  <c r="BH38" i="1"/>
  <c r="BH39" i="1"/>
  <c r="BH40" i="1"/>
  <c r="BH41" i="1"/>
  <c r="BH42" i="1"/>
  <c r="BH43" i="1"/>
  <c r="BH44" i="1"/>
  <c r="BH45" i="1"/>
  <c r="BH46" i="1"/>
  <c r="BH47" i="1"/>
  <c r="BH48" i="1"/>
  <c r="BH49" i="1"/>
  <c r="BH50" i="1"/>
  <c r="BH4" i="1"/>
  <c r="BH5" i="1"/>
  <c r="BI6" i="1"/>
  <c r="AT6" i="1" s="1"/>
  <c r="AN55" i="1" l="1"/>
  <c r="AM60" i="1"/>
  <c r="AL60" i="1"/>
  <c r="AN58" i="1"/>
  <c r="AN57" i="1"/>
  <c r="AL61" i="1"/>
  <c r="AM62" i="1"/>
  <c r="AN61" i="1"/>
  <c r="AM63" i="1"/>
  <c r="AM59" i="1"/>
  <c r="AM51" i="1"/>
  <c r="AN62" i="1"/>
  <c r="AN51" i="1"/>
  <c r="AN52" i="1"/>
  <c r="AM53" i="1"/>
  <c r="AN54" i="1"/>
  <c r="AL52" i="1"/>
  <c r="AM55" i="1"/>
  <c r="AN53" i="1"/>
  <c r="AM52" i="1"/>
  <c r="AN56" i="1"/>
  <c r="AL59" i="1"/>
  <c r="AM54" i="1"/>
  <c r="AL53" i="1"/>
  <c r="AL56" i="1"/>
  <c r="AL57" i="1"/>
  <c r="AM64" i="1"/>
  <c r="AL51" i="1"/>
  <c r="AN64" i="1"/>
  <c r="AL62" i="1"/>
  <c r="AL63" i="1"/>
  <c r="AL64" i="1"/>
  <c r="AM56" i="1"/>
  <c r="AL55" i="1"/>
  <c r="AL54" i="1"/>
  <c r="O50" i="1"/>
  <c r="AP50" i="1"/>
  <c r="AQ50" i="1"/>
  <c r="AR50" i="1"/>
  <c r="AS50" i="1"/>
  <c r="AV50" i="1"/>
  <c r="AW50" i="1"/>
  <c r="AX50" i="1"/>
  <c r="AY50" i="1"/>
  <c r="AZ50" i="1"/>
  <c r="BA50" i="1"/>
  <c r="BD50" i="1"/>
  <c r="BE50" i="1"/>
  <c r="BF50" i="1"/>
  <c r="BG50" i="1"/>
  <c r="AT50" i="1"/>
  <c r="BJ50" i="1"/>
  <c r="BK50" i="1"/>
  <c r="BL50" i="1"/>
  <c r="BM50" i="1"/>
  <c r="O5" i="1"/>
  <c r="AP5" i="1"/>
  <c r="AQ5" i="1"/>
  <c r="AR5" i="1"/>
  <c r="AS5" i="1"/>
  <c r="AV5" i="1"/>
  <c r="AW5" i="1"/>
  <c r="AX5" i="1"/>
  <c r="AY5" i="1"/>
  <c r="AZ5" i="1"/>
  <c r="BA5" i="1"/>
  <c r="BD5" i="1"/>
  <c r="BE5" i="1"/>
  <c r="BF5" i="1"/>
  <c r="BG5" i="1"/>
  <c r="AU5" i="1"/>
  <c r="BJ5" i="1"/>
  <c r="BK5" i="1"/>
  <c r="BL5" i="1"/>
  <c r="BM5" i="1"/>
  <c r="O6" i="1"/>
  <c r="AP6" i="1"/>
  <c r="AQ6" i="1"/>
  <c r="AR6" i="1"/>
  <c r="AS6" i="1"/>
  <c r="AV6" i="1"/>
  <c r="AW6" i="1"/>
  <c r="AX6" i="1"/>
  <c r="AY6" i="1"/>
  <c r="AZ6" i="1"/>
  <c r="BA6" i="1"/>
  <c r="BD6" i="1"/>
  <c r="BE6" i="1"/>
  <c r="BF6" i="1"/>
  <c r="BG6" i="1"/>
  <c r="BJ6" i="1"/>
  <c r="BK6" i="1"/>
  <c r="BL6" i="1"/>
  <c r="BM6" i="1"/>
  <c r="O7" i="1"/>
  <c r="AP7" i="1"/>
  <c r="AQ7" i="1"/>
  <c r="AR7" i="1"/>
  <c r="AS7" i="1"/>
  <c r="AV7" i="1"/>
  <c r="AW7" i="1"/>
  <c r="AX7" i="1"/>
  <c r="AY7" i="1"/>
  <c r="AZ7" i="1"/>
  <c r="BA7" i="1"/>
  <c r="BD7" i="1"/>
  <c r="BE7" i="1"/>
  <c r="BF7" i="1"/>
  <c r="BG7" i="1"/>
  <c r="AU7" i="1"/>
  <c r="AT7" i="1"/>
  <c r="BJ7" i="1"/>
  <c r="BK7" i="1"/>
  <c r="BL7" i="1"/>
  <c r="BM7" i="1"/>
  <c r="O8" i="1"/>
  <c r="AP8" i="1"/>
  <c r="AQ8" i="1"/>
  <c r="AR8" i="1"/>
  <c r="AS8" i="1"/>
  <c r="AV8" i="1"/>
  <c r="AW8" i="1"/>
  <c r="AX8" i="1"/>
  <c r="AY8" i="1"/>
  <c r="AZ8" i="1"/>
  <c r="BA8" i="1"/>
  <c r="BD8" i="1"/>
  <c r="BE8" i="1"/>
  <c r="BF8" i="1"/>
  <c r="BG8" i="1"/>
  <c r="AU8" i="1"/>
  <c r="BJ8" i="1"/>
  <c r="BK8" i="1"/>
  <c r="BL8" i="1"/>
  <c r="BM8" i="1"/>
  <c r="O9" i="1"/>
  <c r="AP9" i="1"/>
  <c r="AQ9" i="1"/>
  <c r="AR9" i="1"/>
  <c r="AS9" i="1"/>
  <c r="AV9" i="1"/>
  <c r="AW9" i="1"/>
  <c r="AX9" i="1"/>
  <c r="AY9" i="1"/>
  <c r="AZ9" i="1"/>
  <c r="BA9" i="1"/>
  <c r="BD9" i="1"/>
  <c r="BE9" i="1"/>
  <c r="BF9" i="1"/>
  <c r="BG9" i="1"/>
  <c r="AU9" i="1"/>
  <c r="AT9" i="1"/>
  <c r="BJ9" i="1"/>
  <c r="BK9" i="1"/>
  <c r="BL9" i="1"/>
  <c r="BM9" i="1"/>
  <c r="O10" i="1"/>
  <c r="AP10" i="1"/>
  <c r="AQ10" i="1"/>
  <c r="AR10" i="1"/>
  <c r="AS10" i="1"/>
  <c r="AV10" i="1"/>
  <c r="AW10" i="1"/>
  <c r="AX10" i="1"/>
  <c r="AY10" i="1"/>
  <c r="AZ10" i="1"/>
  <c r="BA10" i="1"/>
  <c r="BD10" i="1"/>
  <c r="BE10" i="1"/>
  <c r="BF10" i="1"/>
  <c r="BG10" i="1"/>
  <c r="AU10" i="1"/>
  <c r="AT10" i="1"/>
  <c r="BJ10" i="1"/>
  <c r="BK10" i="1"/>
  <c r="BL10" i="1"/>
  <c r="BM10" i="1"/>
  <c r="O11" i="1"/>
  <c r="AP11" i="1"/>
  <c r="AQ11" i="1"/>
  <c r="AR11" i="1"/>
  <c r="AS11" i="1"/>
  <c r="AT11" i="1"/>
  <c r="AV11" i="1"/>
  <c r="AW11" i="1"/>
  <c r="AX11" i="1"/>
  <c r="AY11" i="1"/>
  <c r="AZ11" i="1"/>
  <c r="BA11" i="1"/>
  <c r="BD11" i="1"/>
  <c r="BE11" i="1"/>
  <c r="BF11" i="1"/>
  <c r="BG11" i="1"/>
  <c r="AU11" i="1"/>
  <c r="BJ11" i="1"/>
  <c r="BK11" i="1"/>
  <c r="BL11" i="1"/>
  <c r="BM11" i="1"/>
  <c r="O12" i="1"/>
  <c r="AP12" i="1"/>
  <c r="AQ12" i="1"/>
  <c r="AR12" i="1"/>
  <c r="AS12" i="1"/>
  <c r="AV12" i="1"/>
  <c r="AW12" i="1"/>
  <c r="AX12" i="1"/>
  <c r="AY12" i="1"/>
  <c r="AZ12" i="1"/>
  <c r="BA12" i="1"/>
  <c r="BD12" i="1"/>
  <c r="BE12" i="1"/>
  <c r="BF12" i="1"/>
  <c r="BG12" i="1"/>
  <c r="AU12" i="1"/>
  <c r="AT12" i="1"/>
  <c r="BJ12" i="1"/>
  <c r="BK12" i="1"/>
  <c r="BL12" i="1"/>
  <c r="BM12" i="1"/>
  <c r="O13" i="1"/>
  <c r="AP13" i="1"/>
  <c r="AQ13" i="1"/>
  <c r="AR13" i="1"/>
  <c r="AS13" i="1"/>
  <c r="AV13" i="1"/>
  <c r="AW13" i="1"/>
  <c r="AX13" i="1"/>
  <c r="AY13" i="1"/>
  <c r="AZ13" i="1"/>
  <c r="BA13" i="1"/>
  <c r="BD13" i="1"/>
  <c r="BE13" i="1"/>
  <c r="BF13" i="1"/>
  <c r="BG13" i="1"/>
  <c r="AU13" i="1"/>
  <c r="AT13" i="1"/>
  <c r="BJ13" i="1"/>
  <c r="BK13" i="1"/>
  <c r="BL13" i="1"/>
  <c r="BM13" i="1"/>
  <c r="O14" i="1"/>
  <c r="AP14" i="1"/>
  <c r="AQ14" i="1"/>
  <c r="AR14" i="1"/>
  <c r="AS14" i="1"/>
  <c r="AV14" i="1"/>
  <c r="AW14" i="1"/>
  <c r="AX14" i="1"/>
  <c r="AY14" i="1"/>
  <c r="AZ14" i="1"/>
  <c r="BA14" i="1"/>
  <c r="BD14" i="1"/>
  <c r="BE14" i="1"/>
  <c r="BF14" i="1"/>
  <c r="BG14" i="1"/>
  <c r="AU14" i="1"/>
  <c r="BJ14" i="1"/>
  <c r="BK14" i="1"/>
  <c r="BL14" i="1"/>
  <c r="BM14" i="1"/>
  <c r="O15" i="1"/>
  <c r="AP15" i="1"/>
  <c r="AQ15" i="1"/>
  <c r="AR15" i="1"/>
  <c r="AS15" i="1"/>
  <c r="AV15" i="1"/>
  <c r="AW15" i="1"/>
  <c r="AX15" i="1"/>
  <c r="AY15" i="1"/>
  <c r="AZ15" i="1"/>
  <c r="BA15" i="1"/>
  <c r="BD15" i="1"/>
  <c r="BE15" i="1"/>
  <c r="BF15" i="1"/>
  <c r="BG15" i="1"/>
  <c r="AU15" i="1"/>
  <c r="AT15" i="1"/>
  <c r="BJ15" i="1"/>
  <c r="BK15" i="1"/>
  <c r="BL15" i="1"/>
  <c r="BM15" i="1"/>
  <c r="O16" i="1"/>
  <c r="AP16" i="1"/>
  <c r="AQ16" i="1"/>
  <c r="AR16" i="1"/>
  <c r="AS16" i="1"/>
  <c r="AV16" i="1"/>
  <c r="AW16" i="1"/>
  <c r="AX16" i="1"/>
  <c r="AY16" i="1"/>
  <c r="AZ16" i="1"/>
  <c r="BA16" i="1"/>
  <c r="BD16" i="1"/>
  <c r="BE16" i="1"/>
  <c r="BF16" i="1"/>
  <c r="BG16" i="1"/>
  <c r="AU16" i="1"/>
  <c r="BJ16" i="1"/>
  <c r="BK16" i="1"/>
  <c r="BL16" i="1"/>
  <c r="BM16" i="1"/>
  <c r="O17" i="1"/>
  <c r="AP17" i="1"/>
  <c r="AQ17" i="1"/>
  <c r="AR17" i="1"/>
  <c r="AS17" i="1"/>
  <c r="AV17" i="1"/>
  <c r="AW17" i="1"/>
  <c r="AX17" i="1"/>
  <c r="AY17" i="1"/>
  <c r="AZ17" i="1"/>
  <c r="BA17" i="1"/>
  <c r="BD17" i="1"/>
  <c r="BE17" i="1"/>
  <c r="BF17" i="1"/>
  <c r="BG17" i="1"/>
  <c r="AU17" i="1"/>
  <c r="AT17" i="1"/>
  <c r="BJ17" i="1"/>
  <c r="BK17" i="1"/>
  <c r="BL17" i="1"/>
  <c r="BM17" i="1"/>
  <c r="O18" i="1"/>
  <c r="AP18" i="1"/>
  <c r="AQ18" i="1"/>
  <c r="AR18" i="1"/>
  <c r="AS18" i="1"/>
  <c r="AV18" i="1"/>
  <c r="AW18" i="1"/>
  <c r="AX18" i="1"/>
  <c r="AY18" i="1"/>
  <c r="AZ18" i="1"/>
  <c r="BA18" i="1"/>
  <c r="BD18" i="1"/>
  <c r="BE18" i="1"/>
  <c r="BF18" i="1"/>
  <c r="BG18" i="1"/>
  <c r="AU18" i="1"/>
  <c r="BJ18" i="1"/>
  <c r="BK18" i="1"/>
  <c r="BL18" i="1"/>
  <c r="BM18" i="1"/>
  <c r="O19" i="1"/>
  <c r="AP19" i="1"/>
  <c r="AQ19" i="1"/>
  <c r="AR19" i="1"/>
  <c r="AS19" i="1"/>
  <c r="AT19" i="1"/>
  <c r="AV19" i="1"/>
  <c r="AW19" i="1"/>
  <c r="AX19" i="1"/>
  <c r="AY19" i="1"/>
  <c r="AZ19" i="1"/>
  <c r="BA19" i="1"/>
  <c r="BD19" i="1"/>
  <c r="BE19" i="1"/>
  <c r="BF19" i="1"/>
  <c r="BG19" i="1"/>
  <c r="BJ19" i="1"/>
  <c r="BK19" i="1"/>
  <c r="BL19" i="1"/>
  <c r="BM19" i="1"/>
  <c r="O20" i="1"/>
  <c r="AP20" i="1"/>
  <c r="AQ20" i="1"/>
  <c r="AR20" i="1"/>
  <c r="AS20" i="1"/>
  <c r="AV20" i="1"/>
  <c r="AW20" i="1"/>
  <c r="AX20" i="1"/>
  <c r="AY20" i="1"/>
  <c r="AZ20" i="1"/>
  <c r="BA20" i="1"/>
  <c r="BD20" i="1"/>
  <c r="BE20" i="1"/>
  <c r="BF20" i="1"/>
  <c r="BG20" i="1"/>
  <c r="AU20" i="1"/>
  <c r="AT20" i="1"/>
  <c r="BJ20" i="1"/>
  <c r="BK20" i="1"/>
  <c r="BL20" i="1"/>
  <c r="BM20" i="1"/>
  <c r="O21" i="1"/>
  <c r="AP21" i="1"/>
  <c r="AQ21" i="1"/>
  <c r="AR21" i="1"/>
  <c r="AS21" i="1"/>
  <c r="AT21" i="1"/>
  <c r="AV21" i="1"/>
  <c r="AW21" i="1"/>
  <c r="AX21" i="1"/>
  <c r="AY21" i="1"/>
  <c r="AZ21" i="1"/>
  <c r="BA21" i="1"/>
  <c r="BD21" i="1"/>
  <c r="BE21" i="1"/>
  <c r="BF21" i="1"/>
  <c r="BG21" i="1"/>
  <c r="BJ21" i="1"/>
  <c r="BK21" i="1"/>
  <c r="BL21" i="1"/>
  <c r="BM21" i="1"/>
  <c r="O22" i="1"/>
  <c r="AP22" i="1"/>
  <c r="AQ22" i="1"/>
  <c r="AR22" i="1"/>
  <c r="AS22" i="1"/>
  <c r="AT22" i="1"/>
  <c r="AV22" i="1"/>
  <c r="AW22" i="1"/>
  <c r="AX22" i="1"/>
  <c r="AY22" i="1"/>
  <c r="AZ22" i="1"/>
  <c r="BA22" i="1"/>
  <c r="BD22" i="1"/>
  <c r="BE22" i="1"/>
  <c r="BF22" i="1"/>
  <c r="BG22" i="1"/>
  <c r="AU22" i="1"/>
  <c r="BJ22" i="1"/>
  <c r="BK22" i="1"/>
  <c r="BL22" i="1"/>
  <c r="BM22" i="1"/>
  <c r="O23" i="1"/>
  <c r="AP23" i="1"/>
  <c r="AQ23" i="1"/>
  <c r="AR23" i="1"/>
  <c r="AS23" i="1"/>
  <c r="AV23" i="1"/>
  <c r="AW23" i="1"/>
  <c r="AX23" i="1"/>
  <c r="AY23" i="1"/>
  <c r="AZ23" i="1"/>
  <c r="BA23" i="1"/>
  <c r="BD23" i="1"/>
  <c r="BE23" i="1"/>
  <c r="BF23" i="1"/>
  <c r="BG23" i="1"/>
  <c r="AT23" i="1"/>
  <c r="BJ23" i="1"/>
  <c r="BK23" i="1"/>
  <c r="BL23" i="1"/>
  <c r="BM23" i="1"/>
  <c r="O24" i="1"/>
  <c r="AP24" i="1"/>
  <c r="AQ24" i="1"/>
  <c r="AR24" i="1"/>
  <c r="AS24" i="1"/>
  <c r="AT24" i="1"/>
  <c r="AV24" i="1"/>
  <c r="AW24" i="1"/>
  <c r="AX24" i="1"/>
  <c r="AY24" i="1"/>
  <c r="AZ24" i="1"/>
  <c r="BA24" i="1"/>
  <c r="BD24" i="1"/>
  <c r="BE24" i="1"/>
  <c r="BF24" i="1"/>
  <c r="BG24" i="1"/>
  <c r="AU24" i="1"/>
  <c r="BJ24" i="1"/>
  <c r="BK24" i="1"/>
  <c r="BL24" i="1"/>
  <c r="BM24" i="1"/>
  <c r="O25" i="1"/>
  <c r="AP25" i="1"/>
  <c r="AQ25" i="1"/>
  <c r="AR25" i="1"/>
  <c r="AS25" i="1"/>
  <c r="AV25" i="1"/>
  <c r="AW25" i="1"/>
  <c r="AX25" i="1"/>
  <c r="AY25" i="1"/>
  <c r="AZ25" i="1"/>
  <c r="BA25" i="1"/>
  <c r="BD25" i="1"/>
  <c r="BE25" i="1"/>
  <c r="BF25" i="1"/>
  <c r="BG25" i="1"/>
  <c r="AT25" i="1"/>
  <c r="BJ25" i="1"/>
  <c r="BK25" i="1"/>
  <c r="BL25" i="1"/>
  <c r="BM25" i="1"/>
  <c r="O26" i="1"/>
  <c r="AP26" i="1"/>
  <c r="AQ26" i="1"/>
  <c r="AR26" i="1"/>
  <c r="AS26" i="1"/>
  <c r="AT26" i="1"/>
  <c r="AV26" i="1"/>
  <c r="AW26" i="1"/>
  <c r="AX26" i="1"/>
  <c r="AY26" i="1"/>
  <c r="AZ26" i="1"/>
  <c r="BA26" i="1"/>
  <c r="BD26" i="1"/>
  <c r="BE26" i="1"/>
  <c r="BF26" i="1"/>
  <c r="BG26" i="1"/>
  <c r="AU26" i="1"/>
  <c r="BJ26" i="1"/>
  <c r="BK26" i="1"/>
  <c r="BL26" i="1"/>
  <c r="BM26" i="1"/>
  <c r="O27" i="1"/>
  <c r="AP27" i="1"/>
  <c r="AQ27" i="1"/>
  <c r="AR27" i="1"/>
  <c r="AS27" i="1"/>
  <c r="AV27" i="1"/>
  <c r="AW27" i="1"/>
  <c r="AX27" i="1"/>
  <c r="AY27" i="1"/>
  <c r="AZ27" i="1"/>
  <c r="BA27" i="1"/>
  <c r="BD27" i="1"/>
  <c r="BE27" i="1"/>
  <c r="BF27" i="1"/>
  <c r="BG27" i="1"/>
  <c r="AU27" i="1"/>
  <c r="AT27" i="1"/>
  <c r="BJ27" i="1"/>
  <c r="BK27" i="1"/>
  <c r="BL27" i="1"/>
  <c r="BM27" i="1"/>
  <c r="O28" i="1"/>
  <c r="AP28" i="1"/>
  <c r="AQ28" i="1"/>
  <c r="AR28" i="1"/>
  <c r="AS28" i="1"/>
  <c r="AV28" i="1"/>
  <c r="AW28" i="1"/>
  <c r="AX28" i="1"/>
  <c r="AY28" i="1"/>
  <c r="AZ28" i="1"/>
  <c r="BA28" i="1"/>
  <c r="BD28" i="1"/>
  <c r="BE28" i="1"/>
  <c r="BF28" i="1"/>
  <c r="BG28" i="1"/>
  <c r="AU28" i="1"/>
  <c r="AT28" i="1"/>
  <c r="BJ28" i="1"/>
  <c r="BK28" i="1"/>
  <c r="BL28" i="1"/>
  <c r="BM28" i="1"/>
  <c r="O29" i="1"/>
  <c r="AP29" i="1"/>
  <c r="AQ29" i="1"/>
  <c r="AR29" i="1"/>
  <c r="AS29" i="1"/>
  <c r="AV29" i="1"/>
  <c r="AW29" i="1"/>
  <c r="AX29" i="1"/>
  <c r="AY29" i="1"/>
  <c r="AZ29" i="1"/>
  <c r="BA29" i="1"/>
  <c r="BD29" i="1"/>
  <c r="BE29" i="1"/>
  <c r="BF29" i="1"/>
  <c r="BG29" i="1"/>
  <c r="AU29" i="1"/>
  <c r="AT29" i="1"/>
  <c r="BJ29" i="1"/>
  <c r="BK29" i="1"/>
  <c r="BL29" i="1"/>
  <c r="BM29" i="1"/>
  <c r="O30" i="1"/>
  <c r="AP30" i="1"/>
  <c r="AQ30" i="1"/>
  <c r="AR30" i="1"/>
  <c r="AS30" i="1"/>
  <c r="AV30" i="1"/>
  <c r="AW30" i="1"/>
  <c r="AX30" i="1"/>
  <c r="AY30" i="1"/>
  <c r="AZ30" i="1"/>
  <c r="BA30" i="1"/>
  <c r="BD30" i="1"/>
  <c r="BE30" i="1"/>
  <c r="BF30" i="1"/>
  <c r="BG30" i="1"/>
  <c r="AU30" i="1"/>
  <c r="BJ30" i="1"/>
  <c r="BK30" i="1"/>
  <c r="BL30" i="1"/>
  <c r="BM30" i="1"/>
  <c r="O31" i="1"/>
  <c r="AP31" i="1"/>
  <c r="AQ31" i="1"/>
  <c r="AR31" i="1"/>
  <c r="AS31" i="1"/>
  <c r="AV31" i="1"/>
  <c r="AW31" i="1"/>
  <c r="AX31" i="1"/>
  <c r="AY31" i="1"/>
  <c r="AZ31" i="1"/>
  <c r="BA31" i="1"/>
  <c r="BD31" i="1"/>
  <c r="BE31" i="1"/>
  <c r="BF31" i="1"/>
  <c r="BG31" i="1"/>
  <c r="AU31" i="1"/>
  <c r="AT31" i="1"/>
  <c r="BJ31" i="1"/>
  <c r="BK31" i="1"/>
  <c r="BL31" i="1"/>
  <c r="BM31" i="1"/>
  <c r="O32" i="1"/>
  <c r="AP32" i="1"/>
  <c r="AQ32" i="1"/>
  <c r="AR32" i="1"/>
  <c r="AS32" i="1"/>
  <c r="AV32" i="1"/>
  <c r="AW32" i="1"/>
  <c r="AX32" i="1"/>
  <c r="AY32" i="1"/>
  <c r="AZ32" i="1"/>
  <c r="BA32" i="1"/>
  <c r="BD32" i="1"/>
  <c r="BE32" i="1"/>
  <c r="BF32" i="1"/>
  <c r="BG32" i="1"/>
  <c r="AU32" i="1"/>
  <c r="BJ32" i="1"/>
  <c r="BK32" i="1"/>
  <c r="BL32" i="1"/>
  <c r="BM32" i="1"/>
  <c r="O33" i="1"/>
  <c r="AP33" i="1"/>
  <c r="AQ33" i="1"/>
  <c r="AR33" i="1"/>
  <c r="AS33" i="1"/>
  <c r="AV33" i="1"/>
  <c r="AW33" i="1"/>
  <c r="AX33" i="1"/>
  <c r="AY33" i="1"/>
  <c r="AZ33" i="1"/>
  <c r="BA33" i="1"/>
  <c r="BD33" i="1"/>
  <c r="BE33" i="1"/>
  <c r="BF33" i="1"/>
  <c r="BG33" i="1"/>
  <c r="AU33" i="1"/>
  <c r="AT33" i="1"/>
  <c r="BJ33" i="1"/>
  <c r="BK33" i="1"/>
  <c r="BL33" i="1"/>
  <c r="BM33" i="1"/>
  <c r="O34" i="1"/>
  <c r="AP34" i="1"/>
  <c r="AQ34" i="1"/>
  <c r="AR34" i="1"/>
  <c r="AS34" i="1"/>
  <c r="AV34" i="1"/>
  <c r="AW34" i="1"/>
  <c r="AX34" i="1"/>
  <c r="AY34" i="1"/>
  <c r="AZ34" i="1"/>
  <c r="BA34" i="1"/>
  <c r="BD34" i="1"/>
  <c r="BE34" i="1"/>
  <c r="BF34" i="1"/>
  <c r="BG34" i="1"/>
  <c r="AU34" i="1"/>
  <c r="BJ34" i="1"/>
  <c r="BK34" i="1"/>
  <c r="BL34" i="1"/>
  <c r="BM34" i="1"/>
  <c r="O35" i="1"/>
  <c r="AP35" i="1"/>
  <c r="AQ35" i="1"/>
  <c r="AR35" i="1"/>
  <c r="AS35" i="1"/>
  <c r="AT35" i="1"/>
  <c r="AV35" i="1"/>
  <c r="AW35" i="1"/>
  <c r="AX35" i="1"/>
  <c r="AY35" i="1"/>
  <c r="AZ35" i="1"/>
  <c r="BA35" i="1"/>
  <c r="BD35" i="1"/>
  <c r="BE35" i="1"/>
  <c r="BF35" i="1"/>
  <c r="BG35" i="1"/>
  <c r="BJ35" i="1"/>
  <c r="BK35" i="1"/>
  <c r="BL35" i="1"/>
  <c r="BM35" i="1"/>
  <c r="O36" i="1"/>
  <c r="AP36" i="1"/>
  <c r="AQ36" i="1"/>
  <c r="AR36" i="1"/>
  <c r="AS36" i="1"/>
  <c r="AV36" i="1"/>
  <c r="AW36" i="1"/>
  <c r="AX36" i="1"/>
  <c r="AY36" i="1"/>
  <c r="AZ36" i="1"/>
  <c r="BA36" i="1"/>
  <c r="BD36" i="1"/>
  <c r="BE36" i="1"/>
  <c r="BF36" i="1"/>
  <c r="BG36" i="1"/>
  <c r="AU36" i="1"/>
  <c r="AT36" i="1"/>
  <c r="BJ36" i="1"/>
  <c r="BK36" i="1"/>
  <c r="BL36" i="1"/>
  <c r="BM36" i="1"/>
  <c r="O37" i="1"/>
  <c r="AP37" i="1"/>
  <c r="AQ37" i="1"/>
  <c r="AR37" i="1"/>
  <c r="AS37" i="1"/>
  <c r="AV37" i="1"/>
  <c r="AW37" i="1"/>
  <c r="AX37" i="1"/>
  <c r="AY37" i="1"/>
  <c r="AZ37" i="1"/>
  <c r="BA37" i="1"/>
  <c r="BD37" i="1"/>
  <c r="BE37" i="1"/>
  <c r="BF37" i="1"/>
  <c r="BG37" i="1"/>
  <c r="AU37" i="1"/>
  <c r="AT37" i="1"/>
  <c r="BJ37" i="1"/>
  <c r="BK37" i="1"/>
  <c r="BL37" i="1"/>
  <c r="BM37" i="1"/>
  <c r="O38" i="1"/>
  <c r="AP38" i="1"/>
  <c r="AQ38" i="1"/>
  <c r="AR38" i="1"/>
  <c r="AS38" i="1"/>
  <c r="AV38" i="1"/>
  <c r="AW38" i="1"/>
  <c r="AX38" i="1"/>
  <c r="AY38" i="1"/>
  <c r="AZ38" i="1"/>
  <c r="BA38" i="1"/>
  <c r="BD38" i="1"/>
  <c r="BE38" i="1"/>
  <c r="BF38" i="1"/>
  <c r="BG38" i="1"/>
  <c r="AU38" i="1"/>
  <c r="BJ38" i="1"/>
  <c r="BK38" i="1"/>
  <c r="BL38" i="1"/>
  <c r="BM38" i="1"/>
  <c r="O39" i="1"/>
  <c r="AP39" i="1"/>
  <c r="AQ39" i="1"/>
  <c r="AR39" i="1"/>
  <c r="AS39" i="1"/>
  <c r="AV39" i="1"/>
  <c r="AW39" i="1"/>
  <c r="AX39" i="1"/>
  <c r="AY39" i="1"/>
  <c r="AZ39" i="1"/>
  <c r="BA39" i="1"/>
  <c r="BD39" i="1"/>
  <c r="BE39" i="1"/>
  <c r="BF39" i="1"/>
  <c r="BG39" i="1"/>
  <c r="AT39" i="1"/>
  <c r="BJ39" i="1"/>
  <c r="BK39" i="1"/>
  <c r="BL39" i="1"/>
  <c r="BM39" i="1"/>
  <c r="O40" i="1"/>
  <c r="AP40" i="1"/>
  <c r="AQ40" i="1"/>
  <c r="AR40" i="1"/>
  <c r="AS40" i="1"/>
  <c r="AV40" i="1"/>
  <c r="AW40" i="1"/>
  <c r="AX40" i="1"/>
  <c r="AY40" i="1"/>
  <c r="AZ40" i="1"/>
  <c r="BA40" i="1"/>
  <c r="BD40" i="1"/>
  <c r="BE40" i="1"/>
  <c r="BF40" i="1"/>
  <c r="BG40" i="1"/>
  <c r="AU40" i="1"/>
  <c r="BJ40" i="1"/>
  <c r="BK40" i="1"/>
  <c r="BL40" i="1"/>
  <c r="BM40" i="1"/>
  <c r="O41" i="1"/>
  <c r="AP41" i="1"/>
  <c r="AQ41" i="1"/>
  <c r="AR41" i="1"/>
  <c r="AS41" i="1"/>
  <c r="AV41" i="1"/>
  <c r="AW41" i="1"/>
  <c r="AX41" i="1"/>
  <c r="AY41" i="1"/>
  <c r="AZ41" i="1"/>
  <c r="BA41" i="1"/>
  <c r="BD41" i="1"/>
  <c r="BE41" i="1"/>
  <c r="BF41" i="1"/>
  <c r="BG41" i="1"/>
  <c r="AU41" i="1"/>
  <c r="AT41" i="1"/>
  <c r="BJ41" i="1"/>
  <c r="BK41" i="1"/>
  <c r="BL41" i="1"/>
  <c r="BM41" i="1"/>
  <c r="O42" i="1"/>
  <c r="AP42" i="1"/>
  <c r="AQ42" i="1"/>
  <c r="AR42" i="1"/>
  <c r="AS42" i="1"/>
  <c r="AV42" i="1"/>
  <c r="AW42" i="1"/>
  <c r="AX42" i="1"/>
  <c r="AY42" i="1"/>
  <c r="AZ42" i="1"/>
  <c r="BA42" i="1"/>
  <c r="BD42" i="1"/>
  <c r="BE42" i="1"/>
  <c r="BF42" i="1"/>
  <c r="BG42" i="1"/>
  <c r="AU42" i="1"/>
  <c r="AT42" i="1"/>
  <c r="BJ42" i="1"/>
  <c r="BK42" i="1"/>
  <c r="BL42" i="1"/>
  <c r="BM42" i="1"/>
  <c r="O43" i="1"/>
  <c r="AP43" i="1"/>
  <c r="AQ43" i="1"/>
  <c r="AR43" i="1"/>
  <c r="AS43" i="1"/>
  <c r="AT43" i="1"/>
  <c r="AV43" i="1"/>
  <c r="AW43" i="1"/>
  <c r="AX43" i="1"/>
  <c r="AY43" i="1"/>
  <c r="AZ43" i="1"/>
  <c r="BA43" i="1"/>
  <c r="BD43" i="1"/>
  <c r="BE43" i="1"/>
  <c r="BF43" i="1"/>
  <c r="BG43" i="1"/>
  <c r="AU43" i="1"/>
  <c r="BJ43" i="1"/>
  <c r="BK43" i="1"/>
  <c r="BL43" i="1"/>
  <c r="BM43" i="1"/>
  <c r="O44" i="1"/>
  <c r="AP44" i="1"/>
  <c r="AQ44" i="1"/>
  <c r="AR44" i="1"/>
  <c r="AS44" i="1"/>
  <c r="AV44" i="1"/>
  <c r="AW44" i="1"/>
  <c r="AX44" i="1"/>
  <c r="AY44" i="1"/>
  <c r="AZ44" i="1"/>
  <c r="BA44" i="1"/>
  <c r="BD44" i="1"/>
  <c r="BE44" i="1"/>
  <c r="BF44" i="1"/>
  <c r="BG44" i="1"/>
  <c r="AT44" i="1"/>
  <c r="BJ44" i="1"/>
  <c r="BK44" i="1"/>
  <c r="BL44" i="1"/>
  <c r="BM44" i="1"/>
  <c r="O45" i="1"/>
  <c r="AP45" i="1"/>
  <c r="AQ45" i="1"/>
  <c r="AR45" i="1"/>
  <c r="AS45" i="1"/>
  <c r="AT45" i="1"/>
  <c r="AV45" i="1"/>
  <c r="AW45" i="1"/>
  <c r="AX45" i="1"/>
  <c r="AY45" i="1"/>
  <c r="AZ45" i="1"/>
  <c r="BA45" i="1"/>
  <c r="BD45" i="1"/>
  <c r="BE45" i="1"/>
  <c r="BF45" i="1"/>
  <c r="BG45" i="1"/>
  <c r="AU45" i="1"/>
  <c r="BJ45" i="1"/>
  <c r="BK45" i="1"/>
  <c r="BL45" i="1"/>
  <c r="BM45" i="1"/>
  <c r="O46" i="1"/>
  <c r="AP46" i="1"/>
  <c r="AQ46" i="1"/>
  <c r="AR46" i="1"/>
  <c r="AS46" i="1"/>
  <c r="AV46" i="1"/>
  <c r="AW46" i="1"/>
  <c r="AX46" i="1"/>
  <c r="AY46" i="1"/>
  <c r="AZ46" i="1"/>
  <c r="BA46" i="1"/>
  <c r="BD46" i="1"/>
  <c r="BE46" i="1"/>
  <c r="BF46" i="1"/>
  <c r="BG46" i="1"/>
  <c r="AU46" i="1"/>
  <c r="AT46" i="1"/>
  <c r="BJ46" i="1"/>
  <c r="BK46" i="1"/>
  <c r="BL46" i="1"/>
  <c r="BM46" i="1"/>
  <c r="O47" i="1"/>
  <c r="AP47" i="1"/>
  <c r="AQ47" i="1"/>
  <c r="AR47" i="1"/>
  <c r="AS47" i="1"/>
  <c r="AV47" i="1"/>
  <c r="AW47" i="1"/>
  <c r="AX47" i="1"/>
  <c r="AY47" i="1"/>
  <c r="AZ47" i="1"/>
  <c r="BA47" i="1"/>
  <c r="BD47" i="1"/>
  <c r="BE47" i="1"/>
  <c r="BF47" i="1"/>
  <c r="BG47" i="1"/>
  <c r="AU47" i="1"/>
  <c r="AT47" i="1"/>
  <c r="BJ47" i="1"/>
  <c r="BK47" i="1"/>
  <c r="BL47" i="1"/>
  <c r="BM47" i="1"/>
  <c r="O48" i="1"/>
  <c r="AP48" i="1"/>
  <c r="AQ48" i="1"/>
  <c r="AR48" i="1"/>
  <c r="AS48" i="1"/>
  <c r="AT48" i="1"/>
  <c r="AV48" i="1"/>
  <c r="AW48" i="1"/>
  <c r="AX48" i="1"/>
  <c r="AY48" i="1"/>
  <c r="AZ48" i="1"/>
  <c r="BA48" i="1"/>
  <c r="BD48" i="1"/>
  <c r="BE48" i="1"/>
  <c r="BF48" i="1"/>
  <c r="BG48" i="1"/>
  <c r="AU48" i="1"/>
  <c r="BJ48" i="1"/>
  <c r="BK48" i="1"/>
  <c r="BL48" i="1"/>
  <c r="BM48" i="1"/>
  <c r="O49" i="1"/>
  <c r="AP49" i="1"/>
  <c r="AQ49" i="1"/>
  <c r="AR49" i="1"/>
  <c r="AS49" i="1"/>
  <c r="AV49" i="1"/>
  <c r="AW49" i="1"/>
  <c r="AX49" i="1"/>
  <c r="AY49" i="1"/>
  <c r="AZ49" i="1"/>
  <c r="BA49" i="1"/>
  <c r="BD49" i="1"/>
  <c r="BE49" i="1"/>
  <c r="BF49" i="1"/>
  <c r="BG49" i="1"/>
  <c r="AU49" i="1"/>
  <c r="AT49" i="1"/>
  <c r="BJ49" i="1"/>
  <c r="BK49" i="1"/>
  <c r="BL49" i="1"/>
  <c r="BM49" i="1"/>
  <c r="BD4" i="1"/>
  <c r="AQ4" i="1"/>
  <c r="AR4" i="1"/>
  <c r="AS4" i="1"/>
  <c r="AV4" i="1"/>
  <c r="AW4" i="1"/>
  <c r="AX4" i="1"/>
  <c r="AY4" i="1"/>
  <c r="AZ4" i="1"/>
  <c r="BA4" i="1"/>
  <c r="AP4" i="1"/>
  <c r="BQ46" i="1" l="1"/>
  <c r="AJ46" i="1" s="1"/>
  <c r="BQ41" i="1"/>
  <c r="AE41" i="1" s="1"/>
  <c r="AF46" i="1"/>
  <c r="AC46" i="1"/>
  <c r="Z41" i="1"/>
  <c r="BQ47" i="1"/>
  <c r="AG47" i="1" s="1"/>
  <c r="BQ42" i="1"/>
  <c r="AF42" i="1" s="1"/>
  <c r="BQ39" i="1"/>
  <c r="AI39" i="1" s="1"/>
  <c r="BQ44" i="1"/>
  <c r="AF44" i="1" s="1"/>
  <c r="BQ45" i="1"/>
  <c r="BQ40" i="1"/>
  <c r="AF40" i="1" s="1"/>
  <c r="BQ38" i="1"/>
  <c r="AB38" i="1" s="1"/>
  <c r="AA41" i="1"/>
  <c r="AB46" i="1"/>
  <c r="BQ48" i="1"/>
  <c r="AI48" i="1" s="1"/>
  <c r="BQ43" i="1"/>
  <c r="AI43" i="1" s="1"/>
  <c r="AH46" i="1"/>
  <c r="BQ49" i="1"/>
  <c r="AA49" i="1" s="1"/>
  <c r="BQ37" i="1"/>
  <c r="AC37" i="1" s="1"/>
  <c r="BQ50" i="1"/>
  <c r="AF50" i="1" s="1"/>
  <c r="AD46" i="1"/>
  <c r="AC40" i="1"/>
  <c r="AK46" i="1"/>
  <c r="AE46" i="1"/>
  <c r="BQ35" i="1"/>
  <c r="Z35" i="1" s="1"/>
  <c r="BQ23" i="1"/>
  <c r="Z23" i="1" s="1"/>
  <c r="BQ21" i="1"/>
  <c r="AH21" i="1" s="1"/>
  <c r="BQ14" i="1"/>
  <c r="AG14" i="1" s="1"/>
  <c r="BQ30" i="1"/>
  <c r="AG30" i="1" s="1"/>
  <c r="BQ25" i="1"/>
  <c r="AA25" i="1" s="1"/>
  <c r="BQ16" i="1"/>
  <c r="AG16" i="1" s="1"/>
  <c r="BQ29" i="1"/>
  <c r="AC29" i="1" s="1"/>
  <c r="BQ22" i="1"/>
  <c r="Z22" i="1" s="1"/>
  <c r="BQ15" i="1"/>
  <c r="AF15" i="1" s="1"/>
  <c r="BQ10" i="1"/>
  <c r="AH10" i="1" s="1"/>
  <c r="BQ36" i="1"/>
  <c r="AF36" i="1" s="1"/>
  <c r="BQ34" i="1"/>
  <c r="AC34" i="1" s="1"/>
  <c r="BQ13" i="1"/>
  <c r="AH13" i="1" s="1"/>
  <c r="BQ8" i="1"/>
  <c r="Z8" i="1" s="1"/>
  <c r="BQ32" i="1"/>
  <c r="AH32" i="1" s="1"/>
  <c r="BQ27" i="1"/>
  <c r="Z27" i="1" s="1"/>
  <c r="BQ20" i="1"/>
  <c r="AA20" i="1" s="1"/>
  <c r="BQ18" i="1"/>
  <c r="AA18" i="1" s="1"/>
  <c r="BQ11" i="1"/>
  <c r="AF11" i="1" s="1"/>
  <c r="BQ28" i="1"/>
  <c r="BQ19" i="1"/>
  <c r="Z19" i="1" s="1"/>
  <c r="BQ33" i="1"/>
  <c r="AB33" i="1" s="1"/>
  <c r="BQ26" i="1"/>
  <c r="AC26" i="1" s="1"/>
  <c r="BQ12" i="1"/>
  <c r="AF12" i="1" s="1"/>
  <c r="AI35" i="1"/>
  <c r="BQ9" i="1"/>
  <c r="AH9" i="1" s="1"/>
  <c r="BQ31" i="1"/>
  <c r="AF31" i="1" s="1"/>
  <c r="BQ24" i="1"/>
  <c r="BQ17" i="1"/>
  <c r="AH17" i="1" s="1"/>
  <c r="Z26" i="1"/>
  <c r="BP50" i="1"/>
  <c r="BB48" i="1"/>
  <c r="BP15" i="1"/>
  <c r="BP9" i="1"/>
  <c r="BP35" i="1"/>
  <c r="BP48" i="1"/>
  <c r="BP43" i="1"/>
  <c r="BB37" i="1"/>
  <c r="BP39" i="1"/>
  <c r="BB36" i="1"/>
  <c r="BP29" i="1"/>
  <c r="BB28" i="1"/>
  <c r="BP10" i="1"/>
  <c r="BB43" i="1"/>
  <c r="BP31" i="1"/>
  <c r="BB22" i="1"/>
  <c r="BP33" i="1"/>
  <c r="BP27" i="1"/>
  <c r="BB20" i="1"/>
  <c r="BP5" i="1"/>
  <c r="BQ5" i="1" s="1"/>
  <c r="BB45" i="1"/>
  <c r="BP11" i="1"/>
  <c r="BP44" i="1"/>
  <c r="BP13" i="1"/>
  <c r="BP17" i="1"/>
  <c r="BP7" i="1"/>
  <c r="BQ7" i="1" s="1"/>
  <c r="AB7" i="1" s="1"/>
  <c r="AU50" i="1"/>
  <c r="BB50" i="1" s="1"/>
  <c r="BB47" i="1"/>
  <c r="BB49" i="1"/>
  <c r="AU35" i="1"/>
  <c r="BB35" i="1" s="1"/>
  <c r="BP25" i="1"/>
  <c r="AU25" i="1"/>
  <c r="BB25" i="1" s="1"/>
  <c r="BP23" i="1"/>
  <c r="AU23" i="1"/>
  <c r="BB23" i="1" s="1"/>
  <c r="AT18" i="1"/>
  <c r="BB18" i="1" s="1"/>
  <c r="BP40" i="1"/>
  <c r="AT32" i="1"/>
  <c r="BB32" i="1" s="1"/>
  <c r="BB17" i="1"/>
  <c r="AT8" i="1"/>
  <c r="BB8" i="1" s="1"/>
  <c r="BP38" i="1"/>
  <c r="BB29" i="1"/>
  <c r="BP14" i="1"/>
  <c r="BB5" i="1"/>
  <c r="BP45" i="1"/>
  <c r="AT34" i="1"/>
  <c r="BB34" i="1" s="1"/>
  <c r="BP30" i="1"/>
  <c r="BB26" i="1"/>
  <c r="BB24" i="1"/>
  <c r="BP21" i="1"/>
  <c r="AT16" i="1"/>
  <c r="BB16" i="1" s="1"/>
  <c r="BB10" i="1"/>
  <c r="BB42" i="1"/>
  <c r="AU39" i="1"/>
  <c r="BB39" i="1" s="1"/>
  <c r="BB31" i="1"/>
  <c r="BP18" i="1"/>
  <c r="BB15" i="1"/>
  <c r="BB12" i="1"/>
  <c r="BB7" i="1"/>
  <c r="BB46" i="1"/>
  <c r="AU44" i="1"/>
  <c r="BB44" i="1" s="1"/>
  <c r="BB41" i="1"/>
  <c r="AT40" i="1"/>
  <c r="BB40" i="1" s="1"/>
  <c r="BP32" i="1"/>
  <c r="BB27" i="1"/>
  <c r="BP8" i="1"/>
  <c r="BP46" i="1"/>
  <c r="BP42" i="1"/>
  <c r="AT38" i="1"/>
  <c r="BB38" i="1" s="1"/>
  <c r="BB33" i="1"/>
  <c r="AT14" i="1"/>
  <c r="BB14" i="1" s="1"/>
  <c r="BB11" i="1"/>
  <c r="BB9" i="1"/>
  <c r="BP49" i="1"/>
  <c r="BP47" i="1"/>
  <c r="BP41" i="1"/>
  <c r="BP34" i="1"/>
  <c r="AT30" i="1"/>
  <c r="BB30" i="1" s="1"/>
  <c r="BP19" i="1"/>
  <c r="AU19" i="1"/>
  <c r="BB19" i="1" s="1"/>
  <c r="BP16" i="1"/>
  <c r="BB13" i="1"/>
  <c r="BP37" i="1"/>
  <c r="BP36" i="1"/>
  <c r="BP26" i="1"/>
  <c r="BP24" i="1"/>
  <c r="BP22" i="1"/>
  <c r="AU21" i="1"/>
  <c r="BB21" i="1" s="1"/>
  <c r="BP28" i="1"/>
  <c r="BP20" i="1"/>
  <c r="BP12" i="1"/>
  <c r="AU4" i="1"/>
  <c r="BG4" i="1"/>
  <c r="BF4" i="1"/>
  <c r="BE4" i="1"/>
  <c r="BJ4" i="1"/>
  <c r="BK4" i="1"/>
  <c r="BL4" i="1"/>
  <c r="BM4" i="1"/>
  <c r="AC49" i="1" l="1"/>
  <c r="AC41" i="1"/>
  <c r="AA35" i="1"/>
  <c r="AI41" i="1"/>
  <c r="AH22" i="1"/>
  <c r="AC39" i="1"/>
  <c r="AB22" i="1"/>
  <c r="AA10" i="1"/>
  <c r="AF48" i="1"/>
  <c r="AF41" i="1"/>
  <c r="AM41" i="1" s="1"/>
  <c r="AB39" i="1"/>
  <c r="Z38" i="1"/>
  <c r="AB41" i="1"/>
  <c r="AG13" i="1"/>
  <c r="AC30" i="1"/>
  <c r="AC43" i="1"/>
  <c r="Z17" i="1"/>
  <c r="AA17" i="1"/>
  <c r="AC17" i="1"/>
  <c r="AG49" i="1"/>
  <c r="AB30" i="1"/>
  <c r="AI12" i="1"/>
  <c r="AC48" i="1"/>
  <c r="AF43" i="1"/>
  <c r="Z32" i="1"/>
  <c r="AC35" i="1"/>
  <c r="AB17" i="1"/>
  <c r="AG43" i="1"/>
  <c r="AA43" i="1"/>
  <c r="Z48" i="1"/>
  <c r="AF38" i="1"/>
  <c r="AF20" i="1"/>
  <c r="Z10" i="1"/>
  <c r="AH48" i="1"/>
  <c r="AG48" i="1"/>
  <c r="Z34" i="1"/>
  <c r="AF13" i="1"/>
  <c r="AA38" i="1"/>
  <c r="AA50" i="1"/>
  <c r="AB14" i="1"/>
  <c r="AF14" i="1"/>
  <c r="AA26" i="1"/>
  <c r="AG37" i="1"/>
  <c r="Z43" i="1"/>
  <c r="AB13" i="1"/>
  <c r="AH14" i="1"/>
  <c r="AA14" i="1"/>
  <c r="Z49" i="1"/>
  <c r="AK41" i="1"/>
  <c r="AF47" i="1"/>
  <c r="AM47" i="1" s="1"/>
  <c r="AH37" i="1"/>
  <c r="AG41" i="1"/>
  <c r="AA11" i="1"/>
  <c r="AH47" i="1"/>
  <c r="AI8" i="1"/>
  <c r="AG17" i="1"/>
  <c r="AM46" i="1"/>
  <c r="AG46" i="1"/>
  <c r="AI44" i="1"/>
  <c r="AA44" i="1"/>
  <c r="AB47" i="1"/>
  <c r="AC47" i="1"/>
  <c r="AA13" i="1"/>
  <c r="Z39" i="1"/>
  <c r="AC14" i="1"/>
  <c r="AH11" i="1"/>
  <c r="AA37" i="1"/>
  <c r="AG21" i="1"/>
  <c r="AH8" i="1"/>
  <c r="AC12" i="1"/>
  <c r="AB37" i="1"/>
  <c r="Z46" i="1"/>
  <c r="AJ41" i="1"/>
  <c r="AA46" i="1"/>
  <c r="AD41" i="1"/>
  <c r="AH41" i="1"/>
  <c r="Z44" i="1"/>
  <c r="AI46" i="1"/>
  <c r="AA27" i="1"/>
  <c r="Z45" i="1"/>
  <c r="AJ45" i="1"/>
  <c r="AE45" i="1"/>
  <c r="AK45" i="1"/>
  <c r="AD45" i="1"/>
  <c r="AI45" i="1"/>
  <c r="AI27" i="1"/>
  <c r="AH15" i="1"/>
  <c r="AG45" i="1"/>
  <c r="AF9" i="1"/>
  <c r="AG42" i="1"/>
  <c r="AD42" i="1"/>
  <c r="AK42" i="1"/>
  <c r="AH42" i="1"/>
  <c r="AB42" i="1"/>
  <c r="AE42" i="1"/>
  <c r="AM42" i="1" s="1"/>
  <c r="AJ42" i="1"/>
  <c r="AB45" i="1"/>
  <c r="AB50" i="1"/>
  <c r="AG8" i="1"/>
  <c r="AB26" i="1"/>
  <c r="AD49" i="1"/>
  <c r="AE49" i="1"/>
  <c r="AK49" i="1"/>
  <c r="AB49" i="1"/>
  <c r="AF49" i="1"/>
  <c r="AJ49" i="1"/>
  <c r="AB43" i="1"/>
  <c r="AD43" i="1"/>
  <c r="AK43" i="1"/>
  <c r="AH43" i="1"/>
  <c r="AJ43" i="1"/>
  <c r="AE43" i="1"/>
  <c r="AM43" i="1" s="1"/>
  <c r="AH38" i="1"/>
  <c r="AE38" i="1"/>
  <c r="AD38" i="1"/>
  <c r="AG38" i="1"/>
  <c r="AJ38" i="1"/>
  <c r="AK38" i="1"/>
  <c r="AH39" i="1"/>
  <c r="AE39" i="1"/>
  <c r="AA39" i="1"/>
  <c r="AK39" i="1"/>
  <c r="AD39" i="1"/>
  <c r="AJ39" i="1"/>
  <c r="AE47" i="1"/>
  <c r="AJ47" i="1"/>
  <c r="AK47" i="1"/>
  <c r="AD47" i="1"/>
  <c r="AI47" i="1"/>
  <c r="Z47" i="1"/>
  <c r="AA47" i="1"/>
  <c r="AI49" i="1"/>
  <c r="AI38" i="1"/>
  <c r="AF39" i="1"/>
  <c r="AC38" i="1"/>
  <c r="AH16" i="1"/>
  <c r="AI16" i="1"/>
  <c r="AC23" i="1"/>
  <c r="AF8" i="1"/>
  <c r="AF27" i="1"/>
  <c r="AG50" i="1"/>
  <c r="AD50" i="1"/>
  <c r="AK50" i="1"/>
  <c r="AE50" i="1"/>
  <c r="AM50" i="1" s="1"/>
  <c r="AJ50" i="1"/>
  <c r="AH50" i="1"/>
  <c r="AC42" i="1"/>
  <c r="AA40" i="1"/>
  <c r="AK40" i="1"/>
  <c r="AD40" i="1"/>
  <c r="AG40" i="1"/>
  <c r="AE40" i="1"/>
  <c r="AM40" i="1" s="1"/>
  <c r="AJ40" i="1"/>
  <c r="AB40" i="1"/>
  <c r="Z50" i="1"/>
  <c r="AI40" i="1"/>
  <c r="AA45" i="1"/>
  <c r="AF16" i="1"/>
  <c r="AF26" i="1"/>
  <c r="AG15" i="1"/>
  <c r="Z16" i="1"/>
  <c r="AB20" i="1"/>
  <c r="AI50" i="1"/>
  <c r="AA48" i="1"/>
  <c r="AK48" i="1"/>
  <c r="AE48" i="1"/>
  <c r="AM48" i="1" s="1"/>
  <c r="AD48" i="1"/>
  <c r="AB48" i="1"/>
  <c r="AJ48" i="1"/>
  <c r="Z40" i="1"/>
  <c r="AG39" i="1"/>
  <c r="AH49" i="1"/>
  <c r="AB16" i="1"/>
  <c r="AC15" i="1"/>
  <c r="AH45" i="1"/>
  <c r="AB25" i="1"/>
  <c r="AC16" i="1"/>
  <c r="Z42" i="1"/>
  <c r="AA42" i="1"/>
  <c r="AC45" i="1"/>
  <c r="Z33" i="1"/>
  <c r="AC33" i="1"/>
  <c r="Z37" i="1"/>
  <c r="AJ37" i="1"/>
  <c r="AD37" i="1"/>
  <c r="AE37" i="1"/>
  <c r="AF37" i="1"/>
  <c r="AK37" i="1"/>
  <c r="AH40" i="1"/>
  <c r="AK44" i="1"/>
  <c r="AD44" i="1"/>
  <c r="AE44" i="1"/>
  <c r="AM44" i="1" s="1"/>
  <c r="AH44" i="1"/>
  <c r="AJ44" i="1"/>
  <c r="AC44" i="1"/>
  <c r="AB44" i="1"/>
  <c r="AG44" i="1"/>
  <c r="AC50" i="1"/>
  <c r="AI42" i="1"/>
  <c r="AF45" i="1"/>
  <c r="AI37" i="1"/>
  <c r="AB10" i="1"/>
  <c r="AF10" i="1"/>
  <c r="AB9" i="1"/>
  <c r="Z9" i="1"/>
  <c r="AC10" i="1"/>
  <c r="AI10" i="1"/>
  <c r="AC25" i="1"/>
  <c r="AH25" i="1"/>
  <c r="AJ28" i="1"/>
  <c r="AE28" i="1"/>
  <c r="AK28" i="1"/>
  <c r="AH28" i="1"/>
  <c r="AD28" i="1"/>
  <c r="AC28" i="1"/>
  <c r="AA28" i="1"/>
  <c r="Z29" i="1"/>
  <c r="AJ29" i="1"/>
  <c r="AE29" i="1"/>
  <c r="AD29" i="1"/>
  <c r="AK29" i="1"/>
  <c r="AF29" i="1"/>
  <c r="AI29" i="1"/>
  <c r="AA29" i="1"/>
  <c r="AF25" i="1"/>
  <c r="AI33" i="1"/>
  <c r="AA19" i="1"/>
  <c r="AA33" i="1"/>
  <c r="AI18" i="1"/>
  <c r="AH29" i="1"/>
  <c r="AE31" i="1"/>
  <c r="AM31" i="1" s="1"/>
  <c r="AK31" i="1"/>
  <c r="AJ31" i="1"/>
  <c r="AD31" i="1"/>
  <c r="AB31" i="1"/>
  <c r="AA8" i="1"/>
  <c r="AK8" i="1"/>
  <c r="AB8" i="1"/>
  <c r="AE8" i="1"/>
  <c r="AJ8" i="1"/>
  <c r="AD8" i="1"/>
  <c r="AB32" i="1"/>
  <c r="Z30" i="1"/>
  <c r="AJ30" i="1"/>
  <c r="AE30" i="1"/>
  <c r="AK30" i="1"/>
  <c r="AD30" i="1"/>
  <c r="AN30" i="1" s="1"/>
  <c r="AF30" i="1"/>
  <c r="AA30" i="1"/>
  <c r="AI30" i="1"/>
  <c r="AA9" i="1"/>
  <c r="AB12" i="1"/>
  <c r="AH36" i="1"/>
  <c r="AF35" i="1"/>
  <c r="AI31" i="1"/>
  <c r="AI9" i="1"/>
  <c r="AG20" i="1"/>
  <c r="AG26" i="1"/>
  <c r="AD26" i="1"/>
  <c r="AK26" i="1"/>
  <c r="AJ26" i="1"/>
  <c r="AE26" i="1"/>
  <c r="AH26" i="1"/>
  <c r="AB11" i="1"/>
  <c r="AD11" i="1"/>
  <c r="AJ11" i="1"/>
  <c r="AK11" i="1"/>
  <c r="AC11" i="1"/>
  <c r="Z11" i="1"/>
  <c r="AE11" i="1"/>
  <c r="AM11" i="1" s="1"/>
  <c r="AB23" i="1"/>
  <c r="Z13" i="1"/>
  <c r="AJ13" i="1"/>
  <c r="AK13" i="1"/>
  <c r="AC13" i="1"/>
  <c r="AD13" i="1"/>
  <c r="AE13" i="1"/>
  <c r="AI13" i="1"/>
  <c r="AG34" i="1"/>
  <c r="AK34" i="1"/>
  <c r="AD34" i="1"/>
  <c r="AJ34" i="1"/>
  <c r="AE34" i="1"/>
  <c r="AH34" i="1"/>
  <c r="AB34" i="1"/>
  <c r="AD22" i="1"/>
  <c r="AA22" i="1"/>
  <c r="AE22" i="1"/>
  <c r="AG22" i="1"/>
  <c r="AJ22" i="1"/>
  <c r="AK22" i="1"/>
  <c r="AA36" i="1"/>
  <c r="AC36" i="1"/>
  <c r="AC22" i="1"/>
  <c r="AA16" i="1"/>
  <c r="AK16" i="1"/>
  <c r="AE16" i="1"/>
  <c r="AD16" i="1"/>
  <c r="AJ16" i="1"/>
  <c r="AG11" i="1"/>
  <c r="AF22" i="1"/>
  <c r="AA34" i="1"/>
  <c r="AC31" i="1"/>
  <c r="Z15" i="1"/>
  <c r="AB19" i="1"/>
  <c r="AD19" i="1"/>
  <c r="AE19" i="1"/>
  <c r="AK19" i="1"/>
  <c r="AC19" i="1"/>
  <c r="AJ19" i="1"/>
  <c r="AK25" i="1"/>
  <c r="AJ25" i="1"/>
  <c r="AD25" i="1"/>
  <c r="AE25" i="1"/>
  <c r="AH19" i="1"/>
  <c r="AA24" i="1"/>
  <c r="AK24" i="1"/>
  <c r="AJ24" i="1"/>
  <c r="AD24" i="1"/>
  <c r="AE24" i="1"/>
  <c r="AI24" i="1"/>
  <c r="AG24" i="1"/>
  <c r="AF33" i="1"/>
  <c r="AE33" i="1"/>
  <c r="AH33" i="1"/>
  <c r="AJ33" i="1"/>
  <c r="AD33" i="1"/>
  <c r="AK33" i="1"/>
  <c r="AA32" i="1"/>
  <c r="AK32" i="1"/>
  <c r="AE32" i="1"/>
  <c r="AJ32" i="1"/>
  <c r="AD32" i="1"/>
  <c r="Z24" i="1"/>
  <c r="AF32" i="1"/>
  <c r="AG28" i="1"/>
  <c r="AB28" i="1"/>
  <c r="AG33" i="1"/>
  <c r="AI19" i="1"/>
  <c r="Z28" i="1"/>
  <c r="AD20" i="1"/>
  <c r="AC20" i="1"/>
  <c r="AH20" i="1"/>
  <c r="AE20" i="1"/>
  <c r="AK20" i="1"/>
  <c r="AJ20" i="1"/>
  <c r="AG19" i="1"/>
  <c r="AA31" i="1"/>
  <c r="Z21" i="1"/>
  <c r="AJ21" i="1"/>
  <c r="AE21" i="1"/>
  <c r="AD21" i="1"/>
  <c r="AK21" i="1"/>
  <c r="AC21" i="1"/>
  <c r="AI21" i="1"/>
  <c r="AH30" i="1"/>
  <c r="AH27" i="1"/>
  <c r="AA21" i="1"/>
  <c r="AH31" i="1"/>
  <c r="Z20" i="1"/>
  <c r="AB21" i="1"/>
  <c r="AG29" i="1"/>
  <c r="AH23" i="1"/>
  <c r="AK23" i="1"/>
  <c r="AF23" i="1"/>
  <c r="AE23" i="1"/>
  <c r="AJ23" i="1"/>
  <c r="AG23" i="1"/>
  <c r="AD23" i="1"/>
  <c r="AG32" i="1"/>
  <c r="AI32" i="1"/>
  <c r="AI28" i="1"/>
  <c r="AC32" i="1"/>
  <c r="Z31" i="1"/>
  <c r="AD17" i="1"/>
  <c r="AK17" i="1"/>
  <c r="AF17" i="1"/>
  <c r="AJ17" i="1"/>
  <c r="AI17" i="1"/>
  <c r="AE17" i="1"/>
  <c r="AG35" i="1"/>
  <c r="AC8" i="1"/>
  <c r="AI26" i="1"/>
  <c r="AI11" i="1"/>
  <c r="AF24" i="1"/>
  <c r="AI34" i="1"/>
  <c r="AI20" i="1"/>
  <c r="AG10" i="1"/>
  <c r="AD10" i="1"/>
  <c r="AK10" i="1"/>
  <c r="AE10" i="1"/>
  <c r="AJ10" i="1"/>
  <c r="AI22" i="1"/>
  <c r="AB24" i="1"/>
  <c r="AA23" i="1"/>
  <c r="Z14" i="1"/>
  <c r="AJ14" i="1"/>
  <c r="AE14" i="1"/>
  <c r="AM14" i="1" s="1"/>
  <c r="AK14" i="1"/>
  <c r="AD14" i="1"/>
  <c r="AI14" i="1"/>
  <c r="AI23" i="1"/>
  <c r="AF34" i="1"/>
  <c r="AI25" i="1"/>
  <c r="AG12" i="1"/>
  <c r="AF21" i="1"/>
  <c r="AG18" i="1"/>
  <c r="AD18" i="1"/>
  <c r="AK18" i="1"/>
  <c r="Z18" i="1"/>
  <c r="AJ18" i="1"/>
  <c r="AH18" i="1"/>
  <c r="AE18" i="1"/>
  <c r="AB18" i="1"/>
  <c r="AF28" i="1"/>
  <c r="AC18" i="1"/>
  <c r="AJ9" i="1"/>
  <c r="AK9" i="1"/>
  <c r="AE9" i="1"/>
  <c r="AM9" i="1" s="1"/>
  <c r="AG9" i="1"/>
  <c r="AC9" i="1"/>
  <c r="AD9" i="1"/>
  <c r="AK12" i="1"/>
  <c r="AD12" i="1"/>
  <c r="AE12" i="1"/>
  <c r="AM12" i="1" s="1"/>
  <c r="Z12" i="1"/>
  <c r="AH12" i="1"/>
  <c r="AJ12" i="1"/>
  <c r="AB29" i="1"/>
  <c r="AF18" i="1"/>
  <c r="AB27" i="1"/>
  <c r="AD27" i="1"/>
  <c r="AK27" i="1"/>
  <c r="AC27" i="1"/>
  <c r="AE27" i="1"/>
  <c r="AJ27" i="1"/>
  <c r="AF19" i="1"/>
  <c r="AG36" i="1"/>
  <c r="AD36" i="1"/>
  <c r="AK36" i="1"/>
  <c r="AE36" i="1"/>
  <c r="AM36" i="1" s="1"/>
  <c r="AJ36" i="1"/>
  <c r="Z36" i="1"/>
  <c r="AB36" i="1"/>
  <c r="AE15" i="1"/>
  <c r="AM15" i="1" s="1"/>
  <c r="AK15" i="1"/>
  <c r="AJ15" i="1"/>
  <c r="AA15" i="1"/>
  <c r="AB15" i="1"/>
  <c r="AI15" i="1"/>
  <c r="AD15" i="1"/>
  <c r="AH24" i="1"/>
  <c r="AA12" i="1"/>
  <c r="AG25" i="1"/>
  <c r="Z25" i="1"/>
  <c r="AI36" i="1"/>
  <c r="AC24" i="1"/>
  <c r="AB35" i="1"/>
  <c r="AD35" i="1"/>
  <c r="AJ35" i="1"/>
  <c r="AE35" i="1"/>
  <c r="AK35" i="1"/>
  <c r="AH35" i="1"/>
  <c r="AG27" i="1"/>
  <c r="AG31" i="1"/>
  <c r="AH7" i="1"/>
  <c r="AA7" i="1"/>
  <c r="AI7" i="1"/>
  <c r="AF7" i="1"/>
  <c r="AK7" i="1"/>
  <c r="AC7" i="1"/>
  <c r="AG7" i="1"/>
  <c r="Z7" i="1"/>
  <c r="AJ7" i="1"/>
  <c r="AG5" i="1"/>
  <c r="AA5" i="1"/>
  <c r="Z5" i="1"/>
  <c r="AH5" i="1"/>
  <c r="AI5" i="1"/>
  <c r="AB5" i="1"/>
  <c r="AJ5" i="1"/>
  <c r="AC5" i="1"/>
  <c r="AK5" i="1"/>
  <c r="AE5" i="1"/>
  <c r="AF5" i="1"/>
  <c r="AD5" i="1"/>
  <c r="BB4" i="1"/>
  <c r="BP4" i="1"/>
  <c r="BQ4" i="1" s="1"/>
  <c r="O4" i="1"/>
  <c r="AN32" i="1" l="1"/>
  <c r="AN37" i="1"/>
  <c r="AN38" i="1"/>
  <c r="AN42" i="1"/>
  <c r="AM20" i="1"/>
  <c r="AM45" i="1"/>
  <c r="AL41" i="1"/>
  <c r="AM30" i="1"/>
  <c r="AL34" i="1"/>
  <c r="AM38" i="1"/>
  <c r="AM10" i="1"/>
  <c r="AM13" i="1"/>
  <c r="AN48" i="1"/>
  <c r="AM8" i="1"/>
  <c r="AL46" i="1"/>
  <c r="AL48" i="1"/>
  <c r="AN47" i="1"/>
  <c r="AN39" i="1"/>
  <c r="AL38" i="1"/>
  <c r="AL43" i="1"/>
  <c r="AL26" i="1"/>
  <c r="AN29" i="1"/>
  <c r="AL44" i="1"/>
  <c r="AM16" i="1"/>
  <c r="AN49" i="1"/>
  <c r="AN16" i="1"/>
  <c r="AL19" i="1"/>
  <c r="AM39" i="1"/>
  <c r="AL20" i="1"/>
  <c r="AL15" i="1"/>
  <c r="AM25" i="1"/>
  <c r="AM37" i="1"/>
  <c r="AL49" i="1"/>
  <c r="AN43" i="1"/>
  <c r="AM21" i="1"/>
  <c r="AM26" i="1"/>
  <c r="AL50" i="1"/>
  <c r="AL45" i="1"/>
  <c r="AN40" i="1"/>
  <c r="AL40" i="1"/>
  <c r="AM27" i="1"/>
  <c r="AL42" i="1"/>
  <c r="AL47" i="1"/>
  <c r="AM34" i="1"/>
  <c r="AL27" i="1"/>
  <c r="AN34" i="1"/>
  <c r="AL17" i="1"/>
  <c r="AM32" i="1"/>
  <c r="AL35" i="1"/>
  <c r="AL37" i="1"/>
  <c r="AL39" i="1"/>
  <c r="AM49" i="1"/>
  <c r="AL10" i="1"/>
  <c r="AN8" i="1"/>
  <c r="AN10" i="1"/>
  <c r="AL24" i="1"/>
  <c r="AL30" i="1"/>
  <c r="AL12" i="1"/>
  <c r="AL18" i="1"/>
  <c r="AL8" i="1"/>
  <c r="AN20" i="1"/>
  <c r="AL25" i="1"/>
  <c r="AM28" i="1"/>
  <c r="AL32" i="1"/>
  <c r="AL16" i="1"/>
  <c r="AN17" i="1"/>
  <c r="AM24" i="1"/>
  <c r="AM17" i="1"/>
  <c r="AM29" i="1"/>
  <c r="AM35" i="1"/>
  <c r="AM19" i="1"/>
  <c r="AM18" i="1"/>
  <c r="AL9" i="1"/>
  <c r="AL36" i="1"/>
  <c r="AL31" i="1"/>
  <c r="AL22" i="1"/>
  <c r="AL13" i="1"/>
  <c r="AL14" i="1"/>
  <c r="AM23" i="1"/>
  <c r="AL21" i="1"/>
  <c r="AL33" i="1"/>
  <c r="AM22" i="1"/>
  <c r="AL29" i="1"/>
  <c r="AN12" i="1"/>
  <c r="AL23" i="1"/>
  <c r="AL28" i="1"/>
  <c r="AM33" i="1"/>
  <c r="AL11" i="1"/>
  <c r="AE7" i="1"/>
  <c r="AD7" i="1" s="1"/>
  <c r="AL7" i="1" s="1"/>
  <c r="AM5" i="1"/>
  <c r="AL5" i="1"/>
  <c r="AI4" i="1"/>
  <c r="AA4" i="1"/>
  <c r="AH4" i="1"/>
  <c r="Z4" i="1"/>
  <c r="AG4" i="1"/>
  <c r="AF4" i="1"/>
  <c r="AD4" i="1"/>
  <c r="AK4" i="1"/>
  <c r="AC4" i="1"/>
  <c r="AJ4" i="1"/>
  <c r="AB4" i="1"/>
  <c r="AE4" i="1"/>
  <c r="AN21" i="1"/>
  <c r="AN19" i="1"/>
  <c r="AN33" i="1"/>
  <c r="AN22" i="1"/>
  <c r="AN35" i="1"/>
  <c r="AN36" i="1"/>
  <c r="AN25" i="1"/>
  <c r="AN28" i="1"/>
  <c r="AN27" i="1"/>
  <c r="AN14" i="1"/>
  <c r="AN15" i="1"/>
  <c r="AN44" i="1"/>
  <c r="AN46" i="1"/>
  <c r="AN45" i="1"/>
  <c r="AN11" i="1"/>
  <c r="AN13" i="1"/>
  <c r="AN24" i="1"/>
  <c r="AN50" i="1"/>
  <c r="AN18" i="1"/>
  <c r="AN26" i="1"/>
  <c r="AN23" i="1"/>
  <c r="AN9" i="1"/>
  <c r="AN31" i="1"/>
  <c r="AN41" i="1"/>
  <c r="AN5" i="1"/>
  <c r="AN4" i="1" l="1"/>
  <c r="AM7" i="1"/>
  <c r="AN7" i="1"/>
  <c r="AL4" i="1"/>
  <c r="AM4" i="1"/>
  <c r="BP6" i="1" l="1"/>
  <c r="BQ6" i="1" s="1"/>
  <c r="AU6" i="1"/>
  <c r="BB6" i="1" s="1"/>
  <c r="AB6" i="1" l="1"/>
  <c r="AK6" i="1"/>
  <c r="AC6" i="1"/>
  <c r="AF6" i="1"/>
  <c r="AG6" i="1"/>
  <c r="Z6" i="1"/>
  <c r="AI6" i="1"/>
  <c r="AA6" i="1"/>
  <c r="AJ6" i="1"/>
  <c r="AH6" i="1"/>
  <c r="AE6" i="1" l="1"/>
  <c r="AD6" i="1" s="1"/>
  <c r="AN6" i="1" s="1"/>
  <c r="AM6" i="1" l="1"/>
  <c r="AL6" i="1"/>
</calcChain>
</file>

<file path=xl/sharedStrings.xml><?xml version="1.0" encoding="utf-8"?>
<sst xmlns="http://schemas.openxmlformats.org/spreadsheetml/2006/main" count="355" uniqueCount="215">
  <si>
    <t>Comment</t>
    <phoneticPr fontId="1"/>
  </si>
  <si>
    <t>No.</t>
    <phoneticPr fontId="1"/>
  </si>
  <si>
    <t>SiO2</t>
  </si>
  <si>
    <t>SiO2</t>
    <phoneticPr fontId="1"/>
  </si>
  <si>
    <t>TiO2</t>
  </si>
  <si>
    <t>TiO2</t>
    <phoneticPr fontId="1"/>
  </si>
  <si>
    <t>Al2O3</t>
  </si>
  <si>
    <t>Al2O3</t>
    <phoneticPr fontId="1"/>
  </si>
  <si>
    <t>Cr2O3</t>
  </si>
  <si>
    <t>Cr2O3</t>
    <phoneticPr fontId="1"/>
  </si>
  <si>
    <t>FeO</t>
    <phoneticPr fontId="1"/>
  </si>
  <si>
    <t>FeO*</t>
    <phoneticPr fontId="1"/>
  </si>
  <si>
    <t>MgO</t>
  </si>
  <si>
    <t>MgO</t>
    <phoneticPr fontId="1"/>
  </si>
  <si>
    <t>CaO</t>
  </si>
  <si>
    <t>CaO</t>
    <phoneticPr fontId="1"/>
  </si>
  <si>
    <t>MnO</t>
  </si>
  <si>
    <t>MnO</t>
    <phoneticPr fontId="1"/>
  </si>
  <si>
    <t>NiO</t>
  </si>
  <si>
    <t>NiO</t>
    <phoneticPr fontId="1"/>
  </si>
  <si>
    <t>Na2O</t>
  </si>
  <si>
    <t>Na2O</t>
    <phoneticPr fontId="1"/>
  </si>
  <si>
    <t>K2O</t>
  </si>
  <si>
    <t>K2O</t>
    <phoneticPr fontId="1"/>
  </si>
  <si>
    <t>Total</t>
  </si>
  <si>
    <t>Total</t>
    <phoneticPr fontId="1"/>
  </si>
  <si>
    <t>Fe3+/T-Fe</t>
    <phoneticPr fontId="1"/>
  </si>
  <si>
    <t>Si</t>
    <phoneticPr fontId="1"/>
  </si>
  <si>
    <t>Ti</t>
    <phoneticPr fontId="1"/>
  </si>
  <si>
    <t>wt. %</t>
    <phoneticPr fontId="1"/>
  </si>
  <si>
    <t>cations</t>
    <phoneticPr fontId="1"/>
  </si>
  <si>
    <t>Al</t>
    <phoneticPr fontId="1"/>
  </si>
  <si>
    <t>Cr</t>
    <phoneticPr fontId="1"/>
  </si>
  <si>
    <t>Fe3+</t>
    <phoneticPr fontId="1"/>
  </si>
  <si>
    <t>Fe2+</t>
    <phoneticPr fontId="1"/>
  </si>
  <si>
    <t>Mg</t>
    <phoneticPr fontId="1"/>
  </si>
  <si>
    <t>Ca</t>
    <phoneticPr fontId="1"/>
  </si>
  <si>
    <t>Mn</t>
    <phoneticPr fontId="1"/>
  </si>
  <si>
    <t>Ni</t>
    <phoneticPr fontId="1"/>
  </si>
  <si>
    <t>Na</t>
    <phoneticPr fontId="1"/>
  </si>
  <si>
    <t>K</t>
    <phoneticPr fontId="1"/>
  </si>
  <si>
    <t>- charge</t>
    <phoneticPr fontId="1"/>
  </si>
  <si>
    <t>mol. fraction</t>
    <phoneticPr fontId="1"/>
  </si>
  <si>
    <t>Constant</t>
    <phoneticPr fontId="1"/>
  </si>
  <si>
    <t>Total cation</t>
    <phoneticPr fontId="1"/>
  </si>
  <si>
    <t>Fe2O3</t>
    <phoneticPr fontId="1"/>
  </si>
  <si>
    <t>Fe2O3_calc</t>
    <phoneticPr fontId="1"/>
  </si>
  <si>
    <t>mol. Weight</t>
    <phoneticPr fontId="1"/>
  </si>
  <si>
    <t>Corrected wight</t>
    <phoneticPr fontId="1"/>
  </si>
  <si>
    <t>MODE</t>
    <phoneticPr fontId="1"/>
  </si>
  <si>
    <t>Mg#</t>
    <phoneticPr fontId="1"/>
  </si>
  <si>
    <t>FILL THE GREY CELLS</t>
    <phoneticPr fontId="1"/>
  </si>
  <si>
    <t>total</t>
    <phoneticPr fontId="1"/>
  </si>
  <si>
    <t>OPTION</t>
    <phoneticPr fontId="1"/>
  </si>
  <si>
    <t>value</t>
    <phoneticPr fontId="1"/>
  </si>
  <si>
    <t>cation</t>
    <phoneticPr fontId="1"/>
  </si>
  <si>
    <t>spinel</t>
    <phoneticPr fontId="1"/>
  </si>
  <si>
    <t>x</t>
    <phoneticPr fontId="1"/>
  </si>
  <si>
    <t>y</t>
    <phoneticPr fontId="1"/>
  </si>
  <si>
    <t>z</t>
    <phoneticPr fontId="1"/>
  </si>
  <si>
    <t>stage</t>
    <phoneticPr fontId="1"/>
  </si>
  <si>
    <t>interval</t>
    <phoneticPr fontId="1"/>
  </si>
  <si>
    <t>Ti</t>
  </si>
  <si>
    <t>Al</t>
  </si>
  <si>
    <t>Cr</t>
  </si>
  <si>
    <t>Ca</t>
  </si>
  <si>
    <t>Interval</t>
    <phoneticPr fontId="1"/>
  </si>
  <si>
    <t>offset</t>
    <phoneticPr fontId="1"/>
  </si>
  <si>
    <t>P</t>
    <phoneticPr fontId="1"/>
  </si>
  <si>
    <t>T</t>
    <phoneticPr fontId="1"/>
  </si>
  <si>
    <t>Ti1</t>
    <phoneticPr fontId="1"/>
  </si>
  <si>
    <t>Ti2</t>
    <phoneticPr fontId="1"/>
  </si>
  <si>
    <t>Al1</t>
    <phoneticPr fontId="1"/>
  </si>
  <si>
    <t>Al2</t>
    <phoneticPr fontId="1"/>
  </si>
  <si>
    <t>Cr1</t>
    <phoneticPr fontId="1"/>
  </si>
  <si>
    <t>Cr2</t>
    <phoneticPr fontId="1"/>
  </si>
  <si>
    <t>Ca1</t>
    <phoneticPr fontId="1"/>
  </si>
  <si>
    <t>Ca2</t>
    <phoneticPr fontId="1"/>
  </si>
  <si>
    <t>Inverse</t>
    <phoneticPr fontId="1"/>
  </si>
  <si>
    <t>Converse</t>
    <phoneticPr fontId="1"/>
  </si>
  <si>
    <t xml:space="preserve">Line 1 HK1206cn_OPX_TE_LINE1 </t>
  </si>
  <si>
    <t xml:space="preserve">Line 2 HK1206cn_OPX_TE_LINE1 </t>
  </si>
  <si>
    <t xml:space="preserve">Line 3 HK1206cn_OPX_TE_LINE1 </t>
  </si>
  <si>
    <t xml:space="preserve">Line 4 HK1206cn_OPX_TE_LINE1 </t>
  </si>
  <si>
    <t xml:space="preserve">Line 5 HK1206cn_OPX_TE_LINE1 </t>
  </si>
  <si>
    <t xml:space="preserve">Line 6 HK1206cn_OPX_TE_LINE1 </t>
  </si>
  <si>
    <t xml:space="preserve">Line 7 HK1206cn_OPX_TE_LINE1 </t>
  </si>
  <si>
    <t xml:space="preserve">Line 8 HK1206cn_OPX_TE_LINE1 </t>
  </si>
  <si>
    <t xml:space="preserve">Line 9 HK1206cn_OPX_TE_LINE1 </t>
  </si>
  <si>
    <t xml:space="preserve">Line 10 HK1206cn_OPX_TE_LINE1 </t>
  </si>
  <si>
    <t xml:space="preserve">Line 11 HK1206cn_OPX_TE_LINE1 </t>
  </si>
  <si>
    <t xml:space="preserve">Line 12 HK1206cn_OPX_TE_LINE1 </t>
  </si>
  <si>
    <t xml:space="preserve">Line 13 HK1206cn_OPX_TE_LINE1 </t>
  </si>
  <si>
    <t xml:space="preserve">Line 14 HK1206cn_OPX_TE_LINE1 </t>
  </si>
  <si>
    <t xml:space="preserve">Line 15 HK1206cn_OPX_TE_LINE1 </t>
  </si>
  <si>
    <t xml:space="preserve">Line 16 HK1206cn_OPX_TE_LINE1 </t>
  </si>
  <si>
    <t xml:space="preserve">Line 17 HK1206cn_OPX_TE_LINE1 </t>
  </si>
  <si>
    <t xml:space="preserve">Line 18 HK1206cn_OPX_TE_LINE1 </t>
  </si>
  <si>
    <t xml:space="preserve">Line 19 HK1206cn_OPX_TE_LINE1 </t>
  </si>
  <si>
    <t xml:space="preserve">Line 20 HK1206cn_OPX_TE_LINE1 </t>
  </si>
  <si>
    <t xml:space="preserve">Line 21 HK1206cn_OPX_TE_LINE1 </t>
  </si>
  <si>
    <t xml:space="preserve">Line 22 HK1206cn_OPX_TE_LINE1 </t>
  </si>
  <si>
    <t xml:space="preserve">Line 23 HK1206cn_OPX_TE_LINE1 </t>
  </si>
  <si>
    <t xml:space="preserve">Line 24 HK1206cn_OPX_TE_LINE1 </t>
  </si>
  <si>
    <t xml:space="preserve">Line 25 HK1206cn_OPX_TE_LINE1 </t>
  </si>
  <si>
    <t xml:space="preserve">Line 26 HK1206cn_OPX_TE_LINE1 </t>
  </si>
  <si>
    <t xml:space="preserve">Line 27 HK1206cn_OPX_TE_LINE1 </t>
  </si>
  <si>
    <t xml:space="preserve">Line 28 HK1206cn_OPX_TE_LINE1 </t>
  </si>
  <si>
    <t xml:space="preserve">Line 29 HK1206cn_OPX_TE_LINE1 </t>
  </si>
  <si>
    <t xml:space="preserve">Line 30 HK1206cn_OPX_TE_LINE1 </t>
  </si>
  <si>
    <t xml:space="preserve">Line 31 HK1206cn_OPX_TE_LINE1 </t>
  </si>
  <si>
    <t xml:space="preserve">Line 32 HK1206cn_OPX_TE_LINE1 </t>
  </si>
  <si>
    <t xml:space="preserve">Line 33 HK1206cn_OPX_TE_LINE1 </t>
  </si>
  <si>
    <t xml:space="preserve">Line 34 HK1206cn_OPX_TE_LINE1 </t>
  </si>
  <si>
    <t xml:space="preserve">Line 35 HK1206cn_OPX_TE_LINE1 </t>
  </si>
  <si>
    <t xml:space="preserve">Line 36 HK1206cn_OPX_TE_LINE1 </t>
  </si>
  <si>
    <t xml:space="preserve">Line 37 HK1206cn_OPX_TE_LINE1 </t>
  </si>
  <si>
    <t xml:space="preserve">Line 38 HK1206cn_OPX_TE_LINE1 </t>
  </si>
  <si>
    <t xml:space="preserve">Line 39 HK1206cn_OPX_TE_LINE1 </t>
  </si>
  <si>
    <t xml:space="preserve">Line 40 HK1206cn_OPX_TE_LINE1 </t>
  </si>
  <si>
    <t xml:space="preserve">Line 41 HK1206cn_OPX_TE_LINE1 </t>
  </si>
  <si>
    <t xml:space="preserve">Line 42 HK1206cn_OPX_TE_LINE1 </t>
  </si>
  <si>
    <t xml:space="preserve">Line 43 HK1206cn_OPX_TE_LINE1 </t>
  </si>
  <si>
    <t xml:space="preserve">Line 44 HK1206cn_OPX_TE_LINE1 </t>
  </si>
  <si>
    <t xml:space="preserve">Line 45 HK1206cn_OPX_TE_LINE1 </t>
  </si>
  <si>
    <t xml:space="preserve">Line 46 HK1206cn_OPX_TE_LINE1 </t>
  </si>
  <si>
    <t xml:space="preserve">Line 47 HK1206cn_OPX_TE_LINE1 </t>
  </si>
  <si>
    <t xml:space="preserve">Line 48 HK1206cn_OPX_TE_LINE1 </t>
  </si>
  <si>
    <t xml:space="preserve">Line 49 HK1206cn_OPX_TE_LINE1 </t>
  </si>
  <si>
    <t xml:space="preserve">Line 50 HK1206cn_OPX_TE_LINE1 </t>
  </si>
  <si>
    <t xml:space="preserve">Line 51 HK1206cn_OPX_TE_LINE1 </t>
  </si>
  <si>
    <t xml:space="preserve">Line 52 HK1206cn_OPX_TE_LINE1 </t>
  </si>
  <si>
    <t xml:space="preserve">Line 53 HK1206cn_OPX_TE_LINE1 </t>
  </si>
  <si>
    <t xml:space="preserve">Line 54 HK1206cn_OPX_TE_LINE1 </t>
  </si>
  <si>
    <t xml:space="preserve">Line 55 HK1206cn_OPX_TE_LINE1 </t>
  </si>
  <si>
    <t xml:space="preserve">Line 56 HK1206cn_OPX_TE_LINE1 </t>
  </si>
  <si>
    <t xml:space="preserve">Line 57 HK1206cn_OPX_TE_LINE1 </t>
  </si>
  <si>
    <t xml:space="preserve">Line 58 HK1206cn_OPX_TE_LINE1 </t>
  </si>
  <si>
    <t xml:space="preserve">Line 59 HK1206cn_OPX_TE_LINE1 </t>
  </si>
  <si>
    <t xml:space="preserve">Line 60 HK1206cn_OPX_TE_LINE1 </t>
  </si>
  <si>
    <t xml:space="preserve">Line 61 HK1206cn_OPX_TE_LINE1 </t>
  </si>
  <si>
    <t xml:space="preserve">Line 62 HK1206cn_OPX_TE_LINE1 </t>
  </si>
  <si>
    <t xml:space="preserve">Line 63 HK1206cn_OPX_TE_LINE1 </t>
  </si>
  <si>
    <t xml:space="preserve">Line 64 HK1206cn_OPX_TE_LINE1 </t>
  </si>
  <si>
    <t xml:space="preserve">Line 65 HK1206cn_OPX_TE_LINE1 </t>
  </si>
  <si>
    <t xml:space="preserve">Line 66 HK1206cn_OPX_TE_LINE1 </t>
  </si>
  <si>
    <t xml:space="preserve">Line 67 HK1206cn_OPX_TE_LINE1 </t>
  </si>
  <si>
    <t xml:space="preserve">Line 68 HK1206cn_OPX_TE_LINE1 </t>
  </si>
  <si>
    <t xml:space="preserve">Line 69 HK1206cn_OPX_TE_LINE1 </t>
  </si>
  <si>
    <t xml:space="preserve">Line 70 HK1206cn_OPX_TE_LINE1 </t>
  </si>
  <si>
    <t xml:space="preserve">Line 71 HK1206cn_OPX_TE_LINE1 </t>
  </si>
  <si>
    <t xml:space="preserve">Line 72 HK1206cn_OPX_TE_LINE1 </t>
  </si>
  <si>
    <t xml:space="preserve">Line 73 HK1206cn_OPX_TE_LINE1 </t>
  </si>
  <si>
    <t xml:space="preserve">Line 74 HK1206cn_OPX_TE_LINE1 </t>
  </si>
  <si>
    <t xml:space="preserve">Line 75 HK1206cn_OPX_TE_LINE1 </t>
  </si>
  <si>
    <t xml:space="preserve">Line 76 HK1206cn_OPX_TE_LINE1 </t>
  </si>
  <si>
    <t xml:space="preserve">Line 77 HK1206cn_OPX_TE_LINE1 </t>
  </si>
  <si>
    <t xml:space="preserve">Line 78 HK1206cn_OPX_TE_LINE1 </t>
  </si>
  <si>
    <t xml:space="preserve">Line 79 HK1206cn_OPX_TE_LINE1 </t>
  </si>
  <si>
    <t xml:space="preserve">Line 80 HK1206cn_OPX_TE_LINE1 </t>
  </si>
  <si>
    <t xml:space="preserve">Line 81 HK1206cn_OPX_TE_LINE1 </t>
  </si>
  <si>
    <t xml:space="preserve">Line 82 HK1206cn_OPX_TE_LINE1 </t>
  </si>
  <si>
    <t xml:space="preserve">Line 83 HK1206cn_OPX_TE_LINE1 </t>
  </si>
  <si>
    <t xml:space="preserve">Line 84 HK1206cn_OPX_TE_LINE1 </t>
  </si>
  <si>
    <t xml:space="preserve">Line 85 HK1206cn_OPX_TE_LINE1 </t>
  </si>
  <si>
    <t xml:space="preserve">Line 86 HK1206cn_OPX_TE_LINE1 </t>
  </si>
  <si>
    <t xml:space="preserve">Line 87 HK1206cn_OPX_TE_LINE1 </t>
  </si>
  <si>
    <t xml:space="preserve">Line 88 HK1206cn_OPX_TE_LINE1 </t>
  </si>
  <si>
    <t xml:space="preserve">Line 89 HK1206cn_OPX_TE_LINE1 </t>
  </si>
  <si>
    <t xml:space="preserve">Line 90 HK1206cn_OPX_TE_LINE1 </t>
  </si>
  <si>
    <t xml:space="preserve">Line 91 HK1206cn_OPX_TE_LINE1 </t>
  </si>
  <si>
    <t xml:space="preserve">Line 92 HK1206cn_OPX_TE_LINE1 </t>
  </si>
  <si>
    <t xml:space="preserve">Line 93 HK1206cn_OPX_TE_LINE1 </t>
  </si>
  <si>
    <t xml:space="preserve">Line 94 HK1206cn_OPX_TE_LINE1 </t>
  </si>
  <si>
    <t xml:space="preserve">Line 95 HK1206cn_OPX_TE_LINE1 </t>
  </si>
  <si>
    <t xml:space="preserve">Line 96 HK1206cn_OPX_TE_LINE1 </t>
  </si>
  <si>
    <t xml:space="preserve">Line 97 HK1206cn_OPX_TE_LINE1 </t>
  </si>
  <si>
    <t xml:space="preserve">Line 98 HK1206cn_OPX_TE_LINE1 </t>
  </si>
  <si>
    <t xml:space="preserve">Line 99 HK1206cn_OPX_TE_LINE1 </t>
  </si>
  <si>
    <t xml:space="preserve">Line 100 HK1206cn_OPX_TE_LINE1 </t>
  </si>
  <si>
    <t xml:space="preserve">Line 101 HK1206cn_OPX_TE_LINE1 </t>
  </si>
  <si>
    <t xml:space="preserve">Line 102 HK1206cn_OPX_TE_LINE1 </t>
  </si>
  <si>
    <t xml:space="preserve">Line 103 HK1206cn_OPX_TE_LINE1 </t>
  </si>
  <si>
    <t xml:space="preserve">Line 104 HK1206cn_OPX_TE_LINE1 </t>
  </si>
  <si>
    <t xml:space="preserve">Line 105 HK1206cn_OPX_TE_LINE1 </t>
  </si>
  <si>
    <t xml:space="preserve">Line 106 HK1206cn_OPX_TE_LINE1 </t>
  </si>
  <si>
    <t xml:space="preserve">Line 107 HK1206cn_OPX_TE_LINE1 </t>
  </si>
  <si>
    <t xml:space="preserve">Line 108 HK1206cn_OPX_TE_LINE1 </t>
  </si>
  <si>
    <t xml:space="preserve">Line 109 HK1206cn_OPX_TE_LINE1 </t>
  </si>
  <si>
    <t xml:space="preserve">Line 110 HK1206cn_OPX_TE_LINE1 </t>
  </si>
  <si>
    <t xml:space="preserve">Line 111 HK1206cn_OPX_TE_LINE1 </t>
  </si>
  <si>
    <t xml:space="preserve">Line 112 HK1206cn_OPX_TE_LINE1 </t>
  </si>
  <si>
    <t xml:space="preserve">Line 113 HK1206cn_OPX_TE_LINE1 </t>
  </si>
  <si>
    <t xml:space="preserve">Line 114 HK1206cn_OPX_TE_LINE1 </t>
  </si>
  <si>
    <t xml:space="preserve">Line 115 HK1206cn_OPX_TE_LINE1 </t>
  </si>
  <si>
    <t xml:space="preserve">Line 116 HK1206cn_OPX_TE_LINE1 </t>
  </si>
  <si>
    <t xml:space="preserve">Line 117 HK1206cn_OPX_TE_LINE1 </t>
  </si>
  <si>
    <t xml:space="preserve">Line 118 HK1206cn_OPX_TE_LINE1 </t>
  </si>
  <si>
    <t xml:space="preserve">Line 119 HK1206cn_OPX_TE_LINE1 </t>
  </si>
  <si>
    <t xml:space="preserve">Line 120 HK1206cn_OPX_TE_LINE1 </t>
  </si>
  <si>
    <t xml:space="preserve">Line 121 HK1206cn_OPX_TE_LINE1 </t>
  </si>
  <si>
    <t xml:space="preserve">Line 122 HK1206cn_OPX_TE_LINE1 </t>
  </si>
  <si>
    <t xml:space="preserve">Line 123 HK1206cn_OPX_TE_LINE1 </t>
  </si>
  <si>
    <t xml:space="preserve">Line 124 HK1206cn_OPX_TE_LINE1 </t>
  </si>
  <si>
    <t xml:space="preserve">Line 125 HK1206cn_OPX_TE_LINE1 </t>
  </si>
  <si>
    <t xml:space="preserve">Line 126 HK1206cn_OPX_TE_LINE1 </t>
  </si>
  <si>
    <t xml:space="preserve">Line 127 HK1206cn_OPX_TE_LINE1 </t>
  </si>
  <si>
    <t xml:space="preserve">Line 128 HK1206cn_OPX_TE_LINE1 </t>
  </si>
  <si>
    <t xml:space="preserve">Line 129 HK1206cn_OPX_TE_LINE1 </t>
  </si>
  <si>
    <t xml:space="preserve">Line 130 HK1206cn_OPX_TE_LINE1 </t>
  </si>
  <si>
    <t xml:space="preserve">Line 131 HK1206cn_OPX_TE_LINE1 </t>
  </si>
  <si>
    <t xml:space="preserve">Line 132 HK1206cn_OPX_TE_LINE1 </t>
  </si>
  <si>
    <t xml:space="preserve">Line 133 HK1206cn_OPX_TE_LINE1 </t>
  </si>
  <si>
    <t xml:space="preserve">Line 134 HK1206cn_OPX_TE_LINE1 </t>
  </si>
  <si>
    <t xml:space="preserve">Line 135 HK1206cn_OPX_TE_LINE1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</si>
</sst>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00"/>
    <numFmt numFmtId="177" formatCode="0.000_ "/>
  </numFmts>
  <fonts count="2" x14ac:knownFonts="1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99FF99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0" fillId="2" borderId="0" xfId="0" applyFill="1"/>
    <xf numFmtId="0" fontId="0" fillId="0" borderId="0" xfId="0" applyFill="1"/>
    <xf numFmtId="0" fontId="0" fillId="0" borderId="1" xfId="0" applyBorder="1"/>
    <xf numFmtId="0" fontId="0" fillId="2" borderId="1" xfId="0" applyFill="1" applyBorder="1"/>
    <xf numFmtId="0" fontId="0" fillId="2" borderId="0" xfId="0" applyFill="1" applyAlignment="1">
      <alignment horizontal="center"/>
    </xf>
    <xf numFmtId="0" fontId="0" fillId="0" borderId="1" xfId="0" quotePrefix="1" applyBorder="1"/>
    <xf numFmtId="0" fontId="0" fillId="0" borderId="0" xfId="0" applyFill="1" applyBorder="1"/>
    <xf numFmtId="0" fontId="0" fillId="2" borderId="1" xfId="0" quotePrefix="1" applyFill="1" applyBorder="1"/>
    <xf numFmtId="0" fontId="0" fillId="2" borderId="0" xfId="0" applyFill="1" applyAlignment="1">
      <alignment vertical="center"/>
    </xf>
    <xf numFmtId="0" fontId="0" fillId="0" borderId="1" xfId="0" applyFill="1" applyBorder="1"/>
    <xf numFmtId="176" fontId="0" fillId="0" borderId="0" xfId="0" applyNumberFormat="1" applyFill="1"/>
    <xf numFmtId="0" fontId="0" fillId="3" borderId="0" xfId="0" applyFill="1"/>
    <xf numFmtId="0" fontId="0" fillId="3" borderId="1" xfId="0" applyFill="1" applyBorder="1"/>
    <xf numFmtId="176" fontId="0" fillId="3" borderId="0" xfId="0" applyNumberFormat="1" applyFill="1"/>
    <xf numFmtId="2" fontId="0" fillId="2" borderId="0" xfId="0" applyNumberFormat="1" applyFill="1" applyBorder="1" applyAlignment="1">
      <alignment horizontal="center"/>
    </xf>
    <xf numFmtId="0" fontId="0" fillId="2" borderId="2" xfId="0" applyFill="1" applyBorder="1"/>
    <xf numFmtId="0" fontId="0" fillId="2" borderId="4" xfId="0" applyFill="1" applyBorder="1"/>
    <xf numFmtId="0" fontId="0" fillId="2" borderId="5" xfId="0" applyFill="1" applyBorder="1"/>
    <xf numFmtId="0" fontId="0" fillId="2" borderId="6" xfId="0" applyFill="1" applyBorder="1"/>
    <xf numFmtId="0" fontId="0" fillId="2" borderId="0" xfId="0" applyFill="1" applyAlignment="1">
      <alignment horizontal="center"/>
    </xf>
    <xf numFmtId="0" fontId="0" fillId="0" borderId="3" xfId="0" applyBorder="1"/>
    <xf numFmtId="0" fontId="0" fillId="2" borderId="3" xfId="0" applyFill="1" applyBorder="1"/>
    <xf numFmtId="0" fontId="0" fillId="2" borderId="3" xfId="0" applyFill="1" applyBorder="1" applyAlignment="1">
      <alignment horizontal="center"/>
    </xf>
    <xf numFmtId="2" fontId="0" fillId="2" borderId="3" xfId="0" applyNumberFormat="1" applyFill="1" applyBorder="1" applyAlignment="1">
      <alignment horizontal="center"/>
    </xf>
    <xf numFmtId="176" fontId="0" fillId="3" borderId="3" xfId="0" applyNumberFormat="1" applyFill="1" applyBorder="1"/>
    <xf numFmtId="176" fontId="0" fillId="0" borderId="3" xfId="0" applyNumberFormat="1" applyFill="1" applyBorder="1"/>
    <xf numFmtId="0" fontId="0" fillId="0" borderId="0" xfId="0" applyBorder="1"/>
    <xf numFmtId="0" fontId="0" fillId="2" borderId="0" xfId="0" applyFill="1" applyBorder="1"/>
    <xf numFmtId="0" fontId="0" fillId="2" borderId="0" xfId="0" applyFill="1" applyBorder="1" applyAlignment="1">
      <alignment horizontal="center"/>
    </xf>
    <xf numFmtId="176" fontId="0" fillId="3" borderId="0" xfId="0" applyNumberFormat="1" applyFill="1" applyBorder="1"/>
    <xf numFmtId="176" fontId="0" fillId="0" borderId="0" xfId="0" applyNumberFormat="1" applyFill="1" applyBorder="1"/>
    <xf numFmtId="0" fontId="0" fillId="2" borderId="1" xfId="0" applyFill="1" applyBorder="1" applyAlignment="1">
      <alignment horizontal="center"/>
    </xf>
    <xf numFmtId="2" fontId="0" fillId="2" borderId="1" xfId="0" applyNumberFormat="1" applyFill="1" applyBorder="1" applyAlignment="1">
      <alignment horizontal="center"/>
    </xf>
    <xf numFmtId="176" fontId="0" fillId="3" borderId="1" xfId="0" applyNumberFormat="1" applyFill="1" applyBorder="1"/>
    <xf numFmtId="176" fontId="0" fillId="0" borderId="1" xfId="0" applyNumberFormat="1" applyFill="1" applyBorder="1"/>
    <xf numFmtId="1" fontId="0" fillId="0" borderId="0" xfId="0" applyNumberFormat="1"/>
    <xf numFmtId="0" fontId="0" fillId="2" borderId="0" xfId="0" applyFill="1" applyAlignment="1">
      <alignment horizontal="center"/>
    </xf>
    <xf numFmtId="177" fontId="0" fillId="0" borderId="0" xfId="0" applyNumberFormat="1" applyBorder="1"/>
    <xf numFmtId="0" fontId="0" fillId="2" borderId="0" xfId="0" applyFill="1" applyAlignment="1">
      <alignment horizontal="center"/>
    </xf>
    <xf numFmtId="0" fontId="0" fillId="0" borderId="0" xfId="0" applyFill="1" applyAlignment="1">
      <alignment horizontal="center"/>
    </xf>
    <xf numFmtId="0" fontId="0" fillId="2" borderId="0" xfId="0" applyFill="1" applyAlignment="1">
      <alignment horizontal="center"/>
    </xf>
    <xf numFmtId="0" fontId="0" fillId="4" borderId="3" xfId="0" applyFill="1" applyBorder="1" applyAlignment="1">
      <alignment horizontal="center"/>
    </xf>
    <xf numFmtId="0" fontId="0" fillId="0" borderId="0" xfId="0" applyFill="1" applyAlignment="1">
      <alignment horizontal="center"/>
    </xf>
  </cellXfs>
  <cellStyles count="1">
    <cellStyle name="標準" xfId="0" builtinId="0"/>
  </cellStyles>
  <dxfs count="0"/>
  <tableStyles count="0" defaultTableStyle="TableStyleMedium2" defaultPivotStyle="PivotStyleMedium9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Q143"/>
  <sheetViews>
    <sheetView zoomScale="80" zoomScaleNormal="80" workbookViewId="0">
      <selection activeCell="P137" sqref="P137"/>
    </sheetView>
  </sheetViews>
  <sheetFormatPr defaultRowHeight="13.5" x14ac:dyDescent="0.15"/>
  <cols>
    <col min="1" max="1" width="27.125" customWidth="1"/>
    <col min="4" max="14" width="9" style="1"/>
    <col min="16" max="16" width="10.375" customWidth="1"/>
    <col min="17" max="19" width="9" style="1" customWidth="1"/>
    <col min="20" max="20" width="4" customWidth="1"/>
    <col min="21" max="21" width="6.625" style="1" customWidth="1"/>
    <col min="22" max="22" width="9.625" style="1" customWidth="1"/>
    <col min="23" max="23" width="10.25" style="1" customWidth="1"/>
    <col min="24" max="24" width="9.625" style="1" customWidth="1"/>
    <col min="25" max="25" width="4" customWidth="1"/>
    <col min="26" max="39" width="9" style="12"/>
    <col min="40" max="40" width="9" style="2"/>
    <col min="67" max="67" width="9" customWidth="1"/>
  </cols>
  <sheetData>
    <row r="1" spans="1:69" x14ac:dyDescent="0.15">
      <c r="U1" s="16" t="s">
        <v>52</v>
      </c>
      <c r="V1" s="42" t="s">
        <v>53</v>
      </c>
      <c r="W1" s="42"/>
      <c r="X1" s="17" t="s">
        <v>54</v>
      </c>
      <c r="Y1" s="7"/>
      <c r="AO1" t="s">
        <v>47</v>
      </c>
      <c r="AP1" s="2">
        <v>60.08</v>
      </c>
      <c r="AQ1" s="2">
        <v>79.866</v>
      </c>
      <c r="AR1" s="2">
        <v>101.96</v>
      </c>
      <c r="AS1">
        <v>151.99</v>
      </c>
      <c r="AT1">
        <v>159.69</v>
      </c>
      <c r="AU1">
        <v>71.843999999999994</v>
      </c>
      <c r="AV1">
        <v>40.304400000000001</v>
      </c>
      <c r="AW1">
        <v>56.077399999999997</v>
      </c>
      <c r="AX1">
        <v>70.937399999999997</v>
      </c>
      <c r="AY1" s="2">
        <v>74.692800000000005</v>
      </c>
      <c r="AZ1">
        <v>61.978900000000003</v>
      </c>
      <c r="BA1">
        <v>94.195999999999998</v>
      </c>
    </row>
    <row r="2" spans="1:69" x14ac:dyDescent="0.15">
      <c r="D2" s="9" t="s">
        <v>29</v>
      </c>
      <c r="E2" s="41" t="s">
        <v>51</v>
      </c>
      <c r="F2" s="41"/>
      <c r="G2" s="41"/>
      <c r="H2" s="41"/>
      <c r="I2" s="41"/>
      <c r="J2" s="41"/>
      <c r="K2" s="41"/>
      <c r="L2" s="41"/>
      <c r="M2" s="41"/>
      <c r="N2" s="41"/>
      <c r="Q2" s="41" t="s">
        <v>60</v>
      </c>
      <c r="R2" s="41"/>
      <c r="S2" s="41"/>
      <c r="U2" s="18" t="s">
        <v>55</v>
      </c>
      <c r="V2" s="4" t="s">
        <v>55</v>
      </c>
      <c r="W2" s="4" t="s">
        <v>52</v>
      </c>
      <c r="X2" s="19" t="s">
        <v>56</v>
      </c>
      <c r="Y2" s="7"/>
      <c r="Z2" s="12" t="s">
        <v>30</v>
      </c>
      <c r="AP2" t="s">
        <v>48</v>
      </c>
      <c r="BD2" t="s">
        <v>42</v>
      </c>
    </row>
    <row r="3" spans="1:69" s="3" customFormat="1" x14ac:dyDescent="0.15">
      <c r="A3" s="3" t="s">
        <v>0</v>
      </c>
      <c r="B3" s="3" t="s">
        <v>1</v>
      </c>
      <c r="C3" s="3" t="s">
        <v>61</v>
      </c>
      <c r="D3" s="4" t="s">
        <v>3</v>
      </c>
      <c r="E3" s="4" t="s">
        <v>5</v>
      </c>
      <c r="F3" s="4" t="s">
        <v>7</v>
      </c>
      <c r="G3" s="4" t="s">
        <v>9</v>
      </c>
      <c r="H3" s="4" t="s">
        <v>11</v>
      </c>
      <c r="I3" s="4" t="s">
        <v>13</v>
      </c>
      <c r="J3" s="4" t="s">
        <v>15</v>
      </c>
      <c r="K3" s="4" t="s">
        <v>17</v>
      </c>
      <c r="L3" s="4" t="s">
        <v>19</v>
      </c>
      <c r="M3" s="4" t="s">
        <v>21</v>
      </c>
      <c r="N3" s="4" t="s">
        <v>23</v>
      </c>
      <c r="O3" s="3" t="s">
        <v>25</v>
      </c>
      <c r="Q3" s="4" t="s">
        <v>57</v>
      </c>
      <c r="R3" s="4" t="s">
        <v>58</v>
      </c>
      <c r="S3" s="4" t="s">
        <v>59</v>
      </c>
      <c r="U3" s="4" t="s">
        <v>49</v>
      </c>
      <c r="V3" s="8" t="s">
        <v>41</v>
      </c>
      <c r="W3" s="8" t="s">
        <v>44</v>
      </c>
      <c r="X3" s="4" t="s">
        <v>26</v>
      </c>
      <c r="Y3" s="6"/>
      <c r="Z3" s="13" t="s">
        <v>27</v>
      </c>
      <c r="AA3" s="13" t="s">
        <v>28</v>
      </c>
      <c r="AB3" s="13" t="s">
        <v>31</v>
      </c>
      <c r="AC3" s="13" t="s">
        <v>32</v>
      </c>
      <c r="AD3" s="13" t="s">
        <v>33</v>
      </c>
      <c r="AE3" s="13" t="s">
        <v>34</v>
      </c>
      <c r="AF3" s="13" t="s">
        <v>35</v>
      </c>
      <c r="AG3" s="13" t="s">
        <v>36</v>
      </c>
      <c r="AH3" s="13" t="s">
        <v>37</v>
      </c>
      <c r="AI3" s="13" t="s">
        <v>38</v>
      </c>
      <c r="AJ3" s="13" t="s">
        <v>39</v>
      </c>
      <c r="AK3" s="13" t="s">
        <v>40</v>
      </c>
      <c r="AL3" s="13" t="s">
        <v>25</v>
      </c>
      <c r="AM3" s="13" t="s">
        <v>50</v>
      </c>
      <c r="AN3" s="10" t="s">
        <v>26</v>
      </c>
      <c r="AP3" s="3" t="s">
        <v>2</v>
      </c>
      <c r="AQ3" s="3" t="s">
        <v>4</v>
      </c>
      <c r="AR3" s="3" t="s">
        <v>6</v>
      </c>
      <c r="AS3" s="3" t="s">
        <v>8</v>
      </c>
      <c r="AT3" s="3" t="s">
        <v>45</v>
      </c>
      <c r="AU3" s="3" t="s">
        <v>10</v>
      </c>
      <c r="AV3" s="3" t="s">
        <v>12</v>
      </c>
      <c r="AW3" s="3" t="s">
        <v>14</v>
      </c>
      <c r="AX3" s="3" t="s">
        <v>16</v>
      </c>
      <c r="AY3" s="3" t="s">
        <v>18</v>
      </c>
      <c r="AZ3" s="3" t="s">
        <v>20</v>
      </c>
      <c r="BA3" s="3" t="s">
        <v>22</v>
      </c>
      <c r="BB3" s="3" t="s">
        <v>24</v>
      </c>
      <c r="BD3" s="3" t="s">
        <v>2</v>
      </c>
      <c r="BE3" s="3" t="s">
        <v>4</v>
      </c>
      <c r="BF3" s="3" t="s">
        <v>6</v>
      </c>
      <c r="BG3" s="3" t="s">
        <v>8</v>
      </c>
      <c r="BH3" s="3" t="s">
        <v>11</v>
      </c>
      <c r="BI3" s="3" t="s">
        <v>46</v>
      </c>
      <c r="BJ3" s="3" t="s">
        <v>12</v>
      </c>
      <c r="BK3" s="3" t="s">
        <v>14</v>
      </c>
      <c r="BL3" s="3" t="s">
        <v>16</v>
      </c>
      <c r="BM3" s="3" t="s">
        <v>18</v>
      </c>
      <c r="BN3" s="3" t="s">
        <v>20</v>
      </c>
      <c r="BO3" s="3" t="s">
        <v>22</v>
      </c>
      <c r="BP3" s="3" t="s">
        <v>24</v>
      </c>
      <c r="BQ3" s="3" t="s">
        <v>43</v>
      </c>
    </row>
    <row r="4" spans="1:69" s="21" customFormat="1" x14ac:dyDescent="0.15">
      <c r="A4" s="21" t="s">
        <v>80</v>
      </c>
      <c r="B4" s="21">
        <v>1157</v>
      </c>
      <c r="C4" s="21">
        <v>0</v>
      </c>
      <c r="D4" s="22">
        <v>40.024999999999999</v>
      </c>
      <c r="E4" s="22">
        <v>6.0000000000000001E-3</v>
      </c>
      <c r="F4" s="22">
        <v>0</v>
      </c>
      <c r="G4" s="22">
        <v>5.0000000000000001E-3</v>
      </c>
      <c r="H4" s="22">
        <v>9.2119999999999997</v>
      </c>
      <c r="I4" s="22">
        <v>48.417000000000002</v>
      </c>
      <c r="J4" s="22">
        <v>0.03</v>
      </c>
      <c r="K4" s="22">
        <v>0.16200000000000001</v>
      </c>
      <c r="L4" s="22">
        <v>0.39300000000000002</v>
      </c>
      <c r="M4" s="22">
        <v>0</v>
      </c>
      <c r="N4" s="22"/>
      <c r="O4" s="21">
        <f>SUM(D4:N4)</f>
        <v>98.250000000000014</v>
      </c>
      <c r="Q4" s="22">
        <v>56.093000000000004</v>
      </c>
      <c r="R4" s="22">
        <v>41.042000000000002</v>
      </c>
      <c r="S4" s="22">
        <v>10.949</v>
      </c>
      <c r="U4" s="22"/>
      <c r="V4" s="23">
        <v>12</v>
      </c>
      <c r="W4" s="23">
        <v>4</v>
      </c>
      <c r="X4" s="24">
        <v>0</v>
      </c>
      <c r="Z4" s="25">
        <f>IFERROR(BD4*$BQ4,"NA")</f>
        <v>1.49694153860174</v>
      </c>
      <c r="AA4" s="25">
        <f>IFERROR(BE4*$BQ4,"NA")</f>
        <v>1.6880788932803958E-4</v>
      </c>
      <c r="AB4" s="25">
        <f>IFERROR(BF4*$BQ4,"NA")</f>
        <v>0</v>
      </c>
      <c r="AC4" s="25">
        <f>IFERROR(BG4*$BQ4,"NA")</f>
        <v>1.4783879300253534E-4</v>
      </c>
      <c r="AD4" s="25">
        <f>IFERROR(IF(OR($X4="spinel", $X4="Spinel", $X4="SPINEL"),((BH4+BI4)*BQ4-AE4),BI4*$BQ4),"NA")</f>
        <v>0</v>
      </c>
      <c r="AE4" s="25">
        <f>IFERROR(IF(OR($X4="spinel", $X4="Spinel", $X4="SPINEL"),(1-AF4-AG4-AH4-AI4),BH4*$BQ4),"NA")</f>
        <v>0.28811564943985679</v>
      </c>
      <c r="AF4" s="25">
        <f t="shared" ref="AF4:AK4" si="0">IFERROR(BJ4*$BQ4,"NA")</f>
        <v>2.6992856082555821</v>
      </c>
      <c r="AG4" s="25">
        <f t="shared" si="0"/>
        <v>1.20208951280491E-3</v>
      </c>
      <c r="AH4" s="25">
        <f t="shared" si="0"/>
        <v>5.1314862682446316E-3</v>
      </c>
      <c r="AI4" s="25">
        <f t="shared" si="0"/>
        <v>1.1822715351871871E-2</v>
      </c>
      <c r="AJ4" s="25">
        <f t="shared" si="0"/>
        <v>0</v>
      </c>
      <c r="AK4" s="25">
        <f t="shared" si="0"/>
        <v>0</v>
      </c>
      <c r="AL4" s="25">
        <f>IFERROR(SUM(Z4:AK4),"NA")</f>
        <v>4.5028157341124313</v>
      </c>
      <c r="AM4" s="25">
        <f t="shared" ref="AM4" si="1">IFERROR(AF4/(AF4+AE4),"NA")</f>
        <v>0.90355642761491073</v>
      </c>
      <c r="AN4" s="26">
        <f t="shared" ref="AN4:AN50" si="2">IFERROR(AD4/(AD4+AE4),"NA")</f>
        <v>0</v>
      </c>
      <c r="AP4" s="21">
        <f>D4</f>
        <v>40.024999999999999</v>
      </c>
      <c r="AQ4" s="21">
        <f>E4</f>
        <v>6.0000000000000001E-3</v>
      </c>
      <c r="AR4" s="21">
        <f>F4</f>
        <v>0</v>
      </c>
      <c r="AS4" s="21">
        <f>G4</f>
        <v>5.0000000000000001E-3</v>
      </c>
      <c r="AT4" s="21">
        <f t="shared" ref="AT4:AT50" si="3">BI4*AT$1/2</f>
        <v>0</v>
      </c>
      <c r="AU4" s="21">
        <f t="shared" ref="AU4:AU50" si="4">BH4*AU$1</f>
        <v>9.2119999999999997</v>
      </c>
      <c r="AV4" s="21">
        <f t="shared" ref="AV4:BA4" si="5">I4</f>
        <v>48.417000000000002</v>
      </c>
      <c r="AW4" s="21">
        <f t="shared" si="5"/>
        <v>0.03</v>
      </c>
      <c r="AX4" s="21">
        <f t="shared" si="5"/>
        <v>0.16200000000000001</v>
      </c>
      <c r="AY4" s="21">
        <f t="shared" si="5"/>
        <v>0.39300000000000002</v>
      </c>
      <c r="AZ4" s="21">
        <f t="shared" si="5"/>
        <v>0</v>
      </c>
      <c r="BA4" s="21">
        <f t="shared" si="5"/>
        <v>0</v>
      </c>
      <c r="BB4" s="21">
        <f>SUM(AP4:BA4)</f>
        <v>98.250000000000014</v>
      </c>
      <c r="BD4" s="21">
        <f t="shared" ref="BD4:BD50" si="6">D4/AP$1</f>
        <v>0.66619507323568572</v>
      </c>
      <c r="BE4" s="21">
        <f t="shared" ref="BE4:BE50" si="7">E4/AQ$1</f>
        <v>7.5125835774922993E-5</v>
      </c>
      <c r="BF4" s="21">
        <f t="shared" ref="BF4:BF50" si="8">F4/AR$1*2</f>
        <v>0</v>
      </c>
      <c r="BG4" s="21">
        <f t="shared" ref="BG4:BG50" si="9">G4/AS$1*2</f>
        <v>6.5793802223830508E-5</v>
      </c>
      <c r="BH4" s="21">
        <f t="shared" ref="BH4:BH50" si="10">IF(OR($X4="spinel", $X4="Spinel", $X4="SPINEL"),H4/AU$1,H4/AU$1*(1-$X4))</f>
        <v>0.12822225933968043</v>
      </c>
      <c r="BI4" s="21">
        <f t="shared" ref="BI4:BI50" si="11">IF(OR($X4="spinel", $X4="Spinel", $X4="SPINEL"),0,H4/AU$1*$X4)</f>
        <v>0</v>
      </c>
      <c r="BJ4" s="21">
        <f t="shared" ref="BJ4:BJ50" si="12">I4/AV$1</f>
        <v>1.2012832345848097</v>
      </c>
      <c r="BK4" s="21">
        <f t="shared" ref="BK4:BK50" si="13">J4/AW$1</f>
        <v>5.3497487401341721E-4</v>
      </c>
      <c r="BL4" s="21">
        <f t="shared" ref="BL4:BL50" si="14">K4/AX$1</f>
        <v>2.2837036598465691E-3</v>
      </c>
      <c r="BM4" s="21">
        <f t="shared" ref="BM4:BM50" si="15">L4/AY$1</f>
        <v>5.261551314182893E-3</v>
      </c>
      <c r="BN4" s="21">
        <f>M4/AZ$1*2</f>
        <v>0</v>
      </c>
      <c r="BO4" s="21">
        <f>N4/BA$1*2</f>
        <v>0</v>
      </c>
      <c r="BP4" s="21">
        <f>SUM(BD4:BO4)</f>
        <v>2.0039217166462175</v>
      </c>
      <c r="BQ4" s="21">
        <f t="shared" ref="BQ4:BQ50" si="16">IFERROR(IF(OR($U4="Total",$U4="total", $U4="TOTAL"),$W4/$BP4,V4/(BD4*4+BE4*4+BF4*3+BG4*3+BH4*2+BI4*3+BJ4*2+BK4*2+BL4*2+BM4*2+BN4+BO4)),"NA")</f>
        <v>2.2470018148455351</v>
      </c>
    </row>
    <row r="5" spans="1:69" s="27" customFormat="1" x14ac:dyDescent="0.15">
      <c r="A5" s="27" t="s">
        <v>81</v>
      </c>
      <c r="B5" s="27">
        <v>1158</v>
      </c>
      <c r="C5" s="27">
        <f>SQRT((Q4-Q5)^2 + (R4-R5)^2)*1000</f>
        <v>6.7082039324996234</v>
      </c>
      <c r="D5" s="28">
        <v>40.082999999999998</v>
      </c>
      <c r="E5" s="28">
        <v>4.0000000000000001E-3</v>
      </c>
      <c r="F5" s="28">
        <v>0</v>
      </c>
      <c r="G5" s="28">
        <v>1E-3</v>
      </c>
      <c r="H5" s="28">
        <v>9.1859999999999999</v>
      </c>
      <c r="I5" s="28">
        <v>48.451999999999998</v>
      </c>
      <c r="J5" s="28">
        <v>3.2000000000000001E-2</v>
      </c>
      <c r="K5" s="28">
        <v>0.14699999999999999</v>
      </c>
      <c r="L5" s="28">
        <v>0.38200000000000001</v>
      </c>
      <c r="M5" s="28">
        <v>0</v>
      </c>
      <c r="N5" s="28"/>
      <c r="O5" s="27">
        <f t="shared" ref="O5:O49" si="17">SUM(D5:N5)</f>
        <v>98.287000000000006</v>
      </c>
      <c r="Q5" s="28">
        <v>56.09</v>
      </c>
      <c r="R5" s="28">
        <v>41.036000000000001</v>
      </c>
      <c r="S5" s="28">
        <v>10.949</v>
      </c>
      <c r="U5" s="28"/>
      <c r="V5" s="29">
        <v>12</v>
      </c>
      <c r="W5" s="29">
        <v>4</v>
      </c>
      <c r="X5" s="15">
        <v>0</v>
      </c>
      <c r="Z5" s="30">
        <f t="shared" ref="Z5:Z50" si="18">IFERROR(BD5*$BQ5,"NA")</f>
        <v>1.4979970726518215</v>
      </c>
      <c r="AA5" s="30">
        <f t="shared" ref="AA5:AA50" si="19">IFERROR(BE5*$BQ5,"NA")</f>
        <v>1.1245498901191821E-4</v>
      </c>
      <c r="AB5" s="30">
        <f t="shared" ref="AB5:AB50" si="20">IFERROR(BF5*$BQ5,"NA")</f>
        <v>0</v>
      </c>
      <c r="AC5" s="30">
        <f t="shared" ref="AC5:AC50" si="21">IFERROR(BG5*$BQ5,"NA")</f>
        <v>2.9545792987781629E-5</v>
      </c>
      <c r="AD5" s="30">
        <f t="shared" ref="AD5:AD50" si="22">IFERROR(IF(OR($X5="spinel", $X5="Spinel", $X5="SPINEL"),((BH5+BI5)*BQ5-AE5),BI5*$BQ5),"NA")</f>
        <v>0</v>
      </c>
      <c r="AE5" s="30">
        <f t="shared" ref="AE5:AE50" si="23">IFERROR(IF(OR($X5="spinel", $X5="Spinel", $X5="SPINEL"),(1-AF5-AG5-AH5-AI5),BH5*$BQ5),"NA")</f>
        <v>0.28708903589786189</v>
      </c>
      <c r="AF5" s="30">
        <f t="shared" ref="AF5:AF50" si="24">IFERROR(BJ5*$BQ5,"NA")</f>
        <v>2.6992301618764807</v>
      </c>
      <c r="AG5" s="30">
        <f t="shared" ref="AG5:AG50" si="25">IFERROR(BK5*$BQ5,"NA")</f>
        <v>1.2812762578045147E-3</v>
      </c>
      <c r="AH5" s="30">
        <f t="shared" ref="AH5:AH50" si="26">IFERROR(BL5*$BQ5,"NA")</f>
        <v>4.6528894927309198E-3</v>
      </c>
      <c r="AI5" s="30">
        <f t="shared" ref="AI5:AI50" si="27">IFERROR(BM5*$BQ5,"NA")</f>
        <v>1.1483262503971864E-2</v>
      </c>
      <c r="AJ5" s="30">
        <f t="shared" ref="AJ5:AJ50" si="28">IFERROR(BN5*$BQ5,"NA")</f>
        <v>0</v>
      </c>
      <c r="AK5" s="30">
        <f t="shared" ref="AK5:AK50" si="29">IFERROR(BO5*$BQ5,"NA")</f>
        <v>0</v>
      </c>
      <c r="AL5" s="30">
        <f t="shared" ref="AL5:AL50" si="30">IFERROR(SUM(Z5:AK5),"NA")</f>
        <v>4.501875699462671</v>
      </c>
      <c r="AM5" s="30">
        <f t="shared" ref="AM5:AM50" si="31">IFERROR(AF5/(AF5+AE5),"NA")</f>
        <v>0.90386525455422684</v>
      </c>
      <c r="AN5" s="31">
        <f t="shared" si="2"/>
        <v>0</v>
      </c>
      <c r="AP5" s="27">
        <f t="shared" ref="AP5:AP49" si="32">D5</f>
        <v>40.082999999999998</v>
      </c>
      <c r="AQ5" s="27">
        <f t="shared" ref="AQ5:AQ50" si="33">E5</f>
        <v>4.0000000000000001E-3</v>
      </c>
      <c r="AR5" s="27">
        <f t="shared" ref="AR5:AR50" si="34">F5</f>
        <v>0</v>
      </c>
      <c r="AS5" s="27">
        <f t="shared" ref="AS5:AS50" si="35">G5</f>
        <v>1E-3</v>
      </c>
      <c r="AT5" s="27">
        <f t="shared" si="3"/>
        <v>0</v>
      </c>
      <c r="AU5" s="27">
        <f t="shared" si="4"/>
        <v>9.1859999999999999</v>
      </c>
      <c r="AV5" s="27">
        <f t="shared" ref="AV5:AV49" si="36">I5</f>
        <v>48.451999999999998</v>
      </c>
      <c r="AW5" s="27">
        <f t="shared" ref="AW5:AW49" si="37">J5</f>
        <v>3.2000000000000001E-2</v>
      </c>
      <c r="AX5" s="27">
        <f t="shared" ref="AX5:AX49" si="38">K5</f>
        <v>0.14699999999999999</v>
      </c>
      <c r="AY5" s="27">
        <f t="shared" ref="AY5:AY49" si="39">L5</f>
        <v>0.38200000000000001</v>
      </c>
      <c r="AZ5" s="27">
        <f t="shared" ref="AZ5:AZ49" si="40">M5</f>
        <v>0</v>
      </c>
      <c r="BA5" s="27">
        <f t="shared" ref="BA5:BA49" si="41">N5</f>
        <v>0</v>
      </c>
      <c r="BB5" s="27">
        <f t="shared" ref="BB5:BB49" si="42">SUM(AP5:BA5)</f>
        <v>98.287000000000006</v>
      </c>
      <c r="BD5" s="27">
        <f t="shared" si="6"/>
        <v>0.66716045272969371</v>
      </c>
      <c r="BE5" s="27">
        <f t="shared" si="7"/>
        <v>5.0083890516615331E-5</v>
      </c>
      <c r="BF5" s="27">
        <f t="shared" si="8"/>
        <v>0</v>
      </c>
      <c r="BG5" s="27">
        <f t="shared" si="9"/>
        <v>1.3158760444766102E-5</v>
      </c>
      <c r="BH5" s="27">
        <f t="shared" si="10"/>
        <v>0.12786036412226492</v>
      </c>
      <c r="BI5" s="27">
        <f t="shared" si="11"/>
        <v>0</v>
      </c>
      <c r="BJ5" s="27">
        <f t="shared" si="12"/>
        <v>1.2021516261251872</v>
      </c>
      <c r="BK5" s="27">
        <f t="shared" si="13"/>
        <v>5.7063986561431174E-4</v>
      </c>
      <c r="BL5" s="27">
        <f t="shared" si="14"/>
        <v>2.0722496172681827E-3</v>
      </c>
      <c r="BM5" s="27">
        <f t="shared" si="15"/>
        <v>5.1142814300709034E-3</v>
      </c>
      <c r="BN5" s="27">
        <f t="shared" ref="BN5:BN50" si="43">M5/AZ$1*2</f>
        <v>0</v>
      </c>
      <c r="BO5" s="27">
        <f t="shared" ref="BO5:BO50" si="44">N5/BA$1*2</f>
        <v>0</v>
      </c>
      <c r="BP5" s="27">
        <f t="shared" ref="BP5:BP49" si="45">SUM(BD5:BO5)</f>
        <v>2.0049928565410609</v>
      </c>
      <c r="BQ5" s="27">
        <f t="shared" si="16"/>
        <v>2.245332538106465</v>
      </c>
    </row>
    <row r="6" spans="1:69" s="27" customFormat="1" x14ac:dyDescent="0.15">
      <c r="A6" s="27" t="s">
        <v>82</v>
      </c>
      <c r="B6" s="27">
        <v>1159</v>
      </c>
      <c r="C6" s="27">
        <f t="shared" ref="C6:C69" si="46">SQRT((Q5-Q6)^2 + (R5-R6)^2)*1000</f>
        <v>5.0000000000039799</v>
      </c>
      <c r="D6" s="28">
        <v>40.012999999999998</v>
      </c>
      <c r="E6" s="28">
        <v>0</v>
      </c>
      <c r="F6" s="28">
        <v>0</v>
      </c>
      <c r="G6" s="28">
        <v>3.0000000000000001E-3</v>
      </c>
      <c r="H6" s="28">
        <v>9.1690000000000005</v>
      </c>
      <c r="I6" s="28">
        <v>48.472999999999999</v>
      </c>
      <c r="J6" s="28">
        <v>3.2000000000000001E-2</v>
      </c>
      <c r="K6" s="28">
        <v>0.157</v>
      </c>
      <c r="L6" s="28">
        <v>0.39300000000000002</v>
      </c>
      <c r="M6" s="28">
        <v>0</v>
      </c>
      <c r="N6" s="28"/>
      <c r="O6" s="27">
        <f t="shared" si="17"/>
        <v>98.24</v>
      </c>
      <c r="Q6" s="28">
        <v>56.087000000000003</v>
      </c>
      <c r="R6" s="28">
        <v>41.031999999999996</v>
      </c>
      <c r="S6" s="28">
        <v>10.949</v>
      </c>
      <c r="U6" s="28"/>
      <c r="V6" s="29">
        <v>12</v>
      </c>
      <c r="W6" s="29">
        <v>4</v>
      </c>
      <c r="X6" s="15">
        <v>0</v>
      </c>
      <c r="Z6" s="30">
        <f t="shared" si="18"/>
        <v>1.4963992097958156</v>
      </c>
      <c r="AA6" s="30">
        <f t="shared" si="19"/>
        <v>0</v>
      </c>
      <c r="AB6" s="30">
        <f t="shared" si="20"/>
        <v>0</v>
      </c>
      <c r="AC6" s="30">
        <f t="shared" si="21"/>
        <v>8.8697732080944268E-5</v>
      </c>
      <c r="AD6" s="30">
        <f t="shared" si="22"/>
        <v>0</v>
      </c>
      <c r="AE6" s="30">
        <f t="shared" si="23"/>
        <v>0.28675285371400205</v>
      </c>
      <c r="AF6" s="30">
        <f t="shared" si="24"/>
        <v>2.7022387586987584</v>
      </c>
      <c r="AG6" s="30">
        <f t="shared" si="25"/>
        <v>1.2821486777425701E-3</v>
      </c>
      <c r="AH6" s="30">
        <f t="shared" si="26"/>
        <v>4.9727962563713155E-3</v>
      </c>
      <c r="AI6" s="30">
        <f t="shared" si="27"/>
        <v>1.1821976463372215E-2</v>
      </c>
      <c r="AJ6" s="30">
        <f t="shared" si="28"/>
        <v>0</v>
      </c>
      <c r="AK6" s="30">
        <f t="shared" si="29"/>
        <v>0</v>
      </c>
      <c r="AL6" s="30">
        <f t="shared" si="30"/>
        <v>4.5035564413381435</v>
      </c>
      <c r="AM6" s="30">
        <f t="shared" si="31"/>
        <v>0.90406368069981613</v>
      </c>
      <c r="AN6" s="31">
        <f t="shared" si="2"/>
        <v>0</v>
      </c>
      <c r="AP6" s="27">
        <f t="shared" si="32"/>
        <v>40.012999999999998</v>
      </c>
      <c r="AQ6" s="27">
        <f>E6</f>
        <v>0</v>
      </c>
      <c r="AR6" s="27">
        <f>F6</f>
        <v>0</v>
      </c>
      <c r="AS6" s="27">
        <f t="shared" si="35"/>
        <v>3.0000000000000001E-3</v>
      </c>
      <c r="AT6" s="27">
        <f t="shared" si="3"/>
        <v>0</v>
      </c>
      <c r="AU6" s="27">
        <f t="shared" si="4"/>
        <v>9.1690000000000005</v>
      </c>
      <c r="AV6" s="27">
        <f>I6</f>
        <v>48.472999999999999</v>
      </c>
      <c r="AW6" s="27">
        <f t="shared" si="37"/>
        <v>3.2000000000000001E-2</v>
      </c>
      <c r="AX6" s="27">
        <f>K6</f>
        <v>0.157</v>
      </c>
      <c r="AY6" s="27">
        <f t="shared" si="39"/>
        <v>0.39300000000000002</v>
      </c>
      <c r="AZ6" s="27">
        <f t="shared" si="40"/>
        <v>0</v>
      </c>
      <c r="BA6" s="27">
        <f t="shared" si="41"/>
        <v>0</v>
      </c>
      <c r="BB6" s="27">
        <f t="shared" si="42"/>
        <v>98.24</v>
      </c>
      <c r="BD6" s="27">
        <f t="shared" si="6"/>
        <v>0.6659953395472703</v>
      </c>
      <c r="BE6" s="27">
        <f t="shared" si="7"/>
        <v>0</v>
      </c>
      <c r="BF6" s="27">
        <f t="shared" si="8"/>
        <v>0</v>
      </c>
      <c r="BG6" s="27">
        <f t="shared" si="9"/>
        <v>3.9476281334298305E-5</v>
      </c>
      <c r="BH6" s="27">
        <f t="shared" si="10"/>
        <v>0.12762374032626247</v>
      </c>
      <c r="BI6" s="27">
        <f t="shared" si="11"/>
        <v>0</v>
      </c>
      <c r="BJ6" s="27">
        <f t="shared" si="12"/>
        <v>1.2026726610494138</v>
      </c>
      <c r="BK6" s="27">
        <f t="shared" si="13"/>
        <v>5.7063986561431174E-4</v>
      </c>
      <c r="BL6" s="27">
        <f t="shared" si="14"/>
        <v>2.213218978987107E-3</v>
      </c>
      <c r="BM6" s="27">
        <f t="shared" si="15"/>
        <v>5.261551314182893E-3</v>
      </c>
      <c r="BN6" s="27">
        <f t="shared" si="43"/>
        <v>0</v>
      </c>
      <c r="BO6" s="27">
        <f t="shared" si="44"/>
        <v>0</v>
      </c>
      <c r="BP6" s="27">
        <f t="shared" si="45"/>
        <v>2.0043766273630652</v>
      </c>
      <c r="BQ6" s="27">
        <f>IFERROR(IF(OR($U6="Total",$U6="total", $U6="TOTAL"),$W6/$BP6,V6/(BD6*4+BE6*4+BF6*3+BG6*3+BH6*2+BI6*3+BJ6*2+BK6*2+BL6*2+BM6*2+BN6+BO6)),"NA")</f>
        <v>2.2468613831637869</v>
      </c>
    </row>
    <row r="7" spans="1:69" s="27" customFormat="1" x14ac:dyDescent="0.15">
      <c r="A7" s="27" t="s">
        <v>83</v>
      </c>
      <c r="B7" s="27">
        <v>1160</v>
      </c>
      <c r="C7" s="27">
        <f t="shared" si="46"/>
        <v>6.403124237432352</v>
      </c>
      <c r="D7" s="28">
        <v>40.040999999999997</v>
      </c>
      <c r="E7" s="28">
        <v>0</v>
      </c>
      <c r="F7" s="28">
        <v>0</v>
      </c>
      <c r="G7" s="28">
        <v>2E-3</v>
      </c>
      <c r="H7" s="28">
        <v>9.2189999999999994</v>
      </c>
      <c r="I7" s="28">
        <v>48.551000000000002</v>
      </c>
      <c r="J7" s="28">
        <v>0.03</v>
      </c>
      <c r="K7" s="28">
        <v>0.14899999999999999</v>
      </c>
      <c r="L7" s="28">
        <v>0.39500000000000002</v>
      </c>
      <c r="M7" s="28">
        <v>0</v>
      </c>
      <c r="N7" s="28"/>
      <c r="O7" s="27">
        <f t="shared" si="17"/>
        <v>98.387</v>
      </c>
      <c r="Q7" s="28">
        <v>56.082999999999998</v>
      </c>
      <c r="R7" s="28">
        <v>41.027000000000001</v>
      </c>
      <c r="S7" s="28">
        <v>10.949</v>
      </c>
      <c r="U7" s="28"/>
      <c r="V7" s="29">
        <v>12</v>
      </c>
      <c r="W7" s="29">
        <v>4</v>
      </c>
      <c r="X7" s="15">
        <v>0</v>
      </c>
      <c r="Z7" s="30">
        <f t="shared" si="18"/>
        <v>1.495529935838021</v>
      </c>
      <c r="AA7" s="30">
        <f t="shared" si="19"/>
        <v>0</v>
      </c>
      <c r="AB7" s="30">
        <f t="shared" si="20"/>
        <v>0</v>
      </c>
      <c r="AC7" s="30">
        <f t="shared" si="21"/>
        <v>5.9056145222808115E-5</v>
      </c>
      <c r="AD7" s="30">
        <f t="shared" si="22"/>
        <v>0</v>
      </c>
      <c r="AE7" s="30">
        <f t="shared" si="23"/>
        <v>0.28794757822834982</v>
      </c>
      <c r="AF7" s="30">
        <f t="shared" si="24"/>
        <v>2.7031231917063741</v>
      </c>
      <c r="AG7" s="30">
        <f t="shared" si="25"/>
        <v>1.2004760624263883E-3</v>
      </c>
      <c r="AH7" s="30">
        <f t="shared" si="26"/>
        <v>4.7133655284440096E-3</v>
      </c>
      <c r="AI7" s="30">
        <f t="shared" si="27"/>
        <v>1.1866932580529078E-2</v>
      </c>
      <c r="AJ7" s="30">
        <f t="shared" si="28"/>
        <v>0</v>
      </c>
      <c r="AK7" s="30">
        <f t="shared" si="29"/>
        <v>0</v>
      </c>
      <c r="AL7" s="30">
        <f>IFERROR(SUM(Z7:AK7),"NA")</f>
        <v>4.5044405360893665</v>
      </c>
      <c r="AM7" s="30">
        <f t="shared" si="31"/>
        <v>0.90373093772213431</v>
      </c>
      <c r="AN7" s="31">
        <f>IFERROR(AD7/(AD7+AE7),"NA")</f>
        <v>0</v>
      </c>
      <c r="AP7" s="27">
        <f t="shared" si="32"/>
        <v>40.040999999999997</v>
      </c>
      <c r="AQ7" s="27">
        <f t="shared" si="33"/>
        <v>0</v>
      </c>
      <c r="AR7" s="27">
        <f t="shared" si="34"/>
        <v>0</v>
      </c>
      <c r="AS7" s="27">
        <f t="shared" si="35"/>
        <v>2E-3</v>
      </c>
      <c r="AT7" s="27">
        <f t="shared" si="3"/>
        <v>0</v>
      </c>
      <c r="AU7" s="27">
        <f t="shared" si="4"/>
        <v>9.2189999999999994</v>
      </c>
      <c r="AV7" s="27">
        <f t="shared" si="36"/>
        <v>48.551000000000002</v>
      </c>
      <c r="AW7" s="27">
        <f t="shared" si="37"/>
        <v>0.03</v>
      </c>
      <c r="AX7" s="27">
        <f t="shared" si="38"/>
        <v>0.14899999999999999</v>
      </c>
      <c r="AY7" s="27">
        <f t="shared" si="39"/>
        <v>0.39500000000000002</v>
      </c>
      <c r="AZ7" s="27">
        <f t="shared" si="40"/>
        <v>0</v>
      </c>
      <c r="BA7" s="27">
        <f t="shared" si="41"/>
        <v>0</v>
      </c>
      <c r="BB7" s="27">
        <f t="shared" si="42"/>
        <v>98.387</v>
      </c>
      <c r="BD7" s="27">
        <f t="shared" si="6"/>
        <v>0.66646138482023964</v>
      </c>
      <c r="BE7" s="27">
        <f t="shared" si="7"/>
        <v>0</v>
      </c>
      <c r="BF7" s="27">
        <f t="shared" si="8"/>
        <v>0</v>
      </c>
      <c r="BG7" s="27">
        <f t="shared" si="9"/>
        <v>2.6317520889532203E-5</v>
      </c>
      <c r="BH7" s="27">
        <f t="shared" si="10"/>
        <v>0.12831969266744614</v>
      </c>
      <c r="BI7" s="27">
        <f t="shared" si="11"/>
        <v>0</v>
      </c>
      <c r="BJ7" s="27">
        <f t="shared" si="12"/>
        <v>1.204607933625113</v>
      </c>
      <c r="BK7" s="27">
        <f t="shared" si="13"/>
        <v>5.3497487401341721E-4</v>
      </c>
      <c r="BL7" s="27">
        <f t="shared" si="14"/>
        <v>2.1004434896119677E-3</v>
      </c>
      <c r="BM7" s="27">
        <f t="shared" si="15"/>
        <v>5.288327656748709E-3</v>
      </c>
      <c r="BN7" s="27">
        <f t="shared" si="43"/>
        <v>0</v>
      </c>
      <c r="BO7" s="27">
        <f t="shared" si="44"/>
        <v>0</v>
      </c>
      <c r="BP7" s="27">
        <f t="shared" si="45"/>
        <v>2.007339074654062</v>
      </c>
      <c r="BQ7" s="27">
        <f t="shared" si="16"/>
        <v>2.2439858781036515</v>
      </c>
    </row>
    <row r="8" spans="1:69" s="27" customFormat="1" x14ac:dyDescent="0.15">
      <c r="A8" s="27" t="s">
        <v>84</v>
      </c>
      <c r="B8" s="27">
        <v>1161</v>
      </c>
      <c r="C8" s="27">
        <f t="shared" si="46"/>
        <v>6.7082039324996234</v>
      </c>
      <c r="D8" s="28">
        <v>40.020000000000003</v>
      </c>
      <c r="E8" s="28">
        <v>4.0000000000000001E-3</v>
      </c>
      <c r="F8" s="28">
        <v>2E-3</v>
      </c>
      <c r="G8" s="28">
        <v>4.0000000000000001E-3</v>
      </c>
      <c r="H8" s="28">
        <v>9.1869999999999994</v>
      </c>
      <c r="I8" s="28">
        <v>48.401000000000003</v>
      </c>
      <c r="J8" s="28">
        <v>3.4000000000000002E-2</v>
      </c>
      <c r="K8" s="28">
        <v>0.154</v>
      </c>
      <c r="L8" s="28">
        <v>0.4</v>
      </c>
      <c r="M8" s="28">
        <v>0</v>
      </c>
      <c r="N8" s="28"/>
      <c r="O8" s="27">
        <f t="shared" si="17"/>
        <v>98.206000000000003</v>
      </c>
      <c r="Q8" s="28">
        <v>56.08</v>
      </c>
      <c r="R8" s="28">
        <v>41.021000000000001</v>
      </c>
      <c r="S8" s="28">
        <v>10.949</v>
      </c>
      <c r="U8" s="28"/>
      <c r="V8" s="29">
        <v>12</v>
      </c>
      <c r="W8" s="29">
        <v>4</v>
      </c>
      <c r="X8" s="15">
        <v>0</v>
      </c>
      <c r="Z8" s="30">
        <f t="shared" si="18"/>
        <v>1.4972424203267949</v>
      </c>
      <c r="AA8" s="30">
        <f t="shared" si="19"/>
        <v>1.1257527599763314E-4</v>
      </c>
      <c r="AB8" s="30">
        <f t="shared" si="20"/>
        <v>8.8181021899048345E-5</v>
      </c>
      <c r="AC8" s="30">
        <f t="shared" si="21"/>
        <v>1.183095860625958E-4</v>
      </c>
      <c r="AD8" s="30">
        <f t="shared" si="22"/>
        <v>0</v>
      </c>
      <c r="AE8" s="30">
        <f t="shared" si="23"/>
        <v>0.2874274057440474</v>
      </c>
      <c r="AF8" s="30">
        <f t="shared" si="24"/>
        <v>2.699273164901463</v>
      </c>
      <c r="AG8" s="30">
        <f t="shared" si="25"/>
        <v>1.3628121924167175E-3</v>
      </c>
      <c r="AH8" s="30">
        <f t="shared" si="26"/>
        <v>4.8796695991654374E-3</v>
      </c>
      <c r="AI8" s="30">
        <f t="shared" si="27"/>
        <v>1.2037220445380234E-2</v>
      </c>
      <c r="AJ8" s="30">
        <f t="shared" si="28"/>
        <v>0</v>
      </c>
      <c r="AK8" s="30">
        <f t="shared" si="29"/>
        <v>0</v>
      </c>
      <c r="AL8" s="30">
        <f t="shared" si="30"/>
        <v>4.5025417590932273</v>
      </c>
      <c r="AM8" s="30">
        <f t="shared" si="31"/>
        <v>0.90376423784526672</v>
      </c>
      <c r="AN8" s="31">
        <f t="shared" si="2"/>
        <v>0</v>
      </c>
      <c r="AP8" s="27">
        <f t="shared" si="32"/>
        <v>40.020000000000003</v>
      </c>
      <c r="AQ8" s="27">
        <f t="shared" si="33"/>
        <v>4.0000000000000001E-3</v>
      </c>
      <c r="AR8" s="27">
        <f t="shared" si="34"/>
        <v>2E-3</v>
      </c>
      <c r="AS8" s="27">
        <f t="shared" si="35"/>
        <v>4.0000000000000001E-3</v>
      </c>
      <c r="AT8" s="27">
        <f t="shared" si="3"/>
        <v>0</v>
      </c>
      <c r="AU8" s="27">
        <f t="shared" si="4"/>
        <v>9.1869999999999994</v>
      </c>
      <c r="AV8" s="27">
        <f t="shared" si="36"/>
        <v>48.401000000000003</v>
      </c>
      <c r="AW8" s="27">
        <f t="shared" si="37"/>
        <v>3.4000000000000002E-2</v>
      </c>
      <c r="AX8" s="27">
        <f t="shared" si="38"/>
        <v>0.154</v>
      </c>
      <c r="AY8" s="27">
        <f t="shared" si="39"/>
        <v>0.4</v>
      </c>
      <c r="AZ8" s="27">
        <f t="shared" si="40"/>
        <v>0</v>
      </c>
      <c r="BA8" s="27">
        <f t="shared" si="41"/>
        <v>0</v>
      </c>
      <c r="BB8" s="27">
        <f t="shared" si="42"/>
        <v>98.206000000000003</v>
      </c>
      <c r="BD8" s="27">
        <f t="shared" si="6"/>
        <v>0.66611185086551272</v>
      </c>
      <c r="BE8" s="27">
        <f t="shared" si="7"/>
        <v>5.0083890516615331E-5</v>
      </c>
      <c r="BF8" s="27">
        <f t="shared" si="8"/>
        <v>3.9231071008238526E-5</v>
      </c>
      <c r="BG8" s="27">
        <f t="shared" si="9"/>
        <v>5.2635041779064407E-5</v>
      </c>
      <c r="BH8" s="27">
        <f t="shared" si="10"/>
        <v>0.12787428316908858</v>
      </c>
      <c r="BI8" s="27">
        <f t="shared" si="11"/>
        <v>0</v>
      </c>
      <c r="BJ8" s="27">
        <f t="shared" si="12"/>
        <v>1.2008862555949227</v>
      </c>
      <c r="BK8" s="27">
        <f t="shared" si="13"/>
        <v>6.0630485721520615E-4</v>
      </c>
      <c r="BL8" s="27">
        <f t="shared" si="14"/>
        <v>2.1709281704714299E-3</v>
      </c>
      <c r="BM8" s="27">
        <f t="shared" si="15"/>
        <v>5.3552685131632496E-3</v>
      </c>
      <c r="BN8" s="27">
        <f t="shared" si="43"/>
        <v>0</v>
      </c>
      <c r="BO8" s="27">
        <f t="shared" si="44"/>
        <v>0</v>
      </c>
      <c r="BP8" s="27">
        <f t="shared" si="45"/>
        <v>2.0031468411736775</v>
      </c>
      <c r="BQ8" s="27">
        <f t="shared" si="16"/>
        <v>2.2477342482067422</v>
      </c>
    </row>
    <row r="9" spans="1:69" s="27" customFormat="1" x14ac:dyDescent="0.15">
      <c r="A9" s="27" t="s">
        <v>85</v>
      </c>
      <c r="B9" s="27">
        <v>1162</v>
      </c>
      <c r="C9" s="27">
        <f t="shared" si="46"/>
        <v>6.4031242374334605</v>
      </c>
      <c r="D9" s="28">
        <v>39.756</v>
      </c>
      <c r="E9" s="28">
        <v>0</v>
      </c>
      <c r="F9" s="28">
        <v>1E-3</v>
      </c>
      <c r="G9" s="28">
        <v>0</v>
      </c>
      <c r="H9" s="28">
        <v>9.2119999999999997</v>
      </c>
      <c r="I9" s="28">
        <v>47.99</v>
      </c>
      <c r="J9" s="28">
        <v>3.6999999999999998E-2</v>
      </c>
      <c r="K9" s="28">
        <v>0.159</v>
      </c>
      <c r="L9" s="28">
        <v>0.36599999999999999</v>
      </c>
      <c r="M9" s="28">
        <v>0</v>
      </c>
      <c r="N9" s="28"/>
      <c r="O9" s="27">
        <f t="shared" si="17"/>
        <v>97.521000000000015</v>
      </c>
      <c r="Q9" s="28">
        <v>56.076000000000001</v>
      </c>
      <c r="R9" s="28">
        <v>41.015999999999998</v>
      </c>
      <c r="S9" s="28">
        <v>10.949</v>
      </c>
      <c r="U9" s="28"/>
      <c r="V9" s="29">
        <v>12</v>
      </c>
      <c r="W9" s="29">
        <v>4</v>
      </c>
      <c r="X9" s="15">
        <v>0</v>
      </c>
      <c r="Z9" s="30">
        <f t="shared" si="18"/>
        <v>1.4981285741065959</v>
      </c>
      <c r="AA9" s="30">
        <f t="shared" si="19"/>
        <v>0</v>
      </c>
      <c r="AB9" s="30">
        <f t="shared" si="20"/>
        <v>4.4409562874691113E-5</v>
      </c>
      <c r="AC9" s="30">
        <f t="shared" si="21"/>
        <v>0</v>
      </c>
      <c r="AD9" s="30">
        <f t="shared" si="22"/>
        <v>0</v>
      </c>
      <c r="AE9" s="30">
        <f t="shared" si="23"/>
        <v>0.29029513300234328</v>
      </c>
      <c r="AF9" s="30">
        <f t="shared" si="24"/>
        <v>2.6957189969762765</v>
      </c>
      <c r="AG9" s="30">
        <f t="shared" si="25"/>
        <v>1.4937921884398146E-3</v>
      </c>
      <c r="AH9" s="30">
        <f t="shared" si="26"/>
        <v>5.0745576091163298E-3</v>
      </c>
      <c r="AI9" s="30">
        <f t="shared" si="27"/>
        <v>1.109375766631779E-2</v>
      </c>
      <c r="AJ9" s="30">
        <f t="shared" si="28"/>
        <v>0</v>
      </c>
      <c r="AK9" s="30">
        <f t="shared" si="29"/>
        <v>0</v>
      </c>
      <c r="AL9" s="30">
        <f t="shared" si="30"/>
        <v>4.5018492211119652</v>
      </c>
      <c r="AM9" s="30">
        <f t="shared" si="31"/>
        <v>0.90278172829529713</v>
      </c>
      <c r="AN9" s="31">
        <f t="shared" si="2"/>
        <v>0</v>
      </c>
      <c r="AO9" s="38"/>
      <c r="AP9" s="27">
        <f t="shared" si="32"/>
        <v>39.756</v>
      </c>
      <c r="AQ9" s="27">
        <f t="shared" si="33"/>
        <v>0</v>
      </c>
      <c r="AR9" s="27">
        <f t="shared" si="34"/>
        <v>1E-3</v>
      </c>
      <c r="AS9" s="27">
        <f t="shared" si="35"/>
        <v>0</v>
      </c>
      <c r="AT9" s="27">
        <f t="shared" si="3"/>
        <v>0</v>
      </c>
      <c r="AU9" s="27">
        <f t="shared" si="4"/>
        <v>9.2119999999999997</v>
      </c>
      <c r="AV9" s="27">
        <f t="shared" si="36"/>
        <v>47.99</v>
      </c>
      <c r="AW9" s="27">
        <f t="shared" si="37"/>
        <v>3.6999999999999998E-2</v>
      </c>
      <c r="AX9" s="27">
        <f t="shared" si="38"/>
        <v>0.159</v>
      </c>
      <c r="AY9" s="27">
        <f t="shared" si="39"/>
        <v>0.36599999999999999</v>
      </c>
      <c r="AZ9" s="27">
        <f t="shared" si="40"/>
        <v>0</v>
      </c>
      <c r="BA9" s="27">
        <f t="shared" si="41"/>
        <v>0</v>
      </c>
      <c r="BB9" s="27">
        <f t="shared" si="42"/>
        <v>97.521000000000015</v>
      </c>
      <c r="BD9" s="27">
        <f t="shared" si="6"/>
        <v>0.6617177097203728</v>
      </c>
      <c r="BE9" s="27">
        <f t="shared" si="7"/>
        <v>0</v>
      </c>
      <c r="BF9" s="27">
        <f t="shared" si="8"/>
        <v>1.9615535504119263E-5</v>
      </c>
      <c r="BG9" s="27">
        <f t="shared" si="9"/>
        <v>0</v>
      </c>
      <c r="BH9" s="27">
        <f t="shared" si="10"/>
        <v>0.12822225933968043</v>
      </c>
      <c r="BI9" s="27">
        <f t="shared" si="11"/>
        <v>0</v>
      </c>
      <c r="BJ9" s="27">
        <f t="shared" si="12"/>
        <v>1.1906888577922015</v>
      </c>
      <c r="BK9" s="27">
        <f t="shared" si="13"/>
        <v>6.5980234461654789E-4</v>
      </c>
      <c r="BL9" s="27">
        <f t="shared" si="14"/>
        <v>2.241412851330892E-3</v>
      </c>
      <c r="BM9" s="27">
        <f t="shared" si="15"/>
        <v>4.9000706895443733E-3</v>
      </c>
      <c r="BN9" s="27">
        <f t="shared" si="43"/>
        <v>0</v>
      </c>
      <c r="BO9" s="27">
        <f t="shared" si="44"/>
        <v>0</v>
      </c>
      <c r="BP9" s="27">
        <f t="shared" si="45"/>
        <v>1.9884497282732505</v>
      </c>
      <c r="BQ9" s="27">
        <f t="shared" si="16"/>
        <v>2.2639995153517529</v>
      </c>
    </row>
    <row r="10" spans="1:69" s="27" customFormat="1" x14ac:dyDescent="0.15">
      <c r="A10" s="27" t="s">
        <v>86</v>
      </c>
      <c r="B10" s="27">
        <v>1163</v>
      </c>
      <c r="C10" s="27">
        <f t="shared" si="46"/>
        <v>4.4721359549986897</v>
      </c>
      <c r="D10" s="28">
        <v>33.54</v>
      </c>
      <c r="E10" s="28">
        <v>3.5000000000000003E-2</v>
      </c>
      <c r="F10" s="28">
        <v>0.871</v>
      </c>
      <c r="G10" s="28">
        <v>6.0000000000000001E-3</v>
      </c>
      <c r="H10" s="28">
        <v>8.1620000000000008</v>
      </c>
      <c r="I10" s="28">
        <v>38.261000000000003</v>
      </c>
      <c r="J10" s="28">
        <v>7.2999999999999995E-2</v>
      </c>
      <c r="K10" s="28">
        <v>0.129</v>
      </c>
      <c r="L10" s="28">
        <v>0.312</v>
      </c>
      <c r="M10" s="28">
        <v>9.1999999999999998E-2</v>
      </c>
      <c r="N10" s="28"/>
      <c r="O10" s="27">
        <f t="shared" si="17"/>
        <v>81.480999999999995</v>
      </c>
      <c r="Q10" s="28">
        <v>56.073999999999998</v>
      </c>
      <c r="R10" s="28">
        <v>41.012</v>
      </c>
      <c r="S10" s="28">
        <v>10.949</v>
      </c>
      <c r="U10" s="28"/>
      <c r="V10" s="29">
        <v>12</v>
      </c>
      <c r="W10" s="29">
        <v>4</v>
      </c>
      <c r="X10" s="15">
        <v>0</v>
      </c>
      <c r="Z10" s="30">
        <f t="shared" si="18"/>
        <v>1.5123252791565522</v>
      </c>
      <c r="AA10" s="30">
        <f t="shared" si="19"/>
        <v>1.1871844182962926E-3</v>
      </c>
      <c r="AB10" s="30">
        <f t="shared" si="20"/>
        <v>4.6283948453000413E-2</v>
      </c>
      <c r="AC10" s="30">
        <f t="shared" si="21"/>
        <v>2.1388400534242294E-4</v>
      </c>
      <c r="AD10" s="30">
        <f t="shared" si="22"/>
        <v>0</v>
      </c>
      <c r="AE10" s="30">
        <f t="shared" si="23"/>
        <v>0.30776424502095068</v>
      </c>
      <c r="AF10" s="30">
        <f t="shared" si="24"/>
        <v>2.5716741161397096</v>
      </c>
      <c r="AG10" s="30">
        <f t="shared" si="25"/>
        <v>3.5265258196047269E-3</v>
      </c>
      <c r="AH10" s="30">
        <f t="shared" si="26"/>
        <v>4.9263642619964201E-3</v>
      </c>
      <c r="AI10" s="30">
        <f t="shared" si="27"/>
        <v>1.1315869525200107E-2</v>
      </c>
      <c r="AJ10" s="30">
        <f t="shared" si="28"/>
        <v>8.0424067906538291E-3</v>
      </c>
      <c r="AK10" s="30">
        <f t="shared" si="29"/>
        <v>0</v>
      </c>
      <c r="AL10" s="30">
        <f t="shared" si="30"/>
        <v>4.4672598235913075</v>
      </c>
      <c r="AM10" s="30">
        <f t="shared" si="31"/>
        <v>0.89311657121325028</v>
      </c>
      <c r="AN10" s="31">
        <f t="shared" si="2"/>
        <v>0</v>
      </c>
      <c r="AP10" s="27">
        <f t="shared" si="32"/>
        <v>33.54</v>
      </c>
      <c r="AQ10" s="27">
        <f>E10</f>
        <v>3.5000000000000003E-2</v>
      </c>
      <c r="AR10" s="27">
        <f t="shared" si="34"/>
        <v>0.871</v>
      </c>
      <c r="AS10" s="27">
        <f t="shared" si="35"/>
        <v>6.0000000000000001E-3</v>
      </c>
      <c r="AT10" s="27">
        <f t="shared" si="3"/>
        <v>0</v>
      </c>
      <c r="AU10" s="27">
        <f t="shared" si="4"/>
        <v>8.1620000000000008</v>
      </c>
      <c r="AV10" s="27">
        <f t="shared" si="36"/>
        <v>38.261000000000003</v>
      </c>
      <c r="AW10" s="27">
        <f t="shared" si="37"/>
        <v>7.2999999999999995E-2</v>
      </c>
      <c r="AX10" s="27">
        <f t="shared" si="38"/>
        <v>0.129</v>
      </c>
      <c r="AY10" s="27">
        <f t="shared" si="39"/>
        <v>0.312</v>
      </c>
      <c r="AZ10" s="27">
        <f t="shared" si="40"/>
        <v>9.1999999999999998E-2</v>
      </c>
      <c r="BA10" s="27">
        <f t="shared" si="41"/>
        <v>0</v>
      </c>
      <c r="BB10" s="27">
        <f t="shared" si="42"/>
        <v>81.480999999999995</v>
      </c>
      <c r="BD10" s="27">
        <f t="shared" si="6"/>
        <v>0.55825565912117181</v>
      </c>
      <c r="BE10" s="27">
        <f t="shared" si="7"/>
        <v>4.3823404202038421E-4</v>
      </c>
      <c r="BF10" s="27">
        <f t="shared" si="8"/>
        <v>1.7085131424087879E-2</v>
      </c>
      <c r="BG10" s="27">
        <f t="shared" si="9"/>
        <v>7.895256266859661E-5</v>
      </c>
      <c r="BH10" s="27">
        <f t="shared" si="10"/>
        <v>0.11360726017482325</v>
      </c>
      <c r="BI10" s="27">
        <f t="shared" si="11"/>
        <v>0</v>
      </c>
      <c r="BJ10" s="27">
        <f t="shared" si="12"/>
        <v>0.94930082075406164</v>
      </c>
      <c r="BK10" s="27">
        <f t="shared" si="13"/>
        <v>1.3017721934326485E-3</v>
      </c>
      <c r="BL10" s="27">
        <f t="shared" si="14"/>
        <v>1.8185047661741199E-3</v>
      </c>
      <c r="BM10" s="27">
        <f t="shared" si="15"/>
        <v>4.1771094402673348E-3</v>
      </c>
      <c r="BN10" s="27">
        <f t="shared" si="43"/>
        <v>2.9687522689173249E-3</v>
      </c>
      <c r="BO10" s="27">
        <f t="shared" si="44"/>
        <v>0</v>
      </c>
      <c r="BP10" s="27">
        <f t="shared" si="45"/>
        <v>1.6490321967476249</v>
      </c>
      <c r="BQ10" s="27">
        <f t="shared" si="16"/>
        <v>2.7090191643329056</v>
      </c>
    </row>
    <row r="11" spans="1:69" s="27" customFormat="1" x14ac:dyDescent="0.15">
      <c r="A11" s="27" t="s">
        <v>87</v>
      </c>
      <c r="B11" s="27">
        <v>1164</v>
      </c>
      <c r="C11" s="27">
        <f t="shared" si="46"/>
        <v>6.4031242374334605</v>
      </c>
      <c r="D11" s="28">
        <v>10.944000000000001</v>
      </c>
      <c r="E11" s="28">
        <v>5.0000000000000001E-3</v>
      </c>
      <c r="F11" s="28">
        <v>0.17</v>
      </c>
      <c r="G11" s="28">
        <v>2E-3</v>
      </c>
      <c r="H11" s="28">
        <v>0.29699999999999999</v>
      </c>
      <c r="I11" s="28">
        <v>0.155</v>
      </c>
      <c r="J11" s="28">
        <v>7.5999999999999998E-2</v>
      </c>
      <c r="K11" s="28">
        <v>2E-3</v>
      </c>
      <c r="L11" s="28">
        <v>2.5000000000000001E-2</v>
      </c>
      <c r="M11" s="28">
        <v>6.9000000000000006E-2</v>
      </c>
      <c r="N11" s="28"/>
      <c r="O11" s="27">
        <f t="shared" si="17"/>
        <v>11.745000000000005</v>
      </c>
      <c r="Q11" s="28">
        <v>56.07</v>
      </c>
      <c r="R11" s="28">
        <v>41.006999999999998</v>
      </c>
      <c r="S11" s="28">
        <v>10.949</v>
      </c>
      <c r="U11" s="28"/>
      <c r="V11" s="29">
        <v>12</v>
      </c>
      <c r="W11" s="29">
        <v>4</v>
      </c>
      <c r="X11" s="15">
        <v>0</v>
      </c>
      <c r="Z11" s="30">
        <f t="shared" si="18"/>
        <v>2.8739564319972257</v>
      </c>
      <c r="AA11" s="30">
        <f t="shared" si="19"/>
        <v>9.8773874622206932E-4</v>
      </c>
      <c r="AB11" s="30">
        <f t="shared" si="20"/>
        <v>5.2611793879879201E-2</v>
      </c>
      <c r="AC11" s="30">
        <f t="shared" si="21"/>
        <v>4.1522069981326029E-4</v>
      </c>
      <c r="AD11" s="30">
        <f t="shared" si="22"/>
        <v>0</v>
      </c>
      <c r="AE11" s="30">
        <f t="shared" si="23"/>
        <v>6.5222878970030138E-2</v>
      </c>
      <c r="AF11" s="30">
        <f t="shared" si="24"/>
        <v>6.0675485154944024E-2</v>
      </c>
      <c r="AG11" s="30">
        <f t="shared" si="25"/>
        <v>2.1382562121776891E-2</v>
      </c>
      <c r="AH11" s="30">
        <f t="shared" si="26"/>
        <v>4.4482455069270543E-4</v>
      </c>
      <c r="AI11" s="30">
        <f t="shared" si="27"/>
        <v>5.2807461164778796E-3</v>
      </c>
      <c r="AJ11" s="30">
        <f t="shared" si="28"/>
        <v>3.5129279459288593E-2</v>
      </c>
      <c r="AK11" s="30">
        <f t="shared" si="29"/>
        <v>0</v>
      </c>
      <c r="AL11" s="30">
        <f t="shared" si="30"/>
        <v>3.1161069616963504</v>
      </c>
      <c r="AM11" s="30">
        <f t="shared" si="31"/>
        <v>0.48194021881582155</v>
      </c>
      <c r="AN11" s="31">
        <f t="shared" si="2"/>
        <v>0</v>
      </c>
      <c r="AP11" s="27">
        <f t="shared" si="32"/>
        <v>10.944000000000001</v>
      </c>
      <c r="AQ11" s="27">
        <f>E11</f>
        <v>5.0000000000000001E-3</v>
      </c>
      <c r="AR11" s="27">
        <f t="shared" si="34"/>
        <v>0.17</v>
      </c>
      <c r="AS11" s="27">
        <f t="shared" si="35"/>
        <v>2E-3</v>
      </c>
      <c r="AT11" s="27">
        <f t="shared" si="3"/>
        <v>0</v>
      </c>
      <c r="AU11" s="27">
        <f t="shared" si="4"/>
        <v>0.29699999999999999</v>
      </c>
      <c r="AV11" s="27">
        <f t="shared" si="36"/>
        <v>0.155</v>
      </c>
      <c r="AW11" s="27">
        <f t="shared" si="37"/>
        <v>7.5999999999999998E-2</v>
      </c>
      <c r="AX11" s="27">
        <f t="shared" si="38"/>
        <v>2E-3</v>
      </c>
      <c r="AY11" s="27">
        <f t="shared" si="39"/>
        <v>2.5000000000000001E-2</v>
      </c>
      <c r="AZ11" s="27">
        <f t="shared" si="40"/>
        <v>6.9000000000000006E-2</v>
      </c>
      <c r="BA11" s="27">
        <f t="shared" si="41"/>
        <v>0</v>
      </c>
      <c r="BB11" s="27">
        <f t="shared" si="42"/>
        <v>11.745000000000005</v>
      </c>
      <c r="BD11" s="27">
        <f t="shared" si="6"/>
        <v>0.18215712383488683</v>
      </c>
      <c r="BE11" s="27">
        <f t="shared" si="7"/>
        <v>6.2604863145769159E-5</v>
      </c>
      <c r="BF11" s="27">
        <f t="shared" si="8"/>
        <v>3.3346410357002749E-3</v>
      </c>
      <c r="BG11" s="27">
        <f t="shared" si="9"/>
        <v>2.6317520889532203E-5</v>
      </c>
      <c r="BH11" s="27">
        <f t="shared" si="10"/>
        <v>4.1339569066310344E-3</v>
      </c>
      <c r="BI11" s="27">
        <f t="shared" si="11"/>
        <v>0</v>
      </c>
      <c r="BJ11" s="27">
        <f t="shared" si="12"/>
        <v>3.8457339645299273E-3</v>
      </c>
      <c r="BK11" s="27">
        <f t="shared" si="13"/>
        <v>1.3552696808339902E-3</v>
      </c>
      <c r="BL11" s="27">
        <f t="shared" si="14"/>
        <v>2.8193872343784803E-5</v>
      </c>
      <c r="BM11" s="27">
        <f t="shared" si="15"/>
        <v>3.347042820727031E-4</v>
      </c>
      <c r="BN11" s="27">
        <f t="shared" si="43"/>
        <v>2.2265642016879939E-3</v>
      </c>
      <c r="BO11" s="27">
        <f t="shared" si="44"/>
        <v>0</v>
      </c>
      <c r="BP11" s="27">
        <f t="shared" si="45"/>
        <v>0.19750511016272182</v>
      </c>
      <c r="BQ11" s="27">
        <f t="shared" si="16"/>
        <v>15.77734854115436</v>
      </c>
    </row>
    <row r="12" spans="1:69" s="3" customFormat="1" x14ac:dyDescent="0.15">
      <c r="A12" s="3" t="s">
        <v>88</v>
      </c>
      <c r="B12" s="3">
        <v>1165</v>
      </c>
      <c r="C12" s="3">
        <f t="shared" si="46"/>
        <v>6.7082039324996234</v>
      </c>
      <c r="D12" s="4">
        <v>3.3450000000000002</v>
      </c>
      <c r="E12" s="4">
        <v>8.9999999999999993E-3</v>
      </c>
      <c r="F12" s="4">
        <v>9.9000000000000005E-2</v>
      </c>
      <c r="G12" s="4">
        <v>0</v>
      </c>
      <c r="H12" s="4">
        <v>0.16800000000000001</v>
      </c>
      <c r="I12" s="4">
        <v>0.33600000000000002</v>
      </c>
      <c r="J12" s="4">
        <v>2.5000000000000001E-2</v>
      </c>
      <c r="K12" s="4">
        <v>0</v>
      </c>
      <c r="L12" s="4">
        <v>8.9999999999999993E-3</v>
      </c>
      <c r="M12" s="4">
        <v>1.7000000000000001E-2</v>
      </c>
      <c r="N12" s="4"/>
      <c r="O12" s="3">
        <f t="shared" si="17"/>
        <v>4.008</v>
      </c>
      <c r="Q12" s="4">
        <v>56.067</v>
      </c>
      <c r="R12" s="4">
        <v>41.000999999999998</v>
      </c>
      <c r="S12" s="4">
        <v>10.949</v>
      </c>
      <c r="U12" s="4"/>
      <c r="V12" s="32">
        <v>12</v>
      </c>
      <c r="W12" s="32">
        <v>4</v>
      </c>
      <c r="X12" s="33">
        <v>0</v>
      </c>
      <c r="Z12" s="34">
        <f t="shared" si="18"/>
        <v>2.6511140042382406</v>
      </c>
      <c r="AA12" s="34">
        <f t="shared" si="19"/>
        <v>5.3659025518404809E-3</v>
      </c>
      <c r="AB12" s="34">
        <f t="shared" si="20"/>
        <v>9.2469299828525128E-2</v>
      </c>
      <c r="AC12" s="34">
        <f t="shared" si="21"/>
        <v>0</v>
      </c>
      <c r="AD12" s="34">
        <f t="shared" si="22"/>
        <v>0</v>
      </c>
      <c r="AE12" s="34">
        <f t="shared" si="23"/>
        <v>0.11134763143986205</v>
      </c>
      <c r="AF12" s="34">
        <f t="shared" si="24"/>
        <v>0.39696208022773932</v>
      </c>
      <c r="AG12" s="34">
        <f t="shared" si="25"/>
        <v>2.1228257392921408E-2</v>
      </c>
      <c r="AH12" s="34">
        <f t="shared" si="26"/>
        <v>0</v>
      </c>
      <c r="AI12" s="34">
        <f t="shared" si="27"/>
        <v>5.7375432867062398E-3</v>
      </c>
      <c r="AJ12" s="34">
        <f t="shared" si="28"/>
        <v>2.6121448659642277E-2</v>
      </c>
      <c r="AK12" s="34">
        <f t="shared" si="29"/>
        <v>0</v>
      </c>
      <c r="AL12" s="34">
        <f t="shared" si="30"/>
        <v>3.3103461676254775</v>
      </c>
      <c r="AM12" s="34">
        <f t="shared" si="31"/>
        <v>0.78094529991456163</v>
      </c>
      <c r="AN12" s="35">
        <f t="shared" si="2"/>
        <v>0</v>
      </c>
      <c r="AP12" s="3">
        <f t="shared" si="32"/>
        <v>3.3450000000000002</v>
      </c>
      <c r="AQ12" s="3">
        <f>E12</f>
        <v>8.9999999999999993E-3</v>
      </c>
      <c r="AR12" s="3">
        <f t="shared" si="34"/>
        <v>9.9000000000000005E-2</v>
      </c>
      <c r="AS12" s="3">
        <f t="shared" si="35"/>
        <v>0</v>
      </c>
      <c r="AT12" s="3">
        <f t="shared" si="3"/>
        <v>0</v>
      </c>
      <c r="AU12" s="3">
        <f t="shared" si="4"/>
        <v>0.16800000000000001</v>
      </c>
      <c r="AV12" s="3">
        <f t="shared" si="36"/>
        <v>0.33600000000000002</v>
      </c>
      <c r="AW12" s="3">
        <f t="shared" si="37"/>
        <v>2.5000000000000001E-2</v>
      </c>
      <c r="AX12" s="3">
        <f t="shared" si="38"/>
        <v>0</v>
      </c>
      <c r="AY12" s="3">
        <f t="shared" si="39"/>
        <v>8.9999999999999993E-3</v>
      </c>
      <c r="AZ12" s="3">
        <f t="shared" si="40"/>
        <v>1.7000000000000001E-2</v>
      </c>
      <c r="BA12" s="3">
        <f t="shared" si="41"/>
        <v>0</v>
      </c>
      <c r="BB12" s="3">
        <f t="shared" si="42"/>
        <v>4.008</v>
      </c>
      <c r="BD12" s="3">
        <f t="shared" si="6"/>
        <v>5.5675765645805599E-2</v>
      </c>
      <c r="BE12" s="3">
        <f t="shared" si="7"/>
        <v>1.1268875366238448E-4</v>
      </c>
      <c r="BF12" s="3">
        <f t="shared" si="8"/>
        <v>1.9419380149078072E-3</v>
      </c>
      <c r="BG12" s="3">
        <f t="shared" si="9"/>
        <v>0</v>
      </c>
      <c r="BH12" s="3">
        <f t="shared" si="10"/>
        <v>2.3383998663771507E-3</v>
      </c>
      <c r="BI12" s="3">
        <f t="shared" si="11"/>
        <v>0</v>
      </c>
      <c r="BJ12" s="3">
        <f t="shared" si="12"/>
        <v>8.3365587876261648E-3</v>
      </c>
      <c r="BK12" s="3">
        <f t="shared" si="13"/>
        <v>4.4581239501118101E-4</v>
      </c>
      <c r="BL12" s="3">
        <f t="shared" si="14"/>
        <v>0</v>
      </c>
      <c r="BM12" s="3">
        <f t="shared" si="15"/>
        <v>1.2049354154617311E-4</v>
      </c>
      <c r="BN12" s="3">
        <f t="shared" si="43"/>
        <v>5.4857378882167964E-4</v>
      </c>
      <c r="BO12" s="3">
        <f t="shared" si="44"/>
        <v>0</v>
      </c>
      <c r="BP12" s="3">
        <f t="shared" si="45"/>
        <v>6.9520230793758131E-2</v>
      </c>
      <c r="BQ12" s="3">
        <f t="shared" si="16"/>
        <v>47.617019245032431</v>
      </c>
    </row>
    <row r="13" spans="1:69" x14ac:dyDescent="0.15">
      <c r="A13" t="s">
        <v>89</v>
      </c>
      <c r="B13">
        <v>1166</v>
      </c>
      <c r="C13">
        <f t="shared" si="46"/>
        <v>6.4031242374279129</v>
      </c>
      <c r="D13" s="1">
        <v>56.081000000000003</v>
      </c>
      <c r="E13" s="1">
        <v>0.24099999999999999</v>
      </c>
      <c r="F13" s="1">
        <v>4.2720000000000002</v>
      </c>
      <c r="G13" s="1">
        <v>9.5000000000000001E-2</v>
      </c>
      <c r="H13" s="1">
        <v>5.3840000000000003</v>
      </c>
      <c r="I13" s="1">
        <v>34.14</v>
      </c>
      <c r="J13" s="1">
        <v>0.39600000000000002</v>
      </c>
      <c r="K13" s="1">
        <v>0.122</v>
      </c>
      <c r="L13" s="1">
        <v>9.5000000000000001E-2</v>
      </c>
      <c r="M13" s="1">
        <v>0.14399999999999999</v>
      </c>
      <c r="O13">
        <f t="shared" si="17"/>
        <v>100.97000000000001</v>
      </c>
      <c r="P13">
        <f>F13/AB13</f>
        <v>24.93648371778659</v>
      </c>
      <c r="Q13" s="1">
        <v>56.063000000000002</v>
      </c>
      <c r="R13" s="1">
        <v>40.996000000000002</v>
      </c>
      <c r="S13" s="1">
        <v>10.949</v>
      </c>
      <c r="V13" s="5">
        <v>12</v>
      </c>
      <c r="W13" s="5">
        <v>4</v>
      </c>
      <c r="X13" s="15">
        <v>0</v>
      </c>
      <c r="Z13" s="14">
        <f t="shared" si="18"/>
        <v>1.9083166627941224</v>
      </c>
      <c r="AA13" s="14">
        <f t="shared" si="19"/>
        <v>6.1690703965262958E-3</v>
      </c>
      <c r="AB13" s="14">
        <f t="shared" si="20"/>
        <v>0.17131525231654399</v>
      </c>
      <c r="AC13" s="14">
        <f t="shared" si="21"/>
        <v>2.5556607511824222E-3</v>
      </c>
      <c r="AD13" s="14">
        <f t="shared" si="22"/>
        <v>0</v>
      </c>
      <c r="AE13" s="14">
        <f t="shared" si="23"/>
        <v>0.15320719606287403</v>
      </c>
      <c r="AF13" s="14">
        <f t="shared" si="24"/>
        <v>1.7317120293925681</v>
      </c>
      <c r="AG13" s="14">
        <f t="shared" si="25"/>
        <v>1.4436833031206837E-2</v>
      </c>
      <c r="AH13" s="14">
        <f t="shared" si="26"/>
        <v>3.5160025498991027E-3</v>
      </c>
      <c r="AI13" s="14">
        <f t="shared" si="27"/>
        <v>2.6002163365961401E-3</v>
      </c>
      <c r="AJ13" s="14">
        <f t="shared" si="28"/>
        <v>9.4997732879379994E-3</v>
      </c>
      <c r="AK13" s="14">
        <f t="shared" si="29"/>
        <v>0</v>
      </c>
      <c r="AL13" s="14">
        <f t="shared" si="30"/>
        <v>4.003328696919457</v>
      </c>
      <c r="AM13" s="14">
        <f t="shared" si="31"/>
        <v>0.9187194899421457</v>
      </c>
      <c r="AN13" s="11">
        <f t="shared" si="2"/>
        <v>0</v>
      </c>
      <c r="AP13">
        <f t="shared" si="32"/>
        <v>56.081000000000003</v>
      </c>
      <c r="AQ13">
        <f>E13</f>
        <v>0.24099999999999999</v>
      </c>
      <c r="AR13">
        <f t="shared" si="34"/>
        <v>4.2720000000000002</v>
      </c>
      <c r="AS13">
        <f t="shared" si="35"/>
        <v>9.5000000000000001E-2</v>
      </c>
      <c r="AT13">
        <f t="shared" si="3"/>
        <v>0</v>
      </c>
      <c r="AU13">
        <f t="shared" si="4"/>
        <v>5.3840000000000003</v>
      </c>
      <c r="AV13">
        <f t="shared" si="36"/>
        <v>34.14</v>
      </c>
      <c r="AW13">
        <f t="shared" si="37"/>
        <v>0.39600000000000002</v>
      </c>
      <c r="AX13">
        <f t="shared" si="38"/>
        <v>0.122</v>
      </c>
      <c r="AY13">
        <f t="shared" si="39"/>
        <v>9.5000000000000001E-2</v>
      </c>
      <c r="AZ13">
        <f t="shared" si="40"/>
        <v>0.14399999999999999</v>
      </c>
      <c r="BA13">
        <f t="shared" si="41"/>
        <v>0</v>
      </c>
      <c r="BB13">
        <f t="shared" si="42"/>
        <v>100.97000000000001</v>
      </c>
      <c r="BD13">
        <f t="shared" si="6"/>
        <v>0.93343874833555263</v>
      </c>
      <c r="BE13">
        <f t="shared" si="7"/>
        <v>3.0175544036260735E-3</v>
      </c>
      <c r="BF13">
        <f t="shared" si="8"/>
        <v>8.3797567673597501E-2</v>
      </c>
      <c r="BG13">
        <f t="shared" si="9"/>
        <v>1.2500822422527797E-3</v>
      </c>
      <c r="BH13">
        <f t="shared" si="10"/>
        <v>7.4940148098658219E-2</v>
      </c>
      <c r="BI13">
        <f t="shared" si="11"/>
        <v>0</v>
      </c>
      <c r="BJ13">
        <f t="shared" si="12"/>
        <v>0.84705391967130139</v>
      </c>
      <c r="BK13">
        <f t="shared" si="13"/>
        <v>7.0616683369771069E-3</v>
      </c>
      <c r="BL13">
        <f t="shared" si="14"/>
        <v>1.719826212970873E-3</v>
      </c>
      <c r="BM13">
        <f t="shared" si="15"/>
        <v>1.2718762718762718E-3</v>
      </c>
      <c r="BN13">
        <f t="shared" si="43"/>
        <v>4.6467426817836388E-3</v>
      </c>
      <c r="BO13">
        <f t="shared" si="44"/>
        <v>0</v>
      </c>
      <c r="BP13">
        <f t="shared" si="45"/>
        <v>1.9581981339285963</v>
      </c>
      <c r="BQ13">
        <f t="shared" si="16"/>
        <v>2.0443940924853492</v>
      </c>
    </row>
    <row r="14" spans="1:69" x14ac:dyDescent="0.15">
      <c r="A14" t="s">
        <v>90</v>
      </c>
      <c r="B14">
        <v>1167</v>
      </c>
      <c r="C14">
        <f t="shared" si="46"/>
        <v>5.0000000000039799</v>
      </c>
      <c r="D14" s="1">
        <v>55.856999999999999</v>
      </c>
      <c r="E14" s="1">
        <v>4.3999999999999997E-2</v>
      </c>
      <c r="F14" s="1">
        <v>2.5539999999999998</v>
      </c>
      <c r="G14" s="1">
        <v>0.13100000000000001</v>
      </c>
      <c r="H14" s="1">
        <v>6.0449999999999999</v>
      </c>
      <c r="I14" s="1">
        <v>33.506</v>
      </c>
      <c r="J14" s="1">
        <v>0.42499999999999999</v>
      </c>
      <c r="K14" s="1">
        <v>0.158</v>
      </c>
      <c r="L14" s="1">
        <v>9.2999999999999999E-2</v>
      </c>
      <c r="M14" s="1">
        <v>5.0000000000000001E-3</v>
      </c>
      <c r="O14">
        <f t="shared" si="17"/>
        <v>98.817999999999998</v>
      </c>
      <c r="P14">
        <f t="shared" ref="P14:P77" si="47">F14/AB14</f>
        <v>24.341689054396184</v>
      </c>
      <c r="Q14" s="1">
        <v>56.06</v>
      </c>
      <c r="R14" s="1">
        <v>40.991999999999997</v>
      </c>
      <c r="S14" s="1">
        <v>10.949</v>
      </c>
      <c r="V14" s="5">
        <v>12</v>
      </c>
      <c r="W14" s="5">
        <v>4</v>
      </c>
      <c r="X14" s="15">
        <v>0</v>
      </c>
      <c r="Z14" s="14">
        <f t="shared" si="18"/>
        <v>1.9471383181381434</v>
      </c>
      <c r="AA14" s="14">
        <f t="shared" si="19"/>
        <v>1.1538247843501689E-3</v>
      </c>
      <c r="AB14" s="14">
        <f t="shared" si="20"/>
        <v>0.10492287508449376</v>
      </c>
      <c r="AC14" s="14">
        <f t="shared" si="21"/>
        <v>3.6102343753851292E-3</v>
      </c>
      <c r="AD14" s="14">
        <f t="shared" si="22"/>
        <v>0</v>
      </c>
      <c r="AE14" s="14">
        <f t="shared" si="23"/>
        <v>0.17621988836344737</v>
      </c>
      <c r="AF14" s="14">
        <f t="shared" si="24"/>
        <v>1.741082076095722</v>
      </c>
      <c r="AG14" s="14">
        <f t="shared" si="25"/>
        <v>1.5872677093071771E-2</v>
      </c>
      <c r="AH14" s="14">
        <f t="shared" si="26"/>
        <v>4.6647775797751629E-3</v>
      </c>
      <c r="AI14" s="14">
        <f t="shared" si="27"/>
        <v>2.6076741944406367E-3</v>
      </c>
      <c r="AJ14" s="14">
        <f t="shared" si="28"/>
        <v>3.3791327747650853E-4</v>
      </c>
      <c r="AK14" s="14">
        <f t="shared" si="29"/>
        <v>0</v>
      </c>
      <c r="AL14" s="14">
        <f t="shared" si="30"/>
        <v>3.9976102589863052</v>
      </c>
      <c r="AM14" s="14">
        <f t="shared" si="31"/>
        <v>0.90808965325753721</v>
      </c>
      <c r="AN14" s="11">
        <f t="shared" si="2"/>
        <v>0</v>
      </c>
      <c r="AP14">
        <f t="shared" si="32"/>
        <v>55.856999999999999</v>
      </c>
      <c r="AQ14">
        <f>E14</f>
        <v>4.3999999999999997E-2</v>
      </c>
      <c r="AR14">
        <f t="shared" si="34"/>
        <v>2.5539999999999998</v>
      </c>
      <c r="AS14">
        <f t="shared" si="35"/>
        <v>0.13100000000000001</v>
      </c>
      <c r="AT14">
        <f t="shared" si="3"/>
        <v>0</v>
      </c>
      <c r="AU14">
        <f t="shared" si="4"/>
        <v>6.0449999999999999</v>
      </c>
      <c r="AV14">
        <f t="shared" si="36"/>
        <v>33.506</v>
      </c>
      <c r="AW14">
        <f t="shared" si="37"/>
        <v>0.42499999999999999</v>
      </c>
      <c r="AX14">
        <f t="shared" si="38"/>
        <v>0.158</v>
      </c>
      <c r="AY14">
        <f t="shared" si="39"/>
        <v>9.2999999999999999E-2</v>
      </c>
      <c r="AZ14">
        <f t="shared" si="40"/>
        <v>5.0000000000000001E-3</v>
      </c>
      <c r="BA14">
        <f t="shared" si="41"/>
        <v>0</v>
      </c>
      <c r="BB14">
        <f t="shared" si="42"/>
        <v>98.817999999999998</v>
      </c>
      <c r="BD14">
        <f t="shared" si="6"/>
        <v>0.92971038615179757</v>
      </c>
      <c r="BE14">
        <f t="shared" si="7"/>
        <v>5.5092279568276861E-4</v>
      </c>
      <c r="BF14">
        <f t="shared" si="8"/>
        <v>5.0098077677520593E-2</v>
      </c>
      <c r="BG14">
        <f t="shared" si="9"/>
        <v>1.7237976182643594E-3</v>
      </c>
      <c r="BH14">
        <f t="shared" si="10"/>
        <v>8.4140638049106403E-2</v>
      </c>
      <c r="BI14">
        <f t="shared" si="11"/>
        <v>0</v>
      </c>
      <c r="BJ14">
        <f t="shared" si="12"/>
        <v>0.83132362719703057</v>
      </c>
      <c r="BK14">
        <f t="shared" si="13"/>
        <v>7.5788107151900765E-3</v>
      </c>
      <c r="BL14">
        <f t="shared" si="14"/>
        <v>2.2273159151589995E-3</v>
      </c>
      <c r="BM14">
        <f t="shared" si="15"/>
        <v>1.2450999293104556E-3</v>
      </c>
      <c r="BN14">
        <f t="shared" si="43"/>
        <v>1.6134523200637637E-4</v>
      </c>
      <c r="BO14">
        <f t="shared" si="44"/>
        <v>0</v>
      </c>
      <c r="BP14">
        <f t="shared" si="45"/>
        <v>1.9087600212810683</v>
      </c>
      <c r="BQ14">
        <f t="shared" si="16"/>
        <v>2.0943493233388772</v>
      </c>
    </row>
    <row r="15" spans="1:69" x14ac:dyDescent="0.15">
      <c r="A15" t="s">
        <v>91</v>
      </c>
      <c r="B15">
        <v>1168</v>
      </c>
      <c r="C15">
        <f t="shared" si="46"/>
        <v>7.2111025509308799</v>
      </c>
      <c r="D15" s="1">
        <v>55.845999999999997</v>
      </c>
      <c r="E15" s="1">
        <v>3.5999999999999997E-2</v>
      </c>
      <c r="F15" s="1">
        <v>2.5129999999999999</v>
      </c>
      <c r="G15" s="1">
        <v>0.124</v>
      </c>
      <c r="H15" s="1">
        <v>6.0359999999999996</v>
      </c>
      <c r="I15" s="1">
        <v>33.454999999999998</v>
      </c>
      <c r="J15" s="1">
        <v>0.41</v>
      </c>
      <c r="K15" s="1">
        <v>0.159</v>
      </c>
      <c r="L15" s="1">
        <v>8.5999999999999993E-2</v>
      </c>
      <c r="M15" s="1">
        <v>2E-3</v>
      </c>
      <c r="O15">
        <f t="shared" si="17"/>
        <v>98.666999999999987</v>
      </c>
      <c r="P15">
        <f t="shared" si="47"/>
        <v>24.310275266505801</v>
      </c>
      <c r="Q15" s="1">
        <v>56.055999999999997</v>
      </c>
      <c r="R15" s="1">
        <v>40.985999999999997</v>
      </c>
      <c r="S15" s="1">
        <v>10.949</v>
      </c>
      <c r="V15" s="5">
        <v>12</v>
      </c>
      <c r="W15" s="5">
        <v>4</v>
      </c>
      <c r="X15" s="15">
        <v>0</v>
      </c>
      <c r="Z15" s="14">
        <f t="shared" si="18"/>
        <v>1.9492704660221909</v>
      </c>
      <c r="AA15" s="14">
        <f t="shared" si="19"/>
        <v>9.4525834836983985E-4</v>
      </c>
      <c r="AB15" s="14">
        <f t="shared" si="20"/>
        <v>0.10337192699180826</v>
      </c>
      <c r="AC15" s="14">
        <f t="shared" si="21"/>
        <v>3.42173695751632E-3</v>
      </c>
      <c r="AD15" s="14">
        <f t="shared" si="22"/>
        <v>0</v>
      </c>
      <c r="AE15" s="14">
        <f t="shared" si="23"/>
        <v>0.17618489892547526</v>
      </c>
      <c r="AF15" s="14">
        <f t="shared" si="24"/>
        <v>1.7406783535344967</v>
      </c>
      <c r="AG15" s="14">
        <f t="shared" si="25"/>
        <v>1.5332251759211034E-2</v>
      </c>
      <c r="AH15" s="14">
        <f t="shared" si="26"/>
        <v>4.700367474583223E-3</v>
      </c>
      <c r="AI15" s="14">
        <f t="shared" si="27"/>
        <v>2.4145136551826964E-3</v>
      </c>
      <c r="AJ15" s="14">
        <f t="shared" si="28"/>
        <v>1.3533997188452777E-4</v>
      </c>
      <c r="AK15" s="14">
        <f t="shared" si="29"/>
        <v>0</v>
      </c>
      <c r="AL15" s="14">
        <f t="shared" si="30"/>
        <v>3.9964551136407187</v>
      </c>
      <c r="AM15" s="14">
        <f t="shared" si="31"/>
        <v>0.90808687124688126</v>
      </c>
      <c r="AN15" s="11">
        <f t="shared" si="2"/>
        <v>0</v>
      </c>
      <c r="AP15">
        <f t="shared" si="32"/>
        <v>55.845999999999997</v>
      </c>
      <c r="AQ15">
        <f t="shared" si="33"/>
        <v>3.5999999999999997E-2</v>
      </c>
      <c r="AR15">
        <f t="shared" si="34"/>
        <v>2.5129999999999999</v>
      </c>
      <c r="AS15">
        <f t="shared" si="35"/>
        <v>0.124</v>
      </c>
      <c r="AT15">
        <f t="shared" si="3"/>
        <v>0</v>
      </c>
      <c r="AU15">
        <f t="shared" si="4"/>
        <v>6.0359999999999996</v>
      </c>
      <c r="AV15">
        <f t="shared" si="36"/>
        <v>33.454999999999998</v>
      </c>
      <c r="AW15">
        <f t="shared" si="37"/>
        <v>0.41</v>
      </c>
      <c r="AX15">
        <f t="shared" si="38"/>
        <v>0.159</v>
      </c>
      <c r="AY15">
        <f t="shared" si="39"/>
        <v>8.5999999999999993E-2</v>
      </c>
      <c r="AZ15">
        <f t="shared" si="40"/>
        <v>2E-3</v>
      </c>
      <c r="BA15">
        <f t="shared" si="41"/>
        <v>0</v>
      </c>
      <c r="BB15">
        <f t="shared" si="42"/>
        <v>98.666999999999987</v>
      </c>
      <c r="BD15">
        <f t="shared" si="6"/>
        <v>0.92952729693741676</v>
      </c>
      <c r="BE15">
        <f t="shared" si="7"/>
        <v>4.5075501464953793E-4</v>
      </c>
      <c r="BF15">
        <f t="shared" si="8"/>
        <v>4.9293840721851709E-2</v>
      </c>
      <c r="BG15">
        <f t="shared" si="9"/>
        <v>1.6316862951509968E-3</v>
      </c>
      <c r="BH15">
        <f t="shared" si="10"/>
        <v>8.4015366627693336E-2</v>
      </c>
      <c r="BI15">
        <f t="shared" si="11"/>
        <v>0</v>
      </c>
      <c r="BJ15">
        <f t="shared" si="12"/>
        <v>0.8300582566667658</v>
      </c>
      <c r="BK15">
        <f t="shared" si="13"/>
        <v>7.3113232781833676E-3</v>
      </c>
      <c r="BL15">
        <f t="shared" si="14"/>
        <v>2.241412851330892E-3</v>
      </c>
      <c r="BM15">
        <f t="shared" si="15"/>
        <v>1.1513827303300985E-3</v>
      </c>
      <c r="BN15">
        <f t="shared" si="43"/>
        <v>6.453809280255054E-5</v>
      </c>
      <c r="BO15">
        <f t="shared" si="44"/>
        <v>0</v>
      </c>
      <c r="BP15">
        <f t="shared" si="45"/>
        <v>1.9057458592161749</v>
      </c>
      <c r="BQ15">
        <f t="shared" si="16"/>
        <v>2.0970556458584899</v>
      </c>
    </row>
    <row r="16" spans="1:69" x14ac:dyDescent="0.15">
      <c r="A16" t="s">
        <v>92</v>
      </c>
      <c r="B16">
        <v>1169</v>
      </c>
      <c r="C16">
        <f t="shared" si="46"/>
        <v>5.8309518948414594</v>
      </c>
      <c r="D16" s="1">
        <v>55.883000000000003</v>
      </c>
      <c r="E16" s="1">
        <v>3.7999999999999999E-2</v>
      </c>
      <c r="F16" s="1">
        <v>2.5019999999999998</v>
      </c>
      <c r="G16" s="1">
        <v>0.13200000000000001</v>
      </c>
      <c r="H16" s="1">
        <v>6.0309999999999997</v>
      </c>
      <c r="I16" s="1">
        <v>33.378999999999998</v>
      </c>
      <c r="J16" s="1">
        <v>0.40899999999999997</v>
      </c>
      <c r="K16" s="1">
        <v>0.16</v>
      </c>
      <c r="L16" s="1">
        <v>8.7999999999999995E-2</v>
      </c>
      <c r="M16" s="1">
        <v>7.0000000000000001E-3</v>
      </c>
      <c r="O16">
        <f t="shared" si="17"/>
        <v>98.629000000000005</v>
      </c>
      <c r="P16">
        <f t="shared" si="47"/>
        <v>24.304025897832449</v>
      </c>
      <c r="Q16" s="1">
        <v>56.052999999999997</v>
      </c>
      <c r="R16" s="1">
        <v>40.981000000000002</v>
      </c>
      <c r="S16" s="1">
        <v>10.949</v>
      </c>
      <c r="V16" s="5">
        <v>12</v>
      </c>
      <c r="W16" s="5">
        <v>4</v>
      </c>
      <c r="X16" s="15">
        <v>0</v>
      </c>
      <c r="Z16" s="14">
        <f t="shared" si="18"/>
        <v>1.9510634823546282</v>
      </c>
      <c r="AA16" s="14">
        <f t="shared" si="19"/>
        <v>9.9802926140994805E-4</v>
      </c>
      <c r="AB16" s="14">
        <f t="shared" si="20"/>
        <v>0.1029459074195251</v>
      </c>
      <c r="AC16" s="14">
        <f t="shared" si="21"/>
        <v>3.6434307862751466E-3</v>
      </c>
      <c r="AD16" s="14">
        <f t="shared" si="22"/>
        <v>0</v>
      </c>
      <c r="AE16" s="14">
        <f t="shared" si="23"/>
        <v>0.17608421928262194</v>
      </c>
      <c r="AF16" s="14">
        <f t="shared" si="24"/>
        <v>1.7371706093080259</v>
      </c>
      <c r="AG16" s="14">
        <f t="shared" si="25"/>
        <v>1.5298788836422453E-2</v>
      </c>
      <c r="AH16" s="14">
        <f t="shared" si="26"/>
        <v>4.7311457554506204E-3</v>
      </c>
      <c r="AI16" s="14">
        <f t="shared" si="27"/>
        <v>2.4713004252349155E-3</v>
      </c>
      <c r="AJ16" s="14">
        <f t="shared" si="28"/>
        <v>4.7381170293215094E-4</v>
      </c>
      <c r="AK16" s="14">
        <f t="shared" si="29"/>
        <v>0</v>
      </c>
      <c r="AL16" s="14">
        <f t="shared" si="30"/>
        <v>3.9948807251325258</v>
      </c>
      <c r="AM16" s="14">
        <f t="shared" si="31"/>
        <v>0.90796614405393661</v>
      </c>
      <c r="AN16" s="11">
        <f t="shared" si="2"/>
        <v>0</v>
      </c>
      <c r="AP16">
        <f t="shared" si="32"/>
        <v>55.883000000000003</v>
      </c>
      <c r="AQ16">
        <f t="shared" si="33"/>
        <v>3.7999999999999999E-2</v>
      </c>
      <c r="AR16">
        <f t="shared" si="34"/>
        <v>2.5019999999999998</v>
      </c>
      <c r="AS16">
        <f t="shared" si="35"/>
        <v>0.13200000000000001</v>
      </c>
      <c r="AT16">
        <f t="shared" si="3"/>
        <v>0</v>
      </c>
      <c r="AU16">
        <f t="shared" si="4"/>
        <v>6.0309999999999997</v>
      </c>
      <c r="AV16">
        <f t="shared" si="36"/>
        <v>33.378999999999998</v>
      </c>
      <c r="AW16">
        <f t="shared" si="37"/>
        <v>0.40899999999999997</v>
      </c>
      <c r="AX16">
        <f t="shared" si="38"/>
        <v>0.16</v>
      </c>
      <c r="AY16">
        <f t="shared" si="39"/>
        <v>8.7999999999999995E-2</v>
      </c>
      <c r="AZ16">
        <f t="shared" si="40"/>
        <v>7.0000000000000001E-3</v>
      </c>
      <c r="BA16">
        <f t="shared" si="41"/>
        <v>0</v>
      </c>
      <c r="BB16">
        <f t="shared" si="42"/>
        <v>98.629000000000005</v>
      </c>
      <c r="BD16">
        <f t="shared" si="6"/>
        <v>0.93014314247669783</v>
      </c>
      <c r="BE16">
        <f t="shared" si="7"/>
        <v>4.7579695990784566E-4</v>
      </c>
      <c r="BF16">
        <f t="shared" si="8"/>
        <v>4.9078069831306394E-2</v>
      </c>
      <c r="BG16">
        <f t="shared" si="9"/>
        <v>1.7369563787091255E-3</v>
      </c>
      <c r="BH16">
        <f t="shared" si="10"/>
        <v>8.3945771393574967E-2</v>
      </c>
      <c r="BI16">
        <f t="shared" si="11"/>
        <v>0</v>
      </c>
      <c r="BJ16">
        <f t="shared" si="12"/>
        <v>0.82817260646480273</v>
      </c>
      <c r="BK16">
        <f t="shared" si="13"/>
        <v>7.2934907823829203E-3</v>
      </c>
      <c r="BL16">
        <f t="shared" si="14"/>
        <v>2.2555097875027845E-3</v>
      </c>
      <c r="BM16">
        <f t="shared" si="15"/>
        <v>1.1781590728959148E-3</v>
      </c>
      <c r="BN16">
        <f t="shared" si="43"/>
        <v>2.258833248089269E-4</v>
      </c>
      <c r="BO16">
        <f t="shared" si="44"/>
        <v>0</v>
      </c>
      <c r="BP16">
        <f t="shared" si="45"/>
        <v>1.9045053864725894</v>
      </c>
      <c r="BQ16">
        <f t="shared" si="16"/>
        <v>2.0975948682043923</v>
      </c>
    </row>
    <row r="17" spans="1:69" x14ac:dyDescent="0.15">
      <c r="A17" t="s">
        <v>93</v>
      </c>
      <c r="B17">
        <v>1170</v>
      </c>
      <c r="C17">
        <f t="shared" si="46"/>
        <v>5.0000000000039799</v>
      </c>
      <c r="D17" s="1">
        <v>55.814999999999998</v>
      </c>
      <c r="E17" s="1">
        <v>4.2999999999999997E-2</v>
      </c>
      <c r="F17" s="1">
        <v>2.5339999999999998</v>
      </c>
      <c r="G17" s="1">
        <v>0.13500000000000001</v>
      </c>
      <c r="H17" s="1">
        <v>6.0519999999999996</v>
      </c>
      <c r="I17" s="1">
        <v>33.372999999999998</v>
      </c>
      <c r="J17" s="1">
        <v>0.40899999999999997</v>
      </c>
      <c r="K17" s="1">
        <v>0.16700000000000001</v>
      </c>
      <c r="L17" s="1">
        <v>9.1999999999999998E-2</v>
      </c>
      <c r="M17" s="1">
        <v>5.0000000000000001E-3</v>
      </c>
      <c r="O17">
        <f t="shared" si="17"/>
        <v>98.625</v>
      </c>
      <c r="P17">
        <f t="shared" si="47"/>
        <v>24.296597401832329</v>
      </c>
      <c r="Q17" s="1">
        <v>56.05</v>
      </c>
      <c r="R17" s="1">
        <v>40.976999999999997</v>
      </c>
      <c r="S17" s="1">
        <v>10.949</v>
      </c>
      <c r="V17" s="5">
        <v>12</v>
      </c>
      <c r="W17" s="5">
        <v>4</v>
      </c>
      <c r="X17" s="15">
        <v>0</v>
      </c>
      <c r="Z17" s="14">
        <f t="shared" si="18"/>
        <v>1.9492851702939662</v>
      </c>
      <c r="AA17" s="14">
        <f t="shared" si="19"/>
        <v>1.1296941907266119E-3</v>
      </c>
      <c r="AB17" s="14">
        <f t="shared" si="20"/>
        <v>0.10429443917973873</v>
      </c>
      <c r="AC17" s="14">
        <f t="shared" si="21"/>
        <v>3.7273752991513107E-3</v>
      </c>
      <c r="AD17" s="14">
        <f t="shared" si="22"/>
        <v>0</v>
      </c>
      <c r="AE17" s="14">
        <f t="shared" si="23"/>
        <v>0.17675137006917163</v>
      </c>
      <c r="AF17" s="14">
        <f t="shared" si="24"/>
        <v>1.7373893773517854</v>
      </c>
      <c r="AG17" s="14">
        <f t="shared" si="25"/>
        <v>1.5303466322318871E-2</v>
      </c>
      <c r="AH17" s="14">
        <f t="shared" si="26"/>
        <v>4.9396431781901446E-3</v>
      </c>
      <c r="AI17" s="14">
        <f t="shared" si="27"/>
        <v>2.5844221882488304E-3</v>
      </c>
      <c r="AJ17" s="14">
        <f t="shared" si="28"/>
        <v>3.3854040512951616E-4</v>
      </c>
      <c r="AK17" s="14">
        <f t="shared" si="29"/>
        <v>0</v>
      </c>
      <c r="AL17" s="14">
        <f t="shared" si="30"/>
        <v>3.9957434984784279</v>
      </c>
      <c r="AM17" s="14">
        <f t="shared" si="31"/>
        <v>0.9076602019431852</v>
      </c>
      <c r="AN17" s="11">
        <f t="shared" si="2"/>
        <v>0</v>
      </c>
      <c r="AP17">
        <f t="shared" si="32"/>
        <v>55.814999999999998</v>
      </c>
      <c r="AQ17">
        <f t="shared" si="33"/>
        <v>4.2999999999999997E-2</v>
      </c>
      <c r="AR17">
        <f t="shared" si="34"/>
        <v>2.5339999999999998</v>
      </c>
      <c r="AS17">
        <f t="shared" si="35"/>
        <v>0.13500000000000001</v>
      </c>
      <c r="AT17">
        <f t="shared" si="3"/>
        <v>0</v>
      </c>
      <c r="AU17">
        <f t="shared" si="4"/>
        <v>6.0519999999999996</v>
      </c>
      <c r="AV17">
        <f t="shared" si="36"/>
        <v>33.372999999999998</v>
      </c>
      <c r="AW17">
        <f t="shared" si="37"/>
        <v>0.40899999999999997</v>
      </c>
      <c r="AX17">
        <f t="shared" si="38"/>
        <v>0.16700000000000001</v>
      </c>
      <c r="AY17">
        <f t="shared" si="39"/>
        <v>9.1999999999999998E-2</v>
      </c>
      <c r="AZ17">
        <f t="shared" si="40"/>
        <v>5.0000000000000001E-3</v>
      </c>
      <c r="BA17">
        <f t="shared" si="41"/>
        <v>0</v>
      </c>
      <c r="BB17">
        <f t="shared" si="42"/>
        <v>98.625</v>
      </c>
      <c r="BD17">
        <f t="shared" si="6"/>
        <v>0.92901131824234351</v>
      </c>
      <c r="BE17">
        <f t="shared" si="7"/>
        <v>5.3840182305361472E-4</v>
      </c>
      <c r="BF17">
        <f t="shared" si="8"/>
        <v>4.9705766967438211E-2</v>
      </c>
      <c r="BG17">
        <f t="shared" si="9"/>
        <v>1.7764326600434239E-3</v>
      </c>
      <c r="BH17">
        <f t="shared" si="10"/>
        <v>8.4238071376872115E-2</v>
      </c>
      <c r="BI17">
        <f t="shared" si="11"/>
        <v>0</v>
      </c>
      <c r="BJ17">
        <f t="shared" si="12"/>
        <v>0.82802373934359519</v>
      </c>
      <c r="BK17">
        <f t="shared" si="13"/>
        <v>7.2934907823829203E-3</v>
      </c>
      <c r="BL17">
        <f t="shared" si="14"/>
        <v>2.3541883407060312E-3</v>
      </c>
      <c r="BM17">
        <f t="shared" si="15"/>
        <v>1.2317117580275473E-3</v>
      </c>
      <c r="BN17">
        <f t="shared" si="43"/>
        <v>1.6134523200637637E-4</v>
      </c>
      <c r="BO17">
        <f t="shared" si="44"/>
        <v>0</v>
      </c>
      <c r="BP17">
        <f t="shared" si="45"/>
        <v>1.9043344665264692</v>
      </c>
      <c r="BQ17">
        <f t="shared" si="16"/>
        <v>2.0982361915481769</v>
      </c>
    </row>
    <row r="18" spans="1:69" x14ac:dyDescent="0.15">
      <c r="A18" t="s">
        <v>94</v>
      </c>
      <c r="B18">
        <v>1171</v>
      </c>
      <c r="C18">
        <f t="shared" si="46"/>
        <v>5.8309518948414594</v>
      </c>
      <c r="D18" s="1">
        <v>55.811999999999998</v>
      </c>
      <c r="E18" s="1">
        <v>3.2000000000000001E-2</v>
      </c>
      <c r="F18" s="1">
        <v>2.524</v>
      </c>
      <c r="G18" s="1">
        <v>0.13400000000000001</v>
      </c>
      <c r="H18" s="1">
        <v>6.0620000000000003</v>
      </c>
      <c r="I18" s="1">
        <v>33.377000000000002</v>
      </c>
      <c r="J18" s="1">
        <v>0.41099999999999998</v>
      </c>
      <c r="K18" s="1">
        <v>0.16400000000000001</v>
      </c>
      <c r="L18" s="1">
        <v>8.8999999999999996E-2</v>
      </c>
      <c r="M18" s="1">
        <v>3.0000000000000001E-3</v>
      </c>
      <c r="O18">
        <f t="shared" si="17"/>
        <v>98.608000000000004</v>
      </c>
      <c r="P18">
        <f t="shared" si="47"/>
        <v>24.292094817842013</v>
      </c>
      <c r="Q18" s="1">
        <v>56.046999999999997</v>
      </c>
      <c r="R18" s="1">
        <v>40.972000000000001</v>
      </c>
      <c r="S18" s="1">
        <v>10.949</v>
      </c>
      <c r="V18" s="5">
        <v>12</v>
      </c>
      <c r="W18" s="5">
        <v>4</v>
      </c>
      <c r="X18" s="15">
        <v>0</v>
      </c>
      <c r="Z18" s="14">
        <f t="shared" si="18"/>
        <v>1.9495416823151894</v>
      </c>
      <c r="AA18" s="14">
        <f t="shared" si="19"/>
        <v>8.4085847933105325E-4</v>
      </c>
      <c r="AB18" s="14">
        <f t="shared" si="20"/>
        <v>0.10390211379160998</v>
      </c>
      <c r="AC18" s="14">
        <f t="shared" si="21"/>
        <v>3.7004508699478673E-3</v>
      </c>
      <c r="AD18" s="14">
        <f t="shared" si="22"/>
        <v>0</v>
      </c>
      <c r="AE18" s="14">
        <f t="shared" si="23"/>
        <v>0.17707623986813406</v>
      </c>
      <c r="AF18" s="14">
        <f t="shared" si="24"/>
        <v>1.7379196831536572</v>
      </c>
      <c r="AG18" s="14">
        <f t="shared" si="25"/>
        <v>1.5381150294344484E-2</v>
      </c>
      <c r="AH18" s="14">
        <f t="shared" si="26"/>
        <v>4.8518061976482261E-3</v>
      </c>
      <c r="AI18" s="14">
        <f t="shared" si="27"/>
        <v>2.5006109585749047E-3</v>
      </c>
      <c r="AJ18" s="14">
        <f t="shared" si="28"/>
        <v>2.0316189252588552E-4</v>
      </c>
      <c r="AK18" s="14">
        <f t="shared" si="29"/>
        <v>0</v>
      </c>
      <c r="AL18" s="14">
        <f t="shared" si="30"/>
        <v>3.9959177578209633</v>
      </c>
      <c r="AM18" s="14">
        <f t="shared" si="31"/>
        <v>0.90753179276292428</v>
      </c>
      <c r="AN18" s="11">
        <f t="shared" si="2"/>
        <v>0</v>
      </c>
      <c r="AP18">
        <f t="shared" si="32"/>
        <v>55.811999999999998</v>
      </c>
      <c r="AQ18">
        <f t="shared" si="33"/>
        <v>3.2000000000000001E-2</v>
      </c>
      <c r="AR18">
        <f t="shared" si="34"/>
        <v>2.524</v>
      </c>
      <c r="AS18">
        <f t="shared" si="35"/>
        <v>0.13400000000000001</v>
      </c>
      <c r="AT18">
        <f t="shared" si="3"/>
        <v>0</v>
      </c>
      <c r="AU18">
        <f t="shared" si="4"/>
        <v>6.0620000000000003</v>
      </c>
      <c r="AV18">
        <f t="shared" si="36"/>
        <v>33.377000000000002</v>
      </c>
      <c r="AW18">
        <f t="shared" si="37"/>
        <v>0.41099999999999998</v>
      </c>
      <c r="AX18">
        <f t="shared" si="38"/>
        <v>0.16400000000000001</v>
      </c>
      <c r="AY18">
        <f t="shared" si="39"/>
        <v>8.8999999999999996E-2</v>
      </c>
      <c r="AZ18">
        <f t="shared" si="40"/>
        <v>3.0000000000000001E-3</v>
      </c>
      <c r="BA18">
        <f t="shared" si="41"/>
        <v>0</v>
      </c>
      <c r="BB18">
        <f t="shared" si="42"/>
        <v>98.608000000000004</v>
      </c>
      <c r="BD18">
        <f t="shared" si="6"/>
        <v>0.92896138482023971</v>
      </c>
      <c r="BE18">
        <f t="shared" si="7"/>
        <v>4.0067112413292265E-4</v>
      </c>
      <c r="BF18">
        <f t="shared" si="8"/>
        <v>4.9509611612397024E-2</v>
      </c>
      <c r="BG18">
        <f t="shared" si="9"/>
        <v>1.7632738995986578E-3</v>
      </c>
      <c r="BH18">
        <f t="shared" si="10"/>
        <v>8.4377261845108853E-2</v>
      </c>
      <c r="BI18">
        <f t="shared" si="11"/>
        <v>0</v>
      </c>
      <c r="BJ18">
        <f t="shared" si="12"/>
        <v>0.82812298409106699</v>
      </c>
      <c r="BK18">
        <f t="shared" si="13"/>
        <v>7.3291557739838149E-3</v>
      </c>
      <c r="BL18">
        <f t="shared" si="14"/>
        <v>2.3118975321903541E-3</v>
      </c>
      <c r="BM18">
        <f t="shared" si="15"/>
        <v>1.191547244178823E-3</v>
      </c>
      <c r="BN18">
        <f t="shared" si="43"/>
        <v>9.6807139203825818E-5</v>
      </c>
      <c r="BO18">
        <f t="shared" si="44"/>
        <v>0</v>
      </c>
      <c r="BP18">
        <f t="shared" si="45"/>
        <v>1.9040645950821009</v>
      </c>
      <c r="BQ18">
        <f t="shared" si="16"/>
        <v>2.0986251034454342</v>
      </c>
    </row>
    <row r="19" spans="1:69" x14ac:dyDescent="0.15">
      <c r="A19" t="s">
        <v>95</v>
      </c>
      <c r="B19">
        <v>1172</v>
      </c>
      <c r="C19">
        <f t="shared" si="46"/>
        <v>7.2111025509269382</v>
      </c>
      <c r="D19" s="1">
        <v>55.737000000000002</v>
      </c>
      <c r="E19" s="1">
        <v>0.04</v>
      </c>
      <c r="F19" s="1">
        <v>2.5150000000000001</v>
      </c>
      <c r="G19" s="1">
        <v>0.13200000000000001</v>
      </c>
      <c r="H19" s="1">
        <v>6.0179999999999998</v>
      </c>
      <c r="I19" s="1">
        <v>33.402000000000001</v>
      </c>
      <c r="J19" s="1">
        <v>0.40400000000000003</v>
      </c>
      <c r="K19" s="1">
        <v>0.16400000000000001</v>
      </c>
      <c r="L19" s="1">
        <v>9.7000000000000003E-2</v>
      </c>
      <c r="M19" s="1">
        <v>1.2E-2</v>
      </c>
      <c r="O19">
        <f t="shared" si="17"/>
        <v>98.520999999999987</v>
      </c>
      <c r="P19">
        <f t="shared" si="47"/>
        <v>24.271148059142124</v>
      </c>
      <c r="Q19" s="1">
        <v>56.042999999999999</v>
      </c>
      <c r="R19" s="1">
        <v>40.966000000000001</v>
      </c>
      <c r="S19" s="1">
        <v>10.949</v>
      </c>
      <c r="V19" s="5">
        <v>12</v>
      </c>
      <c r="W19" s="5">
        <v>4</v>
      </c>
      <c r="X19" s="15">
        <v>0</v>
      </c>
      <c r="Z19" s="14">
        <f t="shared" si="18"/>
        <v>1.9486021483788067</v>
      </c>
      <c r="AA19" s="14">
        <f t="shared" si="19"/>
        <v>1.0519802080706749E-3</v>
      </c>
      <c r="AB19" s="14">
        <f t="shared" si="20"/>
        <v>0.10362097391815317</v>
      </c>
      <c r="AC19" s="14">
        <f t="shared" si="21"/>
        <v>3.6483661988637324E-3</v>
      </c>
      <c r="AD19" s="14">
        <f t="shared" si="22"/>
        <v>0</v>
      </c>
      <c r="AE19" s="14">
        <f t="shared" si="23"/>
        <v>0.17594267507028949</v>
      </c>
      <c r="AF19" s="14">
        <f t="shared" si="24"/>
        <v>1.74072242003863</v>
      </c>
      <c r="AG19" s="14">
        <f t="shared" si="25"/>
        <v>1.5132232559061275E-2</v>
      </c>
      <c r="AH19" s="14">
        <f t="shared" si="26"/>
        <v>4.8559934579060901E-3</v>
      </c>
      <c r="AI19" s="14">
        <f t="shared" si="27"/>
        <v>2.7277370696653278E-3</v>
      </c>
      <c r="AJ19" s="14">
        <f t="shared" si="28"/>
        <v>8.1334891033341225E-4</v>
      </c>
      <c r="AK19" s="14">
        <f t="shared" si="29"/>
        <v>0</v>
      </c>
      <c r="AL19" s="14">
        <f t="shared" si="30"/>
        <v>3.9971178758097801</v>
      </c>
      <c r="AM19" s="14">
        <f t="shared" si="31"/>
        <v>0.90820374643474633</v>
      </c>
      <c r="AN19" s="11">
        <f t="shared" si="2"/>
        <v>0</v>
      </c>
      <c r="AP19">
        <f t="shared" si="32"/>
        <v>55.737000000000002</v>
      </c>
      <c r="AQ19">
        <f t="shared" si="33"/>
        <v>0.04</v>
      </c>
      <c r="AR19">
        <f t="shared" si="34"/>
        <v>2.5150000000000001</v>
      </c>
      <c r="AS19">
        <f t="shared" si="35"/>
        <v>0.13200000000000001</v>
      </c>
      <c r="AT19">
        <f t="shared" si="3"/>
        <v>0</v>
      </c>
      <c r="AU19">
        <f t="shared" si="4"/>
        <v>6.0179999999999998</v>
      </c>
      <c r="AV19">
        <f t="shared" si="36"/>
        <v>33.402000000000001</v>
      </c>
      <c r="AW19">
        <f t="shared" si="37"/>
        <v>0.40400000000000003</v>
      </c>
      <c r="AX19">
        <f t="shared" si="38"/>
        <v>0.16400000000000001</v>
      </c>
      <c r="AY19">
        <f t="shared" si="39"/>
        <v>9.7000000000000003E-2</v>
      </c>
      <c r="AZ19">
        <f t="shared" si="40"/>
        <v>1.2E-2</v>
      </c>
      <c r="BA19">
        <f t="shared" si="41"/>
        <v>0</v>
      </c>
      <c r="BB19">
        <f t="shared" si="42"/>
        <v>98.520999999999987</v>
      </c>
      <c r="BD19">
        <f t="shared" si="6"/>
        <v>0.9277130492676432</v>
      </c>
      <c r="BE19">
        <f t="shared" si="7"/>
        <v>5.0083890516615327E-4</v>
      </c>
      <c r="BF19">
        <f t="shared" si="8"/>
        <v>4.933307179285995E-2</v>
      </c>
      <c r="BG19">
        <f t="shared" si="9"/>
        <v>1.7369563787091255E-3</v>
      </c>
      <c r="BH19">
        <f t="shared" si="10"/>
        <v>8.3764823784867215E-2</v>
      </c>
      <c r="BI19">
        <f t="shared" si="11"/>
        <v>0</v>
      </c>
      <c r="BJ19">
        <f t="shared" si="12"/>
        <v>0.8287432637627653</v>
      </c>
      <c r="BK19">
        <f t="shared" si="13"/>
        <v>7.2043283033806855E-3</v>
      </c>
      <c r="BL19">
        <f t="shared" si="14"/>
        <v>2.3118975321903541E-3</v>
      </c>
      <c r="BM19">
        <f t="shared" si="15"/>
        <v>1.2986526144420881E-3</v>
      </c>
      <c r="BN19">
        <f t="shared" si="43"/>
        <v>3.8722855681530327E-4</v>
      </c>
      <c r="BO19">
        <f t="shared" si="44"/>
        <v>0</v>
      </c>
      <c r="BP19">
        <f t="shared" si="45"/>
        <v>1.9029941108988393</v>
      </c>
      <c r="BQ19">
        <f t="shared" si="16"/>
        <v>2.1004362824443135</v>
      </c>
    </row>
    <row r="20" spans="1:69" x14ac:dyDescent="0.15">
      <c r="A20" t="s">
        <v>96</v>
      </c>
      <c r="B20">
        <v>1173</v>
      </c>
      <c r="C20">
        <f t="shared" si="46"/>
        <v>5.8309518948475532</v>
      </c>
      <c r="D20" s="1">
        <v>55.747</v>
      </c>
      <c r="E20" s="1">
        <v>4.5999999999999999E-2</v>
      </c>
      <c r="F20" s="1">
        <v>2.508</v>
      </c>
      <c r="G20" s="1">
        <v>0.13100000000000001</v>
      </c>
      <c r="H20" s="1">
        <v>5.9950000000000001</v>
      </c>
      <c r="I20" s="1">
        <v>33.436999999999998</v>
      </c>
      <c r="J20" s="1">
        <v>0.39900000000000002</v>
      </c>
      <c r="K20" s="1">
        <v>0.16800000000000001</v>
      </c>
      <c r="L20" s="1">
        <v>8.7999999999999995E-2</v>
      </c>
      <c r="M20" s="1">
        <v>5.0000000000000001E-3</v>
      </c>
      <c r="O20">
        <f t="shared" si="17"/>
        <v>98.524000000000001</v>
      </c>
      <c r="P20">
        <f t="shared" si="47"/>
        <v>24.275731869882641</v>
      </c>
      <c r="Q20" s="1">
        <v>56.04</v>
      </c>
      <c r="R20" s="1">
        <v>40.960999999999999</v>
      </c>
      <c r="S20" s="1">
        <v>10.949</v>
      </c>
      <c r="V20" s="5">
        <v>12</v>
      </c>
      <c r="W20" s="5">
        <v>4</v>
      </c>
      <c r="X20" s="15">
        <v>0</v>
      </c>
      <c r="Z20" s="14">
        <f t="shared" si="18"/>
        <v>1.9485837484971358</v>
      </c>
      <c r="AA20" s="14">
        <f t="shared" si="19"/>
        <v>1.2095488058015867E-3</v>
      </c>
      <c r="AB20" s="14">
        <f t="shared" si="20"/>
        <v>0.10331305410040043</v>
      </c>
      <c r="AC20" s="14">
        <f t="shared" si="21"/>
        <v>3.6200433853095563E-3</v>
      </c>
      <c r="AD20" s="14">
        <f t="shared" si="22"/>
        <v>0</v>
      </c>
      <c r="AE20" s="14">
        <f t="shared" si="23"/>
        <v>0.17523715042624854</v>
      </c>
      <c r="AF20" s="14">
        <f t="shared" si="24"/>
        <v>1.7422173887093066</v>
      </c>
      <c r="AG20" s="14">
        <f t="shared" si="25"/>
        <v>1.4942130505932585E-2</v>
      </c>
      <c r="AH20" s="14">
        <f t="shared" si="26"/>
        <v>4.9734930366826559E-3</v>
      </c>
      <c r="AI20" s="14">
        <f t="shared" si="27"/>
        <v>2.4741807933193367E-3</v>
      </c>
      <c r="AJ20" s="14">
        <f t="shared" si="28"/>
        <v>3.3883138814404907E-4</v>
      </c>
      <c r="AK20" s="14">
        <f t="shared" si="29"/>
        <v>0</v>
      </c>
      <c r="AL20" s="14">
        <f t="shared" si="30"/>
        <v>3.996909569648281</v>
      </c>
      <c r="AM20" s="14">
        <f t="shared" si="31"/>
        <v>0.90860948885638226</v>
      </c>
      <c r="AN20" s="11">
        <f t="shared" si="2"/>
        <v>0</v>
      </c>
      <c r="AP20">
        <f t="shared" si="32"/>
        <v>55.747</v>
      </c>
      <c r="AQ20">
        <f t="shared" si="33"/>
        <v>4.5999999999999999E-2</v>
      </c>
      <c r="AR20">
        <f t="shared" si="34"/>
        <v>2.508</v>
      </c>
      <c r="AS20">
        <f t="shared" si="35"/>
        <v>0.13100000000000001</v>
      </c>
      <c r="AT20">
        <f t="shared" si="3"/>
        <v>0</v>
      </c>
      <c r="AU20">
        <f t="shared" si="4"/>
        <v>5.9950000000000001</v>
      </c>
      <c r="AV20">
        <f t="shared" si="36"/>
        <v>33.436999999999998</v>
      </c>
      <c r="AW20">
        <f t="shared" si="37"/>
        <v>0.39900000000000002</v>
      </c>
      <c r="AX20">
        <f t="shared" si="38"/>
        <v>0.16800000000000001</v>
      </c>
      <c r="AY20">
        <f t="shared" si="39"/>
        <v>8.7999999999999995E-2</v>
      </c>
      <c r="AZ20">
        <f t="shared" si="40"/>
        <v>5.0000000000000001E-3</v>
      </c>
      <c r="BA20">
        <f t="shared" si="41"/>
        <v>0</v>
      </c>
      <c r="BB20">
        <f t="shared" si="42"/>
        <v>98.524000000000001</v>
      </c>
      <c r="BD20">
        <f t="shared" si="6"/>
        <v>0.92787949400798941</v>
      </c>
      <c r="BE20">
        <f t="shared" si="7"/>
        <v>5.7596474094107628E-4</v>
      </c>
      <c r="BF20">
        <f t="shared" si="8"/>
        <v>4.9195763044331112E-2</v>
      </c>
      <c r="BG20">
        <f t="shared" si="9"/>
        <v>1.7237976182643594E-3</v>
      </c>
      <c r="BH20">
        <f t="shared" si="10"/>
        <v>8.3444685707922725E-2</v>
      </c>
      <c r="BI20">
        <f t="shared" si="11"/>
        <v>0</v>
      </c>
      <c r="BJ20">
        <f t="shared" si="12"/>
        <v>0.82961165530314296</v>
      </c>
      <c r="BK20">
        <f t="shared" si="13"/>
        <v>7.1151658243784489E-3</v>
      </c>
      <c r="BL20">
        <f t="shared" si="14"/>
        <v>2.3682852768779237E-3</v>
      </c>
      <c r="BM20">
        <f t="shared" si="15"/>
        <v>1.1781590728959148E-3</v>
      </c>
      <c r="BN20">
        <f t="shared" si="43"/>
        <v>1.6134523200637637E-4</v>
      </c>
      <c r="BO20">
        <f t="shared" si="44"/>
        <v>0</v>
      </c>
      <c r="BP20">
        <f t="shared" si="45"/>
        <v>1.9032543158287503</v>
      </c>
      <c r="BQ20">
        <f t="shared" si="16"/>
        <v>2.1000396722641201</v>
      </c>
    </row>
    <row r="21" spans="1:69" x14ac:dyDescent="0.15">
      <c r="A21" t="s">
        <v>97</v>
      </c>
      <c r="B21">
        <v>1174</v>
      </c>
      <c r="C21">
        <f t="shared" si="46"/>
        <v>5.6568542494892453</v>
      </c>
      <c r="D21" s="1">
        <v>55.762</v>
      </c>
      <c r="E21" s="1">
        <v>3.4000000000000002E-2</v>
      </c>
      <c r="F21" s="1">
        <v>2.5049999999999999</v>
      </c>
      <c r="G21" s="1">
        <v>0.13400000000000001</v>
      </c>
      <c r="H21" s="1">
        <v>5.9870000000000001</v>
      </c>
      <c r="I21" s="1">
        <v>33.402999999999999</v>
      </c>
      <c r="J21" s="1">
        <v>0.39500000000000002</v>
      </c>
      <c r="K21" s="1">
        <v>0.16700000000000001</v>
      </c>
      <c r="L21" s="1">
        <v>8.1000000000000003E-2</v>
      </c>
      <c r="M21" s="1">
        <v>8.9999999999999993E-3</v>
      </c>
      <c r="O21">
        <f t="shared" si="17"/>
        <v>98.47699999999999</v>
      </c>
      <c r="P21">
        <f t="shared" si="47"/>
        <v>24.268086880504288</v>
      </c>
      <c r="Q21" s="1">
        <v>56.036000000000001</v>
      </c>
      <c r="R21" s="1">
        <v>40.957000000000001</v>
      </c>
      <c r="S21" s="1">
        <v>10.949</v>
      </c>
      <c r="V21" s="5">
        <v>12</v>
      </c>
      <c r="W21" s="5">
        <v>4</v>
      </c>
      <c r="X21" s="15">
        <v>0</v>
      </c>
      <c r="Z21" s="14">
        <f t="shared" si="18"/>
        <v>1.949722071904761</v>
      </c>
      <c r="AA21" s="14">
        <f t="shared" si="19"/>
        <v>8.9429596920554354E-4</v>
      </c>
      <c r="AB21" s="14">
        <f t="shared" si="20"/>
        <v>0.10322198088108815</v>
      </c>
      <c r="AC21" s="14">
        <f t="shared" si="21"/>
        <v>3.7041116526475705E-3</v>
      </c>
      <c r="AD21" s="14">
        <f t="shared" si="22"/>
        <v>0</v>
      </c>
      <c r="AE21" s="14">
        <f t="shared" si="23"/>
        <v>0.17505843597198517</v>
      </c>
      <c r="AF21" s="14">
        <f t="shared" si="24"/>
        <v>1.740994115810349</v>
      </c>
      <c r="AG21" s="14">
        <f t="shared" si="25"/>
        <v>1.4796994627197583E-2</v>
      </c>
      <c r="AH21" s="14">
        <f t="shared" si="26"/>
        <v>4.9454463468897687E-3</v>
      </c>
      <c r="AI21" s="14">
        <f t="shared" si="27"/>
        <v>2.2780883802022357E-3</v>
      </c>
      <c r="AJ21" s="14">
        <f t="shared" si="28"/>
        <v>6.1008862967798375E-4</v>
      </c>
      <c r="AK21" s="14">
        <f t="shared" si="29"/>
        <v>0</v>
      </c>
      <c r="AL21" s="14">
        <f t="shared" si="30"/>
        <v>3.996225630174004</v>
      </c>
      <c r="AM21" s="14">
        <f t="shared" si="31"/>
        <v>0.90863589007037215</v>
      </c>
      <c r="AN21" s="11">
        <f t="shared" si="2"/>
        <v>0</v>
      </c>
      <c r="AP21">
        <f t="shared" si="32"/>
        <v>55.762</v>
      </c>
      <c r="AQ21">
        <f t="shared" si="33"/>
        <v>3.4000000000000002E-2</v>
      </c>
      <c r="AR21">
        <f t="shared" si="34"/>
        <v>2.5049999999999999</v>
      </c>
      <c r="AS21">
        <f t="shared" si="35"/>
        <v>0.13400000000000001</v>
      </c>
      <c r="AT21">
        <f t="shared" si="3"/>
        <v>0</v>
      </c>
      <c r="AU21">
        <f t="shared" si="4"/>
        <v>5.9870000000000001</v>
      </c>
      <c r="AV21">
        <f t="shared" si="36"/>
        <v>33.402999999999999</v>
      </c>
      <c r="AW21">
        <f t="shared" si="37"/>
        <v>0.39500000000000002</v>
      </c>
      <c r="AX21">
        <f t="shared" si="38"/>
        <v>0.16700000000000001</v>
      </c>
      <c r="AY21">
        <f t="shared" si="39"/>
        <v>8.1000000000000003E-2</v>
      </c>
      <c r="AZ21">
        <f t="shared" si="40"/>
        <v>8.9999999999999993E-3</v>
      </c>
      <c r="BA21">
        <f t="shared" si="41"/>
        <v>0</v>
      </c>
      <c r="BB21">
        <f t="shared" si="42"/>
        <v>98.47699999999999</v>
      </c>
      <c r="BD21">
        <f t="shared" si="6"/>
        <v>0.92812916111850874</v>
      </c>
      <c r="BE21">
        <f t="shared" si="7"/>
        <v>4.2571306939123032E-4</v>
      </c>
      <c r="BF21">
        <f t="shared" si="8"/>
        <v>4.9136916437818756E-2</v>
      </c>
      <c r="BG21">
        <f t="shared" si="9"/>
        <v>1.7632738995986578E-3</v>
      </c>
      <c r="BH21">
        <f t="shared" si="10"/>
        <v>8.3333333333333343E-2</v>
      </c>
      <c r="BI21">
        <f t="shared" si="11"/>
        <v>0</v>
      </c>
      <c r="BJ21">
        <f t="shared" si="12"/>
        <v>0.82876807494963323</v>
      </c>
      <c r="BK21">
        <f t="shared" si="13"/>
        <v>7.0438358411766605E-3</v>
      </c>
      <c r="BL21">
        <f t="shared" si="14"/>
        <v>2.3541883407060312E-3</v>
      </c>
      <c r="BM21">
        <f t="shared" si="15"/>
        <v>1.084441873915558E-3</v>
      </c>
      <c r="BN21">
        <f t="shared" si="43"/>
        <v>2.9042141761147743E-4</v>
      </c>
      <c r="BO21">
        <f t="shared" si="44"/>
        <v>0</v>
      </c>
      <c r="BP21">
        <f t="shared" si="45"/>
        <v>1.9023293602816937</v>
      </c>
      <c r="BQ21">
        <f t="shared" si="16"/>
        <v>2.1007012316638218</v>
      </c>
    </row>
    <row r="22" spans="1:69" x14ac:dyDescent="0.15">
      <c r="A22" t="s">
        <v>98</v>
      </c>
      <c r="B22">
        <v>1175</v>
      </c>
      <c r="C22">
        <f t="shared" si="46"/>
        <v>6.7082039324996234</v>
      </c>
      <c r="D22" s="1">
        <v>56.07</v>
      </c>
      <c r="E22" s="1">
        <v>4.1000000000000002E-2</v>
      </c>
      <c r="F22" s="1">
        <v>2.5089999999999999</v>
      </c>
      <c r="G22" s="1">
        <v>0.13700000000000001</v>
      </c>
      <c r="H22" s="1">
        <v>5.97</v>
      </c>
      <c r="I22" s="1">
        <v>33.401000000000003</v>
      </c>
      <c r="J22" s="1">
        <v>0.39400000000000002</v>
      </c>
      <c r="K22" s="1">
        <v>0.16500000000000001</v>
      </c>
      <c r="L22" s="1">
        <v>0.1</v>
      </c>
      <c r="M22" s="1">
        <v>7.0000000000000001E-3</v>
      </c>
      <c r="O22">
        <f t="shared" si="17"/>
        <v>98.794000000000025</v>
      </c>
      <c r="P22">
        <f t="shared" si="47"/>
        <v>24.357259659949506</v>
      </c>
      <c r="Q22" s="1">
        <v>56.033000000000001</v>
      </c>
      <c r="R22" s="1">
        <v>40.951000000000001</v>
      </c>
      <c r="S22" s="1">
        <v>10.949</v>
      </c>
      <c r="V22" s="5">
        <v>12</v>
      </c>
      <c r="W22" s="5">
        <v>4</v>
      </c>
      <c r="X22" s="15">
        <v>0</v>
      </c>
      <c r="Z22" s="14">
        <f t="shared" si="18"/>
        <v>1.9533138853147967</v>
      </c>
      <c r="AA22" s="14">
        <f t="shared" si="19"/>
        <v>1.0744676098780404E-3</v>
      </c>
      <c r="AB22" s="14">
        <f t="shared" si="20"/>
        <v>0.10300830368555512</v>
      </c>
      <c r="AC22" s="14">
        <f t="shared" si="21"/>
        <v>3.7731750413237011E-3</v>
      </c>
      <c r="AD22" s="14">
        <f t="shared" si="22"/>
        <v>0</v>
      </c>
      <c r="AE22" s="14">
        <f t="shared" si="23"/>
        <v>0.1739222848282396</v>
      </c>
      <c r="AF22" s="14">
        <f t="shared" si="24"/>
        <v>1.7345164153169286</v>
      </c>
      <c r="AG22" s="14">
        <f t="shared" si="25"/>
        <v>1.4705498711591181E-2</v>
      </c>
      <c r="AH22" s="14">
        <f t="shared" si="26"/>
        <v>4.8683308242628929E-3</v>
      </c>
      <c r="AI22" s="14">
        <f t="shared" si="27"/>
        <v>2.802158295027475E-3</v>
      </c>
      <c r="AJ22" s="14">
        <f t="shared" si="28"/>
        <v>4.7277616856439768E-4</v>
      </c>
      <c r="AK22" s="14">
        <f t="shared" si="29"/>
        <v>0</v>
      </c>
      <c r="AL22" s="14">
        <f t="shared" si="30"/>
        <v>3.9924572957961675</v>
      </c>
      <c r="AM22" s="14">
        <f t="shared" si="31"/>
        <v>0.90886671664381469</v>
      </c>
      <c r="AN22" s="11">
        <f t="shared" si="2"/>
        <v>0</v>
      </c>
      <c r="AP22">
        <f t="shared" si="32"/>
        <v>56.07</v>
      </c>
      <c r="AQ22">
        <f t="shared" si="33"/>
        <v>4.1000000000000002E-2</v>
      </c>
      <c r="AR22">
        <f t="shared" si="34"/>
        <v>2.5089999999999999</v>
      </c>
      <c r="AS22">
        <f t="shared" si="35"/>
        <v>0.13700000000000001</v>
      </c>
      <c r="AT22">
        <f t="shared" si="3"/>
        <v>0</v>
      </c>
      <c r="AU22">
        <f t="shared" si="4"/>
        <v>5.97</v>
      </c>
      <c r="AV22">
        <f t="shared" si="36"/>
        <v>33.401000000000003</v>
      </c>
      <c r="AW22">
        <f t="shared" si="37"/>
        <v>0.39400000000000002</v>
      </c>
      <c r="AX22">
        <f t="shared" si="38"/>
        <v>0.16500000000000001</v>
      </c>
      <c r="AY22">
        <f t="shared" si="39"/>
        <v>0.1</v>
      </c>
      <c r="AZ22">
        <f t="shared" si="40"/>
        <v>7.0000000000000001E-3</v>
      </c>
      <c r="BA22">
        <f t="shared" si="41"/>
        <v>0</v>
      </c>
      <c r="BB22">
        <f t="shared" si="42"/>
        <v>98.794000000000025</v>
      </c>
      <c r="BD22">
        <f t="shared" si="6"/>
        <v>0.93325565912117181</v>
      </c>
      <c r="BE22">
        <f t="shared" si="7"/>
        <v>5.1335987779530716E-4</v>
      </c>
      <c r="BF22">
        <f t="shared" si="8"/>
        <v>4.9215378579835233E-2</v>
      </c>
      <c r="BG22">
        <f t="shared" si="9"/>
        <v>1.8027501809329562E-3</v>
      </c>
      <c r="BH22">
        <f t="shared" si="10"/>
        <v>8.3096709537330893E-2</v>
      </c>
      <c r="BI22">
        <f t="shared" si="11"/>
        <v>0</v>
      </c>
      <c r="BJ22">
        <f t="shared" si="12"/>
        <v>0.82871845257589749</v>
      </c>
      <c r="BK22">
        <f t="shared" si="13"/>
        <v>7.0260033453762132E-3</v>
      </c>
      <c r="BL22">
        <f t="shared" si="14"/>
        <v>2.3259944683622462E-3</v>
      </c>
      <c r="BM22">
        <f t="shared" si="15"/>
        <v>1.3388171282908124E-3</v>
      </c>
      <c r="BN22">
        <f t="shared" si="43"/>
        <v>2.258833248089269E-4</v>
      </c>
      <c r="BO22">
        <f t="shared" si="44"/>
        <v>0</v>
      </c>
      <c r="BP22">
        <f t="shared" si="45"/>
        <v>1.9075190081398021</v>
      </c>
      <c r="BQ22">
        <f t="shared" si="16"/>
        <v>2.0930104909882821</v>
      </c>
    </row>
    <row r="23" spans="1:69" x14ac:dyDescent="0.15">
      <c r="A23" t="s">
        <v>99</v>
      </c>
      <c r="B23">
        <v>1176</v>
      </c>
      <c r="C23">
        <f t="shared" si="46"/>
        <v>6.4031242374334605</v>
      </c>
      <c r="D23" s="1">
        <v>55.929000000000002</v>
      </c>
      <c r="E23" s="1">
        <v>3.5999999999999997E-2</v>
      </c>
      <c r="F23" s="1">
        <v>2.5209999999999999</v>
      </c>
      <c r="G23" s="1">
        <v>0.14000000000000001</v>
      </c>
      <c r="H23" s="1">
        <v>5.952</v>
      </c>
      <c r="I23" s="1">
        <v>33.356999999999999</v>
      </c>
      <c r="J23" s="1">
        <v>0.4</v>
      </c>
      <c r="K23" s="1">
        <v>0.16700000000000001</v>
      </c>
      <c r="L23" s="1">
        <v>8.5000000000000006E-2</v>
      </c>
      <c r="M23" s="1">
        <v>1.2E-2</v>
      </c>
      <c r="O23">
        <f t="shared" si="17"/>
        <v>98.599000000000004</v>
      </c>
      <c r="P23">
        <f t="shared" si="47"/>
        <v>24.308541017924796</v>
      </c>
      <c r="Q23" s="1">
        <v>56.029000000000003</v>
      </c>
      <c r="R23" s="1">
        <v>40.945999999999998</v>
      </c>
      <c r="S23" s="1">
        <v>10.949</v>
      </c>
      <c r="V23" s="5">
        <v>12</v>
      </c>
      <c r="W23" s="5">
        <v>4</v>
      </c>
      <c r="X23" s="15">
        <v>0</v>
      </c>
      <c r="Z23" s="14">
        <f t="shared" si="18"/>
        <v>1.9523068040832421</v>
      </c>
      <c r="AA23" s="14">
        <f t="shared" si="19"/>
        <v>9.4532578610491977E-4</v>
      </c>
      <c r="AB23" s="14">
        <f t="shared" si="20"/>
        <v>0.1037084043069902</v>
      </c>
      <c r="AC23" s="14">
        <f t="shared" si="21"/>
        <v>3.8635270202819535E-3</v>
      </c>
      <c r="AD23" s="14">
        <f t="shared" si="22"/>
        <v>0</v>
      </c>
      <c r="AE23" s="14">
        <f t="shared" si="23"/>
        <v>0.17374541627041715</v>
      </c>
      <c r="AF23" s="14">
        <f t="shared" si="24"/>
        <v>1.7357031922121495</v>
      </c>
      <c r="AG23" s="14">
        <f t="shared" si="25"/>
        <v>1.4959361571497715E-2</v>
      </c>
      <c r="AH23" s="14">
        <f t="shared" si="26"/>
        <v>4.9372161628579384E-3</v>
      </c>
      <c r="AI23" s="14">
        <f t="shared" si="27"/>
        <v>2.3866081710723123E-3</v>
      </c>
      <c r="AJ23" s="14">
        <f t="shared" si="28"/>
        <v>8.1209776480980383E-4</v>
      </c>
      <c r="AK23" s="14">
        <f t="shared" si="29"/>
        <v>0</v>
      </c>
      <c r="AL23" s="14">
        <f t="shared" si="30"/>
        <v>3.9933679533494231</v>
      </c>
      <c r="AM23" s="14">
        <f t="shared" si="31"/>
        <v>0.90900754516326465</v>
      </c>
      <c r="AN23" s="11">
        <f t="shared" si="2"/>
        <v>0</v>
      </c>
      <c r="AP23">
        <f t="shared" si="32"/>
        <v>55.929000000000002</v>
      </c>
      <c r="AQ23">
        <f t="shared" si="33"/>
        <v>3.5999999999999997E-2</v>
      </c>
      <c r="AR23">
        <f t="shared" si="34"/>
        <v>2.5209999999999999</v>
      </c>
      <c r="AS23">
        <f t="shared" si="35"/>
        <v>0.14000000000000001</v>
      </c>
      <c r="AT23">
        <f t="shared" si="3"/>
        <v>0</v>
      </c>
      <c r="AU23">
        <f t="shared" si="4"/>
        <v>5.952</v>
      </c>
      <c r="AV23">
        <f t="shared" si="36"/>
        <v>33.356999999999999</v>
      </c>
      <c r="AW23">
        <f t="shared" si="37"/>
        <v>0.4</v>
      </c>
      <c r="AX23">
        <f t="shared" si="38"/>
        <v>0.16700000000000001</v>
      </c>
      <c r="AY23">
        <f t="shared" si="39"/>
        <v>8.5000000000000006E-2</v>
      </c>
      <c r="AZ23">
        <f t="shared" si="40"/>
        <v>1.2E-2</v>
      </c>
      <c r="BA23">
        <f t="shared" si="41"/>
        <v>0</v>
      </c>
      <c r="BB23">
        <f t="shared" si="42"/>
        <v>98.599000000000004</v>
      </c>
      <c r="BD23">
        <f t="shared" si="6"/>
        <v>0.93090878828229029</v>
      </c>
      <c r="BE23">
        <f t="shared" si="7"/>
        <v>4.5075501464953793E-4</v>
      </c>
      <c r="BF23">
        <f t="shared" si="8"/>
        <v>4.9450765005884662E-2</v>
      </c>
      <c r="BG23">
        <f t="shared" si="9"/>
        <v>1.8422264622672544E-3</v>
      </c>
      <c r="BH23">
        <f t="shared" si="10"/>
        <v>8.2846166694504772E-2</v>
      </c>
      <c r="BI23">
        <f t="shared" si="11"/>
        <v>0</v>
      </c>
      <c r="BJ23">
        <f t="shared" si="12"/>
        <v>0.82762676035370819</v>
      </c>
      <c r="BK23">
        <f t="shared" si="13"/>
        <v>7.1329983201788962E-3</v>
      </c>
      <c r="BL23">
        <f t="shared" si="14"/>
        <v>2.3541883407060312E-3</v>
      </c>
      <c r="BM23">
        <f t="shared" si="15"/>
        <v>1.1379945590471907E-3</v>
      </c>
      <c r="BN23">
        <f t="shared" si="43"/>
        <v>3.8722855681530327E-4</v>
      </c>
      <c r="BO23">
        <f t="shared" si="44"/>
        <v>0</v>
      </c>
      <c r="BP23">
        <f t="shared" si="45"/>
        <v>1.9041378715900523</v>
      </c>
      <c r="BQ23">
        <f t="shared" si="16"/>
        <v>2.0972052564737647</v>
      </c>
    </row>
    <row r="24" spans="1:69" x14ac:dyDescent="0.15">
      <c r="A24" t="s">
        <v>100</v>
      </c>
      <c r="B24">
        <v>1177</v>
      </c>
      <c r="C24">
        <f t="shared" si="46"/>
        <v>4.4721359549986897</v>
      </c>
      <c r="D24" s="1">
        <v>56.023000000000003</v>
      </c>
      <c r="E24" s="1">
        <v>4.1000000000000002E-2</v>
      </c>
      <c r="F24" s="1">
        <v>2.5270000000000001</v>
      </c>
      <c r="G24" s="1">
        <v>0.14199999999999999</v>
      </c>
      <c r="H24" s="1">
        <v>6.1120000000000001</v>
      </c>
      <c r="I24" s="1">
        <v>33.691000000000003</v>
      </c>
      <c r="J24" s="1">
        <v>0.4</v>
      </c>
      <c r="K24" s="1">
        <v>0.17100000000000001</v>
      </c>
      <c r="L24" s="1">
        <v>8.3000000000000004E-2</v>
      </c>
      <c r="M24" s="1">
        <v>6.0000000000000001E-3</v>
      </c>
      <c r="O24">
        <f t="shared" si="17"/>
        <v>99.196000000000012</v>
      </c>
      <c r="P24">
        <f t="shared" si="47"/>
        <v>24.426790615812365</v>
      </c>
      <c r="Q24" s="1">
        <v>56.027000000000001</v>
      </c>
      <c r="R24" s="1">
        <v>40.942</v>
      </c>
      <c r="S24" s="1">
        <v>10.949</v>
      </c>
      <c r="V24" s="5">
        <v>12</v>
      </c>
      <c r="W24" s="5">
        <v>4</v>
      </c>
      <c r="X24" s="15">
        <v>0</v>
      </c>
      <c r="Z24" s="14">
        <f t="shared" si="18"/>
        <v>1.9461210885710531</v>
      </c>
      <c r="AA24" s="14">
        <f t="shared" si="19"/>
        <v>1.0714091335872528E-3</v>
      </c>
      <c r="AB24" s="14">
        <f t="shared" si="20"/>
        <v>0.10345198596675978</v>
      </c>
      <c r="AC24" s="14">
        <f t="shared" si="21"/>
        <v>3.8997498181225945E-3</v>
      </c>
      <c r="AD24" s="14">
        <f t="shared" si="22"/>
        <v>0</v>
      </c>
      <c r="AE24" s="14">
        <f t="shared" si="23"/>
        <v>0.17755228377851948</v>
      </c>
      <c r="AF24" s="14">
        <f t="shared" si="24"/>
        <v>1.7445959615188249</v>
      </c>
      <c r="AG24" s="14">
        <f t="shared" si="25"/>
        <v>1.488694360557225E-2</v>
      </c>
      <c r="AH24" s="14">
        <f t="shared" si="26"/>
        <v>5.0309993959588685E-3</v>
      </c>
      <c r="AI24" s="14">
        <f t="shared" si="27"/>
        <v>2.3191710105194452E-3</v>
      </c>
      <c r="AJ24" s="14">
        <f t="shared" si="28"/>
        <v>4.0408320800165086E-4</v>
      </c>
      <c r="AK24" s="14">
        <f t="shared" si="29"/>
        <v>0</v>
      </c>
      <c r="AL24" s="14">
        <f t="shared" si="30"/>
        <v>3.9993336760069194</v>
      </c>
      <c r="AM24" s="14">
        <f t="shared" si="31"/>
        <v>0.90762820494573593</v>
      </c>
      <c r="AN24" s="11">
        <f t="shared" si="2"/>
        <v>0</v>
      </c>
      <c r="AP24">
        <f t="shared" si="32"/>
        <v>56.023000000000003</v>
      </c>
      <c r="AQ24">
        <f t="shared" si="33"/>
        <v>4.1000000000000002E-2</v>
      </c>
      <c r="AR24">
        <f t="shared" si="34"/>
        <v>2.5270000000000001</v>
      </c>
      <c r="AS24">
        <f t="shared" si="35"/>
        <v>0.14199999999999999</v>
      </c>
      <c r="AT24">
        <f t="shared" si="3"/>
        <v>0</v>
      </c>
      <c r="AU24">
        <f t="shared" si="4"/>
        <v>6.1120000000000001</v>
      </c>
      <c r="AV24">
        <f t="shared" si="36"/>
        <v>33.691000000000003</v>
      </c>
      <c r="AW24">
        <f t="shared" si="37"/>
        <v>0.4</v>
      </c>
      <c r="AX24">
        <f t="shared" si="38"/>
        <v>0.17100000000000001</v>
      </c>
      <c r="AY24">
        <f t="shared" si="39"/>
        <v>8.3000000000000004E-2</v>
      </c>
      <c r="AZ24">
        <f t="shared" si="40"/>
        <v>6.0000000000000001E-3</v>
      </c>
      <c r="BA24">
        <f t="shared" si="41"/>
        <v>0</v>
      </c>
      <c r="BB24">
        <f t="shared" si="42"/>
        <v>99.196000000000012</v>
      </c>
      <c r="BD24">
        <f t="shared" si="6"/>
        <v>0.93247336884154464</v>
      </c>
      <c r="BE24">
        <f t="shared" si="7"/>
        <v>5.1335987779530716E-4</v>
      </c>
      <c r="BF24">
        <f t="shared" si="8"/>
        <v>4.9568458218909379E-2</v>
      </c>
      <c r="BG24">
        <f t="shared" si="9"/>
        <v>1.8685439831567863E-3</v>
      </c>
      <c r="BH24">
        <f t="shared" si="10"/>
        <v>8.5073214186292531E-2</v>
      </c>
      <c r="BI24">
        <f t="shared" si="11"/>
        <v>0</v>
      </c>
      <c r="BJ24">
        <f t="shared" si="12"/>
        <v>0.83591369676759864</v>
      </c>
      <c r="BK24">
        <f t="shared" si="13"/>
        <v>7.1329983201788962E-3</v>
      </c>
      <c r="BL24">
        <f t="shared" si="14"/>
        <v>2.4105760853936008E-3</v>
      </c>
      <c r="BM24">
        <f t="shared" si="15"/>
        <v>1.1112182164813742E-3</v>
      </c>
      <c r="BN24">
        <f t="shared" si="43"/>
        <v>1.9361427840765164E-4</v>
      </c>
      <c r="BO24">
        <f t="shared" si="44"/>
        <v>0</v>
      </c>
      <c r="BP24">
        <f t="shared" si="45"/>
        <v>1.9162590487757589</v>
      </c>
      <c r="BQ24">
        <f t="shared" si="16"/>
        <v>2.0870527283677931</v>
      </c>
    </row>
    <row r="25" spans="1:69" x14ac:dyDescent="0.15">
      <c r="A25" t="s">
        <v>101</v>
      </c>
      <c r="B25">
        <v>1178</v>
      </c>
      <c r="C25">
        <f t="shared" si="46"/>
        <v>6.4031242374334605</v>
      </c>
      <c r="D25" s="1">
        <v>56.034999999999997</v>
      </c>
      <c r="E25" s="1">
        <v>3.6999999999999998E-2</v>
      </c>
      <c r="F25" s="1">
        <v>2.5369999999999999</v>
      </c>
      <c r="G25" s="1">
        <v>0.154</v>
      </c>
      <c r="H25" s="1">
        <v>6.0750000000000002</v>
      </c>
      <c r="I25" s="1">
        <v>33.664000000000001</v>
      </c>
      <c r="J25" s="1">
        <v>0.39800000000000002</v>
      </c>
      <c r="K25" s="1">
        <v>0.158</v>
      </c>
      <c r="L25" s="1">
        <v>9.2999999999999999E-2</v>
      </c>
      <c r="M25" s="1">
        <v>7.0000000000000001E-3</v>
      </c>
      <c r="O25">
        <f t="shared" si="17"/>
        <v>99.158000000000001</v>
      </c>
      <c r="P25">
        <f t="shared" si="47"/>
        <v>24.423192911437837</v>
      </c>
      <c r="Q25" s="1">
        <v>56.023000000000003</v>
      </c>
      <c r="R25" s="1">
        <v>40.936999999999998</v>
      </c>
      <c r="S25" s="1">
        <v>10.949</v>
      </c>
      <c r="V25" s="5">
        <v>12</v>
      </c>
      <c r="W25" s="5">
        <v>4</v>
      </c>
      <c r="X25" s="15">
        <v>0</v>
      </c>
      <c r="Z25" s="14">
        <f t="shared" si="18"/>
        <v>1.9468246817437982</v>
      </c>
      <c r="AA25" s="14">
        <f t="shared" si="19"/>
        <v>9.6702384152266352E-4</v>
      </c>
      <c r="AB25" s="14">
        <f t="shared" si="20"/>
        <v>0.10387667203053846</v>
      </c>
      <c r="AC25" s="14">
        <f t="shared" si="21"/>
        <v>4.229929146677699E-3</v>
      </c>
      <c r="AD25" s="14">
        <f t="shared" si="22"/>
        <v>0</v>
      </c>
      <c r="AE25" s="14">
        <f t="shared" si="23"/>
        <v>0.17650343808801319</v>
      </c>
      <c r="AF25" s="14">
        <f t="shared" si="24"/>
        <v>1.743454625664222</v>
      </c>
      <c r="AG25" s="14">
        <f t="shared" si="25"/>
        <v>1.4814690872030023E-2</v>
      </c>
      <c r="AH25" s="14">
        <f t="shared" si="26"/>
        <v>4.6492105175007185E-3</v>
      </c>
      <c r="AI25" s="14">
        <f t="shared" si="27"/>
        <v>2.5989719946289415E-3</v>
      </c>
      <c r="AJ25" s="14">
        <f t="shared" si="28"/>
        <v>4.7149985427851875E-4</v>
      </c>
      <c r="AK25" s="14">
        <f t="shared" si="29"/>
        <v>0</v>
      </c>
      <c r="AL25" s="14">
        <f t="shared" si="30"/>
        <v>3.9983907437532111</v>
      </c>
      <c r="AM25" s="14">
        <f t="shared" si="31"/>
        <v>0.90806911806028356</v>
      </c>
      <c r="AN25" s="11">
        <f t="shared" si="2"/>
        <v>0</v>
      </c>
      <c r="AP25">
        <f t="shared" si="32"/>
        <v>56.034999999999997</v>
      </c>
      <c r="AQ25">
        <f t="shared" si="33"/>
        <v>3.6999999999999998E-2</v>
      </c>
      <c r="AR25">
        <f t="shared" si="34"/>
        <v>2.5369999999999999</v>
      </c>
      <c r="AS25">
        <f t="shared" si="35"/>
        <v>0.154</v>
      </c>
      <c r="AT25">
        <f t="shared" si="3"/>
        <v>0</v>
      </c>
      <c r="AU25">
        <f t="shared" si="4"/>
        <v>6.0750000000000011</v>
      </c>
      <c r="AV25">
        <f t="shared" si="36"/>
        <v>33.664000000000001</v>
      </c>
      <c r="AW25">
        <f t="shared" si="37"/>
        <v>0.39800000000000002</v>
      </c>
      <c r="AX25">
        <f t="shared" si="38"/>
        <v>0.158</v>
      </c>
      <c r="AY25">
        <f t="shared" si="39"/>
        <v>9.2999999999999999E-2</v>
      </c>
      <c r="AZ25">
        <f t="shared" si="40"/>
        <v>7.0000000000000001E-3</v>
      </c>
      <c r="BA25">
        <f t="shared" si="41"/>
        <v>0</v>
      </c>
      <c r="BB25">
        <f t="shared" si="42"/>
        <v>99.158000000000001</v>
      </c>
      <c r="BD25">
        <f t="shared" si="6"/>
        <v>0.93267310252996005</v>
      </c>
      <c r="BE25">
        <f t="shared" si="7"/>
        <v>4.6327598727869177E-4</v>
      </c>
      <c r="BF25">
        <f t="shared" si="8"/>
        <v>4.9764613573950574E-2</v>
      </c>
      <c r="BG25">
        <f t="shared" si="9"/>
        <v>2.0264491084939799E-3</v>
      </c>
      <c r="BH25">
        <f t="shared" si="10"/>
        <v>8.4558209453816618E-2</v>
      </c>
      <c r="BI25">
        <f t="shared" si="11"/>
        <v>0</v>
      </c>
      <c r="BJ25">
        <f t="shared" si="12"/>
        <v>0.83524379472216437</v>
      </c>
      <c r="BK25">
        <f t="shared" si="13"/>
        <v>7.0973333285780016E-3</v>
      </c>
      <c r="BL25">
        <f t="shared" si="14"/>
        <v>2.2273159151589995E-3</v>
      </c>
      <c r="BM25">
        <f t="shared" si="15"/>
        <v>1.2450999293104556E-3</v>
      </c>
      <c r="BN25">
        <f t="shared" si="43"/>
        <v>2.258833248089269E-4</v>
      </c>
      <c r="BO25">
        <f t="shared" si="44"/>
        <v>0</v>
      </c>
      <c r="BP25">
        <f t="shared" si="45"/>
        <v>1.9155250778735209</v>
      </c>
      <c r="BQ25">
        <f t="shared" si="16"/>
        <v>2.0873601655959204</v>
      </c>
    </row>
    <row r="26" spans="1:69" x14ac:dyDescent="0.15">
      <c r="A26" t="s">
        <v>102</v>
      </c>
      <c r="B26">
        <v>1179</v>
      </c>
      <c r="C26">
        <f t="shared" si="46"/>
        <v>6.7082039324996234</v>
      </c>
      <c r="D26" s="1">
        <v>55.892000000000003</v>
      </c>
      <c r="E26" s="1">
        <v>3.5000000000000003E-2</v>
      </c>
      <c r="F26" s="1">
        <v>2.617</v>
      </c>
      <c r="G26" s="1">
        <v>0.158</v>
      </c>
      <c r="H26" s="1">
        <v>6.133</v>
      </c>
      <c r="I26" s="1">
        <v>33.677999999999997</v>
      </c>
      <c r="J26" s="1">
        <v>0.40699999999999997</v>
      </c>
      <c r="K26" s="1">
        <v>0.16400000000000001</v>
      </c>
      <c r="L26" s="1">
        <v>7.5999999999999998E-2</v>
      </c>
      <c r="M26" s="1">
        <v>0</v>
      </c>
      <c r="O26">
        <f t="shared" si="17"/>
        <v>99.159999999999982</v>
      </c>
      <c r="P26">
        <f t="shared" si="47"/>
        <v>24.411990975740558</v>
      </c>
      <c r="Q26" s="1">
        <v>56.02</v>
      </c>
      <c r="R26" s="1">
        <v>40.930999999999997</v>
      </c>
      <c r="S26" s="1">
        <v>10.949</v>
      </c>
      <c r="V26" s="5">
        <v>12</v>
      </c>
      <c r="W26" s="5">
        <v>4</v>
      </c>
      <c r="X26" s="15">
        <v>0</v>
      </c>
      <c r="Z26" s="14">
        <f t="shared" si="18"/>
        <v>1.9427474911066693</v>
      </c>
      <c r="AA26" s="14">
        <f t="shared" si="19"/>
        <v>9.1517203510359929E-4</v>
      </c>
      <c r="AB26" s="14">
        <f t="shared" si="20"/>
        <v>0.10720141600087624</v>
      </c>
      <c r="AC26" s="14">
        <f t="shared" si="21"/>
        <v>4.3417888400110079E-3</v>
      </c>
      <c r="AD26" s="14">
        <f t="shared" si="22"/>
        <v>0</v>
      </c>
      <c r="AE26" s="14">
        <f t="shared" si="23"/>
        <v>0.17827033922347507</v>
      </c>
      <c r="AF26" s="14">
        <f t="shared" si="24"/>
        <v>1.7449800361453334</v>
      </c>
      <c r="AG26" s="14">
        <f t="shared" si="25"/>
        <v>1.5156648189070672E-2</v>
      </c>
      <c r="AH26" s="14">
        <f t="shared" si="26"/>
        <v>4.827977214483992E-3</v>
      </c>
      <c r="AI26" s="14">
        <f t="shared" si="27"/>
        <v>2.1248656827601619E-3</v>
      </c>
      <c r="AJ26" s="14">
        <f t="shared" si="28"/>
        <v>0</v>
      </c>
      <c r="AK26" s="14">
        <f t="shared" si="29"/>
        <v>0</v>
      </c>
      <c r="AL26" s="14">
        <f t="shared" si="30"/>
        <v>4.0005657344377834</v>
      </c>
      <c r="AM26" s="14">
        <f t="shared" si="31"/>
        <v>0.90730778399599199</v>
      </c>
      <c r="AN26" s="11">
        <f t="shared" si="2"/>
        <v>0</v>
      </c>
      <c r="AP26">
        <f t="shared" si="32"/>
        <v>55.892000000000003</v>
      </c>
      <c r="AQ26">
        <f t="shared" si="33"/>
        <v>3.5000000000000003E-2</v>
      </c>
      <c r="AR26">
        <f t="shared" si="34"/>
        <v>2.617</v>
      </c>
      <c r="AS26">
        <f t="shared" si="35"/>
        <v>0.158</v>
      </c>
      <c r="AT26">
        <f t="shared" si="3"/>
        <v>0</v>
      </c>
      <c r="AU26">
        <f t="shared" si="4"/>
        <v>6.133</v>
      </c>
      <c r="AV26">
        <f t="shared" si="36"/>
        <v>33.677999999999997</v>
      </c>
      <c r="AW26">
        <f t="shared" si="37"/>
        <v>0.40699999999999997</v>
      </c>
      <c r="AX26">
        <f t="shared" si="38"/>
        <v>0.16400000000000001</v>
      </c>
      <c r="AY26">
        <f t="shared" si="39"/>
        <v>7.5999999999999998E-2</v>
      </c>
      <c r="AZ26">
        <f t="shared" si="40"/>
        <v>0</v>
      </c>
      <c r="BA26">
        <f t="shared" si="41"/>
        <v>0</v>
      </c>
      <c r="BB26">
        <f t="shared" si="42"/>
        <v>99.159999999999982</v>
      </c>
      <c r="BD26">
        <f t="shared" si="6"/>
        <v>0.93029294274300944</v>
      </c>
      <c r="BE26">
        <f t="shared" si="7"/>
        <v>4.3823404202038421E-4</v>
      </c>
      <c r="BF26">
        <f t="shared" si="8"/>
        <v>5.1333856414280114E-2</v>
      </c>
      <c r="BG26">
        <f t="shared" si="9"/>
        <v>2.0790841502730441E-3</v>
      </c>
      <c r="BH26">
        <f t="shared" si="10"/>
        <v>8.5365514169589679E-2</v>
      </c>
      <c r="BI26">
        <f t="shared" si="11"/>
        <v>0</v>
      </c>
      <c r="BJ26">
        <f t="shared" si="12"/>
        <v>0.8355911513383153</v>
      </c>
      <c r="BK26">
        <f t="shared" si="13"/>
        <v>7.2578257907820265E-3</v>
      </c>
      <c r="BL26">
        <f t="shared" si="14"/>
        <v>2.3118975321903541E-3</v>
      </c>
      <c r="BM26">
        <f t="shared" si="15"/>
        <v>1.0175010175010174E-3</v>
      </c>
      <c r="BN26">
        <f t="shared" si="43"/>
        <v>0</v>
      </c>
      <c r="BO26">
        <f t="shared" si="44"/>
        <v>0</v>
      </c>
      <c r="BP26">
        <f t="shared" si="45"/>
        <v>1.9156880071979612</v>
      </c>
      <c r="BQ26">
        <f t="shared" si="16"/>
        <v>2.0883179930166871</v>
      </c>
    </row>
    <row r="27" spans="1:69" x14ac:dyDescent="0.15">
      <c r="A27" t="s">
        <v>103</v>
      </c>
      <c r="B27">
        <v>1180</v>
      </c>
      <c r="C27">
        <f t="shared" si="46"/>
        <v>6.403124237432352</v>
      </c>
      <c r="D27" s="1">
        <v>55.847999999999999</v>
      </c>
      <c r="E27" s="1">
        <v>4.9000000000000002E-2</v>
      </c>
      <c r="F27" s="1">
        <v>2.657</v>
      </c>
      <c r="G27" s="1">
        <v>0.16200000000000001</v>
      </c>
      <c r="H27" s="1">
        <v>6.1239999999999997</v>
      </c>
      <c r="I27" s="1">
        <v>33.671999999999997</v>
      </c>
      <c r="J27" s="1">
        <v>0.4</v>
      </c>
      <c r="K27" s="1">
        <v>0.17</v>
      </c>
      <c r="L27" s="1">
        <v>9.9000000000000005E-2</v>
      </c>
      <c r="M27" s="1">
        <v>5.0000000000000001E-3</v>
      </c>
      <c r="O27">
        <f t="shared" si="17"/>
        <v>99.186000000000007</v>
      </c>
      <c r="P27">
        <f t="shared" si="47"/>
        <v>24.413826037977806</v>
      </c>
      <c r="Q27" s="1">
        <v>56.015999999999998</v>
      </c>
      <c r="R27" s="1">
        <v>40.926000000000002</v>
      </c>
      <c r="S27" s="1">
        <v>10.949</v>
      </c>
      <c r="V27" s="5">
        <v>12</v>
      </c>
      <c r="W27" s="5">
        <v>4</v>
      </c>
      <c r="X27" s="15">
        <v>0</v>
      </c>
      <c r="Z27" s="14">
        <f t="shared" si="18"/>
        <v>1.9410721856838176</v>
      </c>
      <c r="AA27" s="14">
        <f t="shared" si="19"/>
        <v>1.2811445448338904E-3</v>
      </c>
      <c r="AB27" s="14">
        <f t="shared" si="20"/>
        <v>0.10883177408845332</v>
      </c>
      <c r="AC27" s="14">
        <f t="shared" si="21"/>
        <v>4.4513729327702719E-3</v>
      </c>
      <c r="AD27" s="14">
        <f t="shared" si="22"/>
        <v>0</v>
      </c>
      <c r="AE27" s="14">
        <f t="shared" si="23"/>
        <v>0.17799535265558827</v>
      </c>
      <c r="AF27" s="14">
        <f t="shared" si="24"/>
        <v>1.7445380164147324</v>
      </c>
      <c r="AG27" s="14">
        <f t="shared" si="25"/>
        <v>1.4894849082525877E-2</v>
      </c>
      <c r="AH27" s="14">
        <f t="shared" si="26"/>
        <v>5.0042343562730742E-3</v>
      </c>
      <c r="AI27" s="14">
        <f t="shared" si="27"/>
        <v>2.7677090892329389E-3</v>
      </c>
      <c r="AJ27" s="14">
        <f t="shared" si="28"/>
        <v>3.3691482502127201E-4</v>
      </c>
      <c r="AK27" s="14">
        <f t="shared" si="29"/>
        <v>0</v>
      </c>
      <c r="AL27" s="14">
        <f t="shared" si="30"/>
        <v>4.0011735536732491</v>
      </c>
      <c r="AM27" s="14">
        <f t="shared" si="31"/>
        <v>0.90741624799903398</v>
      </c>
      <c r="AN27" s="11">
        <f t="shared" si="2"/>
        <v>0</v>
      </c>
      <c r="AP27">
        <f t="shared" si="32"/>
        <v>55.847999999999999</v>
      </c>
      <c r="AQ27">
        <f t="shared" si="33"/>
        <v>4.9000000000000002E-2</v>
      </c>
      <c r="AR27">
        <f t="shared" si="34"/>
        <v>2.657</v>
      </c>
      <c r="AS27">
        <f t="shared" si="35"/>
        <v>0.16200000000000001</v>
      </c>
      <c r="AT27">
        <f t="shared" si="3"/>
        <v>0</v>
      </c>
      <c r="AU27">
        <f t="shared" si="4"/>
        <v>6.1239999999999997</v>
      </c>
      <c r="AV27">
        <f t="shared" si="36"/>
        <v>33.671999999999997</v>
      </c>
      <c r="AW27">
        <f t="shared" si="37"/>
        <v>0.4</v>
      </c>
      <c r="AX27">
        <f t="shared" si="38"/>
        <v>0.17</v>
      </c>
      <c r="AY27">
        <f t="shared" si="39"/>
        <v>9.9000000000000005E-2</v>
      </c>
      <c r="AZ27">
        <f t="shared" si="40"/>
        <v>5.0000000000000001E-3</v>
      </c>
      <c r="BA27">
        <f t="shared" si="41"/>
        <v>0</v>
      </c>
      <c r="BB27">
        <f t="shared" si="42"/>
        <v>99.186000000000007</v>
      </c>
      <c r="BD27">
        <f t="shared" si="6"/>
        <v>0.92956058588548607</v>
      </c>
      <c r="BE27">
        <f t="shared" si="7"/>
        <v>6.1352765882853784E-4</v>
      </c>
      <c r="BF27">
        <f t="shared" si="8"/>
        <v>5.2118477834444885E-2</v>
      </c>
      <c r="BG27">
        <f t="shared" si="9"/>
        <v>2.1317191920521088E-3</v>
      </c>
      <c r="BH27">
        <f t="shared" si="10"/>
        <v>8.5240242748176612E-2</v>
      </c>
      <c r="BI27">
        <f t="shared" si="11"/>
        <v>0</v>
      </c>
      <c r="BJ27">
        <f t="shared" si="12"/>
        <v>0.83544228421710776</v>
      </c>
      <c r="BK27">
        <f t="shared" si="13"/>
        <v>7.1329983201788962E-3</v>
      </c>
      <c r="BL27">
        <f t="shared" si="14"/>
        <v>2.3964791492217083E-3</v>
      </c>
      <c r="BM27">
        <f t="shared" si="15"/>
        <v>1.3254289570079044E-3</v>
      </c>
      <c r="BN27">
        <f t="shared" si="43"/>
        <v>1.6134523200637637E-4</v>
      </c>
      <c r="BO27">
        <f t="shared" si="44"/>
        <v>0</v>
      </c>
      <c r="BP27">
        <f t="shared" si="45"/>
        <v>1.9161230891945109</v>
      </c>
      <c r="BQ27">
        <f t="shared" si="16"/>
        <v>2.0881610248510913</v>
      </c>
    </row>
    <row r="28" spans="1:69" x14ac:dyDescent="0.15">
      <c r="A28" t="s">
        <v>104</v>
      </c>
      <c r="B28">
        <v>1181</v>
      </c>
      <c r="C28">
        <f t="shared" si="46"/>
        <v>5.0000000000039799</v>
      </c>
      <c r="D28" s="1">
        <v>55.78</v>
      </c>
      <c r="E28" s="1">
        <v>4.1000000000000002E-2</v>
      </c>
      <c r="F28" s="1">
        <v>2.726</v>
      </c>
      <c r="G28" s="1">
        <v>0.17299999999999999</v>
      </c>
      <c r="H28" s="1">
        <v>6.1029999999999998</v>
      </c>
      <c r="I28" s="1">
        <v>33.594999999999999</v>
      </c>
      <c r="J28" s="1">
        <v>0.41</v>
      </c>
      <c r="K28" s="1">
        <v>0.17100000000000001</v>
      </c>
      <c r="L28" s="1">
        <v>0.08</v>
      </c>
      <c r="M28" s="1">
        <v>0.01</v>
      </c>
      <c r="O28">
        <f t="shared" si="17"/>
        <v>99.088999999999999</v>
      </c>
      <c r="P28">
        <f t="shared" si="47"/>
        <v>24.393428101568521</v>
      </c>
      <c r="Q28" s="1">
        <v>56.012999999999998</v>
      </c>
      <c r="R28" s="1">
        <v>40.921999999999997</v>
      </c>
      <c r="S28" s="1">
        <v>10.949</v>
      </c>
      <c r="V28" s="5">
        <v>12</v>
      </c>
      <c r="W28" s="5">
        <v>4</v>
      </c>
      <c r="X28" s="15">
        <v>0</v>
      </c>
      <c r="Z28" s="14">
        <f t="shared" si="18"/>
        <v>1.940329914758117</v>
      </c>
      <c r="AA28" s="14">
        <f t="shared" si="19"/>
        <v>1.0728744832843701E-3</v>
      </c>
      <c r="AB28" s="14">
        <f t="shared" si="20"/>
        <v>0.11175141061148004</v>
      </c>
      <c r="AC28" s="14">
        <f t="shared" si="21"/>
        <v>4.7576016626203529E-3</v>
      </c>
      <c r="AD28" s="14">
        <f t="shared" si="22"/>
        <v>0</v>
      </c>
      <c r="AE28" s="14">
        <f t="shared" si="23"/>
        <v>0.17753331364996175</v>
      </c>
      <c r="AF28" s="14">
        <f t="shared" si="24"/>
        <v>1.74200412303071</v>
      </c>
      <c r="AG28" s="14">
        <f t="shared" si="25"/>
        <v>1.5279986854238871E-2</v>
      </c>
      <c r="AH28" s="14">
        <f t="shared" si="26"/>
        <v>5.0378802160022662E-3</v>
      </c>
      <c r="AI28" s="14">
        <f t="shared" si="27"/>
        <v>2.2384027998385973E-3</v>
      </c>
      <c r="AJ28" s="14">
        <f t="shared" si="28"/>
        <v>6.7439311058999269E-4</v>
      </c>
      <c r="AK28" s="14">
        <f t="shared" si="29"/>
        <v>0</v>
      </c>
      <c r="AL28" s="14">
        <f t="shared" si="30"/>
        <v>4.0006799011768441</v>
      </c>
      <c r="AM28" s="14">
        <f t="shared" si="31"/>
        <v>0.90751245052195584</v>
      </c>
      <c r="AN28" s="11">
        <f t="shared" si="2"/>
        <v>0</v>
      </c>
      <c r="AP28">
        <f t="shared" si="32"/>
        <v>55.78</v>
      </c>
      <c r="AQ28">
        <f t="shared" si="33"/>
        <v>4.1000000000000002E-2</v>
      </c>
      <c r="AR28">
        <f t="shared" si="34"/>
        <v>2.726</v>
      </c>
      <c r="AS28">
        <f t="shared" si="35"/>
        <v>0.17299999999999999</v>
      </c>
      <c r="AT28">
        <f t="shared" si="3"/>
        <v>0</v>
      </c>
      <c r="AU28">
        <f t="shared" si="4"/>
        <v>6.1029999999999998</v>
      </c>
      <c r="AV28">
        <f t="shared" si="36"/>
        <v>33.594999999999999</v>
      </c>
      <c r="AW28">
        <f t="shared" si="37"/>
        <v>0.41</v>
      </c>
      <c r="AX28">
        <f t="shared" si="38"/>
        <v>0.17100000000000001</v>
      </c>
      <c r="AY28">
        <f t="shared" si="39"/>
        <v>0.08</v>
      </c>
      <c r="AZ28">
        <f t="shared" si="40"/>
        <v>0.01</v>
      </c>
      <c r="BA28">
        <f t="shared" si="41"/>
        <v>0</v>
      </c>
      <c r="BB28">
        <f t="shared" si="42"/>
        <v>99.088999999999999</v>
      </c>
      <c r="BD28">
        <f t="shared" si="6"/>
        <v>0.92842876165113186</v>
      </c>
      <c r="BE28">
        <f t="shared" si="7"/>
        <v>5.1335987779530716E-4</v>
      </c>
      <c r="BF28">
        <f t="shared" si="8"/>
        <v>5.347194978422911E-2</v>
      </c>
      <c r="BG28">
        <f t="shared" si="9"/>
        <v>2.2764655569445357E-3</v>
      </c>
      <c r="BH28">
        <f t="shared" si="10"/>
        <v>8.4947942764879464E-2</v>
      </c>
      <c r="BI28">
        <f t="shared" si="11"/>
        <v>0</v>
      </c>
      <c r="BJ28">
        <f t="shared" si="12"/>
        <v>0.83353182282827676</v>
      </c>
      <c r="BK28">
        <f t="shared" si="13"/>
        <v>7.3113232781833676E-3</v>
      </c>
      <c r="BL28">
        <f t="shared" si="14"/>
        <v>2.4105760853936008E-3</v>
      </c>
      <c r="BM28">
        <f t="shared" si="15"/>
        <v>1.07105370263265E-3</v>
      </c>
      <c r="BN28">
        <f t="shared" si="43"/>
        <v>3.2269046401275274E-4</v>
      </c>
      <c r="BO28">
        <f t="shared" si="44"/>
        <v>0</v>
      </c>
      <c r="BP28">
        <f t="shared" si="45"/>
        <v>1.9142859459934793</v>
      </c>
      <c r="BQ28">
        <f t="shared" si="16"/>
        <v>2.0899071580973048</v>
      </c>
    </row>
    <row r="29" spans="1:69" x14ac:dyDescent="0.15">
      <c r="A29" t="s">
        <v>105</v>
      </c>
      <c r="B29">
        <v>1182</v>
      </c>
      <c r="C29">
        <f t="shared" si="46"/>
        <v>6.4031242374279129</v>
      </c>
      <c r="D29" s="1">
        <v>55.744</v>
      </c>
      <c r="E29" s="1">
        <v>4.4999999999999998E-2</v>
      </c>
      <c r="F29" s="1">
        <v>2.7890000000000001</v>
      </c>
      <c r="G29" s="1">
        <v>0.184</v>
      </c>
      <c r="H29" s="1">
        <v>6.1040000000000001</v>
      </c>
      <c r="I29" s="1">
        <v>33.581000000000003</v>
      </c>
      <c r="J29" s="1">
        <v>0.41</v>
      </c>
      <c r="K29" s="1">
        <v>0.16200000000000001</v>
      </c>
      <c r="L29" s="1">
        <v>8.4000000000000005E-2</v>
      </c>
      <c r="M29" s="1">
        <v>8.0000000000000002E-3</v>
      </c>
      <c r="O29">
        <f t="shared" si="17"/>
        <v>99.111000000000004</v>
      </c>
      <c r="P29">
        <f t="shared" si="47"/>
        <v>24.397961302193796</v>
      </c>
      <c r="Q29" s="1">
        <v>56.009</v>
      </c>
      <c r="R29" s="1">
        <v>40.917000000000002</v>
      </c>
      <c r="S29" s="1">
        <v>10.949</v>
      </c>
      <c r="V29" s="5">
        <v>12</v>
      </c>
      <c r="W29" s="5">
        <v>4</v>
      </c>
      <c r="X29" s="15">
        <v>0</v>
      </c>
      <c r="Z29" s="14">
        <f t="shared" si="18"/>
        <v>1.9387173548150223</v>
      </c>
      <c r="AA29" s="14">
        <f t="shared" si="19"/>
        <v>1.1773263738212008E-3</v>
      </c>
      <c r="AB29" s="14">
        <f t="shared" si="20"/>
        <v>0.11431282988998023</v>
      </c>
      <c r="AC29" s="14">
        <f t="shared" si="21"/>
        <v>5.0591679463049873E-3</v>
      </c>
      <c r="AD29" s="14">
        <f t="shared" si="22"/>
        <v>0</v>
      </c>
      <c r="AE29" s="14">
        <f t="shared" si="23"/>
        <v>0.17752941163863403</v>
      </c>
      <c r="AF29" s="14">
        <f t="shared" si="24"/>
        <v>1.7409546462259069</v>
      </c>
      <c r="AG29" s="14">
        <f t="shared" si="25"/>
        <v>1.5277147795470644E-2</v>
      </c>
      <c r="AH29" s="14">
        <f t="shared" si="26"/>
        <v>4.7718418410848786E-3</v>
      </c>
      <c r="AI29" s="14">
        <f t="shared" si="27"/>
        <v>2.3498862441046638E-3</v>
      </c>
      <c r="AJ29" s="14">
        <f t="shared" si="28"/>
        <v>5.3941424536617898E-4</v>
      </c>
      <c r="AK29" s="14">
        <f t="shared" si="29"/>
        <v>0</v>
      </c>
      <c r="AL29" s="14">
        <f t="shared" si="30"/>
        <v>4.0006890270156958</v>
      </c>
      <c r="AM29" s="14">
        <f t="shared" si="31"/>
        <v>0.90746370244210339</v>
      </c>
      <c r="AN29" s="11">
        <f t="shared" si="2"/>
        <v>0</v>
      </c>
      <c r="AP29">
        <f t="shared" si="32"/>
        <v>55.744</v>
      </c>
      <c r="AQ29">
        <f t="shared" si="33"/>
        <v>4.4999999999999998E-2</v>
      </c>
      <c r="AR29">
        <f t="shared" si="34"/>
        <v>2.7890000000000001</v>
      </c>
      <c r="AS29">
        <f t="shared" si="35"/>
        <v>0.184</v>
      </c>
      <c r="AT29">
        <f t="shared" si="3"/>
        <v>0</v>
      </c>
      <c r="AU29">
        <f t="shared" si="4"/>
        <v>6.1040000000000001</v>
      </c>
      <c r="AV29">
        <f t="shared" si="36"/>
        <v>33.581000000000003</v>
      </c>
      <c r="AW29">
        <f t="shared" si="37"/>
        <v>0.41</v>
      </c>
      <c r="AX29">
        <f t="shared" si="38"/>
        <v>0.16200000000000001</v>
      </c>
      <c r="AY29">
        <f t="shared" si="39"/>
        <v>8.4000000000000005E-2</v>
      </c>
      <c r="AZ29">
        <f t="shared" si="40"/>
        <v>8.0000000000000002E-3</v>
      </c>
      <c r="BA29">
        <f t="shared" si="41"/>
        <v>0</v>
      </c>
      <c r="BB29">
        <f t="shared" si="42"/>
        <v>99.111000000000004</v>
      </c>
      <c r="BD29">
        <f t="shared" si="6"/>
        <v>0.9278295605858855</v>
      </c>
      <c r="BE29">
        <f t="shared" si="7"/>
        <v>5.634437683119225E-4</v>
      </c>
      <c r="BF29">
        <f t="shared" si="8"/>
        <v>5.4707728520988631E-2</v>
      </c>
      <c r="BG29">
        <f t="shared" si="9"/>
        <v>2.4212119218369626E-3</v>
      </c>
      <c r="BH29">
        <f t="shared" si="10"/>
        <v>8.4961861811703149E-2</v>
      </c>
      <c r="BI29">
        <f t="shared" si="11"/>
        <v>0</v>
      </c>
      <c r="BJ29">
        <f t="shared" si="12"/>
        <v>0.83318446621212583</v>
      </c>
      <c r="BK29">
        <f t="shared" si="13"/>
        <v>7.3113232781833676E-3</v>
      </c>
      <c r="BL29">
        <f t="shared" si="14"/>
        <v>2.2837036598465691E-3</v>
      </c>
      <c r="BM29">
        <f t="shared" si="15"/>
        <v>1.1246063877642825E-3</v>
      </c>
      <c r="BN29">
        <f t="shared" si="43"/>
        <v>2.5815237121020216E-4</v>
      </c>
      <c r="BO29">
        <f t="shared" si="44"/>
        <v>0</v>
      </c>
      <c r="BP29">
        <f t="shared" si="45"/>
        <v>1.9146460585178564</v>
      </c>
      <c r="BQ29">
        <f t="shared" si="16"/>
        <v>2.089518848257867</v>
      </c>
    </row>
    <row r="30" spans="1:69" x14ac:dyDescent="0.15">
      <c r="A30" t="s">
        <v>106</v>
      </c>
      <c r="B30">
        <v>1183</v>
      </c>
      <c r="C30">
        <f t="shared" si="46"/>
        <v>6.7082039324996234</v>
      </c>
      <c r="D30" s="1">
        <v>55.755000000000003</v>
      </c>
      <c r="E30" s="1">
        <v>4.9000000000000002E-2</v>
      </c>
      <c r="F30" s="1">
        <v>2.8650000000000002</v>
      </c>
      <c r="G30" s="1">
        <v>0.193</v>
      </c>
      <c r="H30" s="1">
        <v>6.1120000000000001</v>
      </c>
      <c r="I30" s="1">
        <v>33.527000000000001</v>
      </c>
      <c r="J30" s="1">
        <v>0.41399999999999998</v>
      </c>
      <c r="K30" s="1">
        <v>0.16800000000000001</v>
      </c>
      <c r="L30" s="1">
        <v>8.4000000000000005E-2</v>
      </c>
      <c r="M30" s="1">
        <v>2E-3</v>
      </c>
      <c r="O30">
        <f t="shared" si="17"/>
        <v>99.169000000000011</v>
      </c>
      <c r="P30">
        <f t="shared" si="47"/>
        <v>24.412497512261066</v>
      </c>
      <c r="Q30" s="1">
        <v>56.006</v>
      </c>
      <c r="R30" s="1">
        <v>40.911000000000001</v>
      </c>
      <c r="S30" s="1">
        <v>10.949</v>
      </c>
      <c r="V30" s="5">
        <v>12</v>
      </c>
      <c r="W30" s="5">
        <v>4</v>
      </c>
      <c r="X30" s="15">
        <v>0</v>
      </c>
      <c r="Z30" s="14">
        <f t="shared" si="18"/>
        <v>1.9379453029357732</v>
      </c>
      <c r="AA30" s="14">
        <f t="shared" si="19"/>
        <v>1.281214264594182E-3</v>
      </c>
      <c r="AB30" s="14">
        <f t="shared" si="20"/>
        <v>0.117357922865576</v>
      </c>
      <c r="AC30" s="14">
        <f t="shared" si="21"/>
        <v>5.30346746282267E-3</v>
      </c>
      <c r="AD30" s="14">
        <f t="shared" si="22"/>
        <v>0</v>
      </c>
      <c r="AE30" s="14">
        <f t="shared" si="23"/>
        <v>0.17765623763152205</v>
      </c>
      <c r="AF30" s="14">
        <f t="shared" si="24"/>
        <v>1.737120130934688</v>
      </c>
      <c r="AG30" s="14">
        <f t="shared" si="25"/>
        <v>1.5417007746806172E-2</v>
      </c>
      <c r="AH30" s="14">
        <f t="shared" si="26"/>
        <v>4.9456301369656197E-3</v>
      </c>
      <c r="AI30" s="14">
        <f t="shared" si="27"/>
        <v>2.3484870247064303E-3</v>
      </c>
      <c r="AJ30" s="14">
        <f t="shared" si="28"/>
        <v>1.347732639571827E-4</v>
      </c>
      <c r="AK30" s="14">
        <f t="shared" si="29"/>
        <v>0</v>
      </c>
      <c r="AL30" s="14">
        <f t="shared" si="30"/>
        <v>3.9995101742674111</v>
      </c>
      <c r="AM30" s="14">
        <f t="shared" si="31"/>
        <v>0.90721828379125469</v>
      </c>
      <c r="AN30" s="11">
        <f t="shared" si="2"/>
        <v>0</v>
      </c>
      <c r="AP30">
        <f t="shared" si="32"/>
        <v>55.755000000000003</v>
      </c>
      <c r="AQ30">
        <f t="shared" si="33"/>
        <v>4.9000000000000002E-2</v>
      </c>
      <c r="AR30">
        <f t="shared" si="34"/>
        <v>2.8650000000000002</v>
      </c>
      <c r="AS30">
        <f t="shared" si="35"/>
        <v>0.193</v>
      </c>
      <c r="AT30">
        <f t="shared" si="3"/>
        <v>0</v>
      </c>
      <c r="AU30">
        <f t="shared" si="4"/>
        <v>6.1120000000000001</v>
      </c>
      <c r="AV30">
        <f t="shared" si="36"/>
        <v>33.527000000000001</v>
      </c>
      <c r="AW30">
        <f t="shared" si="37"/>
        <v>0.41399999999999998</v>
      </c>
      <c r="AX30">
        <f t="shared" si="38"/>
        <v>0.16800000000000001</v>
      </c>
      <c r="AY30">
        <f t="shared" si="39"/>
        <v>8.4000000000000005E-2</v>
      </c>
      <c r="AZ30">
        <f t="shared" si="40"/>
        <v>2E-3</v>
      </c>
      <c r="BA30">
        <f t="shared" si="41"/>
        <v>0</v>
      </c>
      <c r="BB30">
        <f t="shared" si="42"/>
        <v>99.169000000000011</v>
      </c>
      <c r="BD30">
        <f t="shared" si="6"/>
        <v>0.92801264980026643</v>
      </c>
      <c r="BE30">
        <f t="shared" si="7"/>
        <v>6.1352765882853784E-4</v>
      </c>
      <c r="BF30">
        <f t="shared" si="8"/>
        <v>5.6198509219301696E-2</v>
      </c>
      <c r="BG30">
        <f t="shared" si="9"/>
        <v>2.5396407658398578E-3</v>
      </c>
      <c r="BH30">
        <f t="shared" si="10"/>
        <v>8.5073214186292531E-2</v>
      </c>
      <c r="BI30">
        <f t="shared" si="11"/>
        <v>0</v>
      </c>
      <c r="BJ30">
        <f t="shared" si="12"/>
        <v>0.83184466212125718</v>
      </c>
      <c r="BK30">
        <f t="shared" si="13"/>
        <v>7.3826532613851569E-3</v>
      </c>
      <c r="BL30">
        <f t="shared" si="14"/>
        <v>2.3682852768779237E-3</v>
      </c>
      <c r="BM30">
        <f t="shared" si="15"/>
        <v>1.1246063877642825E-3</v>
      </c>
      <c r="BN30">
        <f t="shared" si="43"/>
        <v>6.453809280255054E-5</v>
      </c>
      <c r="BO30">
        <f t="shared" si="44"/>
        <v>0</v>
      </c>
      <c r="BP30">
        <f t="shared" si="45"/>
        <v>1.9152222867706161</v>
      </c>
      <c r="BQ30">
        <f t="shared" si="16"/>
        <v>2.0882746623689576</v>
      </c>
    </row>
    <row r="31" spans="1:69" x14ac:dyDescent="0.15">
      <c r="A31" t="s">
        <v>107</v>
      </c>
      <c r="B31">
        <v>1184</v>
      </c>
      <c r="C31">
        <f t="shared" si="46"/>
        <v>5.0000000000039799</v>
      </c>
      <c r="D31" s="1">
        <v>55.886000000000003</v>
      </c>
      <c r="E31" s="1">
        <v>4.3999999999999997E-2</v>
      </c>
      <c r="F31" s="1">
        <v>2.911</v>
      </c>
      <c r="G31" s="1">
        <v>0.19900000000000001</v>
      </c>
      <c r="H31" s="1">
        <v>6.1150000000000002</v>
      </c>
      <c r="I31" s="1">
        <v>33.554000000000002</v>
      </c>
      <c r="J31" s="1">
        <v>0.41599999999999998</v>
      </c>
      <c r="K31" s="1">
        <v>0.17</v>
      </c>
      <c r="L31" s="1">
        <v>9.2999999999999999E-2</v>
      </c>
      <c r="M31" s="1">
        <v>7.0000000000000001E-3</v>
      </c>
      <c r="O31">
        <f t="shared" si="17"/>
        <v>99.39500000000001</v>
      </c>
      <c r="P31">
        <f t="shared" si="47"/>
        <v>24.469291165014532</v>
      </c>
      <c r="Q31" s="1">
        <v>56.003</v>
      </c>
      <c r="R31" s="1">
        <v>40.906999999999996</v>
      </c>
      <c r="S31" s="1">
        <v>10.949</v>
      </c>
      <c r="V31" s="5">
        <v>12</v>
      </c>
      <c r="W31" s="5">
        <v>4</v>
      </c>
      <c r="X31" s="15">
        <v>0</v>
      </c>
      <c r="Z31" s="14">
        <f t="shared" si="18"/>
        <v>1.9379900582131451</v>
      </c>
      <c r="AA31" s="14">
        <f t="shared" si="19"/>
        <v>1.147807835319077E-3</v>
      </c>
      <c r="AB31" s="14">
        <f t="shared" si="20"/>
        <v>0.11896544041137005</v>
      </c>
      <c r="AC31" s="14">
        <f t="shared" si="21"/>
        <v>5.455649981321465E-3</v>
      </c>
      <c r="AD31" s="14">
        <f t="shared" si="22"/>
        <v>0</v>
      </c>
      <c r="AE31" s="14">
        <f t="shared" si="23"/>
        <v>0.17733089238164818</v>
      </c>
      <c r="AF31" s="14">
        <f t="shared" si="24"/>
        <v>1.7344839372339345</v>
      </c>
      <c r="AG31" s="14">
        <f t="shared" si="25"/>
        <v>1.5455530035048496E-2</v>
      </c>
      <c r="AH31" s="14">
        <f t="shared" si="26"/>
        <v>4.9928911386694077E-3</v>
      </c>
      <c r="AI31" s="14">
        <f t="shared" si="27"/>
        <v>2.5940757322387002E-3</v>
      </c>
      <c r="AJ31" s="14">
        <f t="shared" si="28"/>
        <v>4.7061158499040053E-4</v>
      </c>
      <c r="AK31" s="14">
        <f t="shared" si="29"/>
        <v>0</v>
      </c>
      <c r="AL31" s="14">
        <f t="shared" si="30"/>
        <v>3.9988868945476859</v>
      </c>
      <c r="AM31" s="14">
        <f t="shared" si="31"/>
        <v>0.90724473435677611</v>
      </c>
      <c r="AN31" s="11">
        <f t="shared" si="2"/>
        <v>0</v>
      </c>
      <c r="AP31">
        <f t="shared" si="32"/>
        <v>55.886000000000003</v>
      </c>
      <c r="AQ31">
        <f t="shared" si="33"/>
        <v>4.3999999999999997E-2</v>
      </c>
      <c r="AR31">
        <f t="shared" si="34"/>
        <v>2.911</v>
      </c>
      <c r="AS31">
        <f t="shared" si="35"/>
        <v>0.19900000000000001</v>
      </c>
      <c r="AT31">
        <f t="shared" si="3"/>
        <v>0</v>
      </c>
      <c r="AU31">
        <f t="shared" si="4"/>
        <v>6.1150000000000002</v>
      </c>
      <c r="AV31">
        <f t="shared" si="36"/>
        <v>33.554000000000002</v>
      </c>
      <c r="AW31">
        <f t="shared" si="37"/>
        <v>0.41599999999999998</v>
      </c>
      <c r="AX31">
        <f t="shared" si="38"/>
        <v>0.17</v>
      </c>
      <c r="AY31">
        <f t="shared" si="39"/>
        <v>9.2999999999999999E-2</v>
      </c>
      <c r="AZ31">
        <f t="shared" si="40"/>
        <v>7.0000000000000001E-3</v>
      </c>
      <c r="BA31">
        <f t="shared" si="41"/>
        <v>0</v>
      </c>
      <c r="BB31">
        <f t="shared" si="42"/>
        <v>99.39500000000001</v>
      </c>
      <c r="BD31">
        <f t="shared" si="6"/>
        <v>0.93019307589880162</v>
      </c>
      <c r="BE31">
        <f t="shared" si="7"/>
        <v>5.5092279568276861E-4</v>
      </c>
      <c r="BF31">
        <f t="shared" si="8"/>
        <v>5.7100823852491177E-2</v>
      </c>
      <c r="BG31">
        <f t="shared" si="9"/>
        <v>2.6185933285084546E-3</v>
      </c>
      <c r="BH31">
        <f t="shared" si="10"/>
        <v>8.5114971326763558E-2</v>
      </c>
      <c r="BI31">
        <f t="shared" si="11"/>
        <v>0</v>
      </c>
      <c r="BJ31">
        <f t="shared" si="12"/>
        <v>0.83251456416669145</v>
      </c>
      <c r="BK31">
        <f t="shared" si="13"/>
        <v>7.4183182529860515E-3</v>
      </c>
      <c r="BL31">
        <f t="shared" si="14"/>
        <v>2.3964791492217083E-3</v>
      </c>
      <c r="BM31">
        <f t="shared" si="15"/>
        <v>1.2450999293104556E-3</v>
      </c>
      <c r="BN31">
        <f t="shared" si="43"/>
        <v>2.258833248089269E-4</v>
      </c>
      <c r="BO31">
        <f t="shared" si="44"/>
        <v>0</v>
      </c>
      <c r="BP31">
        <f t="shared" si="45"/>
        <v>1.9193787320252664</v>
      </c>
      <c r="BQ31">
        <f t="shared" si="16"/>
        <v>2.0834277403543955</v>
      </c>
    </row>
    <row r="32" spans="1:69" x14ac:dyDescent="0.15">
      <c r="A32" t="s">
        <v>108</v>
      </c>
      <c r="B32">
        <v>1185</v>
      </c>
      <c r="C32">
        <f t="shared" si="46"/>
        <v>5.8309518948414594</v>
      </c>
      <c r="D32" s="1">
        <v>55.893999999999998</v>
      </c>
      <c r="E32" s="1">
        <v>4.7E-2</v>
      </c>
      <c r="F32" s="1">
        <v>2.97</v>
      </c>
      <c r="G32" s="1">
        <v>0.21099999999999999</v>
      </c>
      <c r="H32" s="1">
        <v>6.1449999999999996</v>
      </c>
      <c r="I32" s="1">
        <v>33.548000000000002</v>
      </c>
      <c r="J32" s="1">
        <v>0.42699999999999999</v>
      </c>
      <c r="K32" s="1">
        <v>0.16900000000000001</v>
      </c>
      <c r="L32" s="1">
        <v>8.3000000000000004E-2</v>
      </c>
      <c r="M32" s="1">
        <v>0.01</v>
      </c>
      <c r="O32">
        <f t="shared" si="17"/>
        <v>99.504000000000005</v>
      </c>
      <c r="P32">
        <f t="shared" si="47"/>
        <v>24.49205846475504</v>
      </c>
      <c r="Q32" s="1">
        <v>56</v>
      </c>
      <c r="R32" s="1">
        <v>40.902000000000001</v>
      </c>
      <c r="S32" s="1">
        <v>10.949</v>
      </c>
      <c r="V32" s="5">
        <v>12</v>
      </c>
      <c r="W32" s="5">
        <v>4</v>
      </c>
      <c r="X32" s="15">
        <v>0</v>
      </c>
      <c r="Z32" s="14">
        <f t="shared" si="18"/>
        <v>1.9364657062150099</v>
      </c>
      <c r="AA32" s="14">
        <f t="shared" si="19"/>
        <v>1.2249277340646097E-3</v>
      </c>
      <c r="AB32" s="14">
        <f t="shared" si="20"/>
        <v>0.12126379676391585</v>
      </c>
      <c r="AC32" s="14">
        <f t="shared" si="21"/>
        <v>5.7792566264179375E-3</v>
      </c>
      <c r="AD32" s="14">
        <f t="shared" si="22"/>
        <v>0</v>
      </c>
      <c r="AE32" s="14">
        <f t="shared" si="23"/>
        <v>0.17803522046647796</v>
      </c>
      <c r="AF32" s="14">
        <f t="shared" si="24"/>
        <v>1.732561732058693</v>
      </c>
      <c r="AG32" s="14">
        <f t="shared" si="25"/>
        <v>1.5849462881644572E-2</v>
      </c>
      <c r="AH32" s="14">
        <f t="shared" si="26"/>
        <v>4.9589072064341226E-3</v>
      </c>
      <c r="AI32" s="14">
        <f t="shared" si="27"/>
        <v>2.3129907499503041E-3</v>
      </c>
      <c r="AJ32" s="14">
        <f t="shared" si="28"/>
        <v>6.716773063008719E-4</v>
      </c>
      <c r="AK32" s="14">
        <f t="shared" si="29"/>
        <v>0</v>
      </c>
      <c r="AL32" s="14">
        <f t="shared" si="30"/>
        <v>3.9991236780089094</v>
      </c>
      <c r="AM32" s="14">
        <f t="shared" si="31"/>
        <v>0.90681696616799534</v>
      </c>
      <c r="AN32" s="11">
        <f t="shared" si="2"/>
        <v>0</v>
      </c>
      <c r="AP32">
        <f t="shared" si="32"/>
        <v>55.893999999999998</v>
      </c>
      <c r="AQ32">
        <f t="shared" si="33"/>
        <v>4.7E-2</v>
      </c>
      <c r="AR32">
        <f t="shared" si="34"/>
        <v>2.97</v>
      </c>
      <c r="AS32">
        <f t="shared" si="35"/>
        <v>0.21099999999999999</v>
      </c>
      <c r="AT32">
        <f t="shared" si="3"/>
        <v>0</v>
      </c>
      <c r="AU32">
        <f t="shared" si="4"/>
        <v>6.1449999999999996</v>
      </c>
      <c r="AV32">
        <f t="shared" si="36"/>
        <v>33.548000000000002</v>
      </c>
      <c r="AW32">
        <f t="shared" si="37"/>
        <v>0.42699999999999999</v>
      </c>
      <c r="AX32">
        <f t="shared" si="38"/>
        <v>0.16900000000000001</v>
      </c>
      <c r="AY32">
        <f t="shared" si="39"/>
        <v>8.3000000000000004E-2</v>
      </c>
      <c r="AZ32">
        <f t="shared" si="40"/>
        <v>0.01</v>
      </c>
      <c r="BA32">
        <f t="shared" si="41"/>
        <v>0</v>
      </c>
      <c r="BB32">
        <f t="shared" si="42"/>
        <v>99.504000000000005</v>
      </c>
      <c r="BD32">
        <f t="shared" si="6"/>
        <v>0.93032623169107853</v>
      </c>
      <c r="BE32">
        <f t="shared" si="7"/>
        <v>5.8848571357023017E-4</v>
      </c>
      <c r="BF32">
        <f t="shared" si="8"/>
        <v>5.8258140447234215E-2</v>
      </c>
      <c r="BG32">
        <f t="shared" si="9"/>
        <v>2.7764984538456473E-3</v>
      </c>
      <c r="BH32">
        <f t="shared" si="10"/>
        <v>8.5532542731473746E-2</v>
      </c>
      <c r="BI32">
        <f t="shared" si="11"/>
        <v>0</v>
      </c>
      <c r="BJ32">
        <f t="shared" si="12"/>
        <v>0.83236569704548391</v>
      </c>
      <c r="BK32">
        <f t="shared" si="13"/>
        <v>7.6144757067909711E-3</v>
      </c>
      <c r="BL32">
        <f t="shared" si="14"/>
        <v>2.3823822130498162E-3</v>
      </c>
      <c r="BM32">
        <f t="shared" si="15"/>
        <v>1.1112182164813742E-3</v>
      </c>
      <c r="BN32">
        <f t="shared" si="43"/>
        <v>3.2269046401275274E-4</v>
      </c>
      <c r="BO32">
        <f t="shared" si="44"/>
        <v>0</v>
      </c>
      <c r="BP32">
        <f t="shared" si="45"/>
        <v>1.9212783626830214</v>
      </c>
      <c r="BQ32">
        <f t="shared" si="16"/>
        <v>2.0814910299745555</v>
      </c>
    </row>
    <row r="33" spans="1:69" x14ac:dyDescent="0.15">
      <c r="A33" t="s">
        <v>109</v>
      </c>
      <c r="B33">
        <v>1186</v>
      </c>
      <c r="C33">
        <f t="shared" si="46"/>
        <v>7.2111025509269382</v>
      </c>
      <c r="D33" s="1">
        <v>55.58</v>
      </c>
      <c r="E33" s="1">
        <v>4.7E-2</v>
      </c>
      <c r="F33" s="1">
        <v>2.9940000000000002</v>
      </c>
      <c r="G33" s="1">
        <v>0.216</v>
      </c>
      <c r="H33" s="1">
        <v>6.1319999999999997</v>
      </c>
      <c r="I33" s="1">
        <v>33.353000000000002</v>
      </c>
      <c r="J33" s="1">
        <v>0.42599999999999999</v>
      </c>
      <c r="K33" s="1">
        <v>0.17</v>
      </c>
      <c r="L33" s="1">
        <v>8.7999999999999995E-2</v>
      </c>
      <c r="M33" s="1">
        <v>7.0000000000000001E-3</v>
      </c>
      <c r="O33">
        <f t="shared" si="17"/>
        <v>99.013000000000005</v>
      </c>
      <c r="P33">
        <f t="shared" si="47"/>
        <v>24.367563545664414</v>
      </c>
      <c r="Q33" s="1">
        <v>55.996000000000002</v>
      </c>
      <c r="R33" s="1">
        <v>40.896000000000001</v>
      </c>
      <c r="S33" s="1">
        <v>10.949</v>
      </c>
      <c r="V33" s="5">
        <v>12</v>
      </c>
      <c r="W33" s="5">
        <v>4</v>
      </c>
      <c r="X33" s="15">
        <v>0</v>
      </c>
      <c r="Z33" s="14">
        <f t="shared" si="18"/>
        <v>1.9354249809726631</v>
      </c>
      <c r="AA33" s="14">
        <f t="shared" si="19"/>
        <v>1.2311859419834464E-3</v>
      </c>
      <c r="AB33" s="14">
        <f t="shared" si="20"/>
        <v>0.1228682545298094</v>
      </c>
      <c r="AC33" s="14">
        <f t="shared" si="21"/>
        <v>5.9464319829465768E-3</v>
      </c>
      <c r="AD33" s="14">
        <f t="shared" si="22"/>
        <v>0</v>
      </c>
      <c r="AE33" s="14">
        <f t="shared" si="23"/>
        <v>0.17856624488552114</v>
      </c>
      <c r="AF33" s="14">
        <f t="shared" si="24"/>
        <v>1.7312913811242363</v>
      </c>
      <c r="AG33" s="14">
        <f t="shared" si="25"/>
        <v>1.5893130643551884E-2</v>
      </c>
      <c r="AH33" s="14">
        <f t="shared" si="26"/>
        <v>5.0137350333927886E-3</v>
      </c>
      <c r="AI33" s="14">
        <f t="shared" si="27"/>
        <v>2.4648565878848533E-3</v>
      </c>
      <c r="AJ33" s="14">
        <f t="shared" si="28"/>
        <v>4.7257625396889496E-4</v>
      </c>
      <c r="AK33" s="14">
        <f t="shared" si="29"/>
        <v>0</v>
      </c>
      <c r="AL33" s="14">
        <f t="shared" si="30"/>
        <v>3.999172777955958</v>
      </c>
      <c r="AM33" s="14">
        <f t="shared" si="31"/>
        <v>0.90650285002730935</v>
      </c>
      <c r="AN33" s="11">
        <f t="shared" si="2"/>
        <v>0</v>
      </c>
      <c r="AP33">
        <f t="shared" si="32"/>
        <v>55.58</v>
      </c>
      <c r="AQ33">
        <f t="shared" si="33"/>
        <v>4.7E-2</v>
      </c>
      <c r="AR33">
        <f t="shared" si="34"/>
        <v>2.9940000000000002</v>
      </c>
      <c r="AS33">
        <f t="shared" si="35"/>
        <v>0.216</v>
      </c>
      <c r="AT33">
        <f t="shared" si="3"/>
        <v>0</v>
      </c>
      <c r="AU33">
        <f t="shared" si="4"/>
        <v>6.1319999999999997</v>
      </c>
      <c r="AV33">
        <f t="shared" si="36"/>
        <v>33.353000000000002</v>
      </c>
      <c r="AW33">
        <f t="shared" si="37"/>
        <v>0.42599999999999999</v>
      </c>
      <c r="AX33">
        <f t="shared" si="38"/>
        <v>0.17</v>
      </c>
      <c r="AY33">
        <f t="shared" si="39"/>
        <v>8.7999999999999995E-2</v>
      </c>
      <c r="AZ33">
        <f t="shared" si="40"/>
        <v>7.0000000000000001E-3</v>
      </c>
      <c r="BA33">
        <f t="shared" si="41"/>
        <v>0</v>
      </c>
      <c r="BB33">
        <f t="shared" si="42"/>
        <v>99.013000000000005</v>
      </c>
      <c r="BD33">
        <f t="shared" si="6"/>
        <v>0.92509986684420775</v>
      </c>
      <c r="BE33">
        <f t="shared" si="7"/>
        <v>5.8848571357023017E-4</v>
      </c>
      <c r="BF33">
        <f t="shared" si="8"/>
        <v>5.872891329933308E-2</v>
      </c>
      <c r="BG33">
        <f t="shared" si="9"/>
        <v>2.8422922560694779E-3</v>
      </c>
      <c r="BH33">
        <f t="shared" si="10"/>
        <v>8.5351595122765994E-2</v>
      </c>
      <c r="BI33">
        <f t="shared" si="11"/>
        <v>0</v>
      </c>
      <c r="BJ33">
        <f t="shared" si="12"/>
        <v>0.82752751560623661</v>
      </c>
      <c r="BK33">
        <f t="shared" si="13"/>
        <v>7.5966432109905238E-3</v>
      </c>
      <c r="BL33">
        <f t="shared" si="14"/>
        <v>2.3964791492217083E-3</v>
      </c>
      <c r="BM33">
        <f t="shared" si="15"/>
        <v>1.1781590728959148E-3</v>
      </c>
      <c r="BN33">
        <f t="shared" si="43"/>
        <v>2.258833248089269E-4</v>
      </c>
      <c r="BO33">
        <f t="shared" si="44"/>
        <v>0</v>
      </c>
      <c r="BP33">
        <f t="shared" si="45"/>
        <v>1.9115358336001003</v>
      </c>
      <c r="BQ33">
        <f t="shared" si="16"/>
        <v>2.0921254562223388</v>
      </c>
    </row>
    <row r="34" spans="1:69" x14ac:dyDescent="0.15">
      <c r="A34" t="s">
        <v>110</v>
      </c>
      <c r="B34">
        <v>1187</v>
      </c>
      <c r="C34">
        <f t="shared" si="46"/>
        <v>5.8309518948475532</v>
      </c>
      <c r="D34" s="1">
        <v>55.665999999999997</v>
      </c>
      <c r="E34" s="1">
        <v>5.3999999999999999E-2</v>
      </c>
      <c r="F34" s="1">
        <v>3.0539999999999998</v>
      </c>
      <c r="G34" s="1">
        <v>0.224</v>
      </c>
      <c r="H34" s="1">
        <v>6.1680000000000001</v>
      </c>
      <c r="I34" s="1">
        <v>33.335000000000001</v>
      </c>
      <c r="J34" s="1">
        <v>0.432</v>
      </c>
      <c r="K34" s="1">
        <v>0.161</v>
      </c>
      <c r="L34" s="1">
        <v>8.6999999999999994E-2</v>
      </c>
      <c r="M34" s="1">
        <v>0.01</v>
      </c>
      <c r="O34">
        <f t="shared" si="17"/>
        <v>99.191000000000017</v>
      </c>
      <c r="P34">
        <f t="shared" si="47"/>
        <v>24.410310859734409</v>
      </c>
      <c r="Q34" s="1">
        <v>55.993000000000002</v>
      </c>
      <c r="R34" s="1">
        <v>40.890999999999998</v>
      </c>
      <c r="S34" s="1">
        <v>10.949</v>
      </c>
      <c r="V34" s="5">
        <v>12</v>
      </c>
      <c r="W34" s="5">
        <v>4</v>
      </c>
      <c r="X34" s="15">
        <v>0</v>
      </c>
      <c r="Z34" s="14">
        <f t="shared" si="18"/>
        <v>1.9350251423570828</v>
      </c>
      <c r="AA34" s="14">
        <f t="shared" si="19"/>
        <v>1.4120768952233329E-3</v>
      </c>
      <c r="AB34" s="14">
        <f t="shared" si="20"/>
        <v>0.12511106546527725</v>
      </c>
      <c r="AC34" s="14">
        <f t="shared" si="21"/>
        <v>6.1558711373104714E-3</v>
      </c>
      <c r="AD34" s="14">
        <f t="shared" si="22"/>
        <v>0</v>
      </c>
      <c r="AE34" s="14">
        <f t="shared" si="23"/>
        <v>0.17930003811761303</v>
      </c>
      <c r="AF34" s="14">
        <f t="shared" si="24"/>
        <v>1.7273268353841527</v>
      </c>
      <c r="AG34" s="14">
        <f t="shared" si="25"/>
        <v>1.6088753517660478E-2</v>
      </c>
      <c r="AH34" s="14">
        <f t="shared" si="26"/>
        <v>4.7399867800861726E-3</v>
      </c>
      <c r="AI34" s="14">
        <f t="shared" si="27"/>
        <v>2.4325794499479455E-3</v>
      </c>
      <c r="AJ34" s="14">
        <f t="shared" si="28"/>
        <v>6.7392668409258947E-4</v>
      </c>
      <c r="AK34" s="14">
        <f t="shared" si="29"/>
        <v>0</v>
      </c>
      <c r="AL34" s="14">
        <f t="shared" si="30"/>
        <v>3.9982662757884468</v>
      </c>
      <c r="AM34" s="14">
        <f t="shared" si="31"/>
        <v>0.90595955579483389</v>
      </c>
      <c r="AN34" s="11">
        <f t="shared" si="2"/>
        <v>0</v>
      </c>
      <c r="AP34">
        <f t="shared" si="32"/>
        <v>55.665999999999997</v>
      </c>
      <c r="AQ34">
        <f t="shared" si="33"/>
        <v>5.3999999999999999E-2</v>
      </c>
      <c r="AR34">
        <f t="shared" si="34"/>
        <v>3.0539999999999998</v>
      </c>
      <c r="AS34">
        <f t="shared" si="35"/>
        <v>0.224</v>
      </c>
      <c r="AT34">
        <f t="shared" si="3"/>
        <v>0</v>
      </c>
      <c r="AU34">
        <f t="shared" si="4"/>
        <v>6.1680000000000001</v>
      </c>
      <c r="AV34">
        <f t="shared" si="36"/>
        <v>33.335000000000001</v>
      </c>
      <c r="AW34">
        <f t="shared" si="37"/>
        <v>0.432</v>
      </c>
      <c r="AX34">
        <f t="shared" si="38"/>
        <v>0.161</v>
      </c>
      <c r="AY34">
        <f t="shared" si="39"/>
        <v>8.6999999999999994E-2</v>
      </c>
      <c r="AZ34">
        <f t="shared" si="40"/>
        <v>0.01</v>
      </c>
      <c r="BA34">
        <f t="shared" si="41"/>
        <v>0</v>
      </c>
      <c r="BB34">
        <f t="shared" si="42"/>
        <v>99.191000000000017</v>
      </c>
      <c r="BD34">
        <f t="shared" si="6"/>
        <v>0.92653129161118508</v>
      </c>
      <c r="BE34">
        <f t="shared" si="7"/>
        <v>6.7613252197430695E-4</v>
      </c>
      <c r="BF34">
        <f t="shared" si="8"/>
        <v>5.9905845429580225E-2</v>
      </c>
      <c r="BG34">
        <f t="shared" si="9"/>
        <v>2.9475623396276068E-3</v>
      </c>
      <c r="BH34">
        <f t="shared" si="10"/>
        <v>8.585268080841825E-2</v>
      </c>
      <c r="BI34">
        <f t="shared" si="11"/>
        <v>0</v>
      </c>
      <c r="BJ34">
        <f t="shared" si="12"/>
        <v>0.82708091424261376</v>
      </c>
      <c r="BK34">
        <f t="shared" si="13"/>
        <v>7.7036381857932077E-3</v>
      </c>
      <c r="BL34">
        <f t="shared" si="14"/>
        <v>2.2696067236746766E-3</v>
      </c>
      <c r="BM34">
        <f t="shared" si="15"/>
        <v>1.1647709016130068E-3</v>
      </c>
      <c r="BN34">
        <f t="shared" si="43"/>
        <v>3.2269046401275274E-4</v>
      </c>
      <c r="BO34">
        <f t="shared" si="44"/>
        <v>0</v>
      </c>
      <c r="BP34">
        <f t="shared" si="45"/>
        <v>1.9144551332284929</v>
      </c>
      <c r="BQ34">
        <f t="shared" si="16"/>
        <v>2.0884617280353095</v>
      </c>
    </row>
    <row r="35" spans="1:69" x14ac:dyDescent="0.15">
      <c r="A35" t="s">
        <v>111</v>
      </c>
      <c r="B35">
        <v>1188</v>
      </c>
      <c r="C35">
        <f t="shared" si="46"/>
        <v>5.6568542494942697</v>
      </c>
      <c r="D35" s="1">
        <v>55.661999999999999</v>
      </c>
      <c r="E35" s="1">
        <v>6.8000000000000005E-2</v>
      </c>
      <c r="F35" s="1">
        <v>3.05</v>
      </c>
      <c r="G35" s="1">
        <v>0.22800000000000001</v>
      </c>
      <c r="H35" s="1">
        <v>6.15</v>
      </c>
      <c r="I35" s="1">
        <v>33.380000000000003</v>
      </c>
      <c r="J35" s="1">
        <v>0.435</v>
      </c>
      <c r="K35" s="1">
        <v>0.159</v>
      </c>
      <c r="L35" s="1">
        <v>8.7999999999999995E-2</v>
      </c>
      <c r="M35" s="1">
        <v>1.2999999999999999E-2</v>
      </c>
      <c r="O35">
        <f t="shared" si="17"/>
        <v>99.233000000000018</v>
      </c>
      <c r="P35">
        <f t="shared" si="47"/>
        <v>24.419926934307199</v>
      </c>
      <c r="Q35" s="1">
        <v>55.988999999999997</v>
      </c>
      <c r="R35" s="1">
        <v>40.887</v>
      </c>
      <c r="S35" s="1">
        <v>10.949</v>
      </c>
      <c r="V35" s="5">
        <v>12</v>
      </c>
      <c r="W35" s="5">
        <v>4</v>
      </c>
      <c r="X35" s="15">
        <v>0</v>
      </c>
      <c r="Z35" s="14">
        <f t="shared" si="18"/>
        <v>1.9341241778589719</v>
      </c>
      <c r="AA35" s="14">
        <f t="shared" si="19"/>
        <v>1.777470697266903E-3</v>
      </c>
      <c r="AB35" s="14">
        <f t="shared" si="20"/>
        <v>0.12489799859782133</v>
      </c>
      <c r="AC35" s="14">
        <f t="shared" si="21"/>
        <v>6.2633300630082888E-3</v>
      </c>
      <c r="AD35" s="14">
        <f t="shared" si="22"/>
        <v>0</v>
      </c>
      <c r="AE35" s="14">
        <f t="shared" si="23"/>
        <v>0.17870639028632682</v>
      </c>
      <c r="AF35" s="14">
        <f t="shared" si="24"/>
        <v>1.7289775053571437</v>
      </c>
      <c r="AG35" s="14">
        <f t="shared" si="25"/>
        <v>1.6194101550069909E-2</v>
      </c>
      <c r="AH35" s="14">
        <f t="shared" si="26"/>
        <v>4.6792616320369294E-3</v>
      </c>
      <c r="AI35" s="14">
        <f t="shared" si="27"/>
        <v>2.459571222215769E-3</v>
      </c>
      <c r="AJ35" s="14">
        <f t="shared" si="28"/>
        <v>8.7575969696847495E-4</v>
      </c>
      <c r="AK35" s="14">
        <f t="shared" si="29"/>
        <v>0</v>
      </c>
      <c r="AL35" s="14">
        <f t="shared" si="30"/>
        <v>3.9989555669618295</v>
      </c>
      <c r="AM35" s="14">
        <f t="shared" si="31"/>
        <v>0.90632285008305935</v>
      </c>
      <c r="AN35" s="11">
        <f t="shared" si="2"/>
        <v>0</v>
      </c>
      <c r="AP35">
        <f t="shared" si="32"/>
        <v>55.661999999999999</v>
      </c>
      <c r="AQ35">
        <f t="shared" si="33"/>
        <v>6.8000000000000005E-2</v>
      </c>
      <c r="AR35">
        <f t="shared" si="34"/>
        <v>3.05</v>
      </c>
      <c r="AS35">
        <f t="shared" si="35"/>
        <v>0.22800000000000001</v>
      </c>
      <c r="AT35">
        <f t="shared" si="3"/>
        <v>0</v>
      </c>
      <c r="AU35">
        <f t="shared" si="4"/>
        <v>6.15</v>
      </c>
      <c r="AV35">
        <f t="shared" si="36"/>
        <v>33.380000000000003</v>
      </c>
      <c r="AW35">
        <f t="shared" si="37"/>
        <v>0.435</v>
      </c>
      <c r="AX35">
        <f t="shared" si="38"/>
        <v>0.159</v>
      </c>
      <c r="AY35">
        <f t="shared" si="39"/>
        <v>8.7999999999999995E-2</v>
      </c>
      <c r="AZ35">
        <f t="shared" si="40"/>
        <v>1.2999999999999999E-2</v>
      </c>
      <c r="BA35">
        <f t="shared" si="41"/>
        <v>0</v>
      </c>
      <c r="BB35">
        <f t="shared" si="42"/>
        <v>99.233000000000018</v>
      </c>
      <c r="BD35">
        <f t="shared" si="6"/>
        <v>0.92646471371504657</v>
      </c>
      <c r="BE35">
        <f t="shared" si="7"/>
        <v>8.5142613878246064E-4</v>
      </c>
      <c r="BF35">
        <f t="shared" si="8"/>
        <v>5.9827383287563748E-2</v>
      </c>
      <c r="BG35">
        <f t="shared" si="9"/>
        <v>3.0001973814066715E-3</v>
      </c>
      <c r="BH35">
        <f t="shared" si="10"/>
        <v>8.5602137965592129E-2</v>
      </c>
      <c r="BI35">
        <f t="shared" si="11"/>
        <v>0</v>
      </c>
      <c r="BJ35">
        <f t="shared" si="12"/>
        <v>0.82819741765167088</v>
      </c>
      <c r="BK35">
        <f t="shared" si="13"/>
        <v>7.7571356731945497E-3</v>
      </c>
      <c r="BL35">
        <f t="shared" si="14"/>
        <v>2.241412851330892E-3</v>
      </c>
      <c r="BM35">
        <f t="shared" si="15"/>
        <v>1.1781590728959148E-3</v>
      </c>
      <c r="BN35">
        <f t="shared" si="43"/>
        <v>4.1949760321657848E-4</v>
      </c>
      <c r="BO35">
        <f t="shared" si="44"/>
        <v>0</v>
      </c>
      <c r="BP35">
        <f t="shared" si="45"/>
        <v>1.9155394813407001</v>
      </c>
      <c r="BQ35">
        <f t="shared" si="16"/>
        <v>2.0876393339399777</v>
      </c>
    </row>
    <row r="36" spans="1:69" x14ac:dyDescent="0.15">
      <c r="A36" t="s">
        <v>112</v>
      </c>
      <c r="B36">
        <v>1189</v>
      </c>
      <c r="C36">
        <f t="shared" si="46"/>
        <v>5.8309518948475532</v>
      </c>
      <c r="D36" s="1">
        <v>55.6</v>
      </c>
      <c r="E36" s="1">
        <v>7.0999999999999994E-2</v>
      </c>
      <c r="F36" s="1">
        <v>3.105</v>
      </c>
      <c r="G36" s="1">
        <v>0.23699999999999999</v>
      </c>
      <c r="H36" s="1">
        <v>6.1580000000000004</v>
      </c>
      <c r="I36" s="1">
        <v>33.357999999999997</v>
      </c>
      <c r="J36" s="1">
        <v>0.439</v>
      </c>
      <c r="K36" s="1">
        <v>0.17</v>
      </c>
      <c r="L36" s="1">
        <v>8.6999999999999994E-2</v>
      </c>
      <c r="M36" s="1">
        <v>1.2999999999999999E-2</v>
      </c>
      <c r="O36">
        <f t="shared" si="17"/>
        <v>99.238</v>
      </c>
      <c r="P36">
        <f t="shared" si="47"/>
        <v>24.416406343650603</v>
      </c>
      <c r="Q36" s="1">
        <v>55.985999999999997</v>
      </c>
      <c r="R36" s="1">
        <v>40.881999999999998</v>
      </c>
      <c r="S36" s="1">
        <v>10.949</v>
      </c>
      <c r="V36" s="5">
        <v>12</v>
      </c>
      <c r="W36" s="5">
        <v>4</v>
      </c>
      <c r="X36" s="15">
        <v>0</v>
      </c>
      <c r="Z36" s="14">
        <f t="shared" si="18"/>
        <v>1.9322483928807987</v>
      </c>
      <c r="AA36" s="14">
        <f t="shared" si="19"/>
        <v>1.8561561218781938E-3</v>
      </c>
      <c r="AB36" s="14">
        <f t="shared" si="20"/>
        <v>0.12716859132742292</v>
      </c>
      <c r="AC36" s="14">
        <f t="shared" si="21"/>
        <v>6.5115055317189969E-3</v>
      </c>
      <c r="AD36" s="14">
        <f t="shared" si="22"/>
        <v>0</v>
      </c>
      <c r="AE36" s="14">
        <f t="shared" si="23"/>
        <v>0.1789646549963636</v>
      </c>
      <c r="AF36" s="14">
        <f t="shared" si="24"/>
        <v>1.7280871117264514</v>
      </c>
      <c r="AG36" s="14">
        <f t="shared" si="25"/>
        <v>1.6345369320365549E-2</v>
      </c>
      <c r="AH36" s="14">
        <f t="shared" si="26"/>
        <v>5.0037055129160402E-3</v>
      </c>
      <c r="AI36" s="14">
        <f t="shared" si="27"/>
        <v>2.4319721636543229E-3</v>
      </c>
      <c r="AJ36" s="14">
        <f t="shared" si="28"/>
        <v>8.7588597236556564E-4</v>
      </c>
      <c r="AK36" s="14">
        <f t="shared" si="29"/>
        <v>0</v>
      </c>
      <c r="AL36" s="14">
        <f t="shared" si="30"/>
        <v>3.9994933455539354</v>
      </c>
      <c r="AM36" s="14">
        <f t="shared" si="31"/>
        <v>0.90615637282678141</v>
      </c>
      <c r="AN36" s="11">
        <f t="shared" si="2"/>
        <v>0</v>
      </c>
      <c r="AP36">
        <f t="shared" si="32"/>
        <v>55.6</v>
      </c>
      <c r="AQ36">
        <f t="shared" si="33"/>
        <v>7.0999999999999994E-2</v>
      </c>
      <c r="AR36">
        <f t="shared" si="34"/>
        <v>3.105</v>
      </c>
      <c r="AS36">
        <f t="shared" si="35"/>
        <v>0.23699999999999999</v>
      </c>
      <c r="AT36">
        <f t="shared" si="3"/>
        <v>0</v>
      </c>
      <c r="AU36">
        <f t="shared" si="4"/>
        <v>6.1580000000000004</v>
      </c>
      <c r="AV36">
        <f t="shared" si="36"/>
        <v>33.357999999999997</v>
      </c>
      <c r="AW36">
        <f t="shared" si="37"/>
        <v>0.439</v>
      </c>
      <c r="AX36">
        <f t="shared" si="38"/>
        <v>0.17</v>
      </c>
      <c r="AY36">
        <f t="shared" si="39"/>
        <v>8.6999999999999994E-2</v>
      </c>
      <c r="AZ36">
        <f t="shared" si="40"/>
        <v>1.2999999999999999E-2</v>
      </c>
      <c r="BA36">
        <f t="shared" si="41"/>
        <v>0</v>
      </c>
      <c r="BB36">
        <f t="shared" si="42"/>
        <v>99.238</v>
      </c>
      <c r="BD36">
        <f t="shared" si="6"/>
        <v>0.92543275632490019</v>
      </c>
      <c r="BE36">
        <f t="shared" si="7"/>
        <v>8.8898905666992209E-4</v>
      </c>
      <c r="BF36">
        <f t="shared" si="8"/>
        <v>6.090623774029031E-2</v>
      </c>
      <c r="BG36">
        <f t="shared" si="9"/>
        <v>3.1186262254095662E-3</v>
      </c>
      <c r="BH36">
        <f t="shared" si="10"/>
        <v>8.5713490340181511E-2</v>
      </c>
      <c r="BI36">
        <f t="shared" si="11"/>
        <v>0</v>
      </c>
      <c r="BJ36">
        <f t="shared" si="12"/>
        <v>0.82765157154057611</v>
      </c>
      <c r="BK36">
        <f t="shared" si="13"/>
        <v>7.8284656563963381E-3</v>
      </c>
      <c r="BL36">
        <f t="shared" si="14"/>
        <v>2.3964791492217083E-3</v>
      </c>
      <c r="BM36">
        <f t="shared" si="15"/>
        <v>1.1647709016130068E-3</v>
      </c>
      <c r="BN36">
        <f t="shared" si="43"/>
        <v>4.1949760321657848E-4</v>
      </c>
      <c r="BO36">
        <f t="shared" si="44"/>
        <v>0</v>
      </c>
      <c r="BP36">
        <f t="shared" si="45"/>
        <v>1.9155208845384752</v>
      </c>
      <c r="BQ36">
        <f t="shared" si="16"/>
        <v>2.0879403497172371</v>
      </c>
    </row>
    <row r="37" spans="1:69" x14ac:dyDescent="0.15">
      <c r="A37" t="s">
        <v>113</v>
      </c>
      <c r="B37">
        <v>1190</v>
      </c>
      <c r="C37">
        <f t="shared" si="46"/>
        <v>7.2111025509269382</v>
      </c>
      <c r="D37" s="1">
        <v>55.548000000000002</v>
      </c>
      <c r="E37" s="1">
        <v>7.0999999999999994E-2</v>
      </c>
      <c r="F37" s="1">
        <v>3.121</v>
      </c>
      <c r="G37" s="1">
        <v>0.24299999999999999</v>
      </c>
      <c r="H37" s="1">
        <v>6.1449999999999996</v>
      </c>
      <c r="I37" s="1">
        <v>33.337000000000003</v>
      </c>
      <c r="J37" s="1">
        <v>0.44600000000000001</v>
      </c>
      <c r="K37" s="1">
        <v>0.16200000000000001</v>
      </c>
      <c r="L37" s="1">
        <v>8.1000000000000003E-2</v>
      </c>
      <c r="M37" s="1">
        <v>7.0000000000000001E-3</v>
      </c>
      <c r="O37">
        <f t="shared" si="17"/>
        <v>99.161000000000016</v>
      </c>
      <c r="P37">
        <f t="shared" si="47"/>
        <v>24.399337472213773</v>
      </c>
      <c r="Q37" s="1">
        <v>55.981999999999999</v>
      </c>
      <c r="R37" s="1">
        <v>40.875999999999998</v>
      </c>
      <c r="S37" s="1">
        <v>10.949</v>
      </c>
      <c r="V37" s="5">
        <v>12</v>
      </c>
      <c r="W37" s="5">
        <v>4</v>
      </c>
      <c r="X37" s="15">
        <v>0</v>
      </c>
      <c r="Z37" s="14">
        <f t="shared" si="18"/>
        <v>1.9317917191904819</v>
      </c>
      <c r="AA37" s="14">
        <f t="shared" si="19"/>
        <v>1.8574546198495874E-3</v>
      </c>
      <c r="AB37" s="14">
        <f t="shared" si="20"/>
        <v>0.12791330926727942</v>
      </c>
      <c r="AC37" s="14">
        <f t="shared" si="21"/>
        <v>6.6810243024780971E-3</v>
      </c>
      <c r="AD37" s="14">
        <f t="shared" si="22"/>
        <v>0</v>
      </c>
      <c r="AE37" s="14">
        <f t="shared" si="23"/>
        <v>0.17871177991682183</v>
      </c>
      <c r="AF37" s="14">
        <f t="shared" si="24"/>
        <v>1.7282073664795967</v>
      </c>
      <c r="AG37" s="14">
        <f t="shared" si="25"/>
        <v>1.6617618575757387E-2</v>
      </c>
      <c r="AH37" s="14">
        <f t="shared" si="26"/>
        <v>4.7715726999375332E-3</v>
      </c>
      <c r="AI37" s="14">
        <f t="shared" si="27"/>
        <v>2.2658339307439854E-3</v>
      </c>
      <c r="AJ37" s="14">
        <f t="shared" si="28"/>
        <v>4.719608436857396E-4</v>
      </c>
      <c r="AK37" s="14">
        <f t="shared" si="29"/>
        <v>0</v>
      </c>
      <c r="AL37" s="14">
        <f t="shared" si="30"/>
        <v>3.9992896398266318</v>
      </c>
      <c r="AM37" s="14">
        <f t="shared" si="31"/>
        <v>0.90628245552280462</v>
      </c>
      <c r="AN37" s="11">
        <f t="shared" si="2"/>
        <v>0</v>
      </c>
      <c r="AP37">
        <f t="shared" si="32"/>
        <v>55.548000000000002</v>
      </c>
      <c r="AQ37">
        <f t="shared" si="33"/>
        <v>7.0999999999999994E-2</v>
      </c>
      <c r="AR37">
        <f t="shared" si="34"/>
        <v>3.121</v>
      </c>
      <c r="AS37">
        <f t="shared" si="35"/>
        <v>0.24299999999999999</v>
      </c>
      <c r="AT37">
        <f t="shared" si="3"/>
        <v>0</v>
      </c>
      <c r="AU37">
        <f t="shared" si="4"/>
        <v>6.1449999999999996</v>
      </c>
      <c r="AV37">
        <f t="shared" si="36"/>
        <v>33.337000000000003</v>
      </c>
      <c r="AW37">
        <f t="shared" si="37"/>
        <v>0.44600000000000001</v>
      </c>
      <c r="AX37">
        <f t="shared" si="38"/>
        <v>0.16200000000000001</v>
      </c>
      <c r="AY37">
        <f t="shared" si="39"/>
        <v>8.1000000000000003E-2</v>
      </c>
      <c r="AZ37">
        <f t="shared" si="40"/>
        <v>7.0000000000000001E-3</v>
      </c>
      <c r="BA37">
        <f t="shared" si="41"/>
        <v>0</v>
      </c>
      <c r="BB37">
        <f t="shared" si="42"/>
        <v>99.161000000000016</v>
      </c>
      <c r="BD37">
        <f t="shared" si="6"/>
        <v>0.9245672436750999</v>
      </c>
      <c r="BE37">
        <f t="shared" si="7"/>
        <v>8.8898905666992209E-4</v>
      </c>
      <c r="BF37">
        <f t="shared" si="8"/>
        <v>6.1220086308356222E-2</v>
      </c>
      <c r="BG37">
        <f t="shared" si="9"/>
        <v>3.1975787880781626E-3</v>
      </c>
      <c r="BH37">
        <f t="shared" si="10"/>
        <v>8.5532542731473746E-2</v>
      </c>
      <c r="BI37">
        <f t="shared" si="11"/>
        <v>0</v>
      </c>
      <c r="BJ37">
        <f t="shared" si="12"/>
        <v>0.82713053661634961</v>
      </c>
      <c r="BK37">
        <f t="shared" si="13"/>
        <v>7.9532931269994684E-3</v>
      </c>
      <c r="BL37">
        <f t="shared" si="14"/>
        <v>2.2837036598465691E-3</v>
      </c>
      <c r="BM37">
        <f t="shared" si="15"/>
        <v>1.084441873915558E-3</v>
      </c>
      <c r="BN37">
        <f t="shared" si="43"/>
        <v>2.258833248089269E-4</v>
      </c>
      <c r="BO37">
        <f t="shared" si="44"/>
        <v>0</v>
      </c>
      <c r="BP37">
        <f t="shared" si="45"/>
        <v>1.9140842991615983</v>
      </c>
      <c r="BQ37">
        <f t="shared" si="16"/>
        <v>2.0894009953367205</v>
      </c>
    </row>
    <row r="38" spans="1:69" x14ac:dyDescent="0.15">
      <c r="A38" t="s">
        <v>114</v>
      </c>
      <c r="B38">
        <v>1191</v>
      </c>
      <c r="C38">
        <f t="shared" si="46"/>
        <v>5.8309518948414594</v>
      </c>
      <c r="D38" s="1">
        <v>55.548000000000002</v>
      </c>
      <c r="E38" s="1">
        <v>0.08</v>
      </c>
      <c r="F38" s="1">
        <v>3.1539999999999999</v>
      </c>
      <c r="G38" s="1">
        <v>0.25</v>
      </c>
      <c r="H38" s="1">
        <v>6.1790000000000003</v>
      </c>
      <c r="I38" s="1">
        <v>33.292000000000002</v>
      </c>
      <c r="J38" s="1">
        <v>0.45200000000000001</v>
      </c>
      <c r="K38" s="1">
        <v>0.159</v>
      </c>
      <c r="L38" s="1">
        <v>7.8E-2</v>
      </c>
      <c r="M38" s="1">
        <v>0</v>
      </c>
      <c r="O38">
        <f t="shared" si="17"/>
        <v>99.192000000000007</v>
      </c>
      <c r="P38">
        <f t="shared" si="47"/>
        <v>24.404459735910521</v>
      </c>
      <c r="Q38" s="1">
        <v>55.978999999999999</v>
      </c>
      <c r="R38" s="1">
        <v>40.871000000000002</v>
      </c>
      <c r="S38" s="1">
        <v>10.949</v>
      </c>
      <c r="V38" s="5">
        <v>12</v>
      </c>
      <c r="W38" s="5">
        <v>4</v>
      </c>
      <c r="X38" s="15">
        <v>0</v>
      </c>
      <c r="Z38" s="14">
        <f t="shared" si="18"/>
        <v>1.9313862545049298</v>
      </c>
      <c r="AA38" s="14">
        <f t="shared" si="19"/>
        <v>2.0924673327473581E-3</v>
      </c>
      <c r="AB38" s="14">
        <f t="shared" si="20"/>
        <v>0.12923867334620695</v>
      </c>
      <c r="AC38" s="14">
        <f t="shared" si="21"/>
        <v>6.8720391143003044E-3</v>
      </c>
      <c r="AD38" s="14">
        <f t="shared" si="22"/>
        <v>0</v>
      </c>
      <c r="AE38" s="14">
        <f t="shared" si="23"/>
        <v>0.17966286646531063</v>
      </c>
      <c r="AF38" s="14">
        <f t="shared" si="24"/>
        <v>1.725512298514182</v>
      </c>
      <c r="AG38" s="14">
        <f t="shared" si="25"/>
        <v>1.6837639180564416E-2</v>
      </c>
      <c r="AH38" s="14">
        <f t="shared" si="26"/>
        <v>4.682227281299231E-3</v>
      </c>
      <c r="AI38" s="14">
        <f t="shared" si="27"/>
        <v>2.1814561925282022E-3</v>
      </c>
      <c r="AJ38" s="14">
        <f t="shared" si="28"/>
        <v>0</v>
      </c>
      <c r="AK38" s="14">
        <f t="shared" si="29"/>
        <v>0</v>
      </c>
      <c r="AL38" s="14">
        <f t="shared" si="30"/>
        <v>3.9984659219320688</v>
      </c>
      <c r="AM38" s="14">
        <f t="shared" si="31"/>
        <v>0.90569745513807154</v>
      </c>
      <c r="AN38" s="11">
        <f t="shared" si="2"/>
        <v>0</v>
      </c>
      <c r="AP38">
        <f t="shared" si="32"/>
        <v>55.548000000000002</v>
      </c>
      <c r="AQ38">
        <f t="shared" si="33"/>
        <v>0.08</v>
      </c>
      <c r="AR38">
        <f t="shared" si="34"/>
        <v>3.1539999999999999</v>
      </c>
      <c r="AS38">
        <f t="shared" si="35"/>
        <v>0.25</v>
      </c>
      <c r="AT38">
        <f t="shared" si="3"/>
        <v>0</v>
      </c>
      <c r="AU38">
        <f t="shared" si="4"/>
        <v>6.1790000000000003</v>
      </c>
      <c r="AV38">
        <f t="shared" si="36"/>
        <v>33.292000000000002</v>
      </c>
      <c r="AW38">
        <f t="shared" si="37"/>
        <v>0.45200000000000001</v>
      </c>
      <c r="AX38">
        <f t="shared" si="38"/>
        <v>0.159</v>
      </c>
      <c r="AY38">
        <f t="shared" si="39"/>
        <v>7.8E-2</v>
      </c>
      <c r="AZ38">
        <f t="shared" si="40"/>
        <v>0</v>
      </c>
      <c r="BA38">
        <f t="shared" si="41"/>
        <v>0</v>
      </c>
      <c r="BB38">
        <f t="shared" si="42"/>
        <v>99.192000000000007</v>
      </c>
      <c r="BD38">
        <f t="shared" si="6"/>
        <v>0.9245672436750999</v>
      </c>
      <c r="BE38">
        <f t="shared" si="7"/>
        <v>1.0016778103323065E-3</v>
      </c>
      <c r="BF38">
        <f t="shared" si="8"/>
        <v>6.1867398979992154E-2</v>
      </c>
      <c r="BG38">
        <f t="shared" si="9"/>
        <v>3.2896901111915257E-3</v>
      </c>
      <c r="BH38">
        <f t="shared" si="10"/>
        <v>8.6005790323478659E-2</v>
      </c>
      <c r="BI38">
        <f t="shared" si="11"/>
        <v>0</v>
      </c>
      <c r="BJ38">
        <f t="shared" si="12"/>
        <v>0.8260140332072925</v>
      </c>
      <c r="BK38">
        <f t="shared" si="13"/>
        <v>8.0602881018021523E-3</v>
      </c>
      <c r="BL38">
        <f t="shared" si="14"/>
        <v>2.241412851330892E-3</v>
      </c>
      <c r="BM38">
        <f t="shared" si="15"/>
        <v>1.0442773600668337E-3</v>
      </c>
      <c r="BN38">
        <f t="shared" si="43"/>
        <v>0</v>
      </c>
      <c r="BO38">
        <f t="shared" si="44"/>
        <v>0</v>
      </c>
      <c r="BP38">
        <f t="shared" si="45"/>
        <v>1.9140918124205868</v>
      </c>
      <c r="BQ38">
        <f t="shared" si="16"/>
        <v>2.0889624499650066</v>
      </c>
    </row>
    <row r="39" spans="1:69" x14ac:dyDescent="0.15">
      <c r="A39" t="s">
        <v>115</v>
      </c>
      <c r="B39">
        <v>1192</v>
      </c>
      <c r="C39">
        <f t="shared" si="46"/>
        <v>5.0000000000039799</v>
      </c>
      <c r="D39" s="1">
        <v>55.506</v>
      </c>
      <c r="E39" s="1">
        <v>7.8E-2</v>
      </c>
      <c r="F39" s="1">
        <v>3.1640000000000001</v>
      </c>
      <c r="G39" s="1">
        <v>0.26200000000000001</v>
      </c>
      <c r="H39" s="1">
        <v>6.1669999999999998</v>
      </c>
      <c r="I39" s="1">
        <v>33.348999999999997</v>
      </c>
      <c r="J39" s="1">
        <v>0.45700000000000002</v>
      </c>
      <c r="K39" s="1">
        <v>0.17</v>
      </c>
      <c r="L39" s="1">
        <v>8.5000000000000006E-2</v>
      </c>
      <c r="M39" s="1">
        <v>0.01</v>
      </c>
      <c r="O39">
        <f t="shared" si="17"/>
        <v>99.248000000000005</v>
      </c>
      <c r="P39">
        <f t="shared" si="47"/>
        <v>24.411506627462682</v>
      </c>
      <c r="Q39" s="1">
        <v>55.975999999999999</v>
      </c>
      <c r="R39" s="1">
        <v>40.866999999999997</v>
      </c>
      <c r="S39" s="1">
        <v>10.949</v>
      </c>
      <c r="V39" s="5">
        <v>12</v>
      </c>
      <c r="W39" s="5">
        <v>4</v>
      </c>
      <c r="X39" s="15">
        <v>0</v>
      </c>
      <c r="Z39" s="14">
        <f t="shared" si="18"/>
        <v>1.9293688144404402</v>
      </c>
      <c r="AA39" s="14">
        <f t="shared" si="19"/>
        <v>2.0395667158642512E-3</v>
      </c>
      <c r="AB39" s="14">
        <f t="shared" si="20"/>
        <v>0.12961100878716492</v>
      </c>
      <c r="AC39" s="14">
        <f t="shared" si="21"/>
        <v>7.1998180137111149E-3</v>
      </c>
      <c r="AD39" s="14">
        <f t="shared" si="22"/>
        <v>0</v>
      </c>
      <c r="AE39" s="14">
        <f t="shared" si="23"/>
        <v>0.17926218735238039</v>
      </c>
      <c r="AF39" s="14">
        <f t="shared" si="24"/>
        <v>1.7279676298604691</v>
      </c>
      <c r="AG39" s="14">
        <f t="shared" si="25"/>
        <v>1.7018981947718906E-2</v>
      </c>
      <c r="AH39" s="14">
        <f t="shared" si="26"/>
        <v>5.0047098235993324E-3</v>
      </c>
      <c r="AI39" s="14">
        <f t="shared" si="27"/>
        <v>2.3765416655995978E-3</v>
      </c>
      <c r="AJ39" s="14">
        <f t="shared" si="28"/>
        <v>6.7389367262007526E-4</v>
      </c>
      <c r="AK39" s="14">
        <f t="shared" si="29"/>
        <v>0</v>
      </c>
      <c r="AL39" s="14">
        <f t="shared" si="30"/>
        <v>4.0005231522795679</v>
      </c>
      <c r="AM39" s="14">
        <f t="shared" si="31"/>
        <v>0.90600913128846372</v>
      </c>
      <c r="AN39" s="11">
        <f t="shared" si="2"/>
        <v>0</v>
      </c>
      <c r="AP39">
        <f t="shared" si="32"/>
        <v>55.506</v>
      </c>
      <c r="AQ39">
        <f t="shared" si="33"/>
        <v>7.8E-2</v>
      </c>
      <c r="AR39">
        <f t="shared" si="34"/>
        <v>3.1640000000000001</v>
      </c>
      <c r="AS39">
        <f t="shared" si="35"/>
        <v>0.26200000000000001</v>
      </c>
      <c r="AT39">
        <f t="shared" si="3"/>
        <v>0</v>
      </c>
      <c r="AU39">
        <f t="shared" si="4"/>
        <v>6.1669999999999998</v>
      </c>
      <c r="AV39">
        <f t="shared" si="36"/>
        <v>33.348999999999997</v>
      </c>
      <c r="AW39">
        <f t="shared" si="37"/>
        <v>0.45700000000000002</v>
      </c>
      <c r="AX39">
        <f t="shared" si="38"/>
        <v>0.17</v>
      </c>
      <c r="AY39">
        <f t="shared" si="39"/>
        <v>8.5000000000000006E-2</v>
      </c>
      <c r="AZ39">
        <f t="shared" si="40"/>
        <v>0.01</v>
      </c>
      <c r="BA39">
        <f t="shared" si="41"/>
        <v>0</v>
      </c>
      <c r="BB39">
        <f t="shared" si="42"/>
        <v>99.248000000000005</v>
      </c>
      <c r="BD39">
        <f t="shared" si="6"/>
        <v>0.92386817576564584</v>
      </c>
      <c r="BE39">
        <f t="shared" si="7"/>
        <v>9.7663586507399898E-4</v>
      </c>
      <c r="BF39">
        <f t="shared" si="8"/>
        <v>6.2063554335033355E-2</v>
      </c>
      <c r="BG39">
        <f t="shared" si="9"/>
        <v>3.4475952365287188E-3</v>
      </c>
      <c r="BH39">
        <f t="shared" si="10"/>
        <v>8.5838761761594565E-2</v>
      </c>
      <c r="BI39">
        <f t="shared" si="11"/>
        <v>0</v>
      </c>
      <c r="BJ39">
        <f t="shared" si="12"/>
        <v>0.82742827085876469</v>
      </c>
      <c r="BK39">
        <f t="shared" si="13"/>
        <v>8.1494505808043897E-3</v>
      </c>
      <c r="BL39">
        <f t="shared" si="14"/>
        <v>2.3964791492217083E-3</v>
      </c>
      <c r="BM39">
        <f t="shared" si="15"/>
        <v>1.1379945590471907E-3</v>
      </c>
      <c r="BN39">
        <f t="shared" si="43"/>
        <v>3.2269046401275274E-4</v>
      </c>
      <c r="BO39">
        <f t="shared" si="44"/>
        <v>0</v>
      </c>
      <c r="BP39">
        <f t="shared" si="45"/>
        <v>1.9156296085757272</v>
      </c>
      <c r="BQ39">
        <f t="shared" si="16"/>
        <v>2.0883594272976191</v>
      </c>
    </row>
    <row r="40" spans="1:69" x14ac:dyDescent="0.15">
      <c r="A40" t="s">
        <v>116</v>
      </c>
      <c r="B40">
        <v>1193</v>
      </c>
      <c r="C40">
        <f t="shared" si="46"/>
        <v>6.4031242374279129</v>
      </c>
      <c r="D40" s="1">
        <v>55.488</v>
      </c>
      <c r="E40" s="1">
        <v>7.9000000000000001E-2</v>
      </c>
      <c r="F40" s="1">
        <v>3.1909999999999998</v>
      </c>
      <c r="G40" s="1">
        <v>0.255</v>
      </c>
      <c r="H40" s="1">
        <v>6.1840000000000002</v>
      </c>
      <c r="I40" s="1">
        <v>33.369999999999997</v>
      </c>
      <c r="J40" s="1">
        <v>0.47</v>
      </c>
      <c r="K40" s="1">
        <v>0.17100000000000001</v>
      </c>
      <c r="L40" s="1">
        <v>8.4000000000000005E-2</v>
      </c>
      <c r="M40" s="1">
        <v>8.0000000000000002E-3</v>
      </c>
      <c r="O40">
        <f t="shared" si="17"/>
        <v>99.300000000000011</v>
      </c>
      <c r="P40">
        <f t="shared" si="47"/>
        <v>24.420343364438864</v>
      </c>
      <c r="Q40" s="1">
        <v>55.972000000000001</v>
      </c>
      <c r="R40" s="1">
        <v>40.862000000000002</v>
      </c>
      <c r="S40" s="1">
        <v>10.949</v>
      </c>
      <c r="V40" s="5">
        <v>12</v>
      </c>
      <c r="W40" s="5">
        <v>4</v>
      </c>
      <c r="X40" s="15">
        <v>0</v>
      </c>
      <c r="Z40" s="14">
        <f t="shared" si="18"/>
        <v>1.9280452065200264</v>
      </c>
      <c r="AA40" s="14">
        <f t="shared" si="19"/>
        <v>2.0649675081776007E-3</v>
      </c>
      <c r="AB40" s="14">
        <f t="shared" si="20"/>
        <v>0.13066974335204329</v>
      </c>
      <c r="AC40" s="14">
        <f t="shared" si="21"/>
        <v>7.0049207479620365E-3</v>
      </c>
      <c r="AD40" s="14">
        <f t="shared" si="22"/>
        <v>0</v>
      </c>
      <c r="AE40" s="14">
        <f t="shared" si="23"/>
        <v>0.17969129631962188</v>
      </c>
      <c r="AF40" s="14">
        <f t="shared" si="24"/>
        <v>1.728430062547025</v>
      </c>
      <c r="AG40" s="14">
        <f t="shared" si="25"/>
        <v>1.7496776867535833E-2</v>
      </c>
      <c r="AH40" s="14">
        <f t="shared" si="26"/>
        <v>5.032327637633509E-3</v>
      </c>
      <c r="AI40" s="14">
        <f t="shared" si="27"/>
        <v>2.3477324946917476E-3</v>
      </c>
      <c r="AJ40" s="14">
        <f t="shared" si="28"/>
        <v>5.3891985415162943E-4</v>
      </c>
      <c r="AK40" s="14">
        <f t="shared" si="29"/>
        <v>0</v>
      </c>
      <c r="AL40" s="14">
        <f t="shared" si="30"/>
        <v>4.0013219538488691</v>
      </c>
      <c r="AM40" s="14">
        <f t="shared" si="31"/>
        <v>0.90582816156601698</v>
      </c>
      <c r="AN40" s="11">
        <f t="shared" si="2"/>
        <v>0</v>
      </c>
      <c r="AP40">
        <f t="shared" si="32"/>
        <v>55.488</v>
      </c>
      <c r="AQ40">
        <f t="shared" si="33"/>
        <v>7.9000000000000001E-2</v>
      </c>
      <c r="AR40">
        <f t="shared" si="34"/>
        <v>3.1909999999999998</v>
      </c>
      <c r="AS40">
        <f t="shared" si="35"/>
        <v>0.255</v>
      </c>
      <c r="AT40">
        <f t="shared" si="3"/>
        <v>0</v>
      </c>
      <c r="AU40">
        <f t="shared" si="4"/>
        <v>6.1840000000000002</v>
      </c>
      <c r="AV40">
        <f t="shared" si="36"/>
        <v>33.369999999999997</v>
      </c>
      <c r="AW40">
        <f t="shared" si="37"/>
        <v>0.47</v>
      </c>
      <c r="AX40">
        <f t="shared" si="38"/>
        <v>0.17100000000000001</v>
      </c>
      <c r="AY40">
        <f t="shared" si="39"/>
        <v>8.4000000000000005E-2</v>
      </c>
      <c r="AZ40">
        <f t="shared" si="40"/>
        <v>8.0000000000000002E-3</v>
      </c>
      <c r="BA40">
        <f t="shared" si="41"/>
        <v>0</v>
      </c>
      <c r="BB40">
        <f t="shared" si="42"/>
        <v>99.300000000000011</v>
      </c>
      <c r="BD40">
        <f t="shared" si="6"/>
        <v>0.9235685752330226</v>
      </c>
      <c r="BE40">
        <f t="shared" si="7"/>
        <v>9.8915683770315287E-4</v>
      </c>
      <c r="BF40">
        <f t="shared" si="8"/>
        <v>6.2593173793644569E-2</v>
      </c>
      <c r="BG40">
        <f t="shared" si="9"/>
        <v>3.3554839134153562E-3</v>
      </c>
      <c r="BH40">
        <f t="shared" si="10"/>
        <v>8.6075385557597028E-2</v>
      </c>
      <c r="BI40">
        <f t="shared" si="11"/>
        <v>0</v>
      </c>
      <c r="BJ40">
        <f t="shared" si="12"/>
        <v>0.82794930578299131</v>
      </c>
      <c r="BK40">
        <f t="shared" si="13"/>
        <v>8.3812730262102023E-3</v>
      </c>
      <c r="BL40">
        <f t="shared" si="14"/>
        <v>2.4105760853936008E-3</v>
      </c>
      <c r="BM40">
        <f t="shared" si="15"/>
        <v>1.1246063877642825E-3</v>
      </c>
      <c r="BN40">
        <f t="shared" si="43"/>
        <v>2.5815237121020216E-4</v>
      </c>
      <c r="BO40">
        <f t="shared" si="44"/>
        <v>0</v>
      </c>
      <c r="BP40">
        <f t="shared" si="45"/>
        <v>1.9167056889889527</v>
      </c>
      <c r="BQ40">
        <f t="shared" si="16"/>
        <v>2.0876037342799019</v>
      </c>
    </row>
    <row r="41" spans="1:69" x14ac:dyDescent="0.15">
      <c r="A41" t="s">
        <v>117</v>
      </c>
      <c r="B41">
        <v>1194</v>
      </c>
      <c r="C41">
        <f t="shared" si="46"/>
        <v>5.8309518948475532</v>
      </c>
      <c r="D41" s="1">
        <v>55.445</v>
      </c>
      <c r="E41" s="1">
        <v>7.8E-2</v>
      </c>
      <c r="F41" s="1">
        <v>3.2280000000000002</v>
      </c>
      <c r="G41" s="1">
        <v>0.27100000000000002</v>
      </c>
      <c r="H41" s="1">
        <v>6.1539999999999999</v>
      </c>
      <c r="I41" s="1">
        <v>33.326000000000001</v>
      </c>
      <c r="J41" s="1">
        <v>0.46400000000000002</v>
      </c>
      <c r="K41" s="1">
        <v>0.16500000000000001</v>
      </c>
      <c r="L41" s="1">
        <v>9.4E-2</v>
      </c>
      <c r="M41" s="1">
        <v>2E-3</v>
      </c>
      <c r="O41">
        <f t="shared" si="17"/>
        <v>99.227000000000004</v>
      </c>
      <c r="P41">
        <f t="shared" si="47"/>
        <v>24.40576512460586</v>
      </c>
      <c r="Q41" s="1">
        <v>55.969000000000001</v>
      </c>
      <c r="R41" s="1">
        <v>40.856999999999999</v>
      </c>
      <c r="S41" s="1">
        <v>10.949</v>
      </c>
      <c r="V41" s="5">
        <v>12</v>
      </c>
      <c r="W41" s="5">
        <v>4</v>
      </c>
      <c r="X41" s="15">
        <v>0</v>
      </c>
      <c r="Z41" s="14">
        <f t="shared" si="18"/>
        <v>1.9277018650251809</v>
      </c>
      <c r="AA41" s="14">
        <f t="shared" si="19"/>
        <v>2.0400465278294171E-3</v>
      </c>
      <c r="AB41" s="14">
        <f t="shared" si="20"/>
        <v>0.13226383125131097</v>
      </c>
      <c r="AC41" s="14">
        <f t="shared" si="21"/>
        <v>7.4488919604579519E-3</v>
      </c>
      <c r="AD41" s="14">
        <f t="shared" si="22"/>
        <v>0</v>
      </c>
      <c r="AE41" s="14">
        <f t="shared" si="23"/>
        <v>0.17892638658197738</v>
      </c>
      <c r="AF41" s="14">
        <f t="shared" si="24"/>
        <v>1.7271821196390558</v>
      </c>
      <c r="AG41" s="14">
        <f t="shared" si="25"/>
        <v>1.728373164730141E-2</v>
      </c>
      <c r="AH41" s="14">
        <f t="shared" si="26"/>
        <v>4.8586552149334546E-3</v>
      </c>
      <c r="AI41" s="14">
        <f t="shared" si="27"/>
        <v>2.6287937723192272E-3</v>
      </c>
      <c r="AJ41" s="14">
        <f t="shared" si="28"/>
        <v>1.3481044147871846E-4</v>
      </c>
      <c r="AK41" s="14">
        <f t="shared" si="29"/>
        <v>0</v>
      </c>
      <c r="AL41" s="14">
        <f t="shared" si="30"/>
        <v>4.0004691320618448</v>
      </c>
      <c r="AM41" s="14">
        <f t="shared" si="31"/>
        <v>0.90613000991391146</v>
      </c>
      <c r="AN41" s="11">
        <f t="shared" si="2"/>
        <v>0</v>
      </c>
      <c r="AP41">
        <f t="shared" si="32"/>
        <v>55.445</v>
      </c>
      <c r="AQ41">
        <f t="shared" si="33"/>
        <v>7.8E-2</v>
      </c>
      <c r="AR41">
        <f t="shared" si="34"/>
        <v>3.2280000000000002</v>
      </c>
      <c r="AS41">
        <f t="shared" si="35"/>
        <v>0.27100000000000002</v>
      </c>
      <c r="AT41">
        <f t="shared" si="3"/>
        <v>0</v>
      </c>
      <c r="AU41">
        <f t="shared" si="4"/>
        <v>6.1539999999999999</v>
      </c>
      <c r="AV41">
        <f t="shared" si="36"/>
        <v>33.326000000000001</v>
      </c>
      <c r="AW41">
        <f t="shared" si="37"/>
        <v>0.46400000000000002</v>
      </c>
      <c r="AX41">
        <f t="shared" si="38"/>
        <v>0.16500000000000001</v>
      </c>
      <c r="AY41">
        <f t="shared" si="39"/>
        <v>9.4E-2</v>
      </c>
      <c r="AZ41">
        <f t="shared" si="40"/>
        <v>2E-3</v>
      </c>
      <c r="BA41">
        <f t="shared" si="41"/>
        <v>0</v>
      </c>
      <c r="BB41">
        <f t="shared" si="42"/>
        <v>99.227000000000004</v>
      </c>
      <c r="BD41">
        <f t="shared" si="6"/>
        <v>0.92285286284953394</v>
      </c>
      <c r="BE41">
        <f t="shared" si="7"/>
        <v>9.7663586507399898E-4</v>
      </c>
      <c r="BF41">
        <f t="shared" si="8"/>
        <v>6.331894860729699E-2</v>
      </c>
      <c r="BG41">
        <f t="shared" si="9"/>
        <v>3.566024080531614E-3</v>
      </c>
      <c r="BH41">
        <f t="shared" si="10"/>
        <v>8.5657814152886813E-2</v>
      </c>
      <c r="BI41">
        <f t="shared" si="11"/>
        <v>0</v>
      </c>
      <c r="BJ41">
        <f t="shared" si="12"/>
        <v>0.82685761356080223</v>
      </c>
      <c r="BK41">
        <f t="shared" si="13"/>
        <v>8.2742780514075201E-3</v>
      </c>
      <c r="BL41">
        <f t="shared" si="14"/>
        <v>2.3259944683622462E-3</v>
      </c>
      <c r="BM41">
        <f t="shared" si="15"/>
        <v>1.2584881005933636E-3</v>
      </c>
      <c r="BN41">
        <f t="shared" si="43"/>
        <v>6.453809280255054E-5</v>
      </c>
      <c r="BO41">
        <f t="shared" si="44"/>
        <v>0</v>
      </c>
      <c r="BP41">
        <f t="shared" si="45"/>
        <v>1.9151531978292913</v>
      </c>
      <c r="BQ41">
        <f t="shared" si="16"/>
        <v>2.088850717841336</v>
      </c>
    </row>
    <row r="42" spans="1:69" x14ac:dyDescent="0.15">
      <c r="A42" t="s">
        <v>118</v>
      </c>
      <c r="B42">
        <v>1195</v>
      </c>
      <c r="C42">
        <f t="shared" si="46"/>
        <v>5.8309518948475532</v>
      </c>
      <c r="D42" s="1">
        <v>55.488999999999997</v>
      </c>
      <c r="E42" s="1">
        <v>8.1000000000000003E-2</v>
      </c>
      <c r="F42" s="1">
        <v>3.234</v>
      </c>
      <c r="G42" s="1">
        <v>0.27500000000000002</v>
      </c>
      <c r="H42" s="1">
        <v>6.1609999999999996</v>
      </c>
      <c r="I42" s="1">
        <v>33.234000000000002</v>
      </c>
      <c r="J42" s="1">
        <v>0.47599999999999998</v>
      </c>
      <c r="K42" s="1">
        <v>0.161</v>
      </c>
      <c r="L42" s="1">
        <v>7.9000000000000001E-2</v>
      </c>
      <c r="M42" s="1">
        <v>0.01</v>
      </c>
      <c r="O42">
        <f t="shared" si="17"/>
        <v>99.199999999999989</v>
      </c>
      <c r="P42">
        <f t="shared" si="47"/>
        <v>24.403182069033118</v>
      </c>
      <c r="Q42" s="1">
        <v>55.966000000000001</v>
      </c>
      <c r="R42" s="1">
        <v>40.851999999999997</v>
      </c>
      <c r="S42" s="1">
        <v>10.949</v>
      </c>
      <c r="V42" s="5">
        <v>12</v>
      </c>
      <c r="W42" s="5">
        <v>4</v>
      </c>
      <c r="X42" s="15">
        <v>0</v>
      </c>
      <c r="Z42" s="14">
        <f t="shared" si="18"/>
        <v>1.9294358566629057</v>
      </c>
      <c r="AA42" s="14">
        <f t="shared" si="19"/>
        <v>2.1187340982463856E-3</v>
      </c>
      <c r="AB42" s="14">
        <f t="shared" si="20"/>
        <v>0.13252370083751683</v>
      </c>
      <c r="AC42" s="14">
        <f t="shared" si="21"/>
        <v>7.5596388017567925E-3</v>
      </c>
      <c r="AD42" s="14">
        <f t="shared" si="22"/>
        <v>0</v>
      </c>
      <c r="AE42" s="14">
        <f t="shared" si="23"/>
        <v>0.17914887100364454</v>
      </c>
      <c r="AF42" s="14">
        <f t="shared" si="24"/>
        <v>1.7225963640402708</v>
      </c>
      <c r="AG42" s="14">
        <f t="shared" si="25"/>
        <v>1.7732601488916491E-2</v>
      </c>
      <c r="AH42" s="14">
        <f t="shared" si="26"/>
        <v>4.7413714508879766E-3</v>
      </c>
      <c r="AI42" s="14">
        <f t="shared" si="27"/>
        <v>2.2095392574492312E-3</v>
      </c>
      <c r="AJ42" s="14">
        <f t="shared" si="28"/>
        <v>6.7412355523280873E-4</v>
      </c>
      <c r="AK42" s="14">
        <f t="shared" si="29"/>
        <v>0</v>
      </c>
      <c r="AL42" s="14">
        <f t="shared" si="30"/>
        <v>3.9987408011968273</v>
      </c>
      <c r="AM42" s="14">
        <f t="shared" si="31"/>
        <v>0.90579764959973319</v>
      </c>
      <c r="AN42" s="11">
        <f t="shared" si="2"/>
        <v>0</v>
      </c>
      <c r="AP42">
        <f t="shared" si="32"/>
        <v>55.488999999999997</v>
      </c>
      <c r="AQ42">
        <f t="shared" si="33"/>
        <v>8.1000000000000003E-2</v>
      </c>
      <c r="AR42">
        <f t="shared" si="34"/>
        <v>3.234</v>
      </c>
      <c r="AS42">
        <f t="shared" si="35"/>
        <v>0.27500000000000002</v>
      </c>
      <c r="AT42">
        <f t="shared" si="3"/>
        <v>0</v>
      </c>
      <c r="AU42">
        <f t="shared" si="4"/>
        <v>6.1609999999999996</v>
      </c>
      <c r="AV42">
        <f t="shared" si="36"/>
        <v>33.234000000000002</v>
      </c>
      <c r="AW42">
        <f t="shared" si="37"/>
        <v>0.47599999999999998</v>
      </c>
      <c r="AX42">
        <f t="shared" si="38"/>
        <v>0.161</v>
      </c>
      <c r="AY42">
        <f t="shared" si="39"/>
        <v>7.9000000000000001E-2</v>
      </c>
      <c r="AZ42">
        <f t="shared" si="40"/>
        <v>0.01</v>
      </c>
      <c r="BA42">
        <f t="shared" si="41"/>
        <v>0</v>
      </c>
      <c r="BB42">
        <f t="shared" si="42"/>
        <v>99.199999999999989</v>
      </c>
      <c r="BD42">
        <f t="shared" si="6"/>
        <v>0.9235852197070572</v>
      </c>
      <c r="BE42">
        <f t="shared" si="7"/>
        <v>1.0141987829614604E-3</v>
      </c>
      <c r="BF42">
        <f t="shared" si="8"/>
        <v>6.3436641820321701E-2</v>
      </c>
      <c r="BG42">
        <f t="shared" si="9"/>
        <v>3.6186591223106783E-3</v>
      </c>
      <c r="BH42">
        <f t="shared" si="10"/>
        <v>8.5755247480652524E-2</v>
      </c>
      <c r="BI42">
        <f t="shared" si="11"/>
        <v>0</v>
      </c>
      <c r="BJ42">
        <f t="shared" si="12"/>
        <v>0.82457498436895227</v>
      </c>
      <c r="BK42">
        <f t="shared" si="13"/>
        <v>8.4882680010128862E-3</v>
      </c>
      <c r="BL42">
        <f t="shared" si="14"/>
        <v>2.2696067236746766E-3</v>
      </c>
      <c r="BM42">
        <f t="shared" si="15"/>
        <v>1.0576655313497417E-3</v>
      </c>
      <c r="BN42">
        <f t="shared" si="43"/>
        <v>3.2269046401275274E-4</v>
      </c>
      <c r="BO42">
        <f t="shared" si="44"/>
        <v>0</v>
      </c>
      <c r="BP42">
        <f t="shared" si="45"/>
        <v>1.9141231820023059</v>
      </c>
      <c r="BQ42">
        <f t="shared" si="16"/>
        <v>2.0890718208709362</v>
      </c>
    </row>
    <row r="43" spans="1:69" x14ac:dyDescent="0.15">
      <c r="A43" t="s">
        <v>119</v>
      </c>
      <c r="B43">
        <v>1196</v>
      </c>
      <c r="C43">
        <f t="shared" si="46"/>
        <v>5.8309518948414594</v>
      </c>
      <c r="D43" s="1">
        <v>55.433</v>
      </c>
      <c r="E43" s="1">
        <v>8.5000000000000006E-2</v>
      </c>
      <c r="F43" s="1">
        <v>3.2490000000000001</v>
      </c>
      <c r="G43" s="1">
        <v>0.28000000000000003</v>
      </c>
      <c r="H43" s="1">
        <v>6.1760000000000002</v>
      </c>
      <c r="I43" s="1">
        <v>33.194000000000003</v>
      </c>
      <c r="J43" s="1">
        <v>0.47699999999999998</v>
      </c>
      <c r="K43" s="1">
        <v>0.17</v>
      </c>
      <c r="L43" s="1">
        <v>8.5000000000000006E-2</v>
      </c>
      <c r="M43" s="1">
        <v>5.0000000000000001E-3</v>
      </c>
      <c r="O43">
        <f t="shared" si="17"/>
        <v>99.153999999999996</v>
      </c>
      <c r="P43">
        <f t="shared" si="47"/>
        <v>24.387350455211891</v>
      </c>
      <c r="Q43" s="1">
        <v>55.963000000000001</v>
      </c>
      <c r="R43" s="1">
        <v>40.847000000000001</v>
      </c>
      <c r="S43" s="1">
        <v>10.949</v>
      </c>
      <c r="V43" s="5">
        <v>12</v>
      </c>
      <c r="W43" s="5">
        <v>4</v>
      </c>
      <c r="X43" s="15">
        <v>0</v>
      </c>
      <c r="Z43" s="14">
        <f t="shared" si="18"/>
        <v>1.928739926504867</v>
      </c>
      <c r="AA43" s="14">
        <f t="shared" si="19"/>
        <v>2.2248062901936462E-3</v>
      </c>
      <c r="AB43" s="14">
        <f t="shared" si="20"/>
        <v>0.13322480463660402</v>
      </c>
      <c r="AC43" s="14">
        <f t="shared" si="21"/>
        <v>7.7020835222641757E-3</v>
      </c>
      <c r="AD43" s="14">
        <f t="shared" si="22"/>
        <v>0</v>
      </c>
      <c r="AE43" s="14">
        <f t="shared" si="23"/>
        <v>0.1797016211219101</v>
      </c>
      <c r="AF43" s="14">
        <f t="shared" si="24"/>
        <v>1.7216399874179482</v>
      </c>
      <c r="AG43" s="14">
        <f t="shared" si="25"/>
        <v>1.7781390566553694E-2</v>
      </c>
      <c r="AH43" s="14">
        <f t="shared" si="26"/>
        <v>5.0096670916217898E-3</v>
      </c>
      <c r="AI43" s="14">
        <f t="shared" si="27"/>
        <v>2.3788956790026052E-3</v>
      </c>
      <c r="AJ43" s="14">
        <f t="shared" si="28"/>
        <v>3.3728058908208283E-4</v>
      </c>
      <c r="AK43" s="14">
        <f t="shared" si="29"/>
        <v>0</v>
      </c>
      <c r="AL43" s="14">
        <f t="shared" si="30"/>
        <v>3.9987404634200474</v>
      </c>
      <c r="AM43" s="14">
        <f t="shared" si="31"/>
        <v>0.90548693600624852</v>
      </c>
      <c r="AN43" s="11">
        <f t="shared" si="2"/>
        <v>0</v>
      </c>
      <c r="AP43">
        <f t="shared" si="32"/>
        <v>55.433</v>
      </c>
      <c r="AQ43">
        <f t="shared" si="33"/>
        <v>8.5000000000000006E-2</v>
      </c>
      <c r="AR43">
        <f t="shared" si="34"/>
        <v>3.2490000000000001</v>
      </c>
      <c r="AS43">
        <f t="shared" si="35"/>
        <v>0.28000000000000003</v>
      </c>
      <c r="AT43">
        <f t="shared" si="3"/>
        <v>0</v>
      </c>
      <c r="AU43">
        <f t="shared" si="4"/>
        <v>6.1760000000000002</v>
      </c>
      <c r="AV43">
        <f t="shared" si="36"/>
        <v>33.194000000000003</v>
      </c>
      <c r="AW43">
        <f t="shared" si="37"/>
        <v>0.47699999999999998</v>
      </c>
      <c r="AX43">
        <f t="shared" si="38"/>
        <v>0.17</v>
      </c>
      <c r="AY43">
        <f t="shared" si="39"/>
        <v>8.5000000000000006E-2</v>
      </c>
      <c r="AZ43">
        <f t="shared" si="40"/>
        <v>5.0000000000000001E-3</v>
      </c>
      <c r="BA43">
        <f t="shared" si="41"/>
        <v>0</v>
      </c>
      <c r="BB43">
        <f t="shared" si="42"/>
        <v>99.153999999999996</v>
      </c>
      <c r="BD43">
        <f t="shared" si="6"/>
        <v>0.92265312916111852</v>
      </c>
      <c r="BE43">
        <f t="shared" si="7"/>
        <v>1.0642826734780758E-3</v>
      </c>
      <c r="BF43">
        <f t="shared" si="8"/>
        <v>6.3730874852883493E-2</v>
      </c>
      <c r="BG43">
        <f t="shared" si="9"/>
        <v>3.6844529245345088E-3</v>
      </c>
      <c r="BH43">
        <f t="shared" si="10"/>
        <v>8.5964033183007632E-2</v>
      </c>
      <c r="BI43">
        <f t="shared" si="11"/>
        <v>0</v>
      </c>
      <c r="BJ43">
        <f t="shared" si="12"/>
        <v>0.82358253689423488</v>
      </c>
      <c r="BK43">
        <f t="shared" si="13"/>
        <v>8.5061004968133326E-3</v>
      </c>
      <c r="BL43">
        <f t="shared" si="14"/>
        <v>2.3964791492217083E-3</v>
      </c>
      <c r="BM43">
        <f t="shared" si="15"/>
        <v>1.1379945590471907E-3</v>
      </c>
      <c r="BN43">
        <f t="shared" si="43"/>
        <v>1.6134523200637637E-4</v>
      </c>
      <c r="BO43">
        <f t="shared" si="44"/>
        <v>0</v>
      </c>
      <c r="BP43">
        <f t="shared" si="45"/>
        <v>1.9128812291263459</v>
      </c>
      <c r="BQ43">
        <f t="shared" si="16"/>
        <v>2.0904279902659502</v>
      </c>
    </row>
    <row r="44" spans="1:69" x14ac:dyDescent="0.15">
      <c r="A44" t="s">
        <v>120</v>
      </c>
      <c r="B44">
        <v>1197</v>
      </c>
      <c r="C44">
        <f t="shared" si="46"/>
        <v>6.4031242374334605</v>
      </c>
      <c r="D44" s="1">
        <v>55.255000000000003</v>
      </c>
      <c r="E44" s="1">
        <v>8.5999999999999993E-2</v>
      </c>
      <c r="F44" s="1">
        <v>3.2650000000000001</v>
      </c>
      <c r="G44" s="1">
        <v>0.28199999999999997</v>
      </c>
      <c r="H44" s="1">
        <v>6.1449999999999996</v>
      </c>
      <c r="I44" s="1">
        <v>33.247999999999998</v>
      </c>
      <c r="J44" s="1">
        <v>0.48399999999999999</v>
      </c>
      <c r="K44" s="1">
        <v>0.16200000000000001</v>
      </c>
      <c r="L44" s="1">
        <v>9.0999999999999998E-2</v>
      </c>
      <c r="M44" s="1">
        <v>1.2E-2</v>
      </c>
      <c r="O44">
        <f t="shared" si="17"/>
        <v>99.03</v>
      </c>
      <c r="P44">
        <f t="shared" si="47"/>
        <v>24.351014414610546</v>
      </c>
      <c r="Q44" s="1">
        <v>55.959000000000003</v>
      </c>
      <c r="R44" s="1">
        <v>40.841999999999999</v>
      </c>
      <c r="S44" s="1">
        <v>10.949</v>
      </c>
      <c r="V44" s="5">
        <v>12</v>
      </c>
      <c r="W44" s="5">
        <v>4</v>
      </c>
      <c r="X44" s="15">
        <v>0</v>
      </c>
      <c r="Z44" s="14">
        <f t="shared" si="18"/>
        <v>1.9254153623901489</v>
      </c>
      <c r="AA44" s="14">
        <f t="shared" si="19"/>
        <v>2.2543393447136818E-3</v>
      </c>
      <c r="AB44" s="14">
        <f t="shared" si="20"/>
        <v>0.13408065653482626</v>
      </c>
      <c r="AC44" s="14">
        <f t="shared" si="21"/>
        <v>7.7686733737964125E-3</v>
      </c>
      <c r="AD44" s="14">
        <f t="shared" si="22"/>
        <v>0</v>
      </c>
      <c r="AE44" s="14">
        <f t="shared" si="23"/>
        <v>0.17906642221172819</v>
      </c>
      <c r="AF44" s="14">
        <f t="shared" si="24"/>
        <v>1.7270139234194675</v>
      </c>
      <c r="AG44" s="14">
        <f t="shared" si="25"/>
        <v>1.8069255772559918E-2</v>
      </c>
      <c r="AH44" s="14">
        <f t="shared" si="26"/>
        <v>4.7810415860591194E-3</v>
      </c>
      <c r="AI44" s="14">
        <f t="shared" si="27"/>
        <v>2.5506180315418721E-3</v>
      </c>
      <c r="AJ44" s="14">
        <f t="shared" si="28"/>
        <v>8.1068129197113298E-4</v>
      </c>
      <c r="AK44" s="14">
        <f t="shared" si="29"/>
        <v>0</v>
      </c>
      <c r="AL44" s="14">
        <f t="shared" si="30"/>
        <v>4.0018109739568128</v>
      </c>
      <c r="AM44" s="14">
        <f t="shared" si="31"/>
        <v>0.90605515521832281</v>
      </c>
      <c r="AN44" s="11">
        <f t="shared" si="2"/>
        <v>0</v>
      </c>
      <c r="AP44">
        <f t="shared" si="32"/>
        <v>55.255000000000003</v>
      </c>
      <c r="AQ44">
        <f t="shared" si="33"/>
        <v>8.5999999999999993E-2</v>
      </c>
      <c r="AR44">
        <f t="shared" si="34"/>
        <v>3.2650000000000001</v>
      </c>
      <c r="AS44">
        <f t="shared" si="35"/>
        <v>0.28199999999999997</v>
      </c>
      <c r="AT44">
        <f t="shared" si="3"/>
        <v>0</v>
      </c>
      <c r="AU44">
        <f t="shared" si="4"/>
        <v>6.1449999999999996</v>
      </c>
      <c r="AV44">
        <f t="shared" si="36"/>
        <v>33.247999999999998</v>
      </c>
      <c r="AW44">
        <f t="shared" si="37"/>
        <v>0.48399999999999999</v>
      </c>
      <c r="AX44">
        <f t="shared" si="38"/>
        <v>0.16200000000000001</v>
      </c>
      <c r="AY44">
        <f t="shared" si="39"/>
        <v>9.0999999999999998E-2</v>
      </c>
      <c r="AZ44">
        <f t="shared" si="40"/>
        <v>1.2E-2</v>
      </c>
      <c r="BA44">
        <f t="shared" si="41"/>
        <v>0</v>
      </c>
      <c r="BB44">
        <f t="shared" si="42"/>
        <v>99.03</v>
      </c>
      <c r="BD44">
        <f t="shared" si="6"/>
        <v>0.91969041278295616</v>
      </c>
      <c r="BE44">
        <f t="shared" si="7"/>
        <v>1.0768036461072294E-3</v>
      </c>
      <c r="BF44">
        <f t="shared" si="8"/>
        <v>6.4044723420949398E-2</v>
      </c>
      <c r="BG44">
        <f t="shared" si="9"/>
        <v>3.7107704454240405E-3</v>
      </c>
      <c r="BH44">
        <f t="shared" si="10"/>
        <v>8.5532542731473746E-2</v>
      </c>
      <c r="BI44">
        <f t="shared" si="11"/>
        <v>0</v>
      </c>
      <c r="BJ44">
        <f t="shared" si="12"/>
        <v>0.82492234098510331</v>
      </c>
      <c r="BK44">
        <f t="shared" si="13"/>
        <v>8.6309279674164647E-3</v>
      </c>
      <c r="BL44">
        <f t="shared" si="14"/>
        <v>2.2837036598465691E-3</v>
      </c>
      <c r="BM44">
        <f t="shared" si="15"/>
        <v>1.2183235867446393E-3</v>
      </c>
      <c r="BN44">
        <f t="shared" si="43"/>
        <v>3.8722855681530327E-4</v>
      </c>
      <c r="BO44">
        <f t="shared" si="44"/>
        <v>0</v>
      </c>
      <c r="BP44">
        <f t="shared" si="45"/>
        <v>1.9114977777828368</v>
      </c>
      <c r="BQ44">
        <f t="shared" si="16"/>
        <v>2.0935472802895689</v>
      </c>
    </row>
    <row r="45" spans="1:69" x14ac:dyDescent="0.15">
      <c r="A45" t="s">
        <v>121</v>
      </c>
      <c r="B45">
        <v>1198</v>
      </c>
      <c r="C45">
        <f t="shared" si="46"/>
        <v>5.8309518948414594</v>
      </c>
      <c r="D45" s="1">
        <v>55.43</v>
      </c>
      <c r="E45" s="1">
        <v>9.4E-2</v>
      </c>
      <c r="F45" s="1">
        <v>3.2890000000000001</v>
      </c>
      <c r="G45" s="1">
        <v>0.29099999999999998</v>
      </c>
      <c r="H45" s="1">
        <v>6.1840000000000002</v>
      </c>
      <c r="I45" s="1">
        <v>33.189</v>
      </c>
      <c r="J45" s="1">
        <v>0.49199999999999999</v>
      </c>
      <c r="K45" s="1">
        <v>0.17399999999999999</v>
      </c>
      <c r="L45" s="1">
        <v>7.1999999999999995E-2</v>
      </c>
      <c r="M45" s="1">
        <v>1E-3</v>
      </c>
      <c r="O45">
        <f t="shared" si="17"/>
        <v>99.216000000000022</v>
      </c>
      <c r="P45">
        <f t="shared" si="47"/>
        <v>24.400878420013335</v>
      </c>
      <c r="Q45" s="1">
        <v>55.956000000000003</v>
      </c>
      <c r="R45" s="1">
        <v>40.837000000000003</v>
      </c>
      <c r="S45" s="1">
        <v>10.949</v>
      </c>
      <c r="V45" s="5">
        <v>12</v>
      </c>
      <c r="W45" s="5">
        <v>4</v>
      </c>
      <c r="X45" s="15">
        <v>0</v>
      </c>
      <c r="Z45" s="14">
        <f t="shared" si="18"/>
        <v>1.9275662994246117</v>
      </c>
      <c r="AA45" s="14">
        <f t="shared" si="19"/>
        <v>2.4590099718052641E-3</v>
      </c>
      <c r="AB45" s="14">
        <f t="shared" si="20"/>
        <v>0.13479022940839697</v>
      </c>
      <c r="AC45" s="14">
        <f t="shared" si="21"/>
        <v>8.0002275497948454E-3</v>
      </c>
      <c r="AD45" s="14">
        <f t="shared" si="22"/>
        <v>0</v>
      </c>
      <c r="AE45" s="14">
        <f t="shared" si="23"/>
        <v>0.17983463874510378</v>
      </c>
      <c r="AF45" s="14">
        <f t="shared" si="24"/>
        <v>1.7204263156732911</v>
      </c>
      <c r="AG45" s="14">
        <f t="shared" si="25"/>
        <v>1.8330385700348131E-2</v>
      </c>
      <c r="AH45" s="14">
        <f t="shared" si="26"/>
        <v>5.1246988775999419E-3</v>
      </c>
      <c r="AI45" s="14">
        <f t="shared" si="27"/>
        <v>2.0139474136261193E-3</v>
      </c>
      <c r="AJ45" s="14">
        <f t="shared" si="28"/>
        <v>6.7418719819026674E-5</v>
      </c>
      <c r="AK45" s="14">
        <f t="shared" si="29"/>
        <v>0</v>
      </c>
      <c r="AL45" s="14">
        <f t="shared" si="30"/>
        <v>3.9986131714843971</v>
      </c>
      <c r="AM45" s="14">
        <f t="shared" si="31"/>
        <v>0.90536318797323023</v>
      </c>
      <c r="AN45" s="11">
        <f t="shared" si="2"/>
        <v>0</v>
      </c>
      <c r="AP45">
        <f t="shared" si="32"/>
        <v>55.43</v>
      </c>
      <c r="AQ45">
        <f t="shared" si="33"/>
        <v>9.4E-2</v>
      </c>
      <c r="AR45">
        <f t="shared" si="34"/>
        <v>3.2890000000000001</v>
      </c>
      <c r="AS45">
        <f t="shared" si="35"/>
        <v>0.29099999999999998</v>
      </c>
      <c r="AT45">
        <f t="shared" si="3"/>
        <v>0</v>
      </c>
      <c r="AU45">
        <f t="shared" si="4"/>
        <v>6.1840000000000002</v>
      </c>
      <c r="AV45">
        <f t="shared" si="36"/>
        <v>33.189</v>
      </c>
      <c r="AW45">
        <f t="shared" si="37"/>
        <v>0.49199999999999999</v>
      </c>
      <c r="AX45">
        <f t="shared" si="38"/>
        <v>0.17399999999999999</v>
      </c>
      <c r="AY45">
        <f t="shared" si="39"/>
        <v>7.1999999999999995E-2</v>
      </c>
      <c r="AZ45">
        <f t="shared" si="40"/>
        <v>1E-3</v>
      </c>
      <c r="BA45">
        <f t="shared" si="41"/>
        <v>0</v>
      </c>
      <c r="BB45">
        <f t="shared" si="42"/>
        <v>99.216000000000022</v>
      </c>
      <c r="BD45">
        <f t="shared" si="6"/>
        <v>0.92260319573901461</v>
      </c>
      <c r="BE45">
        <f t="shared" si="7"/>
        <v>1.1769714271404603E-3</v>
      </c>
      <c r="BF45">
        <f t="shared" si="8"/>
        <v>6.4515496273048256E-2</v>
      </c>
      <c r="BG45">
        <f t="shared" si="9"/>
        <v>3.8291992894269357E-3</v>
      </c>
      <c r="BH45">
        <f t="shared" si="10"/>
        <v>8.6075385557597028E-2</v>
      </c>
      <c r="BI45">
        <f t="shared" si="11"/>
        <v>0</v>
      </c>
      <c r="BJ45">
        <f t="shared" si="12"/>
        <v>0.82345848095989516</v>
      </c>
      <c r="BK45">
        <f t="shared" si="13"/>
        <v>8.7735879338200415E-3</v>
      </c>
      <c r="BL45">
        <f t="shared" si="14"/>
        <v>2.4528668939092775E-3</v>
      </c>
      <c r="BM45">
        <f t="shared" si="15"/>
        <v>9.639483323693849E-4</v>
      </c>
      <c r="BN45">
        <f t="shared" si="43"/>
        <v>3.226904640127527E-5</v>
      </c>
      <c r="BO45">
        <f t="shared" si="44"/>
        <v>0</v>
      </c>
      <c r="BP45">
        <f t="shared" si="45"/>
        <v>1.9138814014526222</v>
      </c>
      <c r="BQ45">
        <f t="shared" si="16"/>
        <v>2.0892690468957364</v>
      </c>
    </row>
    <row r="46" spans="1:69" x14ac:dyDescent="0.15">
      <c r="A46" t="s">
        <v>122</v>
      </c>
      <c r="B46">
        <v>1199</v>
      </c>
      <c r="C46">
        <f t="shared" si="46"/>
        <v>6.4031242374378996</v>
      </c>
      <c r="D46" s="1">
        <v>55.442</v>
      </c>
      <c r="E46" s="1">
        <v>8.8999999999999996E-2</v>
      </c>
      <c r="F46" s="1">
        <v>3.3170000000000002</v>
      </c>
      <c r="G46" s="1">
        <v>0.28699999999999998</v>
      </c>
      <c r="H46" s="1">
        <v>6.202</v>
      </c>
      <c r="I46" s="1">
        <v>33.149000000000001</v>
      </c>
      <c r="J46" s="1">
        <v>0.496</v>
      </c>
      <c r="K46" s="1">
        <v>0.16600000000000001</v>
      </c>
      <c r="L46" s="1">
        <v>9.0999999999999998E-2</v>
      </c>
      <c r="M46" s="1">
        <v>5.0000000000000001E-3</v>
      </c>
      <c r="O46">
        <f t="shared" si="17"/>
        <v>99.243999999999986</v>
      </c>
      <c r="P46">
        <f t="shared" si="47"/>
        <v>24.40559169764337</v>
      </c>
      <c r="Q46" s="1">
        <v>55.951999999999998</v>
      </c>
      <c r="R46" s="1">
        <v>40.832000000000001</v>
      </c>
      <c r="S46" s="1">
        <v>10.949</v>
      </c>
      <c r="V46" s="5">
        <v>12</v>
      </c>
      <c r="W46" s="5">
        <v>4</v>
      </c>
      <c r="X46" s="15">
        <v>0</v>
      </c>
      <c r="Z46" s="14">
        <f t="shared" si="18"/>
        <v>1.9276112591342358</v>
      </c>
      <c r="AA46" s="14">
        <f t="shared" si="19"/>
        <v>2.3277619381764478E-3</v>
      </c>
      <c r="AB46" s="14">
        <f t="shared" si="20"/>
        <v>0.13591147639826709</v>
      </c>
      <c r="AC46" s="14">
        <f t="shared" si="21"/>
        <v>7.8887349968933262E-3</v>
      </c>
      <c r="AD46" s="14">
        <f t="shared" si="22"/>
        <v>0</v>
      </c>
      <c r="AE46" s="14">
        <f t="shared" si="23"/>
        <v>0.18032325888163275</v>
      </c>
      <c r="AF46" s="14">
        <f t="shared" si="24"/>
        <v>1.7180209726741886</v>
      </c>
      <c r="AG46" s="14">
        <f t="shared" si="25"/>
        <v>1.8475844429263054E-2</v>
      </c>
      <c r="AH46" s="14">
        <f t="shared" si="26"/>
        <v>4.8881363451913325E-3</v>
      </c>
      <c r="AI46" s="14">
        <f t="shared" si="27"/>
        <v>2.5449141828525769E-3</v>
      </c>
      <c r="AJ46" s="14">
        <f t="shared" si="28"/>
        <v>3.370284986157217E-4</v>
      </c>
      <c r="AK46" s="14">
        <f t="shared" si="29"/>
        <v>0</v>
      </c>
      <c r="AL46" s="14">
        <f t="shared" si="30"/>
        <v>3.9983293874793171</v>
      </c>
      <c r="AM46" s="14">
        <f t="shared" si="31"/>
        <v>0.90501024214462633</v>
      </c>
      <c r="AN46" s="11">
        <f t="shared" si="2"/>
        <v>0</v>
      </c>
      <c r="AP46">
        <f t="shared" si="32"/>
        <v>55.442</v>
      </c>
      <c r="AQ46">
        <f t="shared" si="33"/>
        <v>8.8999999999999996E-2</v>
      </c>
      <c r="AR46">
        <f t="shared" si="34"/>
        <v>3.3170000000000002</v>
      </c>
      <c r="AS46">
        <f t="shared" si="35"/>
        <v>0.28699999999999998</v>
      </c>
      <c r="AT46">
        <f t="shared" si="3"/>
        <v>0</v>
      </c>
      <c r="AU46">
        <f t="shared" si="4"/>
        <v>6.202</v>
      </c>
      <c r="AV46">
        <f t="shared" si="36"/>
        <v>33.149000000000001</v>
      </c>
      <c r="AW46">
        <f t="shared" si="37"/>
        <v>0.496</v>
      </c>
      <c r="AX46">
        <f t="shared" si="38"/>
        <v>0.16600000000000001</v>
      </c>
      <c r="AY46">
        <f t="shared" si="39"/>
        <v>9.0999999999999998E-2</v>
      </c>
      <c r="AZ46">
        <f t="shared" si="40"/>
        <v>5.0000000000000001E-3</v>
      </c>
      <c r="BA46">
        <f t="shared" si="41"/>
        <v>0</v>
      </c>
      <c r="BB46">
        <f t="shared" si="42"/>
        <v>99.243999999999986</v>
      </c>
      <c r="BD46">
        <f t="shared" si="6"/>
        <v>0.92280292942743014</v>
      </c>
      <c r="BE46">
        <f t="shared" si="7"/>
        <v>1.1143665639946911E-3</v>
      </c>
      <c r="BF46">
        <f t="shared" si="8"/>
        <v>6.5064731267163597E-2</v>
      </c>
      <c r="BG46">
        <f t="shared" si="9"/>
        <v>3.776564247647871E-3</v>
      </c>
      <c r="BH46">
        <f t="shared" si="10"/>
        <v>8.6325928400423149E-2</v>
      </c>
      <c r="BI46">
        <f t="shared" si="11"/>
        <v>0</v>
      </c>
      <c r="BJ46">
        <f t="shared" si="12"/>
        <v>0.82246603348517777</v>
      </c>
      <c r="BK46">
        <f t="shared" si="13"/>
        <v>8.8449179170218307E-3</v>
      </c>
      <c r="BL46">
        <f t="shared" si="14"/>
        <v>2.3400914045341387E-3</v>
      </c>
      <c r="BM46">
        <f t="shared" si="15"/>
        <v>1.2183235867446393E-3</v>
      </c>
      <c r="BN46">
        <f t="shared" si="43"/>
        <v>1.6134523200637637E-4</v>
      </c>
      <c r="BO46">
        <f t="shared" si="44"/>
        <v>0</v>
      </c>
      <c r="BP46">
        <f t="shared" si="45"/>
        <v>1.9141152315321441</v>
      </c>
      <c r="BQ46">
        <f t="shared" si="16"/>
        <v>2.0888655612853952</v>
      </c>
    </row>
    <row r="47" spans="1:69" x14ac:dyDescent="0.15">
      <c r="A47" t="s">
        <v>123</v>
      </c>
      <c r="B47">
        <v>1200</v>
      </c>
      <c r="C47">
        <f t="shared" si="46"/>
        <v>5.8309518948475532</v>
      </c>
      <c r="D47" s="1">
        <v>55.436999999999998</v>
      </c>
      <c r="E47" s="1">
        <v>9.1999999999999998E-2</v>
      </c>
      <c r="F47" s="1">
        <v>3.347</v>
      </c>
      <c r="G47" s="1">
        <v>0.29599999999999999</v>
      </c>
      <c r="H47" s="1">
        <v>6.2030000000000003</v>
      </c>
      <c r="I47" s="1">
        <v>33.148000000000003</v>
      </c>
      <c r="J47" s="1">
        <v>0.495</v>
      </c>
      <c r="K47" s="1">
        <v>0.16400000000000001</v>
      </c>
      <c r="L47" s="1">
        <v>9.0999999999999998E-2</v>
      </c>
      <c r="M47" s="1">
        <v>8.0000000000000002E-3</v>
      </c>
      <c r="O47">
        <f t="shared" si="17"/>
        <v>99.280999999999992</v>
      </c>
      <c r="P47">
        <f t="shared" si="47"/>
        <v>24.413752818372828</v>
      </c>
      <c r="Q47" s="1">
        <v>55.948999999999998</v>
      </c>
      <c r="R47" s="1">
        <v>40.826999999999998</v>
      </c>
      <c r="S47" s="1">
        <v>10.949</v>
      </c>
      <c r="V47" s="5">
        <v>12</v>
      </c>
      <c r="W47" s="5">
        <v>4</v>
      </c>
      <c r="X47" s="15">
        <v>0</v>
      </c>
      <c r="Z47" s="14">
        <f t="shared" si="18"/>
        <v>1.9267931077920277</v>
      </c>
      <c r="AA47" s="14">
        <f t="shared" si="19"/>
        <v>2.405421461552512E-3</v>
      </c>
      <c r="AB47" s="14">
        <f t="shared" si="20"/>
        <v>0.13709485898788898</v>
      </c>
      <c r="AC47" s="14">
        <f t="shared" si="21"/>
        <v>8.1333971589538871E-3</v>
      </c>
      <c r="AD47" s="14">
        <f t="shared" si="22"/>
        <v>0</v>
      </c>
      <c r="AE47" s="14">
        <f t="shared" si="23"/>
        <v>0.18029204504553545</v>
      </c>
      <c r="AF47" s="14">
        <f t="shared" si="24"/>
        <v>1.7173948562801225</v>
      </c>
      <c r="AG47" s="14">
        <f t="shared" si="25"/>
        <v>1.8432431020404622E-2</v>
      </c>
      <c r="AH47" s="14">
        <f t="shared" si="26"/>
        <v>4.8276287987304859E-3</v>
      </c>
      <c r="AI47" s="14">
        <f t="shared" si="27"/>
        <v>2.544063459408013E-3</v>
      </c>
      <c r="AJ47" s="14">
        <f t="shared" si="28"/>
        <v>5.3906533674707925E-4</v>
      </c>
      <c r="AK47" s="14">
        <f t="shared" si="29"/>
        <v>0</v>
      </c>
      <c r="AL47" s="14">
        <f t="shared" si="30"/>
        <v>3.9984568753413705</v>
      </c>
      <c r="AM47" s="14">
        <f t="shared" si="31"/>
        <v>0.90499378747906745</v>
      </c>
      <c r="AN47" s="11">
        <f t="shared" si="2"/>
        <v>0</v>
      </c>
      <c r="AP47">
        <f t="shared" si="32"/>
        <v>55.436999999999998</v>
      </c>
      <c r="AQ47">
        <f t="shared" si="33"/>
        <v>9.1999999999999998E-2</v>
      </c>
      <c r="AR47">
        <f t="shared" si="34"/>
        <v>3.347</v>
      </c>
      <c r="AS47">
        <f t="shared" si="35"/>
        <v>0.29599999999999999</v>
      </c>
      <c r="AT47">
        <f t="shared" si="3"/>
        <v>0</v>
      </c>
      <c r="AU47">
        <f t="shared" si="4"/>
        <v>6.2030000000000003</v>
      </c>
      <c r="AV47">
        <f t="shared" si="36"/>
        <v>33.148000000000003</v>
      </c>
      <c r="AW47">
        <f t="shared" si="37"/>
        <v>0.495</v>
      </c>
      <c r="AX47">
        <f t="shared" si="38"/>
        <v>0.16400000000000001</v>
      </c>
      <c r="AY47">
        <f t="shared" si="39"/>
        <v>9.0999999999999998E-2</v>
      </c>
      <c r="AZ47">
        <f t="shared" si="40"/>
        <v>8.0000000000000002E-3</v>
      </c>
      <c r="BA47">
        <f t="shared" si="41"/>
        <v>0</v>
      </c>
      <c r="BB47">
        <f t="shared" si="42"/>
        <v>99.280999999999992</v>
      </c>
      <c r="BD47">
        <f t="shared" si="6"/>
        <v>0.92271970705725703</v>
      </c>
      <c r="BE47">
        <f t="shared" si="7"/>
        <v>1.1519294818821526E-3</v>
      </c>
      <c r="BF47">
        <f t="shared" si="8"/>
        <v>6.565319733228718E-2</v>
      </c>
      <c r="BG47">
        <f t="shared" si="9"/>
        <v>3.8949930916507662E-3</v>
      </c>
      <c r="BH47">
        <f t="shared" si="10"/>
        <v>8.633984744724682E-2</v>
      </c>
      <c r="BI47">
        <f t="shared" si="11"/>
        <v>0</v>
      </c>
      <c r="BJ47">
        <f t="shared" si="12"/>
        <v>0.82244122229830996</v>
      </c>
      <c r="BK47">
        <f t="shared" si="13"/>
        <v>8.8270854212213843E-3</v>
      </c>
      <c r="BL47">
        <f t="shared" si="14"/>
        <v>2.3118975321903541E-3</v>
      </c>
      <c r="BM47">
        <f t="shared" si="15"/>
        <v>1.2183235867446393E-3</v>
      </c>
      <c r="BN47">
        <f t="shared" si="43"/>
        <v>2.5815237121020216E-4</v>
      </c>
      <c r="BO47">
        <f t="shared" si="44"/>
        <v>0</v>
      </c>
      <c r="BP47">
        <f t="shared" si="45"/>
        <v>1.9148163556200004</v>
      </c>
      <c r="BQ47">
        <f t="shared" si="16"/>
        <v>2.0881672874820971</v>
      </c>
    </row>
    <row r="48" spans="1:69" x14ac:dyDescent="0.15">
      <c r="A48" t="s">
        <v>124</v>
      </c>
      <c r="B48">
        <v>1201</v>
      </c>
      <c r="C48">
        <f t="shared" si="46"/>
        <v>6.4031242374279129</v>
      </c>
      <c r="D48" s="1">
        <v>55.325000000000003</v>
      </c>
      <c r="E48" s="1">
        <v>9.4E-2</v>
      </c>
      <c r="F48" s="1">
        <v>3.3420000000000001</v>
      </c>
      <c r="G48" s="1">
        <v>0.3</v>
      </c>
      <c r="H48" s="1">
        <v>6.1760000000000002</v>
      </c>
      <c r="I48" s="1">
        <v>33.134999999999998</v>
      </c>
      <c r="J48" s="1">
        <v>0.504</v>
      </c>
      <c r="K48" s="1">
        <v>0.16400000000000001</v>
      </c>
      <c r="L48" s="1">
        <v>7.8E-2</v>
      </c>
      <c r="M48" s="1">
        <v>8.0000000000000002E-3</v>
      </c>
      <c r="O48">
        <f t="shared" si="17"/>
        <v>99.125999999999991</v>
      </c>
      <c r="P48">
        <f t="shared" si="47"/>
        <v>24.375871656067318</v>
      </c>
      <c r="Q48" s="1">
        <v>55.945</v>
      </c>
      <c r="R48" s="1">
        <v>40.822000000000003</v>
      </c>
      <c r="S48" s="1">
        <v>10.949</v>
      </c>
      <c r="V48" s="5">
        <v>12</v>
      </c>
      <c r="W48" s="5">
        <v>4</v>
      </c>
      <c r="X48" s="15">
        <v>0</v>
      </c>
      <c r="Z48" s="14">
        <f t="shared" si="18"/>
        <v>1.925888656458776</v>
      </c>
      <c r="AA48" s="14">
        <f t="shared" si="19"/>
        <v>2.4615326254676011E-3</v>
      </c>
      <c r="AB48" s="14">
        <f t="shared" si="20"/>
        <v>0.13710278947781357</v>
      </c>
      <c r="AC48" s="14">
        <f t="shared" si="21"/>
        <v>8.2561183896027058E-3</v>
      </c>
      <c r="AD48" s="14">
        <f t="shared" si="22"/>
        <v>0</v>
      </c>
      <c r="AE48" s="14">
        <f t="shared" si="23"/>
        <v>0.17978624409843036</v>
      </c>
      <c r="AF48" s="14">
        <f t="shared" si="24"/>
        <v>1.7193891869032258</v>
      </c>
      <c r="AG48" s="14">
        <f t="shared" si="25"/>
        <v>1.8796731742020869E-2</v>
      </c>
      <c r="AH48" s="14">
        <f t="shared" si="26"/>
        <v>4.8351311433709474E-3</v>
      </c>
      <c r="AI48" s="14">
        <f t="shared" si="27"/>
        <v>2.1840146095024283E-3</v>
      </c>
      <c r="AJ48" s="14">
        <f t="shared" si="28"/>
        <v>5.3990306767226276E-4</v>
      </c>
      <c r="AK48" s="14">
        <f t="shared" si="29"/>
        <v>0</v>
      </c>
      <c r="AL48" s="14">
        <f t="shared" si="30"/>
        <v>3.9992403085158821</v>
      </c>
      <c r="AM48" s="14">
        <f t="shared" si="31"/>
        <v>0.90533457775219417</v>
      </c>
      <c r="AN48" s="11">
        <f t="shared" si="2"/>
        <v>0</v>
      </c>
      <c r="AP48">
        <f t="shared" si="32"/>
        <v>55.325000000000003</v>
      </c>
      <c r="AQ48">
        <f t="shared" si="33"/>
        <v>9.4E-2</v>
      </c>
      <c r="AR48">
        <f t="shared" si="34"/>
        <v>3.3420000000000001</v>
      </c>
      <c r="AS48">
        <f t="shared" si="35"/>
        <v>0.3</v>
      </c>
      <c r="AT48">
        <f t="shared" si="3"/>
        <v>0</v>
      </c>
      <c r="AU48">
        <f t="shared" si="4"/>
        <v>6.1760000000000002</v>
      </c>
      <c r="AV48">
        <f t="shared" si="36"/>
        <v>33.134999999999998</v>
      </c>
      <c r="AW48">
        <f t="shared" si="37"/>
        <v>0.504</v>
      </c>
      <c r="AX48">
        <f t="shared" si="38"/>
        <v>0.16400000000000001</v>
      </c>
      <c r="AY48">
        <f t="shared" si="39"/>
        <v>7.8E-2</v>
      </c>
      <c r="AZ48">
        <f t="shared" si="40"/>
        <v>8.0000000000000002E-3</v>
      </c>
      <c r="BA48">
        <f t="shared" si="41"/>
        <v>0</v>
      </c>
      <c r="BB48">
        <f t="shared" si="42"/>
        <v>99.125999999999991</v>
      </c>
      <c r="BD48">
        <f t="shared" si="6"/>
        <v>0.92085552596537956</v>
      </c>
      <c r="BE48">
        <f t="shared" si="7"/>
        <v>1.1769714271404603E-3</v>
      </c>
      <c r="BF48">
        <f t="shared" si="8"/>
        <v>6.5555119654766583E-2</v>
      </c>
      <c r="BG48">
        <f t="shared" si="9"/>
        <v>3.9476281334298305E-3</v>
      </c>
      <c r="BH48">
        <f t="shared" si="10"/>
        <v>8.5964033183007632E-2</v>
      </c>
      <c r="BI48">
        <f t="shared" si="11"/>
        <v>0</v>
      </c>
      <c r="BJ48">
        <f t="shared" si="12"/>
        <v>0.82211867686902662</v>
      </c>
      <c r="BK48">
        <f t="shared" si="13"/>
        <v>8.9875778834254093E-3</v>
      </c>
      <c r="BL48">
        <f t="shared" si="14"/>
        <v>2.3118975321903541E-3</v>
      </c>
      <c r="BM48">
        <f t="shared" si="15"/>
        <v>1.0442773600668337E-3</v>
      </c>
      <c r="BN48">
        <f t="shared" si="43"/>
        <v>2.5815237121020216E-4</v>
      </c>
      <c r="BO48">
        <f t="shared" si="44"/>
        <v>0</v>
      </c>
      <c r="BP48">
        <f t="shared" si="45"/>
        <v>1.9122198603796434</v>
      </c>
      <c r="BQ48">
        <f t="shared" si="16"/>
        <v>2.0914123900595256</v>
      </c>
    </row>
    <row r="49" spans="1:69" x14ac:dyDescent="0.15">
      <c r="A49" t="s">
        <v>125</v>
      </c>
      <c r="B49">
        <v>1202</v>
      </c>
      <c r="C49">
        <f t="shared" si="46"/>
        <v>5.3851648071377864</v>
      </c>
      <c r="D49" s="1">
        <v>55.195</v>
      </c>
      <c r="E49" s="1">
        <v>9.5000000000000001E-2</v>
      </c>
      <c r="F49" s="1">
        <v>3.3719999999999999</v>
      </c>
      <c r="G49" s="1">
        <v>0.30499999999999999</v>
      </c>
      <c r="H49" s="1">
        <v>6.1950000000000003</v>
      </c>
      <c r="I49" s="1">
        <v>33.106999999999999</v>
      </c>
      <c r="J49" s="1">
        <v>0.52100000000000002</v>
      </c>
      <c r="K49" s="1">
        <v>0.16600000000000001</v>
      </c>
      <c r="L49" s="1">
        <v>8.1000000000000003E-2</v>
      </c>
      <c r="M49" s="1">
        <v>0</v>
      </c>
      <c r="O49">
        <f t="shared" si="17"/>
        <v>99.037000000000006</v>
      </c>
      <c r="P49">
        <f t="shared" si="47"/>
        <v>24.346057292723842</v>
      </c>
      <c r="Q49" s="1">
        <v>55.942999999999998</v>
      </c>
      <c r="R49" s="1">
        <v>40.817</v>
      </c>
      <c r="S49" s="1">
        <v>10.949</v>
      </c>
      <c r="V49" s="5">
        <v>12</v>
      </c>
      <c r="W49" s="5">
        <v>4</v>
      </c>
      <c r="X49" s="15">
        <v>0</v>
      </c>
      <c r="Z49" s="14">
        <f t="shared" si="18"/>
        <v>1.9237162125834342</v>
      </c>
      <c r="AA49" s="14">
        <f t="shared" si="19"/>
        <v>2.4907656221764556E-3</v>
      </c>
      <c r="AB49" s="14">
        <f t="shared" si="20"/>
        <v>0.13850291895138886</v>
      </c>
      <c r="AC49" s="14">
        <f t="shared" si="21"/>
        <v>8.4039993753227734E-3</v>
      </c>
      <c r="AD49" s="14">
        <f t="shared" si="22"/>
        <v>0</v>
      </c>
      <c r="AE49" s="14">
        <f t="shared" si="23"/>
        <v>0.18056018787558922</v>
      </c>
      <c r="AF49" s="14">
        <f t="shared" si="24"/>
        <v>1.7200400525926429</v>
      </c>
      <c r="AG49" s="14">
        <f t="shared" si="25"/>
        <v>1.9454543526807411E-2</v>
      </c>
      <c r="AH49" s="14">
        <f t="shared" si="26"/>
        <v>4.9000895039709048E-3</v>
      </c>
      <c r="AI49" s="14">
        <f t="shared" si="27"/>
        <v>2.2707925997010525E-3</v>
      </c>
      <c r="AJ49" s="14">
        <f t="shared" si="28"/>
        <v>0</v>
      </c>
      <c r="AK49" s="14">
        <f t="shared" si="29"/>
        <v>0</v>
      </c>
      <c r="AL49" s="14">
        <f t="shared" si="30"/>
        <v>4.0003395626310336</v>
      </c>
      <c r="AM49" s="14">
        <f t="shared" si="31"/>
        <v>0.90499833472024271</v>
      </c>
      <c r="AN49" s="11">
        <f t="shared" si="2"/>
        <v>0</v>
      </c>
      <c r="AP49">
        <f t="shared" si="32"/>
        <v>55.195</v>
      </c>
      <c r="AQ49">
        <f t="shared" si="33"/>
        <v>9.5000000000000001E-2</v>
      </c>
      <c r="AR49">
        <f t="shared" si="34"/>
        <v>3.3719999999999999</v>
      </c>
      <c r="AS49">
        <f t="shared" si="35"/>
        <v>0.30499999999999999</v>
      </c>
      <c r="AT49">
        <f t="shared" si="3"/>
        <v>0</v>
      </c>
      <c r="AU49">
        <f t="shared" si="4"/>
        <v>6.1950000000000003</v>
      </c>
      <c r="AV49">
        <f t="shared" si="36"/>
        <v>33.106999999999999</v>
      </c>
      <c r="AW49">
        <f t="shared" si="37"/>
        <v>0.52100000000000002</v>
      </c>
      <c r="AX49">
        <f t="shared" si="38"/>
        <v>0.16600000000000001</v>
      </c>
      <c r="AY49">
        <f t="shared" si="39"/>
        <v>8.1000000000000003E-2</v>
      </c>
      <c r="AZ49">
        <f t="shared" si="40"/>
        <v>0</v>
      </c>
      <c r="BA49">
        <f t="shared" si="41"/>
        <v>0</v>
      </c>
      <c r="BB49">
        <f t="shared" si="42"/>
        <v>99.037000000000006</v>
      </c>
      <c r="BD49">
        <f t="shared" si="6"/>
        <v>0.91869174434087886</v>
      </c>
      <c r="BE49">
        <f t="shared" si="7"/>
        <v>1.1894923997696142E-3</v>
      </c>
      <c r="BF49">
        <f t="shared" si="8"/>
        <v>6.6143585719890152E-2</v>
      </c>
      <c r="BG49">
        <f t="shared" si="9"/>
        <v>4.013421935653661E-3</v>
      </c>
      <c r="BH49">
        <f t="shared" si="10"/>
        <v>8.6228495072657438E-2</v>
      </c>
      <c r="BI49">
        <f t="shared" si="11"/>
        <v>0</v>
      </c>
      <c r="BJ49">
        <f t="shared" si="12"/>
        <v>0.82142396363672454</v>
      </c>
      <c r="BK49">
        <f t="shared" si="13"/>
        <v>9.2907303120330128E-3</v>
      </c>
      <c r="BL49">
        <f t="shared" si="14"/>
        <v>2.3400914045341387E-3</v>
      </c>
      <c r="BM49">
        <f t="shared" si="15"/>
        <v>1.084441873915558E-3</v>
      </c>
      <c r="BN49">
        <f t="shared" si="43"/>
        <v>0</v>
      </c>
      <c r="BO49">
        <f t="shared" si="44"/>
        <v>0</v>
      </c>
      <c r="BP49">
        <f t="shared" si="45"/>
        <v>1.9104059666960569</v>
      </c>
      <c r="BQ49">
        <f t="shared" si="16"/>
        <v>2.0939735492709977</v>
      </c>
    </row>
    <row r="50" spans="1:69" x14ac:dyDescent="0.15">
      <c r="A50" t="s">
        <v>126</v>
      </c>
      <c r="B50">
        <v>1203</v>
      </c>
      <c r="C50">
        <f t="shared" si="46"/>
        <v>6.4031242374334605</v>
      </c>
      <c r="D50" s="1">
        <v>54.981999999999999</v>
      </c>
      <c r="E50" s="1">
        <v>0.105</v>
      </c>
      <c r="F50" s="1">
        <v>3.4319999999999999</v>
      </c>
      <c r="G50" s="1">
        <v>0.313</v>
      </c>
      <c r="H50" s="1">
        <v>6.1130000000000004</v>
      </c>
      <c r="I50" s="1">
        <v>32.831000000000003</v>
      </c>
      <c r="J50" s="1">
        <v>0.96599999999999997</v>
      </c>
      <c r="K50" s="1">
        <v>0.16700000000000001</v>
      </c>
      <c r="L50" s="1">
        <v>7.4999999999999997E-2</v>
      </c>
      <c r="M50" s="1">
        <v>1.7000000000000001E-2</v>
      </c>
      <c r="O50">
        <f>SUM(D50:N50)</f>
        <v>99.001000000000005</v>
      </c>
      <c r="P50">
        <f t="shared" si="47"/>
        <v>24.305591432169379</v>
      </c>
      <c r="Q50" s="1">
        <v>55.939</v>
      </c>
      <c r="R50" s="1">
        <v>40.811999999999998</v>
      </c>
      <c r="S50" s="1">
        <v>10.949</v>
      </c>
      <c r="V50" s="5">
        <v>12</v>
      </c>
      <c r="W50" s="5">
        <v>4</v>
      </c>
      <c r="X50" s="15">
        <v>0</v>
      </c>
      <c r="Z50" s="14">
        <f t="shared" si="18"/>
        <v>1.9194828992628716</v>
      </c>
      <c r="AA50" s="14">
        <f t="shared" si="19"/>
        <v>2.7575348073155446E-3</v>
      </c>
      <c r="AB50" s="14">
        <f t="shared" si="20"/>
        <v>0.14120207729064418</v>
      </c>
      <c r="AC50" s="14">
        <f t="shared" si="21"/>
        <v>8.6387907788786616E-3</v>
      </c>
      <c r="AD50" s="14">
        <f t="shared" si="22"/>
        <v>0</v>
      </c>
      <c r="AE50" s="14">
        <f t="shared" si="23"/>
        <v>0.17846683814832404</v>
      </c>
      <c r="AF50" s="14">
        <f t="shared" si="24"/>
        <v>1.7085405419362056</v>
      </c>
      <c r="AG50" s="14">
        <f t="shared" si="25"/>
        <v>3.6131242341367151E-2</v>
      </c>
      <c r="AH50" s="14">
        <f t="shared" si="26"/>
        <v>4.9378153148064109E-3</v>
      </c>
      <c r="AI50" s="14">
        <f t="shared" si="27"/>
        <v>2.1060862905992778E-3</v>
      </c>
      <c r="AJ50" s="14">
        <f t="shared" si="28"/>
        <v>1.1506114480767074E-3</v>
      </c>
      <c r="AK50" s="14">
        <f t="shared" si="29"/>
        <v>0</v>
      </c>
      <c r="AL50" s="14">
        <f t="shared" si="30"/>
        <v>4.0034144376190888</v>
      </c>
      <c r="AM50" s="14">
        <f t="shared" si="31"/>
        <v>0.90542334914433165</v>
      </c>
      <c r="AN50" s="11">
        <f t="shared" si="2"/>
        <v>0</v>
      </c>
      <c r="AP50">
        <f>D50</f>
        <v>54.981999999999999</v>
      </c>
      <c r="AQ50">
        <f t="shared" si="33"/>
        <v>0.105</v>
      </c>
      <c r="AR50">
        <f t="shared" si="34"/>
        <v>3.4319999999999999</v>
      </c>
      <c r="AS50">
        <f t="shared" si="35"/>
        <v>0.313</v>
      </c>
      <c r="AT50">
        <f t="shared" si="3"/>
        <v>0</v>
      </c>
      <c r="AU50">
        <f t="shared" si="4"/>
        <v>6.1130000000000013</v>
      </c>
      <c r="AV50">
        <f t="shared" ref="AV50:BA51" si="48">I50</f>
        <v>32.831000000000003</v>
      </c>
      <c r="AW50">
        <f t="shared" si="48"/>
        <v>0.96599999999999997</v>
      </c>
      <c r="AX50">
        <f t="shared" si="48"/>
        <v>0.16700000000000001</v>
      </c>
      <c r="AY50">
        <f t="shared" si="48"/>
        <v>7.4999999999999997E-2</v>
      </c>
      <c r="AZ50">
        <f t="shared" si="48"/>
        <v>1.7000000000000001E-2</v>
      </c>
      <c r="BA50">
        <f t="shared" si="48"/>
        <v>0</v>
      </c>
      <c r="BB50">
        <f>SUM(AP50:BA50)</f>
        <v>99.001000000000005</v>
      </c>
      <c r="BD50">
        <f t="shared" si="6"/>
        <v>0.91514647137150462</v>
      </c>
      <c r="BE50">
        <f t="shared" si="7"/>
        <v>1.3147021260611525E-3</v>
      </c>
      <c r="BF50">
        <f t="shared" si="8"/>
        <v>6.7320517850137318E-2</v>
      </c>
      <c r="BG50">
        <f t="shared" si="9"/>
        <v>4.1186920192117903E-3</v>
      </c>
      <c r="BH50">
        <f t="shared" si="10"/>
        <v>8.5087133233116216E-2</v>
      </c>
      <c r="BI50">
        <f t="shared" si="11"/>
        <v>0</v>
      </c>
      <c r="BJ50">
        <f t="shared" si="12"/>
        <v>0.81457607606117455</v>
      </c>
      <c r="BK50">
        <f t="shared" si="13"/>
        <v>1.7226190943232033E-2</v>
      </c>
      <c r="BL50">
        <f t="shared" si="14"/>
        <v>2.3541883407060312E-3</v>
      </c>
      <c r="BM50">
        <f t="shared" si="15"/>
        <v>1.0041128462181092E-3</v>
      </c>
      <c r="BN50">
        <f t="shared" si="43"/>
        <v>5.4857378882167964E-4</v>
      </c>
      <c r="BO50">
        <f t="shared" si="44"/>
        <v>0</v>
      </c>
      <c r="BP50">
        <f>SUM(BD50:BO50)</f>
        <v>1.9086966585801837</v>
      </c>
      <c r="BQ50">
        <f t="shared" si="16"/>
        <v>2.0974597611529835</v>
      </c>
    </row>
    <row r="51" spans="1:69" x14ac:dyDescent="0.15">
      <c r="A51" t="s">
        <v>127</v>
      </c>
      <c r="B51">
        <v>1204</v>
      </c>
      <c r="C51">
        <f t="shared" si="46"/>
        <v>5.8309518948414594</v>
      </c>
      <c r="D51" s="1">
        <v>55.140999999999998</v>
      </c>
      <c r="E51" s="1">
        <v>0.10299999999999999</v>
      </c>
      <c r="F51" s="1">
        <v>3.4079999999999999</v>
      </c>
      <c r="G51" s="1">
        <v>0.312</v>
      </c>
      <c r="H51" s="1">
        <v>6.1520000000000001</v>
      </c>
      <c r="I51" s="1">
        <v>32.945999999999998</v>
      </c>
      <c r="J51" s="1">
        <v>0.79700000000000004</v>
      </c>
      <c r="K51" s="1">
        <v>0.16800000000000001</v>
      </c>
      <c r="L51" s="1">
        <v>7.8E-2</v>
      </c>
      <c r="M51" s="1">
        <v>1.2999999999999999E-2</v>
      </c>
      <c r="O51">
        <f t="shared" ref="O51:O64" si="49">SUM(D51:N51)</f>
        <v>99.118000000000009</v>
      </c>
      <c r="P51">
        <f t="shared" si="47"/>
        <v>24.347132674785712</v>
      </c>
      <c r="Q51" s="1">
        <v>55.936</v>
      </c>
      <c r="R51" s="1">
        <v>40.807000000000002</v>
      </c>
      <c r="S51" s="1">
        <v>10.949</v>
      </c>
      <c r="V51" s="20">
        <v>12</v>
      </c>
      <c r="W51" s="20">
        <v>4</v>
      </c>
      <c r="X51" s="15">
        <v>0</v>
      </c>
      <c r="Z51" s="14">
        <f t="shared" ref="Z51:Z64" si="50">IFERROR(BD51*$BQ51,"NA")</f>
        <v>1.921749260827504</v>
      </c>
      <c r="AA51" s="14">
        <f t="shared" ref="AA51:AA64" si="51">IFERROR(BE51*$BQ51,"NA")</f>
        <v>2.7003950278472648E-3</v>
      </c>
      <c r="AB51" s="14">
        <f t="shared" ref="AB51:AB64" si="52">IFERROR(BF51*$BQ51,"NA")</f>
        <v>0.13997541499124372</v>
      </c>
      <c r="AC51" s="14">
        <f t="shared" ref="AC51:AC64" si="53">IFERROR(BG51*$BQ51,"NA")</f>
        <v>8.5964983362783187E-3</v>
      </c>
      <c r="AD51" s="14">
        <f t="shared" ref="AD51:AD64" si="54">IFERROR(IF(OR($X51="spinel", $X51="Spinel", $X51="SPINEL"),((BH51+BI51)*BQ51-AE51),BI51*$BQ51),"NA")</f>
        <v>0</v>
      </c>
      <c r="AE51" s="14">
        <f t="shared" ref="AE51:AE64" si="55">IFERROR(IF(OR($X51="spinel", $X51="Spinel", $X51="SPINEL"),(1-AF51-AG51-AH51-AI51),BH51*$BQ51),"NA")</f>
        <v>0.1792989851335112</v>
      </c>
      <c r="AF51" s="14">
        <f t="shared" ref="AF51:AF64" si="56">IFERROR(BJ51*$BQ51,"NA")</f>
        <v>1.7115998610385068</v>
      </c>
      <c r="AG51" s="14">
        <f t="shared" ref="AG51:AG64" si="57">IFERROR(BK51*$BQ51,"NA")</f>
        <v>2.9759282807378752E-2</v>
      </c>
      <c r="AH51" s="14">
        <f t="shared" ref="AH51:AH64" si="58">IFERROR(BL51*$BQ51,"NA")</f>
        <v>4.9589076885538921E-3</v>
      </c>
      <c r="AI51" s="14">
        <f t="shared" ref="AI51:AI64" si="59">IFERROR(BM51*$BQ51,"NA")</f>
        <v>2.1865925867870493E-3</v>
      </c>
      <c r="AJ51" s="14">
        <f t="shared" ref="AJ51:AJ64" si="60">IFERROR(BN51*$BQ51,"NA")</f>
        <v>8.7837808655508946E-4</v>
      </c>
      <c r="AK51" s="14">
        <f t="shared" ref="AK51:AK64" si="61">IFERROR(BO51*$BQ51,"NA")</f>
        <v>0</v>
      </c>
      <c r="AL51" s="14">
        <f t="shared" ref="AL51:AL64" si="62">IFERROR(SUM(Z51:AK51),"NA")</f>
        <v>4.0017035765241662</v>
      </c>
      <c r="AM51" s="14">
        <f t="shared" ref="AM51:AM64" si="63">IFERROR(AF51/(AF51+AE51),"NA")</f>
        <v>0.90517790758797678</v>
      </c>
      <c r="AN51" s="11">
        <f t="shared" ref="AN51:AN64" si="64">IFERROR(AD51/(AD51+AE51),"NA")</f>
        <v>0</v>
      </c>
      <c r="AP51">
        <f t="shared" ref="AP51:AP64" si="65">D51</f>
        <v>55.140999999999998</v>
      </c>
      <c r="AQ51">
        <f t="shared" ref="AQ51:AQ64" si="66">E51</f>
        <v>0.10299999999999999</v>
      </c>
      <c r="AR51">
        <f t="shared" ref="AR51:AR64" si="67">F51</f>
        <v>3.4079999999999999</v>
      </c>
      <c r="AS51">
        <f t="shared" ref="AS51:AS64" si="68">G51</f>
        <v>0.312</v>
      </c>
      <c r="AT51">
        <f t="shared" ref="AT51:AT64" si="69">BI51*AT$1/2</f>
        <v>0</v>
      </c>
      <c r="AU51">
        <f t="shared" ref="AU51:AU64" si="70">BH51*AU$1</f>
        <v>6.1520000000000001</v>
      </c>
      <c r="AV51">
        <f t="shared" si="48"/>
        <v>32.945999999999998</v>
      </c>
      <c r="AW51">
        <f t="shared" si="48"/>
        <v>0.79700000000000004</v>
      </c>
      <c r="AX51">
        <f t="shared" si="48"/>
        <v>0.16800000000000001</v>
      </c>
      <c r="AY51">
        <f t="shared" si="48"/>
        <v>7.8E-2</v>
      </c>
      <c r="AZ51">
        <f t="shared" si="48"/>
        <v>1.2999999999999999E-2</v>
      </c>
      <c r="BA51">
        <f t="shared" si="48"/>
        <v>0</v>
      </c>
      <c r="BB51">
        <f t="shared" ref="BB51:BB64" si="71">SUM(AP51:BA51)</f>
        <v>99.118000000000009</v>
      </c>
      <c r="BD51">
        <f t="shared" ref="BD51:BD64" si="72">D51/AP$1</f>
        <v>0.91779294274300927</v>
      </c>
      <c r="BE51">
        <f t="shared" ref="BE51:BE64" si="73">E51/AQ$1</f>
        <v>1.2896601808028447E-3</v>
      </c>
      <c r="BF51">
        <f t="shared" ref="BF51:BF64" si="74">F51/AR$1*2</f>
        <v>6.6849744998038446E-2</v>
      </c>
      <c r="BG51">
        <f t="shared" ref="BG51:BG64" si="75">G51/AS$1*2</f>
        <v>4.1055332587670241E-3</v>
      </c>
      <c r="BH51">
        <f t="shared" ref="BH51:BH64" si="76">IF(OR($X51="spinel", $X51="Spinel", $X51="SPINEL"),H51/AU$1,H51/AU$1*(1-$X51))</f>
        <v>8.5629976059239471E-2</v>
      </c>
      <c r="BI51">
        <f t="shared" ref="BI51:BI64" si="77">IF(OR($X51="spinel", $X51="Spinel", $X51="SPINEL"),0,H51/AU$1*$X51)</f>
        <v>0</v>
      </c>
      <c r="BJ51">
        <f t="shared" ref="BJ51:BJ64" si="78">I51/AV$1</f>
        <v>0.81742936255098697</v>
      </c>
      <c r="BK51">
        <f t="shared" ref="BK51:BK64" si="79">J51/AW$1</f>
        <v>1.4212499152956451E-2</v>
      </c>
      <c r="BL51">
        <f t="shared" ref="BL51:BL64" si="80">K51/AX$1</f>
        <v>2.3682852768779237E-3</v>
      </c>
      <c r="BM51">
        <f t="shared" ref="BM51:BM64" si="81">L51/AY$1</f>
        <v>1.0442773600668337E-3</v>
      </c>
      <c r="BN51">
        <f t="shared" ref="BN51:BN64" si="82">M51/AZ$1*2</f>
        <v>4.1949760321657848E-4</v>
      </c>
      <c r="BO51">
        <f t="shared" ref="BO51:BO64" si="83">N51/BA$1*2</f>
        <v>0</v>
      </c>
      <c r="BP51">
        <f t="shared" ref="BP51:BP64" si="84">SUM(BD51:BO51)</f>
        <v>1.9111417791839616</v>
      </c>
      <c r="BQ51">
        <f t="shared" ref="BQ51:BQ64" si="85">IFERROR(IF(OR($U51="Total",$U51="total", $U51="TOTAL"),$W51/$BP51,V51/(BD51*4+BE51*4+BF51*3+BG51*3+BH51*2+BI51*3+BJ51*2+BK51*2+BL51*2+BM51*2+BN51+BO51)),"NA")</f>
        <v>2.0938810611072785</v>
      </c>
    </row>
    <row r="52" spans="1:69" x14ac:dyDescent="0.15">
      <c r="A52" t="s">
        <v>128</v>
      </c>
      <c r="B52">
        <v>1205</v>
      </c>
      <c r="C52">
        <f t="shared" si="46"/>
        <v>6.4031242374334605</v>
      </c>
      <c r="D52" s="1">
        <v>55.164000000000001</v>
      </c>
      <c r="E52" s="1">
        <v>0.111</v>
      </c>
      <c r="F52" s="1">
        <v>3.4430000000000001</v>
      </c>
      <c r="G52" s="1">
        <v>0.32200000000000001</v>
      </c>
      <c r="H52" s="1">
        <v>6.093</v>
      </c>
      <c r="I52" s="1">
        <v>32.85</v>
      </c>
      <c r="J52" s="1">
        <v>1.024</v>
      </c>
      <c r="K52" s="1">
        <v>0.16800000000000001</v>
      </c>
      <c r="L52" s="1">
        <v>8.4000000000000005E-2</v>
      </c>
      <c r="M52" s="1">
        <v>1.6E-2</v>
      </c>
      <c r="O52">
        <f t="shared" si="49"/>
        <v>99.27500000000002</v>
      </c>
      <c r="P52">
        <f t="shared" si="47"/>
        <v>24.374039832377839</v>
      </c>
      <c r="Q52" s="1">
        <v>55.932000000000002</v>
      </c>
      <c r="R52" s="1">
        <v>40.802</v>
      </c>
      <c r="S52" s="1">
        <v>10.949</v>
      </c>
      <c r="V52" s="20">
        <v>12</v>
      </c>
      <c r="W52" s="20">
        <v>4</v>
      </c>
      <c r="X52" s="15">
        <v>0</v>
      </c>
      <c r="Z52" s="14">
        <f t="shared" si="50"/>
        <v>1.9204284909079308</v>
      </c>
      <c r="AA52" s="14">
        <f t="shared" si="51"/>
        <v>2.9069218718631644E-3</v>
      </c>
      <c r="AB52" s="14">
        <f t="shared" si="52"/>
        <v>0.14125684636924277</v>
      </c>
      <c r="AC52" s="14">
        <f t="shared" si="53"/>
        <v>8.8622330599355415E-3</v>
      </c>
      <c r="AD52" s="14">
        <f t="shared" si="54"/>
        <v>0</v>
      </c>
      <c r="AE52" s="14">
        <f t="shared" si="55"/>
        <v>0.17738340553376611</v>
      </c>
      <c r="AF52" s="14">
        <f t="shared" si="56"/>
        <v>1.7047285249048976</v>
      </c>
      <c r="AG52" s="14">
        <f t="shared" si="57"/>
        <v>3.8193055298611389E-2</v>
      </c>
      <c r="AH52" s="14">
        <f t="shared" si="58"/>
        <v>4.9534334170921917E-3</v>
      </c>
      <c r="AI52" s="14">
        <f t="shared" si="59"/>
        <v>2.3521924983508154E-3</v>
      </c>
      <c r="AJ52" s="14">
        <f t="shared" si="60"/>
        <v>1.0798872878523729E-3</v>
      </c>
      <c r="AK52" s="14">
        <f t="shared" si="61"/>
        <v>0</v>
      </c>
      <c r="AL52" s="14">
        <f t="shared" si="62"/>
        <v>4.0021449911495424</v>
      </c>
      <c r="AM52" s="14">
        <f t="shared" si="63"/>
        <v>0.90575299871117476</v>
      </c>
      <c r="AN52" s="11">
        <f t="shared" si="64"/>
        <v>0</v>
      </c>
      <c r="AP52">
        <f t="shared" si="65"/>
        <v>55.164000000000001</v>
      </c>
      <c r="AQ52">
        <f t="shared" si="66"/>
        <v>0.111</v>
      </c>
      <c r="AR52">
        <f t="shared" si="67"/>
        <v>3.4430000000000001</v>
      </c>
      <c r="AS52">
        <f t="shared" si="68"/>
        <v>0.32200000000000001</v>
      </c>
      <c r="AT52">
        <f t="shared" si="69"/>
        <v>0</v>
      </c>
      <c r="AU52">
        <f t="shared" si="70"/>
        <v>6.0930000000000009</v>
      </c>
      <c r="AV52">
        <f t="shared" ref="AV52:AV64" si="86">I52</f>
        <v>32.85</v>
      </c>
      <c r="AW52">
        <f t="shared" ref="AW52:AW64" si="87">J52</f>
        <v>1.024</v>
      </c>
      <c r="AX52">
        <f t="shared" ref="AX52:AX64" si="88">K52</f>
        <v>0.16800000000000001</v>
      </c>
      <c r="AY52">
        <f t="shared" ref="AY52:AY64" si="89">L52</f>
        <v>8.4000000000000005E-2</v>
      </c>
      <c r="AZ52">
        <f t="shared" ref="AZ52:AZ64" si="90">M52</f>
        <v>1.6E-2</v>
      </c>
      <c r="BA52">
        <f t="shared" ref="BA52:BA64" si="91">N52</f>
        <v>0</v>
      </c>
      <c r="BB52">
        <f t="shared" si="71"/>
        <v>99.27500000000002</v>
      </c>
      <c r="BD52">
        <f t="shared" si="72"/>
        <v>0.91817576564580561</v>
      </c>
      <c r="BE52">
        <f t="shared" si="73"/>
        <v>1.3898279618360754E-3</v>
      </c>
      <c r="BF52">
        <f t="shared" si="74"/>
        <v>6.7536288740682626E-2</v>
      </c>
      <c r="BG52">
        <f t="shared" si="75"/>
        <v>4.2371208632146851E-3</v>
      </c>
      <c r="BH52">
        <f t="shared" si="76"/>
        <v>8.4808752296642739E-2</v>
      </c>
      <c r="BI52">
        <f t="shared" si="77"/>
        <v>0</v>
      </c>
      <c r="BJ52">
        <f t="shared" si="78"/>
        <v>0.81504748861166521</v>
      </c>
      <c r="BK52">
        <f t="shared" si="79"/>
        <v>1.8260475699657976E-2</v>
      </c>
      <c r="BL52">
        <f t="shared" si="80"/>
        <v>2.3682852768779237E-3</v>
      </c>
      <c r="BM52">
        <f t="shared" si="81"/>
        <v>1.1246063877642825E-3</v>
      </c>
      <c r="BN52">
        <f t="shared" si="82"/>
        <v>5.1630474242040432E-4</v>
      </c>
      <c r="BO52">
        <f t="shared" si="83"/>
        <v>0</v>
      </c>
      <c r="BP52">
        <f t="shared" si="84"/>
        <v>1.9134649162265676</v>
      </c>
      <c r="BQ52">
        <f t="shared" si="85"/>
        <v>2.091569569533545</v>
      </c>
    </row>
    <row r="53" spans="1:69" x14ac:dyDescent="0.15">
      <c r="A53" t="s">
        <v>129</v>
      </c>
      <c r="B53">
        <v>1206</v>
      </c>
      <c r="C53">
        <f t="shared" si="46"/>
        <v>5.8309518948475532</v>
      </c>
      <c r="D53" s="1">
        <v>54.945</v>
      </c>
      <c r="E53" s="1">
        <v>0.108</v>
      </c>
      <c r="F53" s="1">
        <v>3.4209999999999998</v>
      </c>
      <c r="G53" s="1">
        <v>0.318</v>
      </c>
      <c r="H53" s="1">
        <v>6.1680000000000001</v>
      </c>
      <c r="I53" s="1">
        <v>33.06</v>
      </c>
      <c r="J53" s="1">
        <v>0.70899999999999996</v>
      </c>
      <c r="K53" s="1">
        <v>0.16300000000000001</v>
      </c>
      <c r="L53" s="1">
        <v>8.8999999999999996E-2</v>
      </c>
      <c r="M53" s="1">
        <v>1.2999999999999999E-2</v>
      </c>
      <c r="O53">
        <f t="shared" si="49"/>
        <v>98.994</v>
      </c>
      <c r="P53">
        <f t="shared" si="47"/>
        <v>24.310258953927246</v>
      </c>
      <c r="Q53" s="1">
        <v>55.929000000000002</v>
      </c>
      <c r="R53" s="1">
        <v>40.796999999999997</v>
      </c>
      <c r="S53" s="1">
        <v>10.949</v>
      </c>
      <c r="V53" s="20">
        <v>12</v>
      </c>
      <c r="W53" s="20">
        <v>4</v>
      </c>
      <c r="X53" s="15">
        <v>0</v>
      </c>
      <c r="Z53" s="14">
        <f t="shared" si="50"/>
        <v>1.9178228991014103</v>
      </c>
      <c r="AA53" s="14">
        <f t="shared" si="51"/>
        <v>2.8357769479606283E-3</v>
      </c>
      <c r="AB53" s="14">
        <f t="shared" si="52"/>
        <v>0.14072248290252573</v>
      </c>
      <c r="AC53" s="14">
        <f t="shared" si="53"/>
        <v>8.775105505090721E-3</v>
      </c>
      <c r="AD53" s="14">
        <f t="shared" si="54"/>
        <v>0</v>
      </c>
      <c r="AE53" s="14">
        <f t="shared" si="55"/>
        <v>0.18003796980970083</v>
      </c>
      <c r="AF53" s="14">
        <f t="shared" si="56"/>
        <v>1.7201274841639673</v>
      </c>
      <c r="AG53" s="14">
        <f t="shared" si="57"/>
        <v>2.6513594613676299E-2</v>
      </c>
      <c r="AH53" s="14">
        <f t="shared" si="58"/>
        <v>4.8186189463069158E-3</v>
      </c>
      <c r="AI53" s="14">
        <f t="shared" si="59"/>
        <v>2.4987425524080329E-3</v>
      </c>
      <c r="AJ53" s="14">
        <f t="shared" si="60"/>
        <v>8.7971040754900444E-4</v>
      </c>
      <c r="AK53" s="14">
        <f t="shared" si="61"/>
        <v>0</v>
      </c>
      <c r="AL53" s="14">
        <f t="shared" si="62"/>
        <v>4.0050323849505958</v>
      </c>
      <c r="AM53" s="14">
        <f t="shared" si="63"/>
        <v>0.90525142458873709</v>
      </c>
      <c r="AN53" s="11">
        <f t="shared" si="64"/>
        <v>0</v>
      </c>
      <c r="AP53">
        <f t="shared" si="65"/>
        <v>54.945</v>
      </c>
      <c r="AQ53">
        <f t="shared" si="66"/>
        <v>0.108</v>
      </c>
      <c r="AR53">
        <f t="shared" si="67"/>
        <v>3.4209999999999998</v>
      </c>
      <c r="AS53">
        <f t="shared" si="68"/>
        <v>0.318</v>
      </c>
      <c r="AT53">
        <f t="shared" si="69"/>
        <v>0</v>
      </c>
      <c r="AU53">
        <f t="shared" si="70"/>
        <v>6.1680000000000001</v>
      </c>
      <c r="AV53">
        <f t="shared" si="86"/>
        <v>33.06</v>
      </c>
      <c r="AW53">
        <f t="shared" si="87"/>
        <v>0.70899999999999996</v>
      </c>
      <c r="AX53">
        <f t="shared" si="88"/>
        <v>0.16300000000000001</v>
      </c>
      <c r="AY53">
        <f t="shared" si="89"/>
        <v>8.8999999999999996E-2</v>
      </c>
      <c r="AZ53">
        <f t="shared" si="90"/>
        <v>1.2999999999999999E-2</v>
      </c>
      <c r="BA53">
        <f t="shared" si="91"/>
        <v>0</v>
      </c>
      <c r="BB53">
        <f t="shared" si="71"/>
        <v>98.994</v>
      </c>
      <c r="BD53">
        <f t="shared" si="72"/>
        <v>0.91453062583222378</v>
      </c>
      <c r="BE53">
        <f t="shared" si="73"/>
        <v>1.3522650439486139E-3</v>
      </c>
      <c r="BF53">
        <f t="shared" si="74"/>
        <v>6.7104746959591996E-2</v>
      </c>
      <c r="BG53">
        <f t="shared" si="75"/>
        <v>4.1844858214356209E-3</v>
      </c>
      <c r="BH53">
        <f t="shared" si="76"/>
        <v>8.585268080841825E-2</v>
      </c>
      <c r="BI53">
        <f t="shared" si="77"/>
        <v>0</v>
      </c>
      <c r="BJ53">
        <f t="shared" si="78"/>
        <v>0.82025783785393158</v>
      </c>
      <c r="BK53">
        <f t="shared" si="79"/>
        <v>1.2643239522517093E-2</v>
      </c>
      <c r="BL53">
        <f t="shared" si="80"/>
        <v>2.2978005960184616E-3</v>
      </c>
      <c r="BM53">
        <f t="shared" si="81"/>
        <v>1.191547244178823E-3</v>
      </c>
      <c r="BN53">
        <f t="shared" si="82"/>
        <v>4.1949760321657848E-4</v>
      </c>
      <c r="BO53">
        <f t="shared" si="83"/>
        <v>0</v>
      </c>
      <c r="BP53">
        <f t="shared" si="84"/>
        <v>1.9098347272854808</v>
      </c>
      <c r="BQ53">
        <f t="shared" si="85"/>
        <v>2.0970570530168846</v>
      </c>
    </row>
    <row r="54" spans="1:69" x14ac:dyDescent="0.15">
      <c r="A54" t="s">
        <v>130</v>
      </c>
      <c r="B54">
        <v>1207</v>
      </c>
      <c r="C54">
        <f t="shared" si="46"/>
        <v>6.403124237432352</v>
      </c>
      <c r="D54" s="1">
        <v>54.826000000000001</v>
      </c>
      <c r="E54" s="1">
        <v>0.105</v>
      </c>
      <c r="F54" s="1">
        <v>3.4169999999999998</v>
      </c>
      <c r="G54" s="1">
        <v>0.32</v>
      </c>
      <c r="H54" s="1">
        <v>6.2069999999999999</v>
      </c>
      <c r="I54" s="1">
        <v>33.14</v>
      </c>
      <c r="J54" s="1">
        <v>0.61799999999999999</v>
      </c>
      <c r="K54" s="1">
        <v>0.159</v>
      </c>
      <c r="L54" s="1">
        <v>9.2999999999999999E-2</v>
      </c>
      <c r="M54" s="1">
        <v>4.0000000000000001E-3</v>
      </c>
      <c r="O54">
        <f t="shared" si="49"/>
        <v>98.88900000000001</v>
      </c>
      <c r="P54">
        <f t="shared" si="47"/>
        <v>24.281728908633607</v>
      </c>
      <c r="Q54" s="1">
        <v>55.924999999999997</v>
      </c>
      <c r="R54" s="1">
        <v>40.792000000000002</v>
      </c>
      <c r="S54" s="1">
        <v>10.949</v>
      </c>
      <c r="V54" s="20">
        <v>12</v>
      </c>
      <c r="W54" s="20">
        <v>4</v>
      </c>
      <c r="X54" s="15">
        <v>0</v>
      </c>
      <c r="Z54" s="14">
        <f t="shared" si="50"/>
        <v>1.9159177577885556</v>
      </c>
      <c r="AA54" s="14">
        <f t="shared" si="51"/>
        <v>2.7602447354054217E-3</v>
      </c>
      <c r="AB54" s="14">
        <f t="shared" si="52"/>
        <v>0.14072309318901308</v>
      </c>
      <c r="AC54" s="14">
        <f t="shared" si="53"/>
        <v>8.8406700857042095E-3</v>
      </c>
      <c r="AD54" s="14">
        <f t="shared" si="54"/>
        <v>0</v>
      </c>
      <c r="AE54" s="14">
        <f t="shared" si="55"/>
        <v>0.18138921703070668</v>
      </c>
      <c r="AF54" s="14">
        <f t="shared" si="56"/>
        <v>1.726315892745647</v>
      </c>
      <c r="AG54" s="14">
        <f t="shared" si="57"/>
        <v>2.3137734347682321E-2</v>
      </c>
      <c r="AH54" s="14">
        <f t="shared" si="58"/>
        <v>4.7058933731946914E-3</v>
      </c>
      <c r="AI54" s="14">
        <f t="shared" si="59"/>
        <v>2.6141134609932075E-3</v>
      </c>
      <c r="AJ54" s="14">
        <f t="shared" si="60"/>
        <v>2.7099816355368177E-4</v>
      </c>
      <c r="AK54" s="14">
        <f t="shared" si="61"/>
        <v>0</v>
      </c>
      <c r="AL54" s="14">
        <f t="shared" si="62"/>
        <v>4.0066756149204554</v>
      </c>
      <c r="AM54" s="14">
        <f t="shared" si="63"/>
        <v>0.90491758076175011</v>
      </c>
      <c r="AN54" s="11">
        <f t="shared" si="64"/>
        <v>0</v>
      </c>
      <c r="AP54">
        <f t="shared" si="65"/>
        <v>54.826000000000001</v>
      </c>
      <c r="AQ54">
        <f t="shared" si="66"/>
        <v>0.105</v>
      </c>
      <c r="AR54">
        <f t="shared" si="67"/>
        <v>3.4169999999999998</v>
      </c>
      <c r="AS54">
        <f t="shared" si="68"/>
        <v>0.32</v>
      </c>
      <c r="AT54">
        <f t="shared" si="69"/>
        <v>0</v>
      </c>
      <c r="AU54">
        <f t="shared" si="70"/>
        <v>6.2070000000000007</v>
      </c>
      <c r="AV54">
        <f t="shared" si="86"/>
        <v>33.14</v>
      </c>
      <c r="AW54">
        <f t="shared" si="87"/>
        <v>0.61799999999999999</v>
      </c>
      <c r="AX54">
        <f t="shared" si="88"/>
        <v>0.159</v>
      </c>
      <c r="AY54">
        <f t="shared" si="89"/>
        <v>9.2999999999999999E-2</v>
      </c>
      <c r="AZ54">
        <f t="shared" si="90"/>
        <v>4.0000000000000001E-3</v>
      </c>
      <c r="BA54">
        <f t="shared" si="91"/>
        <v>0</v>
      </c>
      <c r="BB54">
        <f t="shared" si="71"/>
        <v>98.88900000000001</v>
      </c>
      <c r="BD54">
        <f t="shared" si="72"/>
        <v>0.91254993342210389</v>
      </c>
      <c r="BE54">
        <f t="shared" si="73"/>
        <v>1.3147021260611525E-3</v>
      </c>
      <c r="BF54">
        <f t="shared" si="74"/>
        <v>6.7026284817575527E-2</v>
      </c>
      <c r="BG54">
        <f t="shared" si="75"/>
        <v>4.2108033423251525E-3</v>
      </c>
      <c r="BH54">
        <f t="shared" si="76"/>
        <v>8.6395523634541518E-2</v>
      </c>
      <c r="BI54">
        <f t="shared" si="77"/>
        <v>0</v>
      </c>
      <c r="BJ54">
        <f t="shared" si="78"/>
        <v>0.82224273280336635</v>
      </c>
      <c r="BK54">
        <f t="shared" si="79"/>
        <v>1.1020482404676395E-2</v>
      </c>
      <c r="BL54">
        <f t="shared" si="80"/>
        <v>2.241412851330892E-3</v>
      </c>
      <c r="BM54">
        <f t="shared" si="81"/>
        <v>1.2450999293104556E-3</v>
      </c>
      <c r="BN54">
        <f t="shared" si="82"/>
        <v>1.2907618560510108E-4</v>
      </c>
      <c r="BO54">
        <f t="shared" si="83"/>
        <v>0</v>
      </c>
      <c r="BP54">
        <f t="shared" si="84"/>
        <v>1.9083760515168966</v>
      </c>
      <c r="BQ54">
        <f t="shared" si="85"/>
        <v>2.0995210098846608</v>
      </c>
    </row>
    <row r="55" spans="1:69" x14ac:dyDescent="0.15">
      <c r="A55" t="s">
        <v>131</v>
      </c>
      <c r="B55">
        <v>1208</v>
      </c>
      <c r="C55">
        <f t="shared" si="46"/>
        <v>5.8309518948475532</v>
      </c>
      <c r="D55" s="1">
        <v>54.91</v>
      </c>
      <c r="E55" s="1">
        <v>0.109</v>
      </c>
      <c r="F55" s="1">
        <v>3.4239999999999999</v>
      </c>
      <c r="G55" s="1">
        <v>0.33100000000000002</v>
      </c>
      <c r="H55" s="1">
        <v>6.2060000000000004</v>
      </c>
      <c r="I55" s="1">
        <v>33.186</v>
      </c>
      <c r="J55" s="1">
        <v>0.53700000000000003</v>
      </c>
      <c r="K55" s="1">
        <v>0.16400000000000001</v>
      </c>
      <c r="L55" s="1">
        <v>8.4000000000000005E-2</v>
      </c>
      <c r="M55" s="1">
        <v>5.0000000000000001E-3</v>
      </c>
      <c r="O55">
        <f t="shared" si="49"/>
        <v>98.956000000000003</v>
      </c>
      <c r="P55">
        <f t="shared" si="47"/>
        <v>24.306952207959604</v>
      </c>
      <c r="Q55" s="1">
        <v>55.921999999999997</v>
      </c>
      <c r="R55" s="1">
        <v>40.786999999999999</v>
      </c>
      <c r="S55" s="1">
        <v>10.949</v>
      </c>
      <c r="V55" s="20">
        <v>12</v>
      </c>
      <c r="W55" s="20">
        <v>4</v>
      </c>
      <c r="X55" s="15">
        <v>0</v>
      </c>
      <c r="Z55" s="14">
        <f t="shared" si="50"/>
        <v>1.9168619813490781</v>
      </c>
      <c r="AA55" s="14">
        <f t="shared" si="51"/>
        <v>2.862423496367054E-3</v>
      </c>
      <c r="AB55" s="14">
        <f t="shared" si="52"/>
        <v>0.14086504843164871</v>
      </c>
      <c r="AC55" s="14">
        <f t="shared" si="53"/>
        <v>9.1350788109601268E-3</v>
      </c>
      <c r="AD55" s="14">
        <f t="shared" si="54"/>
        <v>0</v>
      </c>
      <c r="AE55" s="14">
        <f t="shared" si="55"/>
        <v>0.18117179662038421</v>
      </c>
      <c r="AF55" s="14">
        <f t="shared" si="56"/>
        <v>1.7269182239421319</v>
      </c>
      <c r="AG55" s="14">
        <f t="shared" si="57"/>
        <v>2.0084255619760058E-2</v>
      </c>
      <c r="AH55" s="14">
        <f t="shared" si="58"/>
        <v>4.8488405779013883E-3</v>
      </c>
      <c r="AI55" s="14">
        <f t="shared" si="59"/>
        <v>2.3586845918695202E-3</v>
      </c>
      <c r="AJ55" s="14">
        <f t="shared" si="60"/>
        <v>3.3839618629733306E-4</v>
      </c>
      <c r="AK55" s="14">
        <f t="shared" si="61"/>
        <v>0</v>
      </c>
      <c r="AL55" s="14">
        <f t="shared" si="62"/>
        <v>4.0054447296263982</v>
      </c>
      <c r="AM55" s="14">
        <f t="shared" si="63"/>
        <v>0.90505070794984099</v>
      </c>
      <c r="AN55" s="11">
        <f t="shared" si="64"/>
        <v>0</v>
      </c>
      <c r="AP55">
        <f t="shared" si="65"/>
        <v>54.91</v>
      </c>
      <c r="AQ55">
        <f t="shared" si="66"/>
        <v>0.109</v>
      </c>
      <c r="AR55">
        <f t="shared" si="67"/>
        <v>3.4239999999999999</v>
      </c>
      <c r="AS55">
        <f t="shared" si="68"/>
        <v>0.33100000000000002</v>
      </c>
      <c r="AT55">
        <f t="shared" si="69"/>
        <v>0</v>
      </c>
      <c r="AU55">
        <f t="shared" si="70"/>
        <v>6.2060000000000004</v>
      </c>
      <c r="AV55">
        <f t="shared" si="86"/>
        <v>33.186</v>
      </c>
      <c r="AW55">
        <f t="shared" si="87"/>
        <v>0.53700000000000003</v>
      </c>
      <c r="AX55">
        <f t="shared" si="88"/>
        <v>0.16400000000000001</v>
      </c>
      <c r="AY55">
        <f t="shared" si="89"/>
        <v>8.4000000000000005E-2</v>
      </c>
      <c r="AZ55">
        <f t="shared" si="90"/>
        <v>5.0000000000000001E-3</v>
      </c>
      <c r="BA55">
        <f t="shared" si="91"/>
        <v>0</v>
      </c>
      <c r="BB55">
        <f t="shared" si="71"/>
        <v>98.956000000000003</v>
      </c>
      <c r="BD55">
        <f t="shared" si="72"/>
        <v>0.91394806924101191</v>
      </c>
      <c r="BE55">
        <f t="shared" si="73"/>
        <v>1.3647860165777678E-3</v>
      </c>
      <c r="BF55">
        <f t="shared" si="74"/>
        <v>6.7163593566104351E-2</v>
      </c>
      <c r="BG55">
        <f t="shared" si="75"/>
        <v>4.3555497072175799E-3</v>
      </c>
      <c r="BH55">
        <f t="shared" si="76"/>
        <v>8.6381604587717847E-2</v>
      </c>
      <c r="BI55">
        <f t="shared" si="77"/>
        <v>0</v>
      </c>
      <c r="BJ55">
        <f t="shared" si="78"/>
        <v>0.82338404739929139</v>
      </c>
      <c r="BK55">
        <f t="shared" si="79"/>
        <v>9.5760502448401681E-3</v>
      </c>
      <c r="BL55">
        <f t="shared" si="80"/>
        <v>2.3118975321903541E-3</v>
      </c>
      <c r="BM55">
        <f t="shared" si="81"/>
        <v>1.1246063877642825E-3</v>
      </c>
      <c r="BN55">
        <f t="shared" si="82"/>
        <v>1.6134523200637637E-4</v>
      </c>
      <c r="BO55">
        <f t="shared" si="83"/>
        <v>0</v>
      </c>
      <c r="BP55">
        <f t="shared" si="84"/>
        <v>1.9097715499147219</v>
      </c>
      <c r="BQ55">
        <f t="shared" si="85"/>
        <v>2.0973423390903774</v>
      </c>
    </row>
    <row r="56" spans="1:69" x14ac:dyDescent="0.15">
      <c r="A56" t="s">
        <v>132</v>
      </c>
      <c r="B56">
        <v>1209</v>
      </c>
      <c r="C56">
        <f t="shared" si="46"/>
        <v>6.4031242374334605</v>
      </c>
      <c r="D56" s="1">
        <v>55.02</v>
      </c>
      <c r="E56" s="1">
        <v>0.10199999999999999</v>
      </c>
      <c r="F56" s="1">
        <v>3.47</v>
      </c>
      <c r="G56" s="1">
        <v>0.33</v>
      </c>
      <c r="H56" s="1">
        <v>6.2169999999999996</v>
      </c>
      <c r="I56" s="1">
        <v>33.094000000000001</v>
      </c>
      <c r="J56" s="1">
        <v>0.51</v>
      </c>
      <c r="K56" s="1">
        <v>0.17100000000000001</v>
      </c>
      <c r="L56" s="1">
        <v>8.4000000000000005E-2</v>
      </c>
      <c r="M56" s="1">
        <v>1.6E-2</v>
      </c>
      <c r="O56">
        <f t="shared" si="49"/>
        <v>99.014000000000024</v>
      </c>
      <c r="P56">
        <f t="shared" si="47"/>
        <v>24.328069702002455</v>
      </c>
      <c r="Q56" s="1">
        <v>55.917999999999999</v>
      </c>
      <c r="R56" s="1">
        <v>40.781999999999996</v>
      </c>
      <c r="S56" s="1">
        <v>10.949</v>
      </c>
      <c r="V56" s="20">
        <v>12</v>
      </c>
      <c r="W56" s="20">
        <v>4</v>
      </c>
      <c r="X56" s="15">
        <v>0</v>
      </c>
      <c r="Z56" s="14">
        <f t="shared" si="50"/>
        <v>1.9190347620368478</v>
      </c>
      <c r="AA56" s="14">
        <f t="shared" si="51"/>
        <v>2.676273030709692E-3</v>
      </c>
      <c r="AB56" s="14">
        <f t="shared" si="52"/>
        <v>0.14263359331440845</v>
      </c>
      <c r="AC56" s="14">
        <f t="shared" si="53"/>
        <v>9.0995748194628231E-3</v>
      </c>
      <c r="AD56" s="14">
        <f t="shared" si="54"/>
        <v>0</v>
      </c>
      <c r="AE56" s="14">
        <f t="shared" si="55"/>
        <v>0.18133537839200278</v>
      </c>
      <c r="AF56" s="14">
        <f t="shared" si="56"/>
        <v>1.7206359079434015</v>
      </c>
      <c r="AG56" s="14">
        <f t="shared" si="57"/>
        <v>1.9057875531913061E-2</v>
      </c>
      <c r="AH56" s="14">
        <f t="shared" si="58"/>
        <v>5.0514146966312949E-3</v>
      </c>
      <c r="AI56" s="14">
        <f t="shared" si="59"/>
        <v>2.3566371829123805E-3</v>
      </c>
      <c r="AJ56" s="14">
        <f t="shared" si="60"/>
        <v>1.0819278344317508E-3</v>
      </c>
      <c r="AK56" s="14">
        <f t="shared" si="61"/>
        <v>0</v>
      </c>
      <c r="AL56" s="14">
        <f t="shared" si="62"/>
        <v>4.0029633447827209</v>
      </c>
      <c r="AM56" s="14">
        <f t="shared" si="63"/>
        <v>0.90465924501868367</v>
      </c>
      <c r="AN56" s="11">
        <f t="shared" si="64"/>
        <v>0</v>
      </c>
      <c r="AP56">
        <f t="shared" si="65"/>
        <v>55.02</v>
      </c>
      <c r="AQ56">
        <f t="shared" si="66"/>
        <v>0.10199999999999999</v>
      </c>
      <c r="AR56">
        <f t="shared" si="67"/>
        <v>3.47</v>
      </c>
      <c r="AS56">
        <f t="shared" si="68"/>
        <v>0.33</v>
      </c>
      <c r="AT56">
        <f t="shared" si="69"/>
        <v>0</v>
      </c>
      <c r="AU56">
        <f t="shared" si="70"/>
        <v>6.2169999999999996</v>
      </c>
      <c r="AV56">
        <f t="shared" si="86"/>
        <v>33.094000000000001</v>
      </c>
      <c r="AW56">
        <f t="shared" si="87"/>
        <v>0.51</v>
      </c>
      <c r="AX56">
        <f t="shared" si="88"/>
        <v>0.17100000000000001</v>
      </c>
      <c r="AY56">
        <f t="shared" si="89"/>
        <v>8.4000000000000005E-2</v>
      </c>
      <c r="AZ56">
        <f t="shared" si="90"/>
        <v>1.6E-2</v>
      </c>
      <c r="BA56">
        <f t="shared" si="91"/>
        <v>0</v>
      </c>
      <c r="BB56">
        <f t="shared" si="71"/>
        <v>99.014000000000024</v>
      </c>
      <c r="BD56">
        <f t="shared" si="72"/>
        <v>0.91577896138482029</v>
      </c>
      <c r="BE56">
        <f t="shared" si="73"/>
        <v>1.2771392081736908E-3</v>
      </c>
      <c r="BF56">
        <f t="shared" si="74"/>
        <v>6.8065908199293854E-2</v>
      </c>
      <c r="BG56">
        <f t="shared" si="75"/>
        <v>4.3423909467728136E-3</v>
      </c>
      <c r="BH56">
        <f t="shared" si="76"/>
        <v>8.6534714102778243E-2</v>
      </c>
      <c r="BI56">
        <f t="shared" si="77"/>
        <v>0</v>
      </c>
      <c r="BJ56">
        <f t="shared" si="78"/>
        <v>0.82110141820744142</v>
      </c>
      <c r="BK56">
        <f t="shared" si="79"/>
        <v>9.0945728582280932E-3</v>
      </c>
      <c r="BL56">
        <f t="shared" si="80"/>
        <v>2.4105760853936008E-3</v>
      </c>
      <c r="BM56">
        <f t="shared" si="81"/>
        <v>1.1246063877642825E-3</v>
      </c>
      <c r="BN56">
        <f t="shared" si="82"/>
        <v>5.1630474242040432E-4</v>
      </c>
      <c r="BO56">
        <f t="shared" si="83"/>
        <v>0</v>
      </c>
      <c r="BP56">
        <f t="shared" si="84"/>
        <v>1.9102465921230869</v>
      </c>
      <c r="BQ56">
        <f t="shared" si="85"/>
        <v>2.0955217830456889</v>
      </c>
    </row>
    <row r="57" spans="1:69" x14ac:dyDescent="0.15">
      <c r="A57" t="s">
        <v>133</v>
      </c>
      <c r="B57">
        <v>1210</v>
      </c>
      <c r="C57">
        <f t="shared" si="46"/>
        <v>5.3851648071311899</v>
      </c>
      <c r="D57" s="1">
        <v>55.03</v>
      </c>
      <c r="E57" s="1">
        <v>0.10299999999999999</v>
      </c>
      <c r="F57" s="1">
        <v>3.4609999999999999</v>
      </c>
      <c r="G57" s="1">
        <v>0.33</v>
      </c>
      <c r="H57" s="1">
        <v>6.202</v>
      </c>
      <c r="I57" s="1">
        <v>33.101999999999997</v>
      </c>
      <c r="J57" s="1">
        <v>0.49199999999999999</v>
      </c>
      <c r="K57" s="1">
        <v>0.16800000000000001</v>
      </c>
      <c r="L57" s="1">
        <v>7.5999999999999998E-2</v>
      </c>
      <c r="M57" s="1">
        <v>5.0000000000000001E-3</v>
      </c>
      <c r="O57">
        <f t="shared" si="49"/>
        <v>98.969000000000008</v>
      </c>
      <c r="P57">
        <f t="shared" si="47"/>
        <v>24.323268784815813</v>
      </c>
      <c r="Q57" s="1">
        <v>55.915999999999997</v>
      </c>
      <c r="R57" s="1">
        <v>40.777000000000001</v>
      </c>
      <c r="S57" s="1">
        <v>10.949</v>
      </c>
      <c r="V57" s="20">
        <v>12</v>
      </c>
      <c r="W57" s="20">
        <v>4</v>
      </c>
      <c r="X57" s="15">
        <v>0</v>
      </c>
      <c r="Z57" s="14">
        <f t="shared" si="50"/>
        <v>1.9197623977831062</v>
      </c>
      <c r="AA57" s="14">
        <f t="shared" si="51"/>
        <v>2.703044422153183E-3</v>
      </c>
      <c r="AB57" s="14">
        <f t="shared" si="52"/>
        <v>0.14229173022010036</v>
      </c>
      <c r="AC57" s="14">
        <f t="shared" si="53"/>
        <v>9.1013708899469522E-3</v>
      </c>
      <c r="AD57" s="14">
        <f t="shared" si="54"/>
        <v>0</v>
      </c>
      <c r="AE57" s="14">
        <f t="shared" si="55"/>
        <v>0.18093356895356519</v>
      </c>
      <c r="AF57" s="14">
        <f t="shared" si="56"/>
        <v>1.7213915475376196</v>
      </c>
      <c r="AG57" s="14">
        <f t="shared" si="57"/>
        <v>1.838887350311097E-2</v>
      </c>
      <c r="AH57" s="14">
        <f t="shared" si="58"/>
        <v>4.9637729403626618E-3</v>
      </c>
      <c r="AI57" s="14">
        <f t="shared" si="59"/>
        <v>2.132616398359414E-3</v>
      </c>
      <c r="AJ57" s="14">
        <f t="shared" si="60"/>
        <v>3.3816918278763137E-4</v>
      </c>
      <c r="AK57" s="14">
        <f t="shared" si="61"/>
        <v>0</v>
      </c>
      <c r="AL57" s="14">
        <f t="shared" si="62"/>
        <v>4.0020070918311133</v>
      </c>
      <c r="AM57" s="14">
        <f t="shared" si="63"/>
        <v>0.90488819845511215</v>
      </c>
      <c r="AN57" s="11">
        <f t="shared" si="64"/>
        <v>0</v>
      </c>
      <c r="AP57">
        <f t="shared" si="65"/>
        <v>55.03</v>
      </c>
      <c r="AQ57">
        <f t="shared" si="66"/>
        <v>0.10299999999999999</v>
      </c>
      <c r="AR57">
        <f t="shared" si="67"/>
        <v>3.4609999999999999</v>
      </c>
      <c r="AS57">
        <f t="shared" si="68"/>
        <v>0.33</v>
      </c>
      <c r="AT57">
        <f t="shared" si="69"/>
        <v>0</v>
      </c>
      <c r="AU57">
        <f t="shared" si="70"/>
        <v>6.202</v>
      </c>
      <c r="AV57">
        <f t="shared" si="86"/>
        <v>33.101999999999997</v>
      </c>
      <c r="AW57">
        <f t="shared" si="87"/>
        <v>0.49199999999999999</v>
      </c>
      <c r="AX57">
        <f t="shared" si="88"/>
        <v>0.16800000000000001</v>
      </c>
      <c r="AY57">
        <f t="shared" si="89"/>
        <v>7.5999999999999998E-2</v>
      </c>
      <c r="AZ57">
        <f t="shared" si="90"/>
        <v>5.0000000000000001E-3</v>
      </c>
      <c r="BA57">
        <f t="shared" si="91"/>
        <v>0</v>
      </c>
      <c r="BB57">
        <f t="shared" si="71"/>
        <v>98.969000000000008</v>
      </c>
      <c r="BD57">
        <f t="shared" si="72"/>
        <v>0.91594540612516651</v>
      </c>
      <c r="BE57">
        <f t="shared" si="73"/>
        <v>1.2896601808028447E-3</v>
      </c>
      <c r="BF57">
        <f t="shared" si="74"/>
        <v>6.7889368379756773E-2</v>
      </c>
      <c r="BG57">
        <f t="shared" si="75"/>
        <v>4.3423909467728136E-3</v>
      </c>
      <c r="BH57">
        <f t="shared" si="76"/>
        <v>8.6325928400423149E-2</v>
      </c>
      <c r="BI57">
        <f t="shared" si="77"/>
        <v>0</v>
      </c>
      <c r="BJ57">
        <f t="shared" si="78"/>
        <v>0.8212999077023847</v>
      </c>
      <c r="BK57">
        <f t="shared" si="79"/>
        <v>8.7735879338200415E-3</v>
      </c>
      <c r="BL57">
        <f t="shared" si="80"/>
        <v>2.3682852768779237E-3</v>
      </c>
      <c r="BM57">
        <f t="shared" si="81"/>
        <v>1.0175010175010174E-3</v>
      </c>
      <c r="BN57">
        <f t="shared" si="82"/>
        <v>1.6134523200637637E-4</v>
      </c>
      <c r="BO57">
        <f t="shared" si="83"/>
        <v>0</v>
      </c>
      <c r="BP57">
        <f t="shared" si="84"/>
        <v>1.9094133811955121</v>
      </c>
      <c r="BQ57">
        <f t="shared" si="85"/>
        <v>2.0959353963076324</v>
      </c>
    </row>
    <row r="58" spans="1:69" x14ac:dyDescent="0.15">
      <c r="A58" t="s">
        <v>134</v>
      </c>
      <c r="B58">
        <v>1211</v>
      </c>
      <c r="C58">
        <f t="shared" si="46"/>
        <v>6.4031242374334605</v>
      </c>
      <c r="D58" s="1">
        <v>54.954999999999998</v>
      </c>
      <c r="E58" s="1">
        <v>0.107</v>
      </c>
      <c r="F58" s="1">
        <v>3.488</v>
      </c>
      <c r="G58" s="1">
        <v>0.33700000000000002</v>
      </c>
      <c r="H58" s="1">
        <v>6.1989999999999998</v>
      </c>
      <c r="I58" s="1">
        <v>33.091000000000001</v>
      </c>
      <c r="J58" s="1">
        <v>0.499</v>
      </c>
      <c r="K58" s="1">
        <v>0.16700000000000001</v>
      </c>
      <c r="L58" s="1">
        <v>7.5999999999999998E-2</v>
      </c>
      <c r="M58" s="1">
        <v>1.7999999999999999E-2</v>
      </c>
      <c r="O58">
        <f t="shared" si="49"/>
        <v>98.936999999999983</v>
      </c>
      <c r="P58">
        <f t="shared" si="47"/>
        <v>24.310879727077669</v>
      </c>
      <c r="Q58" s="1">
        <v>55.911999999999999</v>
      </c>
      <c r="R58" s="1">
        <v>40.771999999999998</v>
      </c>
      <c r="S58" s="1">
        <v>10.949</v>
      </c>
      <c r="V58" s="20">
        <v>12</v>
      </c>
      <c r="W58" s="20">
        <v>4</v>
      </c>
      <c r="X58" s="15">
        <v>0</v>
      </c>
      <c r="Z58" s="14">
        <f t="shared" si="50"/>
        <v>1.9181229631049226</v>
      </c>
      <c r="AA58" s="14">
        <f t="shared" si="51"/>
        <v>2.8094480135078272E-3</v>
      </c>
      <c r="AB58" s="14">
        <f t="shared" si="52"/>
        <v>0.14347485731316564</v>
      </c>
      <c r="AC58" s="14">
        <f t="shared" si="53"/>
        <v>9.2991668033714763E-3</v>
      </c>
      <c r="AD58" s="14">
        <f t="shared" si="54"/>
        <v>0</v>
      </c>
      <c r="AE58" s="14">
        <f t="shared" si="55"/>
        <v>0.18093820956766832</v>
      </c>
      <c r="AF58" s="14">
        <f t="shared" si="56"/>
        <v>1.7216964645946664</v>
      </c>
      <c r="AG58" s="14">
        <f t="shared" si="57"/>
        <v>1.8660008293004047E-2</v>
      </c>
      <c r="AH58" s="14">
        <f t="shared" si="58"/>
        <v>4.9367412021506579E-3</v>
      </c>
      <c r="AI58" s="14">
        <f t="shared" si="59"/>
        <v>2.1337032001530636E-3</v>
      </c>
      <c r="AJ58" s="14">
        <f t="shared" si="60"/>
        <v>1.218029461380817E-3</v>
      </c>
      <c r="AK58" s="14">
        <f t="shared" si="61"/>
        <v>0</v>
      </c>
      <c r="AL58" s="14">
        <f t="shared" si="62"/>
        <v>4.0032895915539912</v>
      </c>
      <c r="AM58" s="14">
        <f t="shared" si="63"/>
        <v>0.9049012340493956</v>
      </c>
      <c r="AN58" s="11">
        <f t="shared" si="64"/>
        <v>0</v>
      </c>
      <c r="AP58">
        <f t="shared" si="65"/>
        <v>54.954999999999998</v>
      </c>
      <c r="AQ58">
        <f t="shared" si="66"/>
        <v>0.107</v>
      </c>
      <c r="AR58">
        <f t="shared" si="67"/>
        <v>3.488</v>
      </c>
      <c r="AS58">
        <f t="shared" si="68"/>
        <v>0.33700000000000002</v>
      </c>
      <c r="AT58">
        <f t="shared" si="69"/>
        <v>0</v>
      </c>
      <c r="AU58">
        <f t="shared" si="70"/>
        <v>6.1989999999999998</v>
      </c>
      <c r="AV58">
        <f t="shared" si="86"/>
        <v>33.091000000000001</v>
      </c>
      <c r="AW58">
        <f t="shared" si="87"/>
        <v>0.499</v>
      </c>
      <c r="AX58">
        <f t="shared" si="88"/>
        <v>0.16700000000000001</v>
      </c>
      <c r="AY58">
        <f t="shared" si="89"/>
        <v>7.5999999999999998E-2</v>
      </c>
      <c r="AZ58">
        <f t="shared" si="90"/>
        <v>1.7999999999999999E-2</v>
      </c>
      <c r="BA58">
        <f t="shared" si="91"/>
        <v>0</v>
      </c>
      <c r="BB58">
        <f t="shared" si="71"/>
        <v>98.936999999999983</v>
      </c>
      <c r="BD58">
        <f t="shared" si="72"/>
        <v>0.91469707057256988</v>
      </c>
      <c r="BE58">
        <f t="shared" si="73"/>
        <v>1.33974407131946E-3</v>
      </c>
      <c r="BF58">
        <f t="shared" si="74"/>
        <v>6.8418987838367987E-2</v>
      </c>
      <c r="BG58">
        <f t="shared" si="75"/>
        <v>4.4345022698861767E-3</v>
      </c>
      <c r="BH58">
        <f t="shared" si="76"/>
        <v>8.6284171259952122E-2</v>
      </c>
      <c r="BI58">
        <f t="shared" si="77"/>
        <v>0</v>
      </c>
      <c r="BJ58">
        <f t="shared" si="78"/>
        <v>0.82102698464683754</v>
      </c>
      <c r="BK58">
        <f t="shared" si="79"/>
        <v>8.8984154044231718E-3</v>
      </c>
      <c r="BL58">
        <f t="shared" si="80"/>
        <v>2.3541883407060312E-3</v>
      </c>
      <c r="BM58">
        <f t="shared" si="81"/>
        <v>1.0175010175010174E-3</v>
      </c>
      <c r="BN58">
        <f t="shared" si="82"/>
        <v>5.8084283522295485E-4</v>
      </c>
      <c r="BO58">
        <f t="shared" si="83"/>
        <v>0</v>
      </c>
      <c r="BP58">
        <f t="shared" si="84"/>
        <v>1.9090524082567866</v>
      </c>
      <c r="BQ58">
        <f t="shared" si="85"/>
        <v>2.0970035051104312</v>
      </c>
    </row>
    <row r="59" spans="1:69" x14ac:dyDescent="0.15">
      <c r="A59" t="s">
        <v>135</v>
      </c>
      <c r="B59">
        <v>1212</v>
      </c>
      <c r="C59">
        <f t="shared" si="46"/>
        <v>5.8309518948414594</v>
      </c>
      <c r="D59" s="1">
        <v>54.942999999999998</v>
      </c>
      <c r="E59" s="1">
        <v>0.11</v>
      </c>
      <c r="F59" s="1">
        <v>3.4969999999999999</v>
      </c>
      <c r="G59" s="1">
        <v>0.33700000000000002</v>
      </c>
      <c r="H59" s="1">
        <v>6.1929999999999996</v>
      </c>
      <c r="I59" s="1">
        <v>33.076999999999998</v>
      </c>
      <c r="J59" s="1">
        <v>0.5</v>
      </c>
      <c r="K59" s="1">
        <v>0.17199999999999999</v>
      </c>
      <c r="L59" s="1">
        <v>8.5999999999999993E-2</v>
      </c>
      <c r="M59" s="1">
        <v>0</v>
      </c>
      <c r="O59">
        <f t="shared" si="49"/>
        <v>98.914999999999992</v>
      </c>
      <c r="P59">
        <f t="shared" si="47"/>
        <v>24.306133274647578</v>
      </c>
      <c r="Q59" s="1">
        <v>55.908999999999999</v>
      </c>
      <c r="R59" s="1">
        <v>40.767000000000003</v>
      </c>
      <c r="S59" s="1">
        <v>10.949</v>
      </c>
      <c r="V59" s="20">
        <v>12</v>
      </c>
      <c r="W59" s="20">
        <v>4</v>
      </c>
      <c r="X59" s="15">
        <v>0</v>
      </c>
      <c r="Z59" s="14">
        <f t="shared" si="50"/>
        <v>1.9180786062331898</v>
      </c>
      <c r="AA59" s="14">
        <f t="shared" si="51"/>
        <v>2.8887815892545306E-3</v>
      </c>
      <c r="AB59" s="14">
        <f t="shared" si="52"/>
        <v>0.14387315170560397</v>
      </c>
      <c r="AC59" s="14">
        <f t="shared" si="53"/>
        <v>9.3009827258126523E-3</v>
      </c>
      <c r="AD59" s="14">
        <f t="shared" si="54"/>
        <v>0</v>
      </c>
      <c r="AE59" s="14">
        <f t="shared" si="55"/>
        <v>0.18079837887557418</v>
      </c>
      <c r="AF59" s="14">
        <f t="shared" si="56"/>
        <v>1.7213041237062421</v>
      </c>
      <c r="AG59" s="14">
        <f t="shared" si="57"/>
        <v>1.8701054290174452E-2</v>
      </c>
      <c r="AH59" s="14">
        <f t="shared" si="58"/>
        <v>5.0855407251609031E-3</v>
      </c>
      <c r="AI59" s="14">
        <f t="shared" si="59"/>
        <v>2.41492511083417E-3</v>
      </c>
      <c r="AJ59" s="14">
        <f t="shared" si="60"/>
        <v>0</v>
      </c>
      <c r="AK59" s="14">
        <f t="shared" si="61"/>
        <v>0</v>
      </c>
      <c r="AL59" s="14">
        <f t="shared" si="62"/>
        <v>4.002445544961847</v>
      </c>
      <c r="AM59" s="14">
        <f t="shared" si="63"/>
        <v>0.90494814100177678</v>
      </c>
      <c r="AN59" s="11">
        <f t="shared" si="64"/>
        <v>0</v>
      </c>
      <c r="AP59">
        <f t="shared" si="65"/>
        <v>54.942999999999998</v>
      </c>
      <c r="AQ59">
        <f t="shared" si="66"/>
        <v>0.11</v>
      </c>
      <c r="AR59">
        <f t="shared" si="67"/>
        <v>3.4969999999999999</v>
      </c>
      <c r="AS59">
        <f t="shared" si="68"/>
        <v>0.33700000000000002</v>
      </c>
      <c r="AT59">
        <f t="shared" si="69"/>
        <v>0</v>
      </c>
      <c r="AU59">
        <f t="shared" si="70"/>
        <v>6.1929999999999996</v>
      </c>
      <c r="AV59">
        <f t="shared" si="86"/>
        <v>33.076999999999998</v>
      </c>
      <c r="AW59">
        <f t="shared" si="87"/>
        <v>0.5</v>
      </c>
      <c r="AX59">
        <f t="shared" si="88"/>
        <v>0.17199999999999999</v>
      </c>
      <c r="AY59">
        <f t="shared" si="89"/>
        <v>8.5999999999999993E-2</v>
      </c>
      <c r="AZ59">
        <f t="shared" si="90"/>
        <v>0</v>
      </c>
      <c r="BA59">
        <f t="shared" si="91"/>
        <v>0</v>
      </c>
      <c r="BB59">
        <f t="shared" si="71"/>
        <v>98.914999999999992</v>
      </c>
      <c r="BD59">
        <f t="shared" si="72"/>
        <v>0.91449733688415447</v>
      </c>
      <c r="BE59">
        <f t="shared" si="73"/>
        <v>1.3773069892069217E-3</v>
      </c>
      <c r="BF59">
        <f t="shared" si="74"/>
        <v>6.8595527657905067E-2</v>
      </c>
      <c r="BG59">
        <f t="shared" si="75"/>
        <v>4.4345022698861767E-3</v>
      </c>
      <c r="BH59">
        <f t="shared" si="76"/>
        <v>8.6200656979010082E-2</v>
      </c>
      <c r="BI59">
        <f t="shared" si="77"/>
        <v>0</v>
      </c>
      <c r="BJ59">
        <f t="shared" si="78"/>
        <v>0.82067962803068639</v>
      </c>
      <c r="BK59">
        <f t="shared" si="79"/>
        <v>8.91624790022362E-3</v>
      </c>
      <c r="BL59">
        <f t="shared" si="80"/>
        <v>2.4246730215654929E-3</v>
      </c>
      <c r="BM59">
        <f t="shared" si="81"/>
        <v>1.1513827303300985E-3</v>
      </c>
      <c r="BN59">
        <f t="shared" si="82"/>
        <v>0</v>
      </c>
      <c r="BO59">
        <f t="shared" si="83"/>
        <v>0</v>
      </c>
      <c r="BP59">
        <f t="shared" si="84"/>
        <v>1.9082772624629685</v>
      </c>
      <c r="BQ59">
        <f t="shared" si="85"/>
        <v>2.0974130037036574</v>
      </c>
    </row>
    <row r="60" spans="1:69" x14ac:dyDescent="0.15">
      <c r="A60" t="s">
        <v>136</v>
      </c>
      <c r="B60">
        <v>1213</v>
      </c>
      <c r="C60">
        <f t="shared" si="46"/>
        <v>6.4031242374334605</v>
      </c>
      <c r="D60" s="1">
        <v>55.066000000000003</v>
      </c>
      <c r="E60" s="1">
        <v>0.10299999999999999</v>
      </c>
      <c r="F60" s="1">
        <v>3.5169999999999999</v>
      </c>
      <c r="G60" s="1">
        <v>0.33800000000000002</v>
      </c>
      <c r="H60" s="1">
        <v>6.202</v>
      </c>
      <c r="I60" s="1">
        <v>33.057000000000002</v>
      </c>
      <c r="J60" s="1">
        <v>0.49299999999999999</v>
      </c>
      <c r="K60" s="1">
        <v>0.16500000000000001</v>
      </c>
      <c r="L60" s="1">
        <v>8.2000000000000003E-2</v>
      </c>
      <c r="M60" s="1">
        <v>3.0000000000000001E-3</v>
      </c>
      <c r="O60">
        <f t="shared" si="49"/>
        <v>99.02600000000001</v>
      </c>
      <c r="P60">
        <f t="shared" si="47"/>
        <v>24.339506853677946</v>
      </c>
      <c r="Q60" s="1">
        <v>55.905000000000001</v>
      </c>
      <c r="R60" s="1">
        <v>40.762</v>
      </c>
      <c r="S60" s="1">
        <v>10.949</v>
      </c>
      <c r="V60" s="20">
        <v>12</v>
      </c>
      <c r="W60" s="20">
        <v>4</v>
      </c>
      <c r="X60" s="15">
        <v>0</v>
      </c>
      <c r="Z60" s="14">
        <f t="shared" si="50"/>
        <v>1.9197366797719881</v>
      </c>
      <c r="AA60" s="14">
        <f t="shared" si="51"/>
        <v>2.7012410897468125E-3</v>
      </c>
      <c r="AB60" s="14">
        <f t="shared" si="52"/>
        <v>0.14449758662503656</v>
      </c>
      <c r="AC60" s="14">
        <f t="shared" si="53"/>
        <v>9.3157910178450678E-3</v>
      </c>
      <c r="AD60" s="14">
        <f t="shared" si="54"/>
        <v>0</v>
      </c>
      <c r="AE60" s="14">
        <f t="shared" si="55"/>
        <v>0.18081285936935704</v>
      </c>
      <c r="AF60" s="14">
        <f t="shared" si="56"/>
        <v>1.7179045657022214</v>
      </c>
      <c r="AG60" s="14">
        <f t="shared" si="57"/>
        <v>1.8413956215153432E-2</v>
      </c>
      <c r="AH60" s="14">
        <f t="shared" si="58"/>
        <v>4.8718816987530214E-3</v>
      </c>
      <c r="AI60" s="14">
        <f t="shared" si="59"/>
        <v>2.2994457546193291E-3</v>
      </c>
      <c r="AJ60" s="14">
        <f t="shared" si="60"/>
        <v>2.0276614420662668E-4</v>
      </c>
      <c r="AK60" s="14">
        <f t="shared" si="61"/>
        <v>0</v>
      </c>
      <c r="AL60" s="14">
        <f t="shared" si="62"/>
        <v>4.000756773388928</v>
      </c>
      <c r="AM60" s="14">
        <f t="shared" si="63"/>
        <v>0.90477105387994183</v>
      </c>
      <c r="AN60" s="11">
        <f t="shared" si="64"/>
        <v>0</v>
      </c>
      <c r="AP60">
        <f t="shared" si="65"/>
        <v>55.066000000000003</v>
      </c>
      <c r="AQ60">
        <f t="shared" si="66"/>
        <v>0.10299999999999999</v>
      </c>
      <c r="AR60">
        <f t="shared" si="67"/>
        <v>3.5169999999999999</v>
      </c>
      <c r="AS60">
        <f t="shared" si="68"/>
        <v>0.33800000000000002</v>
      </c>
      <c r="AT60">
        <f t="shared" si="69"/>
        <v>0</v>
      </c>
      <c r="AU60">
        <f t="shared" si="70"/>
        <v>6.202</v>
      </c>
      <c r="AV60">
        <f t="shared" si="86"/>
        <v>33.057000000000002</v>
      </c>
      <c r="AW60">
        <f t="shared" si="87"/>
        <v>0.49299999999999999</v>
      </c>
      <c r="AX60">
        <f t="shared" si="88"/>
        <v>0.16500000000000001</v>
      </c>
      <c r="AY60">
        <f t="shared" si="89"/>
        <v>8.2000000000000003E-2</v>
      </c>
      <c r="AZ60">
        <f t="shared" si="90"/>
        <v>3.0000000000000001E-3</v>
      </c>
      <c r="BA60">
        <f t="shared" si="91"/>
        <v>0</v>
      </c>
      <c r="BB60">
        <f t="shared" si="71"/>
        <v>99.02600000000001</v>
      </c>
      <c r="BD60">
        <f t="shared" si="72"/>
        <v>0.91654460719041286</v>
      </c>
      <c r="BE60">
        <f t="shared" si="73"/>
        <v>1.2896601808028447E-3</v>
      </c>
      <c r="BF60">
        <f t="shared" si="74"/>
        <v>6.8987838367987442E-2</v>
      </c>
      <c r="BG60">
        <f t="shared" si="75"/>
        <v>4.4476610303309429E-3</v>
      </c>
      <c r="BH60">
        <f t="shared" si="76"/>
        <v>8.6325928400423149E-2</v>
      </c>
      <c r="BI60">
        <f t="shared" si="77"/>
        <v>0</v>
      </c>
      <c r="BJ60">
        <f t="shared" si="78"/>
        <v>0.82018340429332781</v>
      </c>
      <c r="BK60">
        <f t="shared" si="79"/>
        <v>8.7914204296204897E-3</v>
      </c>
      <c r="BL60">
        <f t="shared" si="80"/>
        <v>2.3259944683622462E-3</v>
      </c>
      <c r="BM60">
        <f t="shared" si="81"/>
        <v>1.0978300451984662E-3</v>
      </c>
      <c r="BN60">
        <f t="shared" si="82"/>
        <v>9.6807139203825818E-5</v>
      </c>
      <c r="BO60">
        <f t="shared" si="83"/>
        <v>0</v>
      </c>
      <c r="BP60">
        <f t="shared" si="84"/>
        <v>1.91009115154567</v>
      </c>
      <c r="BQ60">
        <f t="shared" si="85"/>
        <v>2.094537095861349</v>
      </c>
    </row>
    <row r="61" spans="1:69" x14ac:dyDescent="0.15">
      <c r="A61" t="s">
        <v>137</v>
      </c>
      <c r="B61">
        <v>1214</v>
      </c>
      <c r="C61">
        <f t="shared" si="46"/>
        <v>5.8309518948475532</v>
      </c>
      <c r="D61" s="1">
        <v>55.127000000000002</v>
      </c>
      <c r="E61" s="1">
        <v>0.112</v>
      </c>
      <c r="F61" s="1">
        <v>3.536</v>
      </c>
      <c r="G61" s="1">
        <v>0.34</v>
      </c>
      <c r="H61" s="1">
        <v>6.218</v>
      </c>
      <c r="I61" s="1">
        <v>33.161999999999999</v>
      </c>
      <c r="J61" s="1">
        <v>0.496</v>
      </c>
      <c r="K61" s="1">
        <v>0.16900000000000001</v>
      </c>
      <c r="L61" s="1">
        <v>8.5000000000000006E-2</v>
      </c>
      <c r="M61" s="1">
        <v>1.4999999999999999E-2</v>
      </c>
      <c r="O61">
        <f t="shared" si="49"/>
        <v>99.259999999999991</v>
      </c>
      <c r="P61">
        <f t="shared" si="47"/>
        <v>24.390708325899983</v>
      </c>
      <c r="Q61" s="1">
        <v>55.902000000000001</v>
      </c>
      <c r="R61" s="1">
        <v>40.756999999999998</v>
      </c>
      <c r="S61" s="1">
        <v>10.949</v>
      </c>
      <c r="V61" s="20">
        <v>12</v>
      </c>
      <c r="W61" s="20">
        <v>4</v>
      </c>
      <c r="X61" s="15">
        <v>0</v>
      </c>
      <c r="Z61" s="14">
        <f t="shared" si="50"/>
        <v>1.9178288757345718</v>
      </c>
      <c r="AA61" s="14">
        <f t="shared" si="51"/>
        <v>2.9311058835926381E-3</v>
      </c>
      <c r="AB61" s="14">
        <f t="shared" si="52"/>
        <v>0.14497323951208074</v>
      </c>
      <c r="AC61" s="14">
        <f t="shared" si="53"/>
        <v>9.3512424277987366E-3</v>
      </c>
      <c r="AD61" s="14">
        <f t="shared" si="54"/>
        <v>0</v>
      </c>
      <c r="AE61" s="14">
        <f t="shared" si="55"/>
        <v>0.18089877747754587</v>
      </c>
      <c r="AF61" s="14">
        <f t="shared" si="56"/>
        <v>1.7197434856173441</v>
      </c>
      <c r="AG61" s="14">
        <f t="shared" si="57"/>
        <v>1.8487118511886631E-2</v>
      </c>
      <c r="AH61" s="14">
        <f t="shared" si="58"/>
        <v>4.9795128373664463E-3</v>
      </c>
      <c r="AI61" s="14">
        <f t="shared" si="59"/>
        <v>2.3785681762518111E-3</v>
      </c>
      <c r="AJ61" s="14">
        <f t="shared" si="60"/>
        <v>1.0117024669124564E-3</v>
      </c>
      <c r="AK61" s="14">
        <f t="shared" si="61"/>
        <v>0</v>
      </c>
      <c r="AL61" s="14">
        <f t="shared" si="62"/>
        <v>4.0025836286453513</v>
      </c>
      <c r="AM61" s="14">
        <f t="shared" si="63"/>
        <v>0.90482229034359085</v>
      </c>
      <c r="AN61" s="11">
        <f t="shared" si="64"/>
        <v>0</v>
      </c>
      <c r="AP61">
        <f t="shared" si="65"/>
        <v>55.127000000000002</v>
      </c>
      <c r="AQ61">
        <f t="shared" si="66"/>
        <v>0.112</v>
      </c>
      <c r="AR61">
        <f t="shared" si="67"/>
        <v>3.536</v>
      </c>
      <c r="AS61">
        <f t="shared" si="68"/>
        <v>0.34</v>
      </c>
      <c r="AT61">
        <f t="shared" si="69"/>
        <v>0</v>
      </c>
      <c r="AU61">
        <f t="shared" si="70"/>
        <v>6.218</v>
      </c>
      <c r="AV61">
        <f t="shared" si="86"/>
        <v>33.161999999999999</v>
      </c>
      <c r="AW61">
        <f t="shared" si="87"/>
        <v>0.496</v>
      </c>
      <c r="AX61">
        <f t="shared" si="88"/>
        <v>0.16900000000000001</v>
      </c>
      <c r="AY61">
        <f t="shared" si="89"/>
        <v>8.5000000000000006E-2</v>
      </c>
      <c r="AZ61">
        <f t="shared" si="90"/>
        <v>1.4999999999999999E-2</v>
      </c>
      <c r="BA61">
        <f t="shared" si="91"/>
        <v>0</v>
      </c>
      <c r="BB61">
        <f t="shared" si="71"/>
        <v>99.259999999999991</v>
      </c>
      <c r="BD61">
        <f t="shared" si="72"/>
        <v>0.91755992010652465</v>
      </c>
      <c r="BE61">
        <f t="shared" si="73"/>
        <v>1.4023489344652292E-3</v>
      </c>
      <c r="BF61">
        <f t="shared" si="74"/>
        <v>6.9360533542565717E-2</v>
      </c>
      <c r="BG61">
        <f t="shared" si="75"/>
        <v>4.4739785512204755E-3</v>
      </c>
      <c r="BH61">
        <f t="shared" si="76"/>
        <v>8.6548633149601928E-2</v>
      </c>
      <c r="BI61">
        <f t="shared" si="77"/>
        <v>0</v>
      </c>
      <c r="BJ61">
        <f t="shared" si="78"/>
        <v>0.82278857891446089</v>
      </c>
      <c r="BK61">
        <f t="shared" si="79"/>
        <v>8.8449179170218307E-3</v>
      </c>
      <c r="BL61">
        <f t="shared" si="80"/>
        <v>2.3823822130498162E-3</v>
      </c>
      <c r="BM61">
        <f t="shared" si="81"/>
        <v>1.1379945590471907E-3</v>
      </c>
      <c r="BN61">
        <f t="shared" si="82"/>
        <v>4.8403569601912906E-4</v>
      </c>
      <c r="BO61">
        <f t="shared" si="83"/>
        <v>0</v>
      </c>
      <c r="BP61">
        <f t="shared" si="84"/>
        <v>1.9149833235839768</v>
      </c>
      <c r="BQ61">
        <f t="shared" si="85"/>
        <v>2.0901402008840146</v>
      </c>
    </row>
    <row r="62" spans="1:69" x14ac:dyDescent="0.15">
      <c r="A62" t="s">
        <v>138</v>
      </c>
      <c r="B62">
        <v>1215</v>
      </c>
      <c r="C62">
        <f t="shared" si="46"/>
        <v>6.4031242374279129</v>
      </c>
      <c r="D62" s="1">
        <v>54.822000000000003</v>
      </c>
      <c r="E62" s="1">
        <v>0.115</v>
      </c>
      <c r="F62" s="1">
        <v>3.4790000000000001</v>
      </c>
      <c r="G62" s="1">
        <v>0.34100000000000003</v>
      </c>
      <c r="H62" s="1">
        <v>6.2240000000000002</v>
      </c>
      <c r="I62" s="1">
        <v>32.953000000000003</v>
      </c>
      <c r="J62" s="1">
        <v>0.49399999999999999</v>
      </c>
      <c r="K62" s="1">
        <v>0.16600000000000001</v>
      </c>
      <c r="L62" s="1">
        <v>8.1000000000000003E-2</v>
      </c>
      <c r="M62" s="1">
        <v>1.0999999999999999E-2</v>
      </c>
      <c r="O62">
        <f t="shared" si="49"/>
        <v>98.686000000000007</v>
      </c>
      <c r="P62">
        <f t="shared" si="47"/>
        <v>24.245980661619047</v>
      </c>
      <c r="Q62" s="1">
        <v>55.898000000000003</v>
      </c>
      <c r="R62" s="1">
        <v>40.752000000000002</v>
      </c>
      <c r="S62" s="1">
        <v>10.949</v>
      </c>
      <c r="V62" s="20">
        <v>12</v>
      </c>
      <c r="W62" s="20">
        <v>4</v>
      </c>
      <c r="X62" s="15">
        <v>0</v>
      </c>
      <c r="Z62" s="14">
        <f t="shared" si="50"/>
        <v>1.9186025970214318</v>
      </c>
      <c r="AA62" s="14">
        <f t="shared" si="51"/>
        <v>3.0275824788205691E-3</v>
      </c>
      <c r="AB62" s="14">
        <f t="shared" si="52"/>
        <v>0.14348770002556319</v>
      </c>
      <c r="AC62" s="14">
        <f t="shared" si="53"/>
        <v>9.4347291347471815E-3</v>
      </c>
      <c r="AD62" s="14">
        <f t="shared" si="54"/>
        <v>0</v>
      </c>
      <c r="AE62" s="14">
        <f t="shared" si="55"/>
        <v>0.18215418619880294</v>
      </c>
      <c r="AF62" s="14">
        <f t="shared" si="56"/>
        <v>1.7191056779557661</v>
      </c>
      <c r="AG62" s="14">
        <f t="shared" si="57"/>
        <v>1.8522480917790626E-2</v>
      </c>
      <c r="AH62" s="14">
        <f t="shared" si="58"/>
        <v>4.9203148954084898E-3</v>
      </c>
      <c r="AI62" s="14">
        <f t="shared" si="59"/>
        <v>2.2801654222107857E-3</v>
      </c>
      <c r="AJ62" s="14">
        <f t="shared" si="60"/>
        <v>7.4634373810058044E-4</v>
      </c>
      <c r="AK62" s="14">
        <f t="shared" si="61"/>
        <v>0</v>
      </c>
      <c r="AL62" s="14">
        <f t="shared" si="62"/>
        <v>4.0022817777886415</v>
      </c>
      <c r="AM62" s="14">
        <f t="shared" si="63"/>
        <v>0.90419290406690345</v>
      </c>
      <c r="AN62" s="11">
        <f t="shared" si="64"/>
        <v>0</v>
      </c>
      <c r="AP62">
        <f t="shared" si="65"/>
        <v>54.822000000000003</v>
      </c>
      <c r="AQ62">
        <f t="shared" si="66"/>
        <v>0.115</v>
      </c>
      <c r="AR62">
        <f t="shared" si="67"/>
        <v>3.4790000000000001</v>
      </c>
      <c r="AS62">
        <f t="shared" si="68"/>
        <v>0.34100000000000003</v>
      </c>
      <c r="AT62">
        <f t="shared" si="69"/>
        <v>0</v>
      </c>
      <c r="AU62">
        <f t="shared" si="70"/>
        <v>6.2240000000000002</v>
      </c>
      <c r="AV62">
        <f t="shared" si="86"/>
        <v>32.953000000000003</v>
      </c>
      <c r="AW62">
        <f t="shared" si="87"/>
        <v>0.49399999999999999</v>
      </c>
      <c r="AX62">
        <f t="shared" si="88"/>
        <v>0.16600000000000001</v>
      </c>
      <c r="AY62">
        <f t="shared" si="89"/>
        <v>8.1000000000000003E-2</v>
      </c>
      <c r="AZ62">
        <f t="shared" si="90"/>
        <v>1.0999999999999999E-2</v>
      </c>
      <c r="BA62">
        <f t="shared" si="91"/>
        <v>0</v>
      </c>
      <c r="BB62">
        <f t="shared" si="71"/>
        <v>98.686000000000007</v>
      </c>
      <c r="BD62">
        <f t="shared" si="72"/>
        <v>0.91248335552596549</v>
      </c>
      <c r="BE62">
        <f t="shared" si="73"/>
        <v>1.4399118523526909E-3</v>
      </c>
      <c r="BF62">
        <f t="shared" si="74"/>
        <v>6.824244801883092E-2</v>
      </c>
      <c r="BG62">
        <f t="shared" si="75"/>
        <v>4.4871373116652409E-3</v>
      </c>
      <c r="BH62">
        <f t="shared" si="76"/>
        <v>8.6632147430543968E-2</v>
      </c>
      <c r="BI62">
        <f t="shared" si="77"/>
        <v>0</v>
      </c>
      <c r="BJ62">
        <f t="shared" si="78"/>
        <v>0.81760304085906255</v>
      </c>
      <c r="BK62">
        <f t="shared" si="79"/>
        <v>8.8092529254209361E-3</v>
      </c>
      <c r="BL62">
        <f t="shared" si="80"/>
        <v>2.3400914045341387E-3</v>
      </c>
      <c r="BM62">
        <f t="shared" si="81"/>
        <v>1.084441873915558E-3</v>
      </c>
      <c r="BN62">
        <f t="shared" si="82"/>
        <v>3.5495951041402795E-4</v>
      </c>
      <c r="BO62">
        <f t="shared" si="83"/>
        <v>0</v>
      </c>
      <c r="BP62">
        <f t="shared" si="84"/>
        <v>1.9034767867127056</v>
      </c>
      <c r="BQ62">
        <f t="shared" si="85"/>
        <v>2.1026165413346396</v>
      </c>
    </row>
    <row r="63" spans="1:69" x14ac:dyDescent="0.15">
      <c r="A63" t="s">
        <v>139</v>
      </c>
      <c r="B63">
        <v>1216</v>
      </c>
      <c r="C63">
        <f t="shared" si="46"/>
        <v>5.8309518948475532</v>
      </c>
      <c r="D63" s="1">
        <v>55.085999999999999</v>
      </c>
      <c r="E63" s="1">
        <v>0.11</v>
      </c>
      <c r="F63" s="1">
        <v>3.5579999999999998</v>
      </c>
      <c r="G63" s="1">
        <v>0.35199999999999998</v>
      </c>
      <c r="H63" s="1">
        <v>6.2279999999999998</v>
      </c>
      <c r="I63" s="1">
        <v>33.116</v>
      </c>
      <c r="J63" s="1">
        <v>0.50600000000000001</v>
      </c>
      <c r="K63" s="1">
        <v>0.16</v>
      </c>
      <c r="L63" s="1">
        <v>8.4000000000000005E-2</v>
      </c>
      <c r="M63" s="1">
        <v>5.0000000000000001E-3</v>
      </c>
      <c r="O63">
        <f t="shared" si="49"/>
        <v>99.204999999999984</v>
      </c>
      <c r="P63">
        <f t="shared" si="47"/>
        <v>24.376636440549323</v>
      </c>
      <c r="Q63" s="1">
        <v>55.895000000000003</v>
      </c>
      <c r="R63" s="1">
        <v>40.747</v>
      </c>
      <c r="S63" s="1">
        <v>10.949</v>
      </c>
      <c r="V63" s="20">
        <v>12</v>
      </c>
      <c r="W63" s="20">
        <v>4</v>
      </c>
      <c r="X63" s="15">
        <v>0</v>
      </c>
      <c r="Z63" s="14">
        <f t="shared" si="50"/>
        <v>1.9175087955342047</v>
      </c>
      <c r="AA63" s="14">
        <f t="shared" si="51"/>
        <v>2.8804265297639469E-3</v>
      </c>
      <c r="AB63" s="14">
        <f t="shared" si="52"/>
        <v>0.14595943163353922</v>
      </c>
      <c r="AC63" s="14">
        <f t="shared" si="53"/>
        <v>9.6868749881387911E-3</v>
      </c>
      <c r="AD63" s="14">
        <f t="shared" si="54"/>
        <v>0</v>
      </c>
      <c r="AE63" s="14">
        <f t="shared" si="55"/>
        <v>0.18129430033612237</v>
      </c>
      <c r="AF63" s="14">
        <f t="shared" si="56"/>
        <v>1.7183493562418257</v>
      </c>
      <c r="AG63" s="14">
        <f t="shared" si="57"/>
        <v>1.8870729884769729E-2</v>
      </c>
      <c r="AH63" s="14">
        <f t="shared" si="58"/>
        <v>4.7170531195853838E-3</v>
      </c>
      <c r="AI63" s="14">
        <f t="shared" si="59"/>
        <v>2.3519419419511653E-3</v>
      </c>
      <c r="AJ63" s="14">
        <f t="shared" si="60"/>
        <v>3.3742883058314623E-4</v>
      </c>
      <c r="AK63" s="14">
        <f t="shared" si="61"/>
        <v>0</v>
      </c>
      <c r="AL63" s="14">
        <f t="shared" si="62"/>
        <v>4.0019563390404844</v>
      </c>
      <c r="AM63" s="14">
        <f t="shared" si="63"/>
        <v>0.90456404825802472</v>
      </c>
      <c r="AN63" s="11">
        <f t="shared" si="64"/>
        <v>0</v>
      </c>
      <c r="AP63">
        <f t="shared" si="65"/>
        <v>55.085999999999999</v>
      </c>
      <c r="AQ63">
        <f t="shared" si="66"/>
        <v>0.11</v>
      </c>
      <c r="AR63">
        <f t="shared" si="67"/>
        <v>3.5579999999999998</v>
      </c>
      <c r="AS63">
        <f t="shared" si="68"/>
        <v>0.35199999999999998</v>
      </c>
      <c r="AT63">
        <f t="shared" si="69"/>
        <v>0</v>
      </c>
      <c r="AU63">
        <f t="shared" si="70"/>
        <v>6.2279999999999998</v>
      </c>
      <c r="AV63">
        <f t="shared" si="86"/>
        <v>33.116</v>
      </c>
      <c r="AW63">
        <f t="shared" si="87"/>
        <v>0.50600000000000001</v>
      </c>
      <c r="AX63">
        <f t="shared" si="88"/>
        <v>0.16</v>
      </c>
      <c r="AY63">
        <f t="shared" si="89"/>
        <v>8.4000000000000005E-2</v>
      </c>
      <c r="AZ63">
        <f t="shared" si="90"/>
        <v>5.0000000000000001E-3</v>
      </c>
      <c r="BA63">
        <f t="shared" si="91"/>
        <v>0</v>
      </c>
      <c r="BB63">
        <f t="shared" si="71"/>
        <v>99.204999999999984</v>
      </c>
      <c r="BD63">
        <f t="shared" si="72"/>
        <v>0.91687749667110519</v>
      </c>
      <c r="BE63">
        <f t="shared" si="73"/>
        <v>1.3773069892069217E-3</v>
      </c>
      <c r="BF63">
        <f t="shared" si="74"/>
        <v>6.9792075323656333E-2</v>
      </c>
      <c r="BG63">
        <f t="shared" si="75"/>
        <v>4.6318836765576674E-3</v>
      </c>
      <c r="BH63">
        <f t="shared" si="76"/>
        <v>8.6687823617838652E-2</v>
      </c>
      <c r="BI63">
        <f t="shared" si="77"/>
        <v>0</v>
      </c>
      <c r="BJ63">
        <f t="shared" si="78"/>
        <v>0.82164726431853596</v>
      </c>
      <c r="BK63">
        <f t="shared" si="79"/>
        <v>9.0232428750263039E-3</v>
      </c>
      <c r="BL63">
        <f t="shared" si="80"/>
        <v>2.2555097875027845E-3</v>
      </c>
      <c r="BM63">
        <f t="shared" si="81"/>
        <v>1.1246063877642825E-3</v>
      </c>
      <c r="BN63">
        <f t="shared" si="82"/>
        <v>1.6134523200637637E-4</v>
      </c>
      <c r="BO63">
        <f t="shared" si="83"/>
        <v>0</v>
      </c>
      <c r="BP63">
        <f t="shared" si="84"/>
        <v>1.9135785548792006</v>
      </c>
      <c r="BQ63">
        <f t="shared" si="85"/>
        <v>2.0913467747829761</v>
      </c>
    </row>
    <row r="64" spans="1:69" x14ac:dyDescent="0.15">
      <c r="A64" t="s">
        <v>140</v>
      </c>
      <c r="B64">
        <v>1217</v>
      </c>
      <c r="C64">
        <f t="shared" si="46"/>
        <v>5.8309518948475532</v>
      </c>
      <c r="D64" s="1">
        <v>54.887999999999998</v>
      </c>
      <c r="E64" s="1">
        <v>0.11</v>
      </c>
      <c r="F64" s="1">
        <v>3.5339999999999998</v>
      </c>
      <c r="G64" s="1">
        <v>0.34499999999999997</v>
      </c>
      <c r="H64" s="1">
        <v>6.1520000000000001</v>
      </c>
      <c r="I64" s="1">
        <v>33</v>
      </c>
      <c r="J64" s="1">
        <v>0.55900000000000005</v>
      </c>
      <c r="K64" s="1">
        <v>0.16700000000000001</v>
      </c>
      <c r="L64" s="1">
        <v>0.10199999999999999</v>
      </c>
      <c r="M64" s="1">
        <v>3.0000000000000001E-3</v>
      </c>
      <c r="O64">
        <f t="shared" si="49"/>
        <v>98.86</v>
      </c>
      <c r="P64">
        <f t="shared" si="47"/>
        <v>24.290658973468318</v>
      </c>
      <c r="Q64" s="1">
        <v>55.892000000000003</v>
      </c>
      <c r="R64" s="1">
        <v>40.741999999999997</v>
      </c>
      <c r="S64" s="1">
        <v>10.949</v>
      </c>
      <c r="V64" s="20">
        <v>12</v>
      </c>
      <c r="W64" s="20">
        <v>4</v>
      </c>
      <c r="X64" s="15">
        <v>0</v>
      </c>
      <c r="Z64" s="14">
        <f t="shared" si="50"/>
        <v>1.9173792215550762</v>
      </c>
      <c r="AA64" s="14">
        <f t="shared" si="51"/>
        <v>2.8906218800594055E-3</v>
      </c>
      <c r="AB64" s="14">
        <f t="shared" si="52"/>
        <v>0.1454880250000645</v>
      </c>
      <c r="AC64" s="14">
        <f t="shared" si="53"/>
        <v>9.5278433916255768E-3</v>
      </c>
      <c r="AD64" s="14">
        <f t="shared" si="54"/>
        <v>0</v>
      </c>
      <c r="AE64" s="14">
        <f t="shared" si="55"/>
        <v>0.17971583991476686</v>
      </c>
      <c r="AF64" s="14">
        <f t="shared" si="56"/>
        <v>1.7183910967995391</v>
      </c>
      <c r="AG64" s="14">
        <f t="shared" si="57"/>
        <v>2.0921097942504286E-2</v>
      </c>
      <c r="AH64" s="14">
        <f t="shared" si="58"/>
        <v>4.9408507912561172E-3</v>
      </c>
      <c r="AI64" s="14">
        <f t="shared" si="59"/>
        <v>2.8660381433172205E-3</v>
      </c>
      <c r="AJ64" s="14">
        <f t="shared" si="60"/>
        <v>2.0317390162208381E-4</v>
      </c>
      <c r="AK64" s="14">
        <f t="shared" si="61"/>
        <v>0</v>
      </c>
      <c r="AL64" s="14">
        <f t="shared" si="62"/>
        <v>4.0023238093198312</v>
      </c>
      <c r="AM64" s="14">
        <f t="shared" si="63"/>
        <v>0.90531837988756225</v>
      </c>
      <c r="AN64" s="11">
        <f t="shared" si="64"/>
        <v>0</v>
      </c>
      <c r="AP64">
        <f t="shared" si="65"/>
        <v>54.887999999999998</v>
      </c>
      <c r="AQ64">
        <f t="shared" si="66"/>
        <v>0.11</v>
      </c>
      <c r="AR64">
        <f t="shared" si="67"/>
        <v>3.5339999999999998</v>
      </c>
      <c r="AS64">
        <f t="shared" si="68"/>
        <v>0.34499999999999997</v>
      </c>
      <c r="AT64">
        <f t="shared" si="69"/>
        <v>0</v>
      </c>
      <c r="AU64">
        <f t="shared" si="70"/>
        <v>6.1520000000000001</v>
      </c>
      <c r="AV64">
        <f t="shared" si="86"/>
        <v>33</v>
      </c>
      <c r="AW64">
        <f t="shared" si="87"/>
        <v>0.55900000000000005</v>
      </c>
      <c r="AX64">
        <f t="shared" si="88"/>
        <v>0.16700000000000001</v>
      </c>
      <c r="AY64">
        <f t="shared" si="89"/>
        <v>0.10199999999999999</v>
      </c>
      <c r="AZ64">
        <f t="shared" si="90"/>
        <v>3.0000000000000001E-3</v>
      </c>
      <c r="BA64">
        <f t="shared" si="91"/>
        <v>0</v>
      </c>
      <c r="BB64">
        <f t="shared" si="71"/>
        <v>98.86</v>
      </c>
      <c r="BD64">
        <f t="shared" si="72"/>
        <v>0.91358189081225027</v>
      </c>
      <c r="BE64">
        <f t="shared" si="73"/>
        <v>1.3773069892069217E-3</v>
      </c>
      <c r="BF64">
        <f t="shared" si="74"/>
        <v>6.9321302471557475E-2</v>
      </c>
      <c r="BG64">
        <f t="shared" si="75"/>
        <v>4.5397723534443052E-3</v>
      </c>
      <c r="BH64">
        <f t="shared" si="76"/>
        <v>8.5629976059239471E-2</v>
      </c>
      <c r="BI64">
        <f t="shared" si="77"/>
        <v>0</v>
      </c>
      <c r="BJ64">
        <f t="shared" si="78"/>
        <v>0.81876916664185551</v>
      </c>
      <c r="BK64">
        <f t="shared" si="79"/>
        <v>9.9683651524500073E-3</v>
      </c>
      <c r="BL64">
        <f t="shared" si="80"/>
        <v>2.3541883407060312E-3</v>
      </c>
      <c r="BM64">
        <f t="shared" si="81"/>
        <v>1.3655934708566287E-3</v>
      </c>
      <c r="BN64">
        <f t="shared" si="82"/>
        <v>9.6807139203825818E-5</v>
      </c>
      <c r="BO64">
        <f t="shared" si="83"/>
        <v>0</v>
      </c>
      <c r="BP64">
        <f t="shared" si="84"/>
        <v>1.9070043694307703</v>
      </c>
      <c r="BQ64">
        <f t="shared" si="85"/>
        <v>2.0987491552074951</v>
      </c>
    </row>
    <row r="65" spans="1:69" x14ac:dyDescent="0.15">
      <c r="A65" t="s">
        <v>141</v>
      </c>
      <c r="B65">
        <v>1218</v>
      </c>
      <c r="C65">
        <f t="shared" si="46"/>
        <v>5.8309518948414594</v>
      </c>
      <c r="D65" s="1">
        <v>54.914000000000001</v>
      </c>
      <c r="E65" s="1">
        <v>0.125</v>
      </c>
      <c r="F65" s="1">
        <v>3.5590000000000002</v>
      </c>
      <c r="G65" s="1">
        <v>0.34499999999999997</v>
      </c>
      <c r="H65" s="1">
        <v>6.133</v>
      </c>
      <c r="I65" s="1">
        <v>32.646000000000001</v>
      </c>
      <c r="J65" s="1">
        <v>0.85699999999999998</v>
      </c>
      <c r="K65" s="1">
        <v>0.16800000000000001</v>
      </c>
      <c r="L65" s="1">
        <v>7.0999999999999994E-2</v>
      </c>
      <c r="M65" s="1">
        <v>0.02</v>
      </c>
      <c r="O65">
        <f t="shared" ref="O65:O71" si="92">SUM(D65:N65)</f>
        <v>98.837999999999994</v>
      </c>
      <c r="P65">
        <f t="shared" si="47"/>
        <v>24.274655813107007</v>
      </c>
      <c r="Q65" s="1">
        <v>55.889000000000003</v>
      </c>
      <c r="R65" s="1">
        <v>40.737000000000002</v>
      </c>
      <c r="S65" s="1">
        <v>10.949</v>
      </c>
      <c r="V65" s="37">
        <v>12</v>
      </c>
      <c r="W65" s="37">
        <v>4</v>
      </c>
      <c r="X65" s="15">
        <v>0</v>
      </c>
      <c r="Z65" s="14">
        <f t="shared" ref="Z65:Z71" si="93">IFERROR(BD65*$BQ65,"NA")</f>
        <v>1.9195521069300745</v>
      </c>
      <c r="AA65" s="14">
        <f t="shared" ref="AA65:AA71" si="94">IFERROR(BE65*$BQ65,"NA")</f>
        <v>3.2869631064429165E-3</v>
      </c>
      <c r="AB65" s="14">
        <f t="shared" ref="AB65:AB71" si="95">IFERROR(BF65*$BQ65,"NA")</f>
        <v>0.14661381926075887</v>
      </c>
      <c r="AC65" s="14">
        <f t="shared" ref="AC65:AC71" si="96">IFERROR(BG65*$BQ65,"NA")</f>
        <v>9.5341246590868994E-3</v>
      </c>
      <c r="AD65" s="14">
        <f t="shared" ref="AD65:AD71" si="97">IFERROR(IF(OR($X65="spinel", $X65="Spinel", $X65="SPINEL"),((BH65+BI65)*BQ65-AE65),BI65*$BQ65),"NA")</f>
        <v>0</v>
      </c>
      <c r="AE65" s="14">
        <f t="shared" ref="AE65:AE71" si="98">IFERROR(IF(OR($X65="spinel", $X65="Spinel", $X65="SPINEL"),(1-AF65-AG65-AH65-AI65),BH65*$BQ65),"NA")</f>
        <v>0.1792789131953777</v>
      </c>
      <c r="AF65" s="14">
        <f t="shared" ref="AF65:AF71" si="99">IFERROR(BJ65*$BQ65,"NA")</f>
        <v>1.7010781503478651</v>
      </c>
      <c r="AG65" s="14">
        <f t="shared" ref="AG65:AG71" si="100">IFERROR(BK65*$BQ65,"NA")</f>
        <v>3.2095171646118921E-2</v>
      </c>
      <c r="AH65" s="14">
        <f t="shared" ref="AH65:AH71" si="101">IFERROR(BL65*$BQ65,"NA")</f>
        <v>4.9737135036965613E-3</v>
      </c>
      <c r="AI65" s="14">
        <f t="shared" ref="AI65:AI71" si="102">IFERROR(BM65*$BQ65,"NA")</f>
        <v>1.9963025381403363E-3</v>
      </c>
      <c r="AJ65" s="14">
        <f t="shared" ref="AJ65:AJ71" si="103">IFERROR(BN65*$BQ65,"NA")</f>
        <v>1.3553856319962823E-3</v>
      </c>
      <c r="AK65" s="14">
        <f t="shared" ref="AK65:AK71" si="104">IFERROR(BO65*$BQ65,"NA")</f>
        <v>0</v>
      </c>
      <c r="AL65" s="14">
        <f t="shared" ref="AL65:AL71" si="105">IFERROR(SUM(Z65:AK65),"NA")</f>
        <v>3.9997646508195586</v>
      </c>
      <c r="AM65" s="14">
        <f t="shared" ref="AM65:AM71" si="106">IFERROR(AF65/(AF65+AE65),"NA")</f>
        <v>0.90465698421258667</v>
      </c>
      <c r="AN65" s="11">
        <f t="shared" ref="AN65:AN71" si="107">IFERROR(AD65/(AD65+AE65),"NA")</f>
        <v>0</v>
      </c>
      <c r="AP65">
        <f t="shared" ref="AP65:AP71" si="108">D65</f>
        <v>54.914000000000001</v>
      </c>
      <c r="AQ65">
        <f t="shared" ref="AQ65:AQ71" si="109">E65</f>
        <v>0.125</v>
      </c>
      <c r="AR65">
        <f t="shared" ref="AR65:AR71" si="110">F65</f>
        <v>3.5590000000000002</v>
      </c>
      <c r="AS65">
        <f t="shared" ref="AS65:AS71" si="111">G65</f>
        <v>0.34499999999999997</v>
      </c>
      <c r="AT65">
        <f t="shared" ref="AT65:AT71" si="112">BI65*AT$1/2</f>
        <v>0</v>
      </c>
      <c r="AU65">
        <f t="shared" ref="AU65:AU71" si="113">BH65*AU$1</f>
        <v>6.133</v>
      </c>
      <c r="AV65">
        <f t="shared" ref="AV65:AV71" si="114">I65</f>
        <v>32.646000000000001</v>
      </c>
      <c r="AW65">
        <f t="shared" ref="AW65:AW71" si="115">J65</f>
        <v>0.85699999999999998</v>
      </c>
      <c r="AX65">
        <f t="shared" ref="AX65:AX71" si="116">K65</f>
        <v>0.16800000000000001</v>
      </c>
      <c r="AY65">
        <f t="shared" ref="AY65:AY71" si="117">L65</f>
        <v>7.0999999999999994E-2</v>
      </c>
      <c r="AZ65">
        <f t="shared" ref="AZ65:AZ71" si="118">M65</f>
        <v>0.02</v>
      </c>
      <c r="BA65">
        <f t="shared" ref="BA65:BA71" si="119">N65</f>
        <v>0</v>
      </c>
      <c r="BB65">
        <f t="shared" ref="BB65:BB71" si="120">SUM(AP65:BA65)</f>
        <v>98.837999999999994</v>
      </c>
      <c r="BD65">
        <f t="shared" ref="BD65:BD71" si="121">D65/AP$1</f>
        <v>0.91401464713715053</v>
      </c>
      <c r="BE65">
        <f t="shared" ref="BE65:BE71" si="122">E65/AQ$1</f>
        <v>1.5651215786442292E-3</v>
      </c>
      <c r="BF65">
        <f t="shared" ref="BF65:BF71" si="123">F65/AR$1*2</f>
        <v>6.9811690859160461E-2</v>
      </c>
      <c r="BG65">
        <f t="shared" ref="BG65:BG71" si="124">G65/AS$1*2</f>
        <v>4.5397723534443052E-3</v>
      </c>
      <c r="BH65">
        <f t="shared" ref="BH65:BH71" si="125">IF(OR($X65="spinel", $X65="Spinel", $X65="SPINEL"),H65/AU$1,H65/AU$1*(1-$X65))</f>
        <v>8.5365514169589679E-2</v>
      </c>
      <c r="BI65">
        <f t="shared" ref="BI65:BI71" si="126">IF(OR($X65="spinel", $X65="Spinel", $X65="SPINEL"),0,H65/AU$1*$X65)</f>
        <v>0</v>
      </c>
      <c r="BJ65">
        <f t="shared" ref="BJ65:BJ71" si="127">I65/AV$1</f>
        <v>0.80998600649060648</v>
      </c>
      <c r="BK65">
        <f t="shared" ref="BK65:BK71" si="128">J65/AW$1</f>
        <v>1.5282448900983285E-2</v>
      </c>
      <c r="BL65">
        <f t="shared" ref="BL65:BL71" si="129">K65/AX$1</f>
        <v>2.3682852768779237E-3</v>
      </c>
      <c r="BM65">
        <f t="shared" ref="BM65:BM71" si="130">L65/AY$1</f>
        <v>9.5056016108647676E-4</v>
      </c>
      <c r="BN65">
        <f t="shared" ref="BN65:BN71" si="131">M65/AZ$1*2</f>
        <v>6.4538092802550549E-4</v>
      </c>
      <c r="BO65">
        <f t="shared" ref="BO65:BO71" si="132">N65/BA$1*2</f>
        <v>0</v>
      </c>
      <c r="BP65">
        <f t="shared" ref="BP65:BP71" si="133">SUM(BD65:BO65)</f>
        <v>1.9045294278555687</v>
      </c>
      <c r="BQ65">
        <f t="shared" ref="BQ65:BQ71" si="134">IFERROR(IF(OR($U65="Total",$U65="total", $U65="TOTAL"),$W65/$BP65,V65/(BD65*4+BE65*4+BF65*3+BG65*3+BH65*2+BI65*3+BJ65*2+BK65*2+BL65*2+BM65*2+BN65+BO65)),"NA")</f>
        <v>2.1001327636733595</v>
      </c>
    </row>
    <row r="66" spans="1:69" x14ac:dyDescent="0.15">
      <c r="A66" t="s">
        <v>142</v>
      </c>
      <c r="B66">
        <v>1219</v>
      </c>
      <c r="C66">
        <f t="shared" si="46"/>
        <v>6.4031242374378996</v>
      </c>
      <c r="D66" s="1">
        <v>54.762999999999998</v>
      </c>
      <c r="E66" s="1">
        <v>0.122</v>
      </c>
      <c r="F66" s="1">
        <v>3.5870000000000002</v>
      </c>
      <c r="G66" s="1">
        <v>0.36399999999999999</v>
      </c>
      <c r="H66" s="1">
        <v>6.0369999999999999</v>
      </c>
      <c r="I66" s="1">
        <v>32.247999999999998</v>
      </c>
      <c r="J66" s="1">
        <v>1.5669999999999999</v>
      </c>
      <c r="K66" s="1">
        <v>0.16</v>
      </c>
      <c r="L66" s="1">
        <v>7.5999999999999998E-2</v>
      </c>
      <c r="M66" s="1">
        <v>2.7E-2</v>
      </c>
      <c r="O66">
        <f t="shared" si="92"/>
        <v>98.950999999999993</v>
      </c>
      <c r="P66">
        <f t="shared" si="47"/>
        <v>24.254384621677897</v>
      </c>
      <c r="Q66" s="1">
        <v>55.884999999999998</v>
      </c>
      <c r="R66" s="1">
        <v>40.731999999999999</v>
      </c>
      <c r="S66" s="1">
        <v>10.949</v>
      </c>
      <c r="V66" s="37">
        <v>12</v>
      </c>
      <c r="W66" s="37">
        <v>4</v>
      </c>
      <c r="X66" s="15">
        <v>0</v>
      </c>
      <c r="Z66" s="14">
        <f t="shared" si="93"/>
        <v>1.9158737113985893</v>
      </c>
      <c r="AA66" s="14">
        <f t="shared" si="94"/>
        <v>3.2107572193679794E-3</v>
      </c>
      <c r="AB66" s="14">
        <f t="shared" si="95"/>
        <v>0.14789078576720677</v>
      </c>
      <c r="AC66" s="14">
        <f t="shared" si="96"/>
        <v>1.0067599608458242E-2</v>
      </c>
      <c r="AD66" s="14">
        <f t="shared" si="97"/>
        <v>0</v>
      </c>
      <c r="AE66" s="14">
        <f t="shared" si="98"/>
        <v>0.17662014726434758</v>
      </c>
      <c r="AF66" s="14">
        <f t="shared" si="99"/>
        <v>1.6817440340430885</v>
      </c>
      <c r="AG66" s="14">
        <f t="shared" si="100"/>
        <v>5.8734151316818937E-2</v>
      </c>
      <c r="AH66" s="14">
        <f t="shared" si="101"/>
        <v>4.7408289577514475E-3</v>
      </c>
      <c r="AI66" s="14">
        <f t="shared" si="102"/>
        <v>2.1386731793574319E-3</v>
      </c>
      <c r="AJ66" s="14">
        <f t="shared" si="103"/>
        <v>1.8312998784475705E-3</v>
      </c>
      <c r="AK66" s="14">
        <f t="shared" si="104"/>
        <v>0</v>
      </c>
      <c r="AL66" s="14">
        <f t="shared" si="105"/>
        <v>4.0028519886334335</v>
      </c>
      <c r="AM66" s="14">
        <f t="shared" si="106"/>
        <v>0.9049593459447286</v>
      </c>
      <c r="AN66" s="11">
        <f t="shared" si="107"/>
        <v>0</v>
      </c>
      <c r="AP66">
        <f t="shared" si="108"/>
        <v>54.762999999999998</v>
      </c>
      <c r="AQ66">
        <f t="shared" si="109"/>
        <v>0.122</v>
      </c>
      <c r="AR66">
        <f t="shared" si="110"/>
        <v>3.5870000000000002</v>
      </c>
      <c r="AS66">
        <f t="shared" si="111"/>
        <v>0.36399999999999999</v>
      </c>
      <c r="AT66">
        <f t="shared" si="112"/>
        <v>0</v>
      </c>
      <c r="AU66">
        <f t="shared" si="113"/>
        <v>6.0369999999999999</v>
      </c>
      <c r="AV66">
        <f t="shared" si="114"/>
        <v>32.247999999999998</v>
      </c>
      <c r="AW66">
        <f t="shared" si="115"/>
        <v>1.5669999999999999</v>
      </c>
      <c r="AX66">
        <f t="shared" si="116"/>
        <v>0.16</v>
      </c>
      <c r="AY66">
        <f t="shared" si="117"/>
        <v>7.5999999999999998E-2</v>
      </c>
      <c r="AZ66">
        <f t="shared" si="118"/>
        <v>2.7E-2</v>
      </c>
      <c r="BA66">
        <f t="shared" si="119"/>
        <v>0</v>
      </c>
      <c r="BB66">
        <f t="shared" si="120"/>
        <v>98.950999999999993</v>
      </c>
      <c r="BD66">
        <f t="shared" si="121"/>
        <v>0.91150133155792279</v>
      </c>
      <c r="BE66">
        <f t="shared" si="122"/>
        <v>1.5275586607567675E-3</v>
      </c>
      <c r="BF66">
        <f t="shared" si="123"/>
        <v>7.0360925853275802E-2</v>
      </c>
      <c r="BG66">
        <f t="shared" si="124"/>
        <v>4.789788801894861E-3</v>
      </c>
      <c r="BH66">
        <f t="shared" si="125"/>
        <v>8.4029285674517021E-2</v>
      </c>
      <c r="BI66">
        <f t="shared" si="126"/>
        <v>0</v>
      </c>
      <c r="BJ66">
        <f t="shared" si="127"/>
        <v>0.80011115411716827</v>
      </c>
      <c r="BK66">
        <f t="shared" si="128"/>
        <v>2.7943520919300822E-2</v>
      </c>
      <c r="BL66">
        <f t="shared" si="129"/>
        <v>2.2555097875027845E-3</v>
      </c>
      <c r="BM66">
        <f t="shared" si="130"/>
        <v>1.0175010175010174E-3</v>
      </c>
      <c r="BN66">
        <f t="shared" si="131"/>
        <v>8.7126425283443228E-4</v>
      </c>
      <c r="BO66">
        <f t="shared" si="132"/>
        <v>0</v>
      </c>
      <c r="BP66">
        <f t="shared" si="133"/>
        <v>1.9044078406426745</v>
      </c>
      <c r="BQ66">
        <f t="shared" si="134"/>
        <v>2.101888000672484</v>
      </c>
    </row>
    <row r="67" spans="1:69" x14ac:dyDescent="0.15">
      <c r="A67" t="s">
        <v>143</v>
      </c>
      <c r="B67">
        <v>1220</v>
      </c>
      <c r="C67">
        <f t="shared" si="46"/>
        <v>5.8309518948475532</v>
      </c>
      <c r="D67" s="1">
        <v>54.786000000000001</v>
      </c>
      <c r="E67" s="1">
        <v>0.13600000000000001</v>
      </c>
      <c r="F67" s="1">
        <v>3.6019999999999999</v>
      </c>
      <c r="G67" s="1">
        <v>0.35699999999999998</v>
      </c>
      <c r="H67" s="1">
        <v>6.069</v>
      </c>
      <c r="I67" s="1">
        <v>32.441000000000003</v>
      </c>
      <c r="J67" s="1">
        <v>1.4119999999999999</v>
      </c>
      <c r="K67" s="1">
        <v>0.159</v>
      </c>
      <c r="L67" s="1">
        <v>7.2999999999999995E-2</v>
      </c>
      <c r="M67" s="1">
        <v>2.1000000000000001E-2</v>
      </c>
      <c r="O67">
        <f t="shared" si="92"/>
        <v>99.056000000000012</v>
      </c>
      <c r="P67">
        <f t="shared" si="47"/>
        <v>24.286147529944937</v>
      </c>
      <c r="Q67" s="1">
        <v>55.881999999999998</v>
      </c>
      <c r="R67" s="1">
        <v>40.726999999999997</v>
      </c>
      <c r="S67" s="1">
        <v>10.949</v>
      </c>
      <c r="V67" s="37">
        <v>12</v>
      </c>
      <c r="W67" s="37">
        <v>4</v>
      </c>
      <c r="X67" s="15">
        <v>0</v>
      </c>
      <c r="Z67" s="14">
        <f t="shared" si="93"/>
        <v>1.9141716131423361</v>
      </c>
      <c r="AA67" s="14">
        <f t="shared" si="94"/>
        <v>3.5745236663501608E-3</v>
      </c>
      <c r="AB67" s="14">
        <f t="shared" si="95"/>
        <v>0.14831500119805813</v>
      </c>
      <c r="AC67" s="14">
        <f t="shared" si="96"/>
        <v>9.8610781134797678E-3</v>
      </c>
      <c r="AD67" s="14">
        <f t="shared" si="97"/>
        <v>0</v>
      </c>
      <c r="AE67" s="14">
        <f t="shared" si="98"/>
        <v>0.17732412909882828</v>
      </c>
      <c r="AF67" s="14">
        <f t="shared" si="99"/>
        <v>1.6895963975948907</v>
      </c>
      <c r="AG67" s="14">
        <f t="shared" si="100"/>
        <v>5.2855237592444627E-2</v>
      </c>
      <c r="AH67" s="14">
        <f t="shared" si="101"/>
        <v>4.705037183026119E-3</v>
      </c>
      <c r="AI67" s="14">
        <f t="shared" si="102"/>
        <v>2.0515651934815888E-3</v>
      </c>
      <c r="AJ67" s="14">
        <f t="shared" si="103"/>
        <v>1.4224815052976665E-3</v>
      </c>
      <c r="AK67" s="14">
        <f t="shared" si="104"/>
        <v>0</v>
      </c>
      <c r="AL67" s="14">
        <f t="shared" si="105"/>
        <v>4.0038770642881927</v>
      </c>
      <c r="AM67" s="14">
        <f t="shared" si="106"/>
        <v>0.90501784807472974</v>
      </c>
      <c r="AN67" s="11">
        <f t="shared" si="107"/>
        <v>0</v>
      </c>
      <c r="AP67">
        <f t="shared" si="108"/>
        <v>54.786000000000001</v>
      </c>
      <c r="AQ67">
        <f t="shared" si="109"/>
        <v>0.13600000000000001</v>
      </c>
      <c r="AR67">
        <f t="shared" si="110"/>
        <v>3.6019999999999999</v>
      </c>
      <c r="AS67">
        <f t="shared" si="111"/>
        <v>0.35699999999999998</v>
      </c>
      <c r="AT67">
        <f t="shared" si="112"/>
        <v>0</v>
      </c>
      <c r="AU67">
        <f t="shared" si="113"/>
        <v>6.069</v>
      </c>
      <c r="AV67">
        <f t="shared" si="114"/>
        <v>32.441000000000003</v>
      </c>
      <c r="AW67">
        <f t="shared" si="115"/>
        <v>1.4119999999999999</v>
      </c>
      <c r="AX67">
        <f t="shared" si="116"/>
        <v>0.159</v>
      </c>
      <c r="AY67">
        <f t="shared" si="117"/>
        <v>7.2999999999999995E-2</v>
      </c>
      <c r="AZ67">
        <f t="shared" si="118"/>
        <v>2.1000000000000001E-2</v>
      </c>
      <c r="BA67">
        <f t="shared" si="119"/>
        <v>0</v>
      </c>
      <c r="BB67">
        <f t="shared" si="120"/>
        <v>99.056000000000012</v>
      </c>
      <c r="BD67">
        <f t="shared" si="121"/>
        <v>0.91188415446071913</v>
      </c>
      <c r="BE67">
        <f t="shared" si="122"/>
        <v>1.7028522775649213E-3</v>
      </c>
      <c r="BF67">
        <f t="shared" si="123"/>
        <v>7.065515888583758E-2</v>
      </c>
      <c r="BG67">
        <f t="shared" si="124"/>
        <v>4.6976774787814979E-3</v>
      </c>
      <c r="BH67">
        <f t="shared" si="125"/>
        <v>8.4474695172874564E-2</v>
      </c>
      <c r="BI67">
        <f t="shared" si="126"/>
        <v>0</v>
      </c>
      <c r="BJ67">
        <f t="shared" si="127"/>
        <v>0.80489971318267983</v>
      </c>
      <c r="BK67">
        <f t="shared" si="128"/>
        <v>2.51794840702315E-2</v>
      </c>
      <c r="BL67">
        <f t="shared" si="129"/>
        <v>2.241412851330892E-3</v>
      </c>
      <c r="BM67">
        <f t="shared" si="130"/>
        <v>9.7733650365229292E-4</v>
      </c>
      <c r="BN67">
        <f t="shared" si="131"/>
        <v>6.776499744267807E-4</v>
      </c>
      <c r="BO67">
        <f t="shared" si="132"/>
        <v>0</v>
      </c>
      <c r="BP67">
        <f t="shared" si="133"/>
        <v>1.9073901348580991</v>
      </c>
      <c r="BQ67">
        <f t="shared" si="134"/>
        <v>2.099139023064132</v>
      </c>
    </row>
    <row r="68" spans="1:69" x14ac:dyDescent="0.15">
      <c r="A68" t="s">
        <v>144</v>
      </c>
      <c r="B68">
        <v>1221</v>
      </c>
      <c r="C68">
        <f t="shared" si="46"/>
        <v>5.8309518948414594</v>
      </c>
      <c r="D68" s="1">
        <v>54.886000000000003</v>
      </c>
      <c r="E68" s="1">
        <v>0.13900000000000001</v>
      </c>
      <c r="F68" s="1">
        <v>3.605</v>
      </c>
      <c r="G68" s="1">
        <v>0.36399999999999999</v>
      </c>
      <c r="H68" s="1">
        <v>6.0460000000000003</v>
      </c>
      <c r="I68" s="1">
        <v>32.468000000000004</v>
      </c>
      <c r="J68" s="1">
        <v>1.361</v>
      </c>
      <c r="K68" s="1">
        <v>0.16200000000000001</v>
      </c>
      <c r="L68" s="1">
        <v>8.7999999999999995E-2</v>
      </c>
      <c r="M68" s="1">
        <v>3.1E-2</v>
      </c>
      <c r="O68">
        <f t="shared" si="92"/>
        <v>99.15000000000002</v>
      </c>
      <c r="P68">
        <f t="shared" si="47"/>
        <v>24.315675339920183</v>
      </c>
      <c r="Q68" s="1">
        <v>55.878999999999998</v>
      </c>
      <c r="R68" s="1">
        <v>40.722000000000001</v>
      </c>
      <c r="S68" s="1">
        <v>10.949</v>
      </c>
      <c r="V68" s="37">
        <v>12</v>
      </c>
      <c r="W68" s="37">
        <v>4</v>
      </c>
      <c r="X68" s="15">
        <v>0</v>
      </c>
      <c r="Z68" s="14">
        <f t="shared" si="93"/>
        <v>1.9153367970239084</v>
      </c>
      <c r="AA68" s="14">
        <f t="shared" si="94"/>
        <v>3.6489369685939279E-3</v>
      </c>
      <c r="AB68" s="14">
        <f t="shared" si="95"/>
        <v>0.1482582716541499</v>
      </c>
      <c r="AC68" s="14">
        <f t="shared" si="96"/>
        <v>1.0042222957291777E-2</v>
      </c>
      <c r="AD68" s="14">
        <f t="shared" si="97"/>
        <v>0</v>
      </c>
      <c r="AE68" s="14">
        <f t="shared" si="98"/>
        <v>0.17643759676734516</v>
      </c>
      <c r="AF68" s="14">
        <f t="shared" si="99"/>
        <v>1.688949141252355</v>
      </c>
      <c r="AG68" s="14">
        <f t="shared" si="100"/>
        <v>5.0884293698306E-2</v>
      </c>
      <c r="AH68" s="14">
        <f t="shared" si="101"/>
        <v>4.7879900908135856E-3</v>
      </c>
      <c r="AI68" s="14">
        <f t="shared" si="102"/>
        <v>2.4701164453214356E-3</v>
      </c>
      <c r="AJ68" s="14">
        <f t="shared" si="103"/>
        <v>2.0973036873840251E-3</v>
      </c>
      <c r="AK68" s="14">
        <f t="shared" si="104"/>
        <v>0</v>
      </c>
      <c r="AL68" s="14">
        <f t="shared" si="105"/>
        <v>4.0029126705454692</v>
      </c>
      <c r="AM68" s="14">
        <f t="shared" si="106"/>
        <v>0.90541500420730359</v>
      </c>
      <c r="AN68" s="11">
        <f t="shared" si="107"/>
        <v>0</v>
      </c>
      <c r="AP68">
        <f t="shared" si="108"/>
        <v>54.886000000000003</v>
      </c>
      <c r="AQ68">
        <f t="shared" si="109"/>
        <v>0.13900000000000001</v>
      </c>
      <c r="AR68">
        <f t="shared" si="110"/>
        <v>3.605</v>
      </c>
      <c r="AS68">
        <f t="shared" si="111"/>
        <v>0.36399999999999999</v>
      </c>
      <c r="AT68">
        <f t="shared" si="112"/>
        <v>0</v>
      </c>
      <c r="AU68">
        <f t="shared" si="113"/>
        <v>6.0460000000000012</v>
      </c>
      <c r="AV68">
        <f t="shared" si="114"/>
        <v>32.468000000000004</v>
      </c>
      <c r="AW68">
        <f t="shared" si="115"/>
        <v>1.361</v>
      </c>
      <c r="AX68">
        <f t="shared" si="116"/>
        <v>0.16200000000000001</v>
      </c>
      <c r="AY68">
        <f t="shared" si="117"/>
        <v>8.7999999999999995E-2</v>
      </c>
      <c r="AZ68">
        <f t="shared" si="118"/>
        <v>3.1E-2</v>
      </c>
      <c r="BA68">
        <f t="shared" si="119"/>
        <v>0</v>
      </c>
      <c r="BB68">
        <f t="shared" si="120"/>
        <v>99.15000000000002</v>
      </c>
      <c r="BD68">
        <f t="shared" si="121"/>
        <v>0.91354860186418119</v>
      </c>
      <c r="BE68">
        <f t="shared" si="122"/>
        <v>1.7404151954523829E-3</v>
      </c>
      <c r="BF68">
        <f t="shared" si="123"/>
        <v>7.0714005492349949E-2</v>
      </c>
      <c r="BG68">
        <f t="shared" si="124"/>
        <v>4.789788801894861E-3</v>
      </c>
      <c r="BH68">
        <f t="shared" si="125"/>
        <v>8.4154557095930088E-2</v>
      </c>
      <c r="BI68">
        <f t="shared" si="126"/>
        <v>0</v>
      </c>
      <c r="BJ68">
        <f t="shared" si="127"/>
        <v>0.8055696152281141</v>
      </c>
      <c r="BK68">
        <f t="shared" si="128"/>
        <v>2.4270026784408694E-2</v>
      </c>
      <c r="BL68">
        <f t="shared" si="129"/>
        <v>2.2837036598465691E-3</v>
      </c>
      <c r="BM68">
        <f t="shared" si="130"/>
        <v>1.1781590728959148E-3</v>
      </c>
      <c r="BN68">
        <f t="shared" si="131"/>
        <v>1.0003404384395333E-3</v>
      </c>
      <c r="BO68">
        <f t="shared" si="132"/>
        <v>0</v>
      </c>
      <c r="BP68">
        <f t="shared" si="133"/>
        <v>1.9092492136335135</v>
      </c>
      <c r="BQ68">
        <f t="shared" si="134"/>
        <v>2.0965899275807383</v>
      </c>
    </row>
    <row r="69" spans="1:69" x14ac:dyDescent="0.15">
      <c r="A69" t="s">
        <v>145</v>
      </c>
      <c r="B69">
        <v>1222</v>
      </c>
      <c r="C69">
        <f t="shared" si="46"/>
        <v>6.4031242374334605</v>
      </c>
      <c r="D69" s="1">
        <v>54.81</v>
      </c>
      <c r="E69" s="1">
        <v>0.13</v>
      </c>
      <c r="F69" s="1">
        <v>3.5590000000000002</v>
      </c>
      <c r="G69" s="1">
        <v>0.36499999999999999</v>
      </c>
      <c r="H69" s="1">
        <v>6.1150000000000002</v>
      </c>
      <c r="I69" s="1">
        <v>32.759</v>
      </c>
      <c r="J69" s="1">
        <v>1.1339999999999999</v>
      </c>
      <c r="K69" s="1">
        <v>0.17399999999999999</v>
      </c>
      <c r="L69" s="1">
        <v>7.4999999999999997E-2</v>
      </c>
      <c r="M69" s="1">
        <v>2.1999999999999999E-2</v>
      </c>
      <c r="O69">
        <f t="shared" si="92"/>
        <v>99.143000000000015</v>
      </c>
      <c r="P69">
        <f t="shared" si="47"/>
        <v>24.314768983421938</v>
      </c>
      <c r="Q69" s="1">
        <v>55.875</v>
      </c>
      <c r="R69" s="1">
        <v>40.716999999999999</v>
      </c>
      <c r="S69" s="1">
        <v>10.949</v>
      </c>
      <c r="V69" s="37">
        <v>12</v>
      </c>
      <c r="W69" s="37">
        <v>4</v>
      </c>
      <c r="X69" s="15">
        <v>0</v>
      </c>
      <c r="Z69" s="14">
        <f t="shared" si="93"/>
        <v>1.9127559498092734</v>
      </c>
      <c r="AA69" s="14">
        <f t="shared" si="94"/>
        <v>3.4128020734653804E-3</v>
      </c>
      <c r="AB69" s="14">
        <f t="shared" si="95"/>
        <v>0.14637194383489982</v>
      </c>
      <c r="AC69" s="14">
        <f t="shared" si="96"/>
        <v>1.0070186843848623E-2</v>
      </c>
      <c r="AD69" s="14">
        <f t="shared" si="97"/>
        <v>0</v>
      </c>
      <c r="AE69" s="14">
        <f t="shared" si="98"/>
        <v>0.17845784351053842</v>
      </c>
      <c r="AF69" s="14">
        <f t="shared" si="99"/>
        <v>1.7041501581109082</v>
      </c>
      <c r="AG69" s="14">
        <f t="shared" si="100"/>
        <v>4.2398927245461529E-2</v>
      </c>
      <c r="AH69" s="14">
        <f t="shared" si="101"/>
        <v>5.1428477209367442E-3</v>
      </c>
      <c r="AI69" s="14">
        <f t="shared" si="102"/>
        <v>2.1052913533787161E-3</v>
      </c>
      <c r="AJ69" s="14">
        <f t="shared" si="103"/>
        <v>1.4884645503516873E-3</v>
      </c>
      <c r="AK69" s="14">
        <f t="shared" si="104"/>
        <v>0</v>
      </c>
      <c r="AL69" s="14">
        <f t="shared" si="105"/>
        <v>4.006354415053063</v>
      </c>
      <c r="AM69" s="14">
        <f t="shared" si="106"/>
        <v>0.90520711515257724</v>
      </c>
      <c r="AN69" s="11">
        <f t="shared" si="107"/>
        <v>0</v>
      </c>
      <c r="AP69">
        <f t="shared" si="108"/>
        <v>54.81</v>
      </c>
      <c r="AQ69">
        <f t="shared" si="109"/>
        <v>0.13</v>
      </c>
      <c r="AR69">
        <f t="shared" si="110"/>
        <v>3.5590000000000002</v>
      </c>
      <c r="AS69">
        <f t="shared" si="111"/>
        <v>0.36499999999999999</v>
      </c>
      <c r="AT69">
        <f t="shared" si="112"/>
        <v>0</v>
      </c>
      <c r="AU69">
        <f t="shared" si="113"/>
        <v>6.1150000000000002</v>
      </c>
      <c r="AV69">
        <f t="shared" si="114"/>
        <v>32.759</v>
      </c>
      <c r="AW69">
        <f t="shared" si="115"/>
        <v>1.1339999999999999</v>
      </c>
      <c r="AX69">
        <f t="shared" si="116"/>
        <v>0.17399999999999999</v>
      </c>
      <c r="AY69">
        <f t="shared" si="117"/>
        <v>7.4999999999999997E-2</v>
      </c>
      <c r="AZ69">
        <f t="shared" si="118"/>
        <v>2.1999999999999999E-2</v>
      </c>
      <c r="BA69">
        <f t="shared" si="119"/>
        <v>0</v>
      </c>
      <c r="BB69">
        <f t="shared" si="120"/>
        <v>99.143000000000015</v>
      </c>
      <c r="BD69">
        <f t="shared" si="121"/>
        <v>0.91228362183754996</v>
      </c>
      <c r="BE69">
        <f t="shared" si="122"/>
        <v>1.6277264417899984E-3</v>
      </c>
      <c r="BF69">
        <f t="shared" si="123"/>
        <v>6.9811690859160461E-2</v>
      </c>
      <c r="BG69">
        <f t="shared" si="124"/>
        <v>4.8029475623396272E-3</v>
      </c>
      <c r="BH69">
        <f t="shared" si="125"/>
        <v>8.5114971326763558E-2</v>
      </c>
      <c r="BI69">
        <f t="shared" si="126"/>
        <v>0</v>
      </c>
      <c r="BJ69">
        <f t="shared" si="127"/>
        <v>0.81278967060668317</v>
      </c>
      <c r="BK69">
        <f t="shared" si="128"/>
        <v>2.0222050237707168E-2</v>
      </c>
      <c r="BL69">
        <f t="shared" si="129"/>
        <v>2.4528668939092775E-3</v>
      </c>
      <c r="BM69">
        <f t="shared" si="130"/>
        <v>1.0041128462181092E-3</v>
      </c>
      <c r="BN69">
        <f t="shared" si="131"/>
        <v>7.099190208280559E-4</v>
      </c>
      <c r="BO69">
        <f t="shared" si="132"/>
        <v>0</v>
      </c>
      <c r="BP69">
        <f t="shared" si="133"/>
        <v>1.9108195776329491</v>
      </c>
      <c r="BQ69">
        <f t="shared" si="134"/>
        <v>2.0966680799952773</v>
      </c>
    </row>
    <row r="70" spans="1:69" x14ac:dyDescent="0.15">
      <c r="A70" t="s">
        <v>146</v>
      </c>
      <c r="B70">
        <v>1223</v>
      </c>
      <c r="C70">
        <f t="shared" ref="C70:C133" si="135">SQRT((Q69-Q70)^2 + (R69-R70)^2)*1000</f>
        <v>6.4031242374279129</v>
      </c>
      <c r="D70" s="1">
        <v>54.789000000000001</v>
      </c>
      <c r="E70" s="1">
        <v>0.13500000000000001</v>
      </c>
      <c r="F70" s="1">
        <v>3.5680000000000001</v>
      </c>
      <c r="G70" s="1">
        <v>0.35899999999999999</v>
      </c>
      <c r="H70" s="1">
        <v>6.1139999999999999</v>
      </c>
      <c r="I70" s="1">
        <v>32.814999999999998</v>
      </c>
      <c r="J70" s="1">
        <v>1.024</v>
      </c>
      <c r="K70" s="1">
        <v>0.16500000000000001</v>
      </c>
      <c r="L70" s="1">
        <v>6.5000000000000002E-2</v>
      </c>
      <c r="M70" s="1">
        <v>1.0999999999999999E-2</v>
      </c>
      <c r="O70">
        <f t="shared" si="92"/>
        <v>99.045000000000002</v>
      </c>
      <c r="P70">
        <f t="shared" si="47"/>
        <v>24.302433707033433</v>
      </c>
      <c r="Q70" s="1">
        <v>55.871000000000002</v>
      </c>
      <c r="R70" s="1">
        <v>40.712000000000003</v>
      </c>
      <c r="S70" s="1">
        <v>10.949</v>
      </c>
      <c r="V70" s="37">
        <v>12</v>
      </c>
      <c r="W70" s="37">
        <v>4</v>
      </c>
      <c r="X70" s="15">
        <v>0</v>
      </c>
      <c r="Z70" s="14">
        <f t="shared" si="93"/>
        <v>1.9129935857745557</v>
      </c>
      <c r="AA70" s="14">
        <f t="shared" si="94"/>
        <v>3.5458625652247272E-3</v>
      </c>
      <c r="AB70" s="14">
        <f t="shared" si="95"/>
        <v>0.14681657166571657</v>
      </c>
      <c r="AC70" s="14">
        <f t="shared" si="96"/>
        <v>9.9096768655531856E-3</v>
      </c>
      <c r="AD70" s="14">
        <f t="shared" si="97"/>
        <v>0</v>
      </c>
      <c r="AE70" s="14">
        <f t="shared" si="98"/>
        <v>0.17851922558586106</v>
      </c>
      <c r="AF70" s="14">
        <f t="shared" si="99"/>
        <v>1.7079297846899024</v>
      </c>
      <c r="AG70" s="14">
        <f t="shared" si="100"/>
        <v>3.8305589571432257E-2</v>
      </c>
      <c r="AH70" s="14">
        <f t="shared" si="101"/>
        <v>4.8793137109880893E-3</v>
      </c>
      <c r="AI70" s="14">
        <f t="shared" si="102"/>
        <v>1.8255119513949354E-3</v>
      </c>
      <c r="AJ70" s="14">
        <f t="shared" si="103"/>
        <v>7.4461002791131913E-4</v>
      </c>
      <c r="AK70" s="14">
        <f t="shared" si="104"/>
        <v>0</v>
      </c>
      <c r="AL70" s="14">
        <f t="shared" si="105"/>
        <v>4.0054697324085407</v>
      </c>
      <c r="AM70" s="14">
        <f t="shared" si="106"/>
        <v>0.90536758501637693</v>
      </c>
      <c r="AN70" s="11">
        <f t="shared" si="107"/>
        <v>0</v>
      </c>
      <c r="AP70">
        <f t="shared" si="108"/>
        <v>54.789000000000001</v>
      </c>
      <c r="AQ70">
        <f t="shared" si="109"/>
        <v>0.13500000000000001</v>
      </c>
      <c r="AR70">
        <f t="shared" si="110"/>
        <v>3.5680000000000001</v>
      </c>
      <c r="AS70">
        <f t="shared" si="111"/>
        <v>0.35899999999999999</v>
      </c>
      <c r="AT70">
        <f t="shared" si="112"/>
        <v>0</v>
      </c>
      <c r="AU70">
        <f t="shared" si="113"/>
        <v>6.1139999999999999</v>
      </c>
      <c r="AV70">
        <f t="shared" si="114"/>
        <v>32.814999999999998</v>
      </c>
      <c r="AW70">
        <f t="shared" si="115"/>
        <v>1.024</v>
      </c>
      <c r="AX70">
        <f t="shared" si="116"/>
        <v>0.16500000000000001</v>
      </c>
      <c r="AY70">
        <f t="shared" si="117"/>
        <v>6.5000000000000002E-2</v>
      </c>
      <c r="AZ70">
        <f t="shared" si="118"/>
        <v>1.0999999999999999E-2</v>
      </c>
      <c r="BA70">
        <f t="shared" si="119"/>
        <v>0</v>
      </c>
      <c r="BB70">
        <f t="shared" si="120"/>
        <v>99.045000000000002</v>
      </c>
      <c r="BD70">
        <f t="shared" si="121"/>
        <v>0.91193408788282293</v>
      </c>
      <c r="BE70">
        <f t="shared" si="122"/>
        <v>1.6903313049357676E-3</v>
      </c>
      <c r="BF70">
        <f t="shared" si="123"/>
        <v>6.9988230678697527E-2</v>
      </c>
      <c r="BG70">
        <f t="shared" si="124"/>
        <v>4.7239949996710304E-3</v>
      </c>
      <c r="BH70">
        <f t="shared" si="125"/>
        <v>8.5101052279939873E-2</v>
      </c>
      <c r="BI70">
        <f t="shared" si="126"/>
        <v>0</v>
      </c>
      <c r="BJ70">
        <f t="shared" si="127"/>
        <v>0.81417909707128744</v>
      </c>
      <c r="BK70">
        <f t="shared" si="128"/>
        <v>1.8260475699657976E-2</v>
      </c>
      <c r="BL70">
        <f t="shared" si="129"/>
        <v>2.3259944683622462E-3</v>
      </c>
      <c r="BM70">
        <f t="shared" si="130"/>
        <v>8.7023113338902808E-4</v>
      </c>
      <c r="BN70">
        <f t="shared" si="131"/>
        <v>3.5495951041402795E-4</v>
      </c>
      <c r="BO70">
        <f t="shared" si="132"/>
        <v>0</v>
      </c>
      <c r="BP70">
        <f t="shared" si="133"/>
        <v>1.9094284550291778</v>
      </c>
      <c r="BQ70">
        <f t="shared" si="134"/>
        <v>2.0977322935869482</v>
      </c>
    </row>
    <row r="71" spans="1:69" x14ac:dyDescent="0.15">
      <c r="A71" t="s">
        <v>147</v>
      </c>
      <c r="B71">
        <v>1224</v>
      </c>
      <c r="C71">
        <f t="shared" si="135"/>
        <v>5.8309518948475532</v>
      </c>
      <c r="D71" s="1">
        <v>54.771000000000001</v>
      </c>
      <c r="E71" s="1">
        <v>0.11799999999999999</v>
      </c>
      <c r="F71" s="1">
        <v>3.5750000000000002</v>
      </c>
      <c r="G71" s="1">
        <v>0.36199999999999999</v>
      </c>
      <c r="H71" s="1">
        <v>6.173</v>
      </c>
      <c r="I71" s="1">
        <v>33.076999999999998</v>
      </c>
      <c r="J71" s="1">
        <v>0.64300000000000002</v>
      </c>
      <c r="K71" s="1">
        <v>0.16400000000000001</v>
      </c>
      <c r="L71" s="1">
        <v>7.8E-2</v>
      </c>
      <c r="M71" s="1">
        <v>2.1000000000000001E-2</v>
      </c>
      <c r="O71">
        <f t="shared" si="92"/>
        <v>98.982000000000014</v>
      </c>
      <c r="P71">
        <f t="shared" si="47"/>
        <v>24.303191029842488</v>
      </c>
      <c r="Q71" s="1">
        <v>55.868000000000002</v>
      </c>
      <c r="R71" s="1">
        <v>40.707000000000001</v>
      </c>
      <c r="S71" s="1">
        <v>10.949</v>
      </c>
      <c r="V71" s="37">
        <v>12</v>
      </c>
      <c r="W71" s="37">
        <v>4</v>
      </c>
      <c r="X71" s="15">
        <v>0</v>
      </c>
      <c r="Z71" s="14">
        <f t="shared" si="93"/>
        <v>1.9123055119817489</v>
      </c>
      <c r="AA71" s="14">
        <f t="shared" si="94"/>
        <v>3.0992499583430682E-3</v>
      </c>
      <c r="AB71" s="14">
        <f t="shared" si="95"/>
        <v>0.14710002466796107</v>
      </c>
      <c r="AC71" s="14">
        <f t="shared" si="96"/>
        <v>9.9921761552818431E-3</v>
      </c>
      <c r="AD71" s="14">
        <f t="shared" si="97"/>
        <v>0</v>
      </c>
      <c r="AE71" s="14">
        <f t="shared" si="98"/>
        <v>0.18023631659191655</v>
      </c>
      <c r="AF71" s="14">
        <f t="shared" si="99"/>
        <v>1.7215125119014281</v>
      </c>
      <c r="AG71" s="14">
        <f t="shared" si="100"/>
        <v>2.4052467355841753E-2</v>
      </c>
      <c r="AH71" s="14">
        <f t="shared" si="101"/>
        <v>4.8495909877159914E-3</v>
      </c>
      <c r="AI71" s="14">
        <f t="shared" si="102"/>
        <v>2.1905460789423017E-3</v>
      </c>
      <c r="AJ71" s="14">
        <f t="shared" si="103"/>
        <v>1.421483938214396E-3</v>
      </c>
      <c r="AK71" s="14">
        <f t="shared" si="104"/>
        <v>0</v>
      </c>
      <c r="AL71" s="14">
        <f t="shared" si="105"/>
        <v>4.0067598796173947</v>
      </c>
      <c r="AM71" s="14">
        <f t="shared" si="106"/>
        <v>0.90522601413420711</v>
      </c>
      <c r="AN71" s="11">
        <f t="shared" si="107"/>
        <v>0</v>
      </c>
      <c r="AP71">
        <f t="shared" si="108"/>
        <v>54.771000000000001</v>
      </c>
      <c r="AQ71">
        <f t="shared" si="109"/>
        <v>0.11799999999999999</v>
      </c>
      <c r="AR71">
        <f t="shared" si="110"/>
        <v>3.5750000000000002</v>
      </c>
      <c r="AS71">
        <f t="shared" si="111"/>
        <v>0.36199999999999999</v>
      </c>
      <c r="AT71">
        <f t="shared" si="112"/>
        <v>0</v>
      </c>
      <c r="AU71">
        <f t="shared" si="113"/>
        <v>6.173</v>
      </c>
      <c r="AV71">
        <f t="shared" si="114"/>
        <v>33.076999999999998</v>
      </c>
      <c r="AW71">
        <f t="shared" si="115"/>
        <v>0.64300000000000002</v>
      </c>
      <c r="AX71">
        <f t="shared" si="116"/>
        <v>0.16400000000000001</v>
      </c>
      <c r="AY71">
        <f t="shared" si="117"/>
        <v>7.8E-2</v>
      </c>
      <c r="AZ71">
        <f t="shared" si="118"/>
        <v>2.1000000000000001E-2</v>
      </c>
      <c r="BA71">
        <f t="shared" si="119"/>
        <v>0</v>
      </c>
      <c r="BB71">
        <f t="shared" si="120"/>
        <v>98.982000000000014</v>
      </c>
      <c r="BD71">
        <f t="shared" si="121"/>
        <v>0.91163448735019981</v>
      </c>
      <c r="BE71">
        <f t="shared" si="122"/>
        <v>1.4774747702401521E-3</v>
      </c>
      <c r="BF71">
        <f t="shared" si="123"/>
        <v>7.0125539427226366E-2</v>
      </c>
      <c r="BG71">
        <f t="shared" si="124"/>
        <v>4.7634712810053293E-3</v>
      </c>
      <c r="BH71">
        <f t="shared" si="125"/>
        <v>8.5922276042536619E-2</v>
      </c>
      <c r="BI71">
        <f t="shared" si="126"/>
        <v>0</v>
      </c>
      <c r="BJ71">
        <f t="shared" si="127"/>
        <v>0.82067962803068639</v>
      </c>
      <c r="BK71">
        <f t="shared" si="128"/>
        <v>1.1466294799687575E-2</v>
      </c>
      <c r="BL71">
        <f t="shared" si="129"/>
        <v>2.3118975321903541E-3</v>
      </c>
      <c r="BM71">
        <f t="shared" si="130"/>
        <v>1.0442773600668337E-3</v>
      </c>
      <c r="BN71">
        <f t="shared" si="131"/>
        <v>6.776499744267807E-4</v>
      </c>
      <c r="BO71">
        <f t="shared" si="132"/>
        <v>0</v>
      </c>
      <c r="BP71">
        <f t="shared" si="133"/>
        <v>1.9101029965682659</v>
      </c>
      <c r="BQ71">
        <f t="shared" si="134"/>
        <v>2.0976669251951483</v>
      </c>
    </row>
    <row r="72" spans="1:69" x14ac:dyDescent="0.15">
      <c r="A72" t="s">
        <v>148</v>
      </c>
      <c r="B72">
        <v>1225</v>
      </c>
      <c r="C72">
        <f t="shared" si="135"/>
        <v>5.8309518948475532</v>
      </c>
      <c r="D72" s="1">
        <v>54.863999999999997</v>
      </c>
      <c r="E72" s="1">
        <v>0.12</v>
      </c>
      <c r="F72" s="1">
        <v>3.585</v>
      </c>
      <c r="G72" s="1">
        <v>0.36499999999999999</v>
      </c>
      <c r="H72" s="1">
        <v>6.2270000000000003</v>
      </c>
      <c r="I72" s="1">
        <v>33.076999999999998</v>
      </c>
      <c r="J72" s="1">
        <v>0.58899999999999997</v>
      </c>
      <c r="K72" s="1">
        <v>0.17599999999999999</v>
      </c>
      <c r="L72" s="1">
        <v>8.7999999999999995E-2</v>
      </c>
      <c r="M72" s="1">
        <v>0.01</v>
      </c>
      <c r="O72">
        <f t="shared" ref="O72:O99" si="136">SUM(D72:N72)</f>
        <v>99.100999999999999</v>
      </c>
      <c r="P72">
        <f t="shared" si="47"/>
        <v>24.332195611965172</v>
      </c>
      <c r="Q72" s="1">
        <v>55.865000000000002</v>
      </c>
      <c r="R72" s="1">
        <v>40.701999999999998</v>
      </c>
      <c r="S72" s="1">
        <v>10.949</v>
      </c>
      <c r="V72" s="37">
        <v>12</v>
      </c>
      <c r="W72" s="37">
        <v>4</v>
      </c>
      <c r="X72" s="15">
        <v>0</v>
      </c>
      <c r="Z72" s="14">
        <f t="shared" ref="Z72:Z99" si="137">IFERROR(BD72*$BQ72,"NA")</f>
        <v>1.9132691800260346</v>
      </c>
      <c r="AA72" s="14">
        <f t="shared" ref="AA72:AA99" si="138">IFERROR(BE72*$BQ72,"NA")</f>
        <v>3.1480226189881878E-3</v>
      </c>
      <c r="AB72" s="14">
        <f t="shared" ref="AB72:AB99" si="139">IFERROR(BF72*$BQ72,"NA")</f>
        <v>0.14733565590098674</v>
      </c>
      <c r="AC72" s="14">
        <f t="shared" ref="AC72:AC99" si="140">IFERROR(BG72*$BQ72,"NA")</f>
        <v>1.0062974613259683E-2</v>
      </c>
      <c r="AD72" s="14">
        <f t="shared" ref="AD72:AD99" si="141">IFERROR(IF(OR($X72="spinel", $X72="Spinel", $X72="SPINEL"),((BH72+BI72)*BQ72-AE72),BI72*$BQ72),"NA")</f>
        <v>0</v>
      </c>
      <c r="AE72" s="14">
        <f t="shared" ref="AE72:AE99" si="142">IFERROR(IF(OR($X72="spinel", $X72="Spinel", $X72="SPINEL"),(1-AF72-AG72-AH72-AI72),BH72*$BQ72),"NA")</f>
        <v>0.18159625730024601</v>
      </c>
      <c r="AF72" s="14">
        <f t="shared" ref="AF72:AF99" si="143">IFERROR(BJ72*$BQ72,"NA")</f>
        <v>1.7194604261865605</v>
      </c>
      <c r="AG72" s="14">
        <f t="shared" ref="AG72:AG99" si="144">IFERROR(BK72*$BQ72,"NA")</f>
        <v>2.2006245679111539E-2</v>
      </c>
      <c r="AH72" s="14">
        <f t="shared" ref="AH72:AH99" si="145">IFERROR(BL72*$BQ72,"NA")</f>
        <v>5.1982352879566427E-3</v>
      </c>
      <c r="AI72" s="14">
        <f t="shared" ref="AI72:AI99" si="146">IFERROR(BM72*$BQ72,"NA")</f>
        <v>2.4684393670868911E-3</v>
      </c>
      <c r="AJ72" s="14">
        <f t="shared" ref="AJ72:AJ99" si="147">IFERROR(BN72*$BQ72,"NA")</f>
        <v>6.7609023524702386E-4</v>
      </c>
      <c r="AK72" s="14">
        <f t="shared" ref="AK72:AK99" si="148">IFERROR(BO72*$BQ72,"NA")</f>
        <v>0</v>
      </c>
      <c r="AL72" s="14">
        <f t="shared" ref="AL72:AL99" si="149">IFERROR(SUM(Z72:AK72),"NA")</f>
        <v>4.0052215272154781</v>
      </c>
      <c r="AM72" s="14">
        <f t="shared" ref="AM72:AM99" si="150">IFERROR(AF72/(AF72+AE72),"NA")</f>
        <v>0.90447614798777443</v>
      </c>
      <c r="AN72" s="11">
        <f t="shared" ref="AN72:AN99" si="151">IFERROR(AD72/(AD72+AE72),"NA")</f>
        <v>0</v>
      </c>
      <c r="AP72">
        <f t="shared" ref="AP72:AP99" si="152">D72</f>
        <v>54.863999999999997</v>
      </c>
      <c r="AQ72">
        <f t="shared" ref="AQ72:AQ99" si="153">E72</f>
        <v>0.12</v>
      </c>
      <c r="AR72">
        <f t="shared" ref="AR72:AR99" si="154">F72</f>
        <v>3.585</v>
      </c>
      <c r="AS72">
        <f t="shared" ref="AS72:AS99" si="155">G72</f>
        <v>0.36499999999999999</v>
      </c>
      <c r="AT72">
        <f t="shared" ref="AT72:AT99" si="156">BI72*AT$1/2</f>
        <v>0</v>
      </c>
      <c r="AU72">
        <f t="shared" ref="AU72:AU99" si="157">BH72*AU$1</f>
        <v>6.2270000000000012</v>
      </c>
      <c r="AV72">
        <f t="shared" ref="AV72:AV99" si="158">I72</f>
        <v>33.076999999999998</v>
      </c>
      <c r="AW72">
        <f t="shared" ref="AW72:AW99" si="159">J72</f>
        <v>0.58899999999999997</v>
      </c>
      <c r="AX72">
        <f t="shared" ref="AX72:AX99" si="160">K72</f>
        <v>0.17599999999999999</v>
      </c>
      <c r="AY72">
        <f t="shared" ref="AY72:AY99" si="161">L72</f>
        <v>8.7999999999999995E-2</v>
      </c>
      <c r="AZ72">
        <f t="shared" ref="AZ72:AZ99" si="162">M72</f>
        <v>0.01</v>
      </c>
      <c r="BA72">
        <f t="shared" ref="BA72:BA99" si="163">N72</f>
        <v>0</v>
      </c>
      <c r="BB72">
        <f t="shared" ref="BB72:BB99" si="164">SUM(AP72:BA72)</f>
        <v>99.100999999999999</v>
      </c>
      <c r="BD72">
        <f t="shared" ref="BD72:BD99" si="165">D72/AP$1</f>
        <v>0.91318242343541944</v>
      </c>
      <c r="BE72">
        <f t="shared" ref="BE72:BE99" si="166">E72/AQ$1</f>
        <v>1.5025167154984599E-3</v>
      </c>
      <c r="BF72">
        <f t="shared" ref="BF72:BF99" si="167">F72/AR$1*2</f>
        <v>7.032169478226756E-2</v>
      </c>
      <c r="BG72">
        <f t="shared" ref="BG72:BG99" si="168">G72/AS$1*2</f>
        <v>4.8029475623396272E-3</v>
      </c>
      <c r="BH72">
        <f t="shared" ref="BH72:BH99" si="169">IF(OR($X72="spinel", $X72="Spinel", $X72="SPINEL"),H72/AU$1,H72/AU$1*(1-$X72))</f>
        <v>8.6673904571014995E-2</v>
      </c>
      <c r="BI72">
        <f t="shared" ref="BI72:BI99" si="170">IF(OR($X72="spinel", $X72="Spinel", $X72="SPINEL"),0,H72/AU$1*$X72)</f>
        <v>0</v>
      </c>
      <c r="BJ72">
        <f t="shared" ref="BJ72:BJ99" si="171">I72/AV$1</f>
        <v>0.82067962803068639</v>
      </c>
      <c r="BK72">
        <f t="shared" ref="BK72:BK99" si="172">J72/AW$1</f>
        <v>1.0503340026463423E-2</v>
      </c>
      <c r="BL72">
        <f t="shared" ref="BL72:BL99" si="173">K72/AX$1</f>
        <v>2.4810607662530625E-3</v>
      </c>
      <c r="BM72">
        <f t="shared" ref="BM72:BM99" si="174">L72/AY$1</f>
        <v>1.1781590728959148E-3</v>
      </c>
      <c r="BN72">
        <f t="shared" ref="BN72:BN99" si="175">M72/AZ$1*2</f>
        <v>3.2269046401275274E-4</v>
      </c>
      <c r="BO72">
        <f t="shared" ref="BO72:BO99" si="176">N72/BA$1*2</f>
        <v>0</v>
      </c>
      <c r="BP72">
        <f t="shared" ref="BP72:BP99" si="177">SUM(BD72:BO72)</f>
        <v>1.9116483654268519</v>
      </c>
      <c r="BQ72">
        <f t="shared" ref="BQ72:BQ99" si="178">IFERROR(IF(OR($U72="Total",$U72="total", $U72="TOTAL"),$W72/$BP72,V72/(BD72*4+BE72*4+BF72*3+BG72*3+BH72*2+BI72*3+BJ72*2+BK72*2+BL72*2+BM72*2+BN72+BO72)),"NA")</f>
        <v>2.0951664540675883</v>
      </c>
    </row>
    <row r="73" spans="1:69" x14ac:dyDescent="0.15">
      <c r="A73" t="s">
        <v>149</v>
      </c>
      <c r="B73">
        <v>1226</v>
      </c>
      <c r="C73">
        <f t="shared" si="135"/>
        <v>6.403124237432352</v>
      </c>
      <c r="D73" s="1">
        <v>54.866999999999997</v>
      </c>
      <c r="E73" s="1">
        <v>0.11899999999999999</v>
      </c>
      <c r="F73" s="1">
        <v>3.5750000000000002</v>
      </c>
      <c r="G73" s="1">
        <v>0.36699999999999999</v>
      </c>
      <c r="H73" s="1">
        <v>6.2350000000000003</v>
      </c>
      <c r="I73" s="1">
        <v>33.106000000000002</v>
      </c>
      <c r="J73" s="1">
        <v>0.53200000000000003</v>
      </c>
      <c r="K73" s="1">
        <v>0.17100000000000001</v>
      </c>
      <c r="L73" s="1">
        <v>8.5000000000000006E-2</v>
      </c>
      <c r="M73" s="1">
        <v>4.0000000000000001E-3</v>
      </c>
      <c r="O73">
        <f t="shared" si="136"/>
        <v>99.061000000000007</v>
      </c>
      <c r="P73">
        <f t="shared" si="47"/>
        <v>24.327327330793036</v>
      </c>
      <c r="Q73" s="1">
        <v>55.860999999999997</v>
      </c>
      <c r="R73" s="1">
        <v>40.697000000000003</v>
      </c>
      <c r="S73" s="1">
        <v>10.949</v>
      </c>
      <c r="V73" s="37">
        <v>12</v>
      </c>
      <c r="W73" s="37">
        <v>4</v>
      </c>
      <c r="X73" s="15">
        <v>0</v>
      </c>
      <c r="Z73" s="14">
        <f t="shared" si="137"/>
        <v>1.913756695075425</v>
      </c>
      <c r="AA73" s="14">
        <f t="shared" si="138"/>
        <v>3.122413816306431E-3</v>
      </c>
      <c r="AB73" s="14">
        <f t="shared" si="139"/>
        <v>0.14695407972230629</v>
      </c>
      <c r="AC73" s="14">
        <f t="shared" si="140"/>
        <v>1.0120138994117647E-2</v>
      </c>
      <c r="AD73" s="14">
        <f t="shared" si="141"/>
        <v>0</v>
      </c>
      <c r="AE73" s="14">
        <f t="shared" si="142"/>
        <v>0.18186594601728842</v>
      </c>
      <c r="AF73" s="14">
        <f t="shared" si="143"/>
        <v>1.7213123423915648</v>
      </c>
      <c r="AG73" s="14">
        <f t="shared" si="144"/>
        <v>1.9880586622856602E-2</v>
      </c>
      <c r="AH73" s="14">
        <f t="shared" si="145"/>
        <v>5.0515688452883456E-3</v>
      </c>
      <c r="AI73" s="14">
        <f t="shared" si="146"/>
        <v>2.3847651585956024E-3</v>
      </c>
      <c r="AJ73" s="14">
        <f t="shared" si="147"/>
        <v>2.7049021261858216E-4</v>
      </c>
      <c r="AK73" s="14">
        <f t="shared" si="148"/>
        <v>0</v>
      </c>
      <c r="AL73" s="14">
        <f t="shared" si="149"/>
        <v>4.0047190268563666</v>
      </c>
      <c r="AM73" s="14">
        <f t="shared" si="150"/>
        <v>0.90444093066586162</v>
      </c>
      <c r="AN73" s="11">
        <f t="shared" si="151"/>
        <v>0</v>
      </c>
      <c r="AP73">
        <f t="shared" si="152"/>
        <v>54.866999999999997</v>
      </c>
      <c r="AQ73">
        <f t="shared" si="153"/>
        <v>0.11899999999999999</v>
      </c>
      <c r="AR73">
        <f t="shared" si="154"/>
        <v>3.5750000000000002</v>
      </c>
      <c r="AS73">
        <f t="shared" si="155"/>
        <v>0.36699999999999999</v>
      </c>
      <c r="AT73">
        <f t="shared" si="156"/>
        <v>0</v>
      </c>
      <c r="AU73">
        <f t="shared" si="157"/>
        <v>6.2350000000000003</v>
      </c>
      <c r="AV73">
        <f t="shared" si="158"/>
        <v>33.106000000000002</v>
      </c>
      <c r="AW73">
        <f t="shared" si="159"/>
        <v>0.53200000000000003</v>
      </c>
      <c r="AX73">
        <f t="shared" si="160"/>
        <v>0.17100000000000001</v>
      </c>
      <c r="AY73">
        <f t="shared" si="161"/>
        <v>8.5000000000000006E-2</v>
      </c>
      <c r="AZ73">
        <f t="shared" si="162"/>
        <v>4.0000000000000001E-3</v>
      </c>
      <c r="BA73">
        <f t="shared" si="163"/>
        <v>0</v>
      </c>
      <c r="BB73">
        <f t="shared" si="164"/>
        <v>99.061000000000007</v>
      </c>
      <c r="BD73">
        <f t="shared" si="165"/>
        <v>0.91323235685752324</v>
      </c>
      <c r="BE73">
        <f t="shared" si="166"/>
        <v>1.489995742869306E-3</v>
      </c>
      <c r="BF73">
        <f t="shared" si="167"/>
        <v>7.0125539427226366E-2</v>
      </c>
      <c r="BG73">
        <f t="shared" si="168"/>
        <v>4.8292650832291598E-3</v>
      </c>
      <c r="BH73">
        <f t="shared" si="169"/>
        <v>8.6785256945604378E-2</v>
      </c>
      <c r="BI73">
        <f t="shared" si="170"/>
        <v>0</v>
      </c>
      <c r="BJ73">
        <f t="shared" si="171"/>
        <v>0.82139915244985662</v>
      </c>
      <c r="BK73">
        <f t="shared" si="172"/>
        <v>9.4868877658379324E-3</v>
      </c>
      <c r="BL73">
        <f t="shared" si="173"/>
        <v>2.4105760853936008E-3</v>
      </c>
      <c r="BM73">
        <f t="shared" si="174"/>
        <v>1.1379945590471907E-3</v>
      </c>
      <c r="BN73">
        <f t="shared" si="175"/>
        <v>1.2907618560510108E-4</v>
      </c>
      <c r="BO73">
        <f t="shared" si="176"/>
        <v>0</v>
      </c>
      <c r="BP73">
        <f t="shared" si="177"/>
        <v>1.9110261011021932</v>
      </c>
      <c r="BQ73">
        <f t="shared" si="178"/>
        <v>2.0955857298582306</v>
      </c>
    </row>
    <row r="74" spans="1:69" x14ac:dyDescent="0.15">
      <c r="A74" t="s">
        <v>150</v>
      </c>
      <c r="B74">
        <v>1227</v>
      </c>
      <c r="C74">
        <f t="shared" si="135"/>
        <v>5.3851648071351477</v>
      </c>
      <c r="D74" s="1">
        <v>55.246000000000002</v>
      </c>
      <c r="E74" s="1">
        <v>0.122</v>
      </c>
      <c r="F74" s="1">
        <v>3.657</v>
      </c>
      <c r="G74" s="1">
        <v>0.42399999999999999</v>
      </c>
      <c r="H74" s="1">
        <v>6.226</v>
      </c>
      <c r="I74" s="1">
        <v>32.923999999999999</v>
      </c>
      <c r="J74" s="1">
        <v>0.50700000000000001</v>
      </c>
      <c r="K74" s="1">
        <v>0.16900000000000001</v>
      </c>
      <c r="L74" s="1">
        <v>8.6999999999999994E-2</v>
      </c>
      <c r="M74" s="1">
        <v>1.4999999999999999E-2</v>
      </c>
      <c r="O74">
        <f t="shared" si="136"/>
        <v>99.377000000000024</v>
      </c>
      <c r="P74">
        <f t="shared" si="47"/>
        <v>24.423499099302031</v>
      </c>
      <c r="Q74" s="1">
        <v>55.859000000000002</v>
      </c>
      <c r="R74" s="1">
        <v>40.692</v>
      </c>
      <c r="S74" s="1">
        <v>10.949</v>
      </c>
      <c r="V74" s="37">
        <v>12</v>
      </c>
      <c r="W74" s="37">
        <v>4</v>
      </c>
      <c r="X74" s="15">
        <v>0</v>
      </c>
      <c r="Z74" s="14">
        <f t="shared" si="137"/>
        <v>1.9193883822911437</v>
      </c>
      <c r="AA74" s="14">
        <f t="shared" si="138"/>
        <v>3.188525125280083E-3</v>
      </c>
      <c r="AB74" s="14">
        <f t="shared" si="139"/>
        <v>0.1497328447955481</v>
      </c>
      <c r="AC74" s="14">
        <f t="shared" si="140"/>
        <v>1.1645892687718077E-2</v>
      </c>
      <c r="AD74" s="14">
        <f t="shared" si="141"/>
        <v>0</v>
      </c>
      <c r="AE74" s="14">
        <f t="shared" si="142"/>
        <v>0.18088833397952905</v>
      </c>
      <c r="AF74" s="14">
        <f t="shared" si="143"/>
        <v>1.7051087355986523</v>
      </c>
      <c r="AG74" s="14">
        <f t="shared" si="144"/>
        <v>1.8871743992568191E-2</v>
      </c>
      <c r="AH74" s="14">
        <f t="shared" si="145"/>
        <v>4.9728273875691504E-3</v>
      </c>
      <c r="AI74" s="14">
        <f t="shared" si="146"/>
        <v>2.4312659018595755E-3</v>
      </c>
      <c r="AJ74" s="14">
        <f t="shared" si="147"/>
        <v>1.0103441641480596E-3</v>
      </c>
      <c r="AK74" s="14">
        <f t="shared" si="148"/>
        <v>0</v>
      </c>
      <c r="AL74" s="14">
        <f t="shared" si="149"/>
        <v>3.9972388959240166</v>
      </c>
      <c r="AM74" s="14">
        <f t="shared" si="150"/>
        <v>0.90408875130437705</v>
      </c>
      <c r="AN74" s="11">
        <f t="shared" si="151"/>
        <v>0</v>
      </c>
      <c r="AP74">
        <f t="shared" si="152"/>
        <v>55.246000000000002</v>
      </c>
      <c r="AQ74">
        <f t="shared" si="153"/>
        <v>0.122</v>
      </c>
      <c r="AR74">
        <f t="shared" si="154"/>
        <v>3.657</v>
      </c>
      <c r="AS74">
        <f t="shared" si="155"/>
        <v>0.42399999999999999</v>
      </c>
      <c r="AT74">
        <f t="shared" si="156"/>
        <v>0</v>
      </c>
      <c r="AU74">
        <f t="shared" si="157"/>
        <v>6.226</v>
      </c>
      <c r="AV74">
        <f t="shared" si="158"/>
        <v>32.923999999999999</v>
      </c>
      <c r="AW74">
        <f t="shared" si="159"/>
        <v>0.50700000000000001</v>
      </c>
      <c r="AX74">
        <f t="shared" si="160"/>
        <v>0.16900000000000001</v>
      </c>
      <c r="AY74">
        <f t="shared" si="161"/>
        <v>8.6999999999999994E-2</v>
      </c>
      <c r="AZ74">
        <f t="shared" si="162"/>
        <v>1.4999999999999999E-2</v>
      </c>
      <c r="BA74">
        <f t="shared" si="163"/>
        <v>0</v>
      </c>
      <c r="BB74">
        <f t="shared" si="164"/>
        <v>99.377000000000024</v>
      </c>
      <c r="BD74">
        <f t="shared" si="165"/>
        <v>0.91954061251664454</v>
      </c>
      <c r="BE74">
        <f t="shared" si="166"/>
        <v>1.5275586607567675E-3</v>
      </c>
      <c r="BF74">
        <f t="shared" si="167"/>
        <v>7.1734013338564148E-2</v>
      </c>
      <c r="BG74">
        <f t="shared" si="168"/>
        <v>5.5793144285808272E-3</v>
      </c>
      <c r="BH74">
        <f t="shared" si="169"/>
        <v>8.665998552419131E-2</v>
      </c>
      <c r="BI74">
        <f t="shared" si="170"/>
        <v>0</v>
      </c>
      <c r="BJ74">
        <f t="shared" si="171"/>
        <v>0.81688351643989243</v>
      </c>
      <c r="BK74">
        <f t="shared" si="172"/>
        <v>9.0410753708267504E-3</v>
      </c>
      <c r="BL74">
        <f t="shared" si="173"/>
        <v>2.3823822130498162E-3</v>
      </c>
      <c r="BM74">
        <f t="shared" si="174"/>
        <v>1.1647709016130068E-3</v>
      </c>
      <c r="BN74">
        <f t="shared" si="175"/>
        <v>4.8403569601912906E-4</v>
      </c>
      <c r="BO74">
        <f t="shared" si="176"/>
        <v>0</v>
      </c>
      <c r="BP74">
        <f t="shared" si="177"/>
        <v>1.9149972650901388</v>
      </c>
      <c r="BQ74">
        <f t="shared" si="178"/>
        <v>2.0873339971772058</v>
      </c>
    </row>
    <row r="75" spans="1:69" x14ac:dyDescent="0.15">
      <c r="A75" t="s">
        <v>151</v>
      </c>
      <c r="B75">
        <v>1228</v>
      </c>
      <c r="C75">
        <f t="shared" si="135"/>
        <v>6.4031242374378996</v>
      </c>
      <c r="D75" s="1">
        <v>55.283999999999999</v>
      </c>
      <c r="E75" s="1">
        <v>0.122</v>
      </c>
      <c r="F75" s="1">
        <v>3.65</v>
      </c>
      <c r="G75" s="1">
        <v>0.42199999999999999</v>
      </c>
      <c r="H75" s="1">
        <v>6.2679999999999998</v>
      </c>
      <c r="I75" s="1">
        <v>33.029000000000003</v>
      </c>
      <c r="J75" s="1">
        <v>0.499</v>
      </c>
      <c r="K75" s="1">
        <v>0.17399999999999999</v>
      </c>
      <c r="L75" s="1">
        <v>8.6999999999999994E-2</v>
      </c>
      <c r="M75" s="1">
        <v>1.4E-2</v>
      </c>
      <c r="O75">
        <f t="shared" si="136"/>
        <v>99.549000000000007</v>
      </c>
      <c r="P75">
        <f t="shared" si="47"/>
        <v>24.458513908529991</v>
      </c>
      <c r="Q75" s="1">
        <v>55.854999999999997</v>
      </c>
      <c r="R75" s="1">
        <v>40.686999999999998</v>
      </c>
      <c r="S75" s="1">
        <v>10.949</v>
      </c>
      <c r="V75" s="37">
        <v>12</v>
      </c>
      <c r="W75" s="37">
        <v>4</v>
      </c>
      <c r="X75" s="15">
        <v>0</v>
      </c>
      <c r="Z75" s="14">
        <f t="shared" si="137"/>
        <v>1.9179589137105013</v>
      </c>
      <c r="AA75" s="14">
        <f t="shared" si="138"/>
        <v>3.1839604326173248E-3</v>
      </c>
      <c r="AB75" s="14">
        <f t="shared" si="139"/>
        <v>0.14923228834140451</v>
      </c>
      <c r="AC75" s="14">
        <f t="shared" si="140"/>
        <v>1.1574365614068358E-2</v>
      </c>
      <c r="AD75" s="14">
        <f t="shared" si="141"/>
        <v>0</v>
      </c>
      <c r="AE75" s="14">
        <f t="shared" si="142"/>
        <v>0.18184788270268085</v>
      </c>
      <c r="AF75" s="14">
        <f t="shared" si="143"/>
        <v>1.7080977865838787</v>
      </c>
      <c r="AG75" s="14">
        <f t="shared" si="144"/>
        <v>1.8547374505827371E-2</v>
      </c>
      <c r="AH75" s="14">
        <f t="shared" si="145"/>
        <v>5.1126227341181324E-3</v>
      </c>
      <c r="AI75" s="14">
        <f t="shared" si="146"/>
        <v>2.42778530152325E-3</v>
      </c>
      <c r="AJ75" s="14">
        <f t="shared" si="147"/>
        <v>9.4163790505219632E-4</v>
      </c>
      <c r="AK75" s="14">
        <f t="shared" si="148"/>
        <v>0</v>
      </c>
      <c r="AL75" s="14">
        <f t="shared" si="149"/>
        <v>3.9989246178316722</v>
      </c>
      <c r="AM75" s="14">
        <f t="shared" si="150"/>
        <v>0.903781423107614</v>
      </c>
      <c r="AN75" s="11">
        <f t="shared" si="151"/>
        <v>0</v>
      </c>
      <c r="AP75">
        <f t="shared" si="152"/>
        <v>55.283999999999999</v>
      </c>
      <c r="AQ75">
        <f t="shared" si="153"/>
        <v>0.122</v>
      </c>
      <c r="AR75">
        <f t="shared" si="154"/>
        <v>3.65</v>
      </c>
      <c r="AS75">
        <f t="shared" si="155"/>
        <v>0.42199999999999999</v>
      </c>
      <c r="AT75">
        <f t="shared" si="156"/>
        <v>0</v>
      </c>
      <c r="AU75">
        <f t="shared" si="157"/>
        <v>6.2679999999999998</v>
      </c>
      <c r="AV75">
        <f t="shared" si="158"/>
        <v>33.029000000000003</v>
      </c>
      <c r="AW75">
        <f t="shared" si="159"/>
        <v>0.499</v>
      </c>
      <c r="AX75">
        <f t="shared" si="160"/>
        <v>0.17399999999999999</v>
      </c>
      <c r="AY75">
        <f t="shared" si="161"/>
        <v>8.6999999999999994E-2</v>
      </c>
      <c r="AZ75">
        <f t="shared" si="162"/>
        <v>1.4E-2</v>
      </c>
      <c r="BA75">
        <f t="shared" si="163"/>
        <v>0</v>
      </c>
      <c r="BB75">
        <f t="shared" si="164"/>
        <v>99.549000000000007</v>
      </c>
      <c r="BD75">
        <f t="shared" si="165"/>
        <v>0.9201731025299601</v>
      </c>
      <c r="BE75">
        <f t="shared" si="166"/>
        <v>1.5275586607567675E-3</v>
      </c>
      <c r="BF75">
        <f t="shared" si="167"/>
        <v>7.1596704590035309E-2</v>
      </c>
      <c r="BG75">
        <f t="shared" si="168"/>
        <v>5.5529969076912947E-3</v>
      </c>
      <c r="BH75">
        <f t="shared" si="169"/>
        <v>8.7244585490785592E-2</v>
      </c>
      <c r="BI75">
        <f t="shared" si="170"/>
        <v>0</v>
      </c>
      <c r="BJ75">
        <f t="shared" si="171"/>
        <v>0.81948869106102562</v>
      </c>
      <c r="BK75">
        <f t="shared" si="172"/>
        <v>8.8984154044231718E-3</v>
      </c>
      <c r="BL75">
        <f t="shared" si="173"/>
        <v>2.4528668939092775E-3</v>
      </c>
      <c r="BM75">
        <f t="shared" si="174"/>
        <v>1.1647709016130068E-3</v>
      </c>
      <c r="BN75">
        <f t="shared" si="175"/>
        <v>4.517666496178538E-4</v>
      </c>
      <c r="BO75">
        <f t="shared" si="176"/>
        <v>0</v>
      </c>
      <c r="BP75">
        <f t="shared" si="177"/>
        <v>1.9185514590898176</v>
      </c>
      <c r="BQ75">
        <f t="shared" si="178"/>
        <v>2.0843457697656991</v>
      </c>
    </row>
    <row r="76" spans="1:69" s="27" customFormat="1" x14ac:dyDescent="0.15">
      <c r="A76" s="27" t="s">
        <v>152</v>
      </c>
      <c r="B76" s="27">
        <v>1229</v>
      </c>
      <c r="C76" s="27">
        <f t="shared" si="135"/>
        <v>5.8309518948414594</v>
      </c>
      <c r="D76" s="28">
        <v>55.287999999999997</v>
      </c>
      <c r="E76" s="28">
        <v>0.11700000000000001</v>
      </c>
      <c r="F76" s="28">
        <v>3.6469999999999998</v>
      </c>
      <c r="G76" s="28">
        <v>0.42299999999999999</v>
      </c>
      <c r="H76" s="28">
        <v>6.2270000000000003</v>
      </c>
      <c r="I76" s="28">
        <v>32.966999999999999</v>
      </c>
      <c r="J76" s="28">
        <v>0.5</v>
      </c>
      <c r="K76" s="28">
        <v>0.16200000000000001</v>
      </c>
      <c r="L76" s="28">
        <v>9.9000000000000005E-2</v>
      </c>
      <c r="M76" s="28">
        <v>1.4999999999999999E-2</v>
      </c>
      <c r="N76" s="28"/>
      <c r="O76" s="27">
        <f t="shared" si="136"/>
        <v>99.445000000000007</v>
      </c>
      <c r="P76">
        <f t="shared" si="47"/>
        <v>24.440296219393439</v>
      </c>
      <c r="Q76" s="28">
        <v>55.851999999999997</v>
      </c>
      <c r="R76" s="28">
        <v>40.682000000000002</v>
      </c>
      <c r="S76" s="28">
        <v>10.949</v>
      </c>
      <c r="U76" s="28"/>
      <c r="V76" s="29">
        <v>12</v>
      </c>
      <c r="W76" s="29">
        <v>4</v>
      </c>
      <c r="X76" s="15">
        <v>0</v>
      </c>
      <c r="Z76" s="30">
        <f t="shared" si="137"/>
        <v>1.9195274266314439</v>
      </c>
      <c r="AA76" s="30">
        <f t="shared" si="138"/>
        <v>3.0557462942264694E-3</v>
      </c>
      <c r="AB76" s="30">
        <f t="shared" si="139"/>
        <v>0.14922077732863548</v>
      </c>
      <c r="AC76" s="30">
        <f t="shared" si="140"/>
        <v>1.1610440946145733E-2</v>
      </c>
      <c r="AD76" s="30">
        <f t="shared" si="141"/>
        <v>0</v>
      </c>
      <c r="AE76" s="30">
        <f t="shared" si="142"/>
        <v>0.1807930483070064</v>
      </c>
      <c r="AF76" s="30">
        <f t="shared" si="143"/>
        <v>1.7061622694326442</v>
      </c>
      <c r="AG76" s="30">
        <f t="shared" si="144"/>
        <v>1.8598396429938244E-2</v>
      </c>
      <c r="AH76" s="30">
        <f t="shared" si="145"/>
        <v>4.7635761667485831E-3</v>
      </c>
      <c r="AI76" s="30">
        <f t="shared" si="146"/>
        <v>2.7647115084736859E-3</v>
      </c>
      <c r="AJ76" s="30">
        <f t="shared" si="147"/>
        <v>1.0096497833555148E-3</v>
      </c>
      <c r="AK76" s="30">
        <f t="shared" si="148"/>
        <v>0</v>
      </c>
      <c r="AL76" s="30">
        <f t="shared" si="149"/>
        <v>3.9975060428286184</v>
      </c>
      <c r="AM76" s="30">
        <f t="shared" si="150"/>
        <v>0.90418795473992719</v>
      </c>
      <c r="AN76" s="31">
        <f t="shared" si="151"/>
        <v>0</v>
      </c>
      <c r="AP76" s="27">
        <f t="shared" si="152"/>
        <v>55.287999999999997</v>
      </c>
      <c r="AQ76" s="27">
        <f t="shared" si="153"/>
        <v>0.11700000000000001</v>
      </c>
      <c r="AR76" s="27">
        <f t="shared" si="154"/>
        <v>3.6469999999999998</v>
      </c>
      <c r="AS76" s="27">
        <f t="shared" si="155"/>
        <v>0.42299999999999999</v>
      </c>
      <c r="AT76" s="27">
        <f t="shared" si="156"/>
        <v>0</v>
      </c>
      <c r="AU76" s="27">
        <f t="shared" si="157"/>
        <v>6.2270000000000012</v>
      </c>
      <c r="AV76" s="27">
        <f t="shared" si="158"/>
        <v>32.966999999999999</v>
      </c>
      <c r="AW76" s="27">
        <f t="shared" si="159"/>
        <v>0.5</v>
      </c>
      <c r="AX76" s="27">
        <f t="shared" si="160"/>
        <v>0.16200000000000001</v>
      </c>
      <c r="AY76" s="27">
        <f t="shared" si="161"/>
        <v>9.9000000000000005E-2</v>
      </c>
      <c r="AZ76" s="27">
        <f t="shared" si="162"/>
        <v>1.4999999999999999E-2</v>
      </c>
      <c r="BA76" s="27">
        <f t="shared" si="163"/>
        <v>0</v>
      </c>
      <c r="BB76" s="27">
        <f t="shared" si="164"/>
        <v>99.445000000000007</v>
      </c>
      <c r="BD76" s="27">
        <f t="shared" si="165"/>
        <v>0.92023968042609849</v>
      </c>
      <c r="BE76" s="27">
        <f t="shared" si="166"/>
        <v>1.4649537976109985E-3</v>
      </c>
      <c r="BF76" s="27">
        <f t="shared" si="167"/>
        <v>7.1537857983522954E-2</v>
      </c>
      <c r="BG76" s="27">
        <f t="shared" si="168"/>
        <v>5.5661556681360609E-3</v>
      </c>
      <c r="BH76" s="27">
        <f t="shared" si="169"/>
        <v>8.6673904571014995E-2</v>
      </c>
      <c r="BI76" s="27">
        <f t="shared" si="170"/>
        <v>0</v>
      </c>
      <c r="BJ76" s="27">
        <f t="shared" si="171"/>
        <v>0.81795039747521359</v>
      </c>
      <c r="BK76" s="27">
        <f t="shared" si="172"/>
        <v>8.91624790022362E-3</v>
      </c>
      <c r="BL76" s="27">
        <f t="shared" si="173"/>
        <v>2.2837036598465691E-3</v>
      </c>
      <c r="BM76" s="27">
        <f t="shared" si="174"/>
        <v>1.3254289570079044E-3</v>
      </c>
      <c r="BN76" s="27">
        <f t="shared" si="175"/>
        <v>4.8403569601912906E-4</v>
      </c>
      <c r="BO76" s="27">
        <f t="shared" si="176"/>
        <v>0</v>
      </c>
      <c r="BP76" s="27">
        <f t="shared" si="177"/>
        <v>1.9164423661346945</v>
      </c>
      <c r="BQ76" s="27">
        <f t="shared" si="178"/>
        <v>2.0858994319204376</v>
      </c>
    </row>
    <row r="77" spans="1:69" s="27" customFormat="1" x14ac:dyDescent="0.15">
      <c r="A77" s="27" t="s">
        <v>153</v>
      </c>
      <c r="B77" s="27">
        <v>1230</v>
      </c>
      <c r="C77" s="27">
        <f t="shared" si="135"/>
        <v>6.4031242374334605</v>
      </c>
      <c r="D77" s="28">
        <v>55.331000000000003</v>
      </c>
      <c r="E77" s="28">
        <v>0.123</v>
      </c>
      <c r="F77" s="28">
        <v>3.657</v>
      </c>
      <c r="G77" s="28">
        <v>0.42399999999999999</v>
      </c>
      <c r="H77" s="28">
        <v>6.2539999999999996</v>
      </c>
      <c r="I77" s="28">
        <v>33.052999999999997</v>
      </c>
      <c r="J77" s="28">
        <v>0.49099999999999999</v>
      </c>
      <c r="K77" s="28">
        <v>0.17</v>
      </c>
      <c r="L77" s="28">
        <v>7.9000000000000001E-2</v>
      </c>
      <c r="M77" s="28">
        <v>1.2999999999999999E-2</v>
      </c>
      <c r="N77" s="28"/>
      <c r="O77" s="27">
        <f t="shared" si="136"/>
        <v>99.594999999999999</v>
      </c>
      <c r="P77">
        <f t="shared" si="47"/>
        <v>24.474771227743307</v>
      </c>
      <c r="Q77" s="28">
        <v>55.847999999999999</v>
      </c>
      <c r="R77" s="28">
        <v>40.677</v>
      </c>
      <c r="S77" s="28">
        <v>10.949</v>
      </c>
      <c r="U77" s="28"/>
      <c r="V77" s="29">
        <v>12</v>
      </c>
      <c r="W77" s="29">
        <v>4</v>
      </c>
      <c r="X77" s="15">
        <v>0</v>
      </c>
      <c r="Z77" s="30">
        <f t="shared" si="137"/>
        <v>1.9183143935667262</v>
      </c>
      <c r="AA77" s="30">
        <f t="shared" si="138"/>
        <v>3.2079261938520506E-3</v>
      </c>
      <c r="AB77" s="30">
        <f t="shared" si="139"/>
        <v>0.14941916988603424</v>
      </c>
      <c r="AC77" s="30">
        <f t="shared" si="140"/>
        <v>1.1621495740341459E-2</v>
      </c>
      <c r="AD77" s="30">
        <f t="shared" si="141"/>
        <v>0</v>
      </c>
      <c r="AE77" s="30">
        <f t="shared" si="142"/>
        <v>0.18132119090824464</v>
      </c>
      <c r="AF77" s="30">
        <f t="shared" si="143"/>
        <v>1.7082035237271807</v>
      </c>
      <c r="AG77" s="30">
        <f t="shared" si="144"/>
        <v>1.8237899266827846E-2</v>
      </c>
      <c r="AH77" s="30">
        <f t="shared" si="145"/>
        <v>4.99177319740723E-3</v>
      </c>
      <c r="AI77" s="30">
        <f t="shared" si="146"/>
        <v>2.2030763142369728E-3</v>
      </c>
      <c r="AJ77" s="30">
        <f t="shared" si="147"/>
        <v>8.7379725076813569E-4</v>
      </c>
      <c r="AK77" s="30">
        <f t="shared" si="148"/>
        <v>0</v>
      </c>
      <c r="AL77" s="30">
        <f t="shared" si="149"/>
        <v>3.9983942460516197</v>
      </c>
      <c r="AM77" s="30">
        <f t="shared" si="150"/>
        <v>0.90403873021410586</v>
      </c>
      <c r="AN77" s="31">
        <f t="shared" si="151"/>
        <v>0</v>
      </c>
      <c r="AP77" s="27">
        <f t="shared" si="152"/>
        <v>55.331000000000003</v>
      </c>
      <c r="AQ77" s="27">
        <f t="shared" si="153"/>
        <v>0.123</v>
      </c>
      <c r="AR77" s="27">
        <f t="shared" si="154"/>
        <v>3.657</v>
      </c>
      <c r="AS77" s="27">
        <f t="shared" si="155"/>
        <v>0.42399999999999999</v>
      </c>
      <c r="AT77" s="27">
        <f t="shared" si="156"/>
        <v>0</v>
      </c>
      <c r="AU77" s="27">
        <f t="shared" si="157"/>
        <v>6.2540000000000004</v>
      </c>
      <c r="AV77" s="27">
        <f t="shared" si="158"/>
        <v>33.052999999999997</v>
      </c>
      <c r="AW77" s="27">
        <f t="shared" si="159"/>
        <v>0.49099999999999999</v>
      </c>
      <c r="AX77" s="27">
        <f t="shared" si="160"/>
        <v>0.17</v>
      </c>
      <c r="AY77" s="27">
        <f t="shared" si="161"/>
        <v>7.9000000000000001E-2</v>
      </c>
      <c r="AZ77" s="27">
        <f t="shared" si="162"/>
        <v>1.2999999999999999E-2</v>
      </c>
      <c r="BA77" s="27">
        <f t="shared" si="163"/>
        <v>0</v>
      </c>
      <c r="BB77" s="27">
        <f t="shared" si="164"/>
        <v>99.594999999999999</v>
      </c>
      <c r="BD77" s="27">
        <f t="shared" si="165"/>
        <v>0.92095539280958727</v>
      </c>
      <c r="BE77" s="27">
        <f t="shared" si="166"/>
        <v>1.5400796333859214E-3</v>
      </c>
      <c r="BF77" s="27">
        <f t="shared" si="167"/>
        <v>7.1734013338564148E-2</v>
      </c>
      <c r="BG77" s="27">
        <f t="shared" si="168"/>
        <v>5.5793144285808272E-3</v>
      </c>
      <c r="BH77" s="27">
        <f t="shared" si="169"/>
        <v>8.704971883525417E-2</v>
      </c>
      <c r="BI77" s="27">
        <f t="shared" si="170"/>
        <v>0</v>
      </c>
      <c r="BJ77" s="27">
        <f t="shared" si="171"/>
        <v>0.8200841595458559</v>
      </c>
      <c r="BK77" s="27">
        <f t="shared" si="172"/>
        <v>8.755755438019595E-3</v>
      </c>
      <c r="BL77" s="27">
        <f t="shared" si="173"/>
        <v>2.3964791492217083E-3</v>
      </c>
      <c r="BM77" s="27">
        <f t="shared" si="174"/>
        <v>1.0576655313497417E-3</v>
      </c>
      <c r="BN77" s="27">
        <f t="shared" si="175"/>
        <v>4.1949760321657848E-4</v>
      </c>
      <c r="BO77" s="27">
        <f t="shared" si="176"/>
        <v>0</v>
      </c>
      <c r="BP77" s="27">
        <f t="shared" si="177"/>
        <v>1.9195720763130357</v>
      </c>
      <c r="BQ77" s="27">
        <f t="shared" si="178"/>
        <v>2.082961247139739</v>
      </c>
    </row>
    <row r="78" spans="1:69" s="27" customFormat="1" x14ac:dyDescent="0.15">
      <c r="A78" s="27" t="s">
        <v>154</v>
      </c>
      <c r="B78" s="27">
        <v>1231</v>
      </c>
      <c r="C78" s="27">
        <f t="shared" si="135"/>
        <v>5.8309518948475532</v>
      </c>
      <c r="D78" s="28">
        <v>55.261000000000003</v>
      </c>
      <c r="E78" s="28">
        <v>0.11799999999999999</v>
      </c>
      <c r="F78" s="28">
        <v>3.653</v>
      </c>
      <c r="G78" s="28">
        <v>0.42699999999999999</v>
      </c>
      <c r="H78" s="28">
        <v>6.2370000000000001</v>
      </c>
      <c r="I78" s="28">
        <v>32.912999999999997</v>
      </c>
      <c r="J78" s="28">
        <v>0.503</v>
      </c>
      <c r="K78" s="28">
        <v>0.158</v>
      </c>
      <c r="L78" s="28">
        <v>7.2999999999999995E-2</v>
      </c>
      <c r="M78" s="28">
        <v>1.0999999999999999E-2</v>
      </c>
      <c r="N78" s="28"/>
      <c r="O78" s="27">
        <f t="shared" si="136"/>
        <v>99.353999999999985</v>
      </c>
      <c r="P78">
        <f t="shared" ref="P78:P136" si="179">F78/AB78</f>
        <v>24.42131125297901</v>
      </c>
      <c r="Q78" s="28">
        <v>55.844999999999999</v>
      </c>
      <c r="R78" s="28">
        <v>40.671999999999997</v>
      </c>
      <c r="S78" s="28">
        <v>10.949</v>
      </c>
      <c r="U78" s="28"/>
      <c r="V78" s="29">
        <v>12</v>
      </c>
      <c r="W78" s="29">
        <v>4</v>
      </c>
      <c r="X78" s="15">
        <v>0</v>
      </c>
      <c r="Z78" s="30">
        <f t="shared" si="137"/>
        <v>1.9200815209982991</v>
      </c>
      <c r="AA78" s="30">
        <f t="shared" si="138"/>
        <v>3.0842596045146803E-3</v>
      </c>
      <c r="AB78" s="30">
        <f t="shared" si="139"/>
        <v>0.14958246763078262</v>
      </c>
      <c r="AC78" s="30">
        <f t="shared" si="140"/>
        <v>1.1729343581276017E-2</v>
      </c>
      <c r="AD78" s="30">
        <f t="shared" si="141"/>
        <v>0</v>
      </c>
      <c r="AE78" s="30">
        <f t="shared" si="142"/>
        <v>0.18122415865614849</v>
      </c>
      <c r="AF78" s="30">
        <f t="shared" si="143"/>
        <v>1.7046917595653517</v>
      </c>
      <c r="AG78" s="30">
        <f t="shared" si="144"/>
        <v>1.8724531828950831E-2</v>
      </c>
      <c r="AH78" s="30">
        <f t="shared" si="145"/>
        <v>4.6495687384908412E-3</v>
      </c>
      <c r="AI78" s="30">
        <f t="shared" si="146"/>
        <v>2.0402104719137917E-3</v>
      </c>
      <c r="AJ78" s="30">
        <f t="shared" si="147"/>
        <v>7.4098543085804791E-4</v>
      </c>
      <c r="AK78" s="30">
        <f t="shared" si="148"/>
        <v>0</v>
      </c>
      <c r="AL78" s="30">
        <f t="shared" si="149"/>
        <v>3.9965488065065862</v>
      </c>
      <c r="AM78" s="30">
        <f t="shared" si="150"/>
        <v>0.90390655441996026</v>
      </c>
      <c r="AN78" s="31">
        <f t="shared" si="151"/>
        <v>0</v>
      </c>
      <c r="AP78" s="27">
        <f t="shared" si="152"/>
        <v>55.261000000000003</v>
      </c>
      <c r="AQ78" s="27">
        <f t="shared" si="153"/>
        <v>0.11799999999999999</v>
      </c>
      <c r="AR78" s="27">
        <f t="shared" si="154"/>
        <v>3.653</v>
      </c>
      <c r="AS78" s="27">
        <f t="shared" si="155"/>
        <v>0.42699999999999999</v>
      </c>
      <c r="AT78" s="27">
        <f t="shared" si="156"/>
        <v>0</v>
      </c>
      <c r="AU78" s="27">
        <f t="shared" si="157"/>
        <v>6.2370000000000001</v>
      </c>
      <c r="AV78" s="27">
        <f t="shared" si="158"/>
        <v>32.912999999999997</v>
      </c>
      <c r="AW78" s="27">
        <f t="shared" si="159"/>
        <v>0.503</v>
      </c>
      <c r="AX78" s="27">
        <f t="shared" si="160"/>
        <v>0.158</v>
      </c>
      <c r="AY78" s="27">
        <f t="shared" si="161"/>
        <v>7.2999999999999995E-2</v>
      </c>
      <c r="AZ78" s="27">
        <f t="shared" si="162"/>
        <v>1.0999999999999999E-2</v>
      </c>
      <c r="BA78" s="27">
        <f t="shared" si="163"/>
        <v>0</v>
      </c>
      <c r="BB78" s="27">
        <f t="shared" si="164"/>
        <v>99.353999999999985</v>
      </c>
      <c r="BD78" s="27">
        <f t="shared" si="165"/>
        <v>0.91979027962716386</v>
      </c>
      <c r="BE78" s="27">
        <f t="shared" si="166"/>
        <v>1.4774747702401521E-3</v>
      </c>
      <c r="BF78" s="27">
        <f t="shared" si="167"/>
        <v>7.1655551196547665E-2</v>
      </c>
      <c r="BG78" s="27">
        <f t="shared" si="168"/>
        <v>5.6187907099151252E-3</v>
      </c>
      <c r="BH78" s="27">
        <f t="shared" si="169"/>
        <v>8.681309503925172E-2</v>
      </c>
      <c r="BI78" s="27">
        <f t="shared" si="170"/>
        <v>0</v>
      </c>
      <c r="BJ78" s="27">
        <f t="shared" si="171"/>
        <v>0.81661059338434505</v>
      </c>
      <c r="BK78" s="27">
        <f t="shared" si="172"/>
        <v>8.9697453876249611E-3</v>
      </c>
      <c r="BL78" s="27">
        <f t="shared" si="173"/>
        <v>2.2273159151589995E-3</v>
      </c>
      <c r="BM78" s="27">
        <f t="shared" si="174"/>
        <v>9.7733650365229292E-4</v>
      </c>
      <c r="BN78" s="27">
        <f t="shared" si="175"/>
        <v>3.5495951041402795E-4</v>
      </c>
      <c r="BO78" s="27">
        <f t="shared" si="176"/>
        <v>0</v>
      </c>
      <c r="BP78" s="27">
        <f t="shared" si="177"/>
        <v>1.9144951420443137</v>
      </c>
      <c r="BQ78" s="27">
        <f t="shared" si="178"/>
        <v>2.0875209963912669</v>
      </c>
    </row>
    <row r="79" spans="1:69" x14ac:dyDescent="0.15">
      <c r="A79" t="s">
        <v>155</v>
      </c>
      <c r="B79">
        <v>1232</v>
      </c>
      <c r="C79">
        <f t="shared" si="135"/>
        <v>6.4031242374279129</v>
      </c>
      <c r="D79" s="1">
        <v>55.222000000000001</v>
      </c>
      <c r="E79" s="1">
        <v>0.128</v>
      </c>
      <c r="F79" s="1">
        <v>3.6789999999999998</v>
      </c>
      <c r="G79" s="1">
        <v>0.432</v>
      </c>
      <c r="H79" s="1">
        <v>6.2430000000000003</v>
      </c>
      <c r="I79" s="1">
        <v>32.878999999999998</v>
      </c>
      <c r="J79" s="1">
        <v>0.51800000000000002</v>
      </c>
      <c r="K79" s="1">
        <v>0.16500000000000001</v>
      </c>
      <c r="L79" s="1">
        <v>7.2999999999999995E-2</v>
      </c>
      <c r="M79" s="1">
        <v>7.0000000000000001E-3</v>
      </c>
      <c r="O79">
        <f t="shared" si="136"/>
        <v>99.346000000000004</v>
      </c>
      <c r="P79">
        <f t="shared" si="179"/>
        <v>24.415851370520489</v>
      </c>
      <c r="Q79" s="1">
        <v>55.841000000000001</v>
      </c>
      <c r="R79" s="1">
        <v>40.667000000000002</v>
      </c>
      <c r="S79" s="1">
        <v>10.949</v>
      </c>
      <c r="V79" s="37">
        <v>12</v>
      </c>
      <c r="W79" s="37">
        <v>4</v>
      </c>
      <c r="X79" s="15">
        <v>0</v>
      </c>
      <c r="Z79" s="14">
        <f t="shared" si="137"/>
        <v>1.9191555055009661</v>
      </c>
      <c r="AA79" s="14">
        <f t="shared" si="138"/>
        <v>3.3463856899061651E-3</v>
      </c>
      <c r="AB79" s="14">
        <f t="shared" si="139"/>
        <v>0.15068079929590317</v>
      </c>
      <c r="AC79" s="14">
        <f t="shared" si="140"/>
        <v>1.1869343158713132E-2</v>
      </c>
      <c r="AD79" s="14">
        <f t="shared" si="141"/>
        <v>0</v>
      </c>
      <c r="AE79" s="14">
        <f t="shared" si="142"/>
        <v>0.18143906087551848</v>
      </c>
      <c r="AF79" s="14">
        <f t="shared" si="143"/>
        <v>1.7033115779253465</v>
      </c>
      <c r="AG79" s="14">
        <f t="shared" si="144"/>
        <v>1.9287229523697901E-2</v>
      </c>
      <c r="AH79" s="14">
        <f t="shared" si="145"/>
        <v>4.8566480929794218E-3</v>
      </c>
      <c r="AI79" s="14">
        <f t="shared" si="146"/>
        <v>2.0406667045963327E-3</v>
      </c>
      <c r="AJ79" s="14">
        <f t="shared" si="147"/>
        <v>4.7164162838338945E-4</v>
      </c>
      <c r="AK79" s="14">
        <f t="shared" si="148"/>
        <v>0</v>
      </c>
      <c r="AL79" s="14">
        <f t="shared" si="149"/>
        <v>3.9964588583960112</v>
      </c>
      <c r="AM79" s="14">
        <f t="shared" si="150"/>
        <v>0.90373312143246942</v>
      </c>
      <c r="AN79" s="11">
        <f t="shared" si="151"/>
        <v>0</v>
      </c>
      <c r="AP79">
        <f t="shared" si="152"/>
        <v>55.222000000000001</v>
      </c>
      <c r="AQ79">
        <f t="shared" si="153"/>
        <v>0.128</v>
      </c>
      <c r="AR79">
        <f t="shared" si="154"/>
        <v>3.6789999999999998</v>
      </c>
      <c r="AS79">
        <f t="shared" si="155"/>
        <v>0.432</v>
      </c>
      <c r="AT79">
        <f t="shared" si="156"/>
        <v>0</v>
      </c>
      <c r="AU79">
        <f t="shared" si="157"/>
        <v>6.2430000000000003</v>
      </c>
      <c r="AV79">
        <f t="shared" si="158"/>
        <v>32.878999999999998</v>
      </c>
      <c r="AW79">
        <f t="shared" si="159"/>
        <v>0.51800000000000002</v>
      </c>
      <c r="AX79">
        <f t="shared" si="160"/>
        <v>0.16500000000000001</v>
      </c>
      <c r="AY79">
        <f t="shared" si="161"/>
        <v>7.2999999999999995E-2</v>
      </c>
      <c r="AZ79">
        <f t="shared" si="162"/>
        <v>7.0000000000000001E-3</v>
      </c>
      <c r="BA79">
        <f t="shared" si="163"/>
        <v>0</v>
      </c>
      <c r="BB79">
        <f t="shared" si="164"/>
        <v>99.346000000000004</v>
      </c>
      <c r="BD79">
        <f t="shared" si="165"/>
        <v>0.9191411451398136</v>
      </c>
      <c r="BE79">
        <f t="shared" si="166"/>
        <v>1.6026844965316906E-3</v>
      </c>
      <c r="BF79">
        <f t="shared" si="167"/>
        <v>7.2165555119654765E-2</v>
      </c>
      <c r="BG79">
        <f t="shared" si="168"/>
        <v>5.6845845121389557E-3</v>
      </c>
      <c r="BH79">
        <f t="shared" si="169"/>
        <v>8.689660932019376E-2</v>
      </c>
      <c r="BI79">
        <f t="shared" si="170"/>
        <v>0</v>
      </c>
      <c r="BJ79">
        <f t="shared" si="171"/>
        <v>0.81576701303083532</v>
      </c>
      <c r="BK79">
        <f t="shared" si="172"/>
        <v>9.23723282463167E-3</v>
      </c>
      <c r="BL79">
        <f t="shared" si="173"/>
        <v>2.3259944683622462E-3</v>
      </c>
      <c r="BM79">
        <f t="shared" si="174"/>
        <v>9.7733650365229292E-4</v>
      </c>
      <c r="BN79">
        <f t="shared" si="175"/>
        <v>2.258833248089269E-4</v>
      </c>
      <c r="BO79">
        <f t="shared" si="176"/>
        <v>0</v>
      </c>
      <c r="BP79">
        <f t="shared" si="177"/>
        <v>1.9140240387406233</v>
      </c>
      <c r="BQ79">
        <f t="shared" si="178"/>
        <v>2.0879878086722328</v>
      </c>
    </row>
    <row r="80" spans="1:69" x14ac:dyDescent="0.15">
      <c r="A80" t="s">
        <v>156</v>
      </c>
      <c r="B80">
        <v>1233</v>
      </c>
      <c r="C80">
        <f t="shared" si="135"/>
        <v>5.8309518948475532</v>
      </c>
      <c r="D80" s="1">
        <v>55.341000000000001</v>
      </c>
      <c r="E80" s="1">
        <v>0.13700000000000001</v>
      </c>
      <c r="F80" s="1">
        <v>3.6619999999999999</v>
      </c>
      <c r="G80" s="1">
        <v>0.42799999999999999</v>
      </c>
      <c r="H80" s="1">
        <v>6.2439999999999998</v>
      </c>
      <c r="I80" s="1">
        <v>32.985999999999997</v>
      </c>
      <c r="J80" s="1">
        <v>0.53</v>
      </c>
      <c r="K80" s="1">
        <v>0.17299999999999999</v>
      </c>
      <c r="L80" s="1">
        <v>8.3000000000000004E-2</v>
      </c>
      <c r="M80" s="1">
        <v>6.0000000000000001E-3</v>
      </c>
      <c r="O80">
        <f t="shared" si="136"/>
        <v>99.59</v>
      </c>
      <c r="P80">
        <f t="shared" si="179"/>
        <v>24.472956127091535</v>
      </c>
      <c r="Q80" s="1">
        <v>55.838000000000001</v>
      </c>
      <c r="R80" s="1">
        <v>40.661999999999999</v>
      </c>
      <c r="S80" s="1">
        <v>10.949</v>
      </c>
      <c r="V80" s="37">
        <v>12</v>
      </c>
      <c r="W80" s="37">
        <v>4</v>
      </c>
      <c r="X80" s="15">
        <v>0</v>
      </c>
      <c r="Z80" s="14">
        <f t="shared" si="137"/>
        <v>1.9188033940171318</v>
      </c>
      <c r="AA80" s="14">
        <f t="shared" si="138"/>
        <v>3.5733210095566337E-3</v>
      </c>
      <c r="AB80" s="14">
        <f t="shared" si="139"/>
        <v>0.1496345591020028</v>
      </c>
      <c r="AC80" s="14">
        <f t="shared" si="140"/>
        <v>1.173200256266178E-2</v>
      </c>
      <c r="AD80" s="14">
        <f t="shared" si="141"/>
        <v>0</v>
      </c>
      <c r="AE80" s="14">
        <f t="shared" si="142"/>
        <v>0.18104468921291322</v>
      </c>
      <c r="AF80" s="14">
        <f t="shared" si="143"/>
        <v>1.704867350655809</v>
      </c>
      <c r="AG80" s="14">
        <f t="shared" si="144"/>
        <v>1.9687990879746081E-2</v>
      </c>
      <c r="AH80" s="14">
        <f t="shared" si="145"/>
        <v>5.0802400739737514E-3</v>
      </c>
      <c r="AI80" s="14">
        <f t="shared" si="146"/>
        <v>2.3147961522110142E-3</v>
      </c>
      <c r="AJ80" s="14">
        <f t="shared" si="147"/>
        <v>4.0332094994831845E-4</v>
      </c>
      <c r="AK80" s="14">
        <f t="shared" si="148"/>
        <v>0</v>
      </c>
      <c r="AL80" s="14">
        <f t="shared" si="149"/>
        <v>3.9971416646159543</v>
      </c>
      <c r="AM80" s="14">
        <f t="shared" si="150"/>
        <v>0.90400152001494427</v>
      </c>
      <c r="AN80" s="11">
        <f t="shared" si="151"/>
        <v>0</v>
      </c>
      <c r="AP80">
        <f t="shared" si="152"/>
        <v>55.341000000000001</v>
      </c>
      <c r="AQ80">
        <f t="shared" si="153"/>
        <v>0.13700000000000001</v>
      </c>
      <c r="AR80">
        <f t="shared" si="154"/>
        <v>3.6619999999999999</v>
      </c>
      <c r="AS80">
        <f t="shared" si="155"/>
        <v>0.42799999999999999</v>
      </c>
      <c r="AT80">
        <f t="shared" si="156"/>
        <v>0</v>
      </c>
      <c r="AU80">
        <f t="shared" si="157"/>
        <v>6.2439999999999998</v>
      </c>
      <c r="AV80">
        <f t="shared" si="158"/>
        <v>32.985999999999997</v>
      </c>
      <c r="AW80">
        <f t="shared" si="159"/>
        <v>0.53</v>
      </c>
      <c r="AX80">
        <f t="shared" si="160"/>
        <v>0.17299999999999999</v>
      </c>
      <c r="AY80">
        <f t="shared" si="161"/>
        <v>8.3000000000000004E-2</v>
      </c>
      <c r="AZ80">
        <f t="shared" si="162"/>
        <v>6.0000000000000001E-3</v>
      </c>
      <c r="BA80">
        <f t="shared" si="163"/>
        <v>0</v>
      </c>
      <c r="BB80">
        <f t="shared" si="164"/>
        <v>99.59</v>
      </c>
      <c r="BD80">
        <f t="shared" si="165"/>
        <v>0.92112183754993349</v>
      </c>
      <c r="BE80">
        <f t="shared" si="166"/>
        <v>1.7153732501940752E-3</v>
      </c>
      <c r="BF80">
        <f t="shared" si="167"/>
        <v>7.1832091016084745E-2</v>
      </c>
      <c r="BG80">
        <f t="shared" si="168"/>
        <v>5.6319494703598915E-3</v>
      </c>
      <c r="BH80">
        <f t="shared" si="169"/>
        <v>8.6910528367017431E-2</v>
      </c>
      <c r="BI80">
        <f t="shared" si="170"/>
        <v>0</v>
      </c>
      <c r="BJ80">
        <f t="shared" si="171"/>
        <v>0.81842181002570424</v>
      </c>
      <c r="BK80">
        <f t="shared" si="172"/>
        <v>9.4512227742370378E-3</v>
      </c>
      <c r="BL80">
        <f t="shared" si="173"/>
        <v>2.4387699577373854E-3</v>
      </c>
      <c r="BM80">
        <f t="shared" si="174"/>
        <v>1.1112182164813742E-3</v>
      </c>
      <c r="BN80">
        <f t="shared" si="175"/>
        <v>1.9361427840765164E-4</v>
      </c>
      <c r="BO80">
        <f t="shared" si="176"/>
        <v>0</v>
      </c>
      <c r="BP80">
        <f t="shared" si="177"/>
        <v>1.9188284149061574</v>
      </c>
      <c r="BQ80">
        <f t="shared" si="178"/>
        <v>2.0831157353959862</v>
      </c>
    </row>
    <row r="81" spans="1:69" x14ac:dyDescent="0.15">
      <c r="A81" t="s">
        <v>157</v>
      </c>
      <c r="B81">
        <v>1234</v>
      </c>
      <c r="C81">
        <f t="shared" si="135"/>
        <v>6.4031242374334605</v>
      </c>
      <c r="D81" s="1">
        <v>55.209000000000003</v>
      </c>
      <c r="E81" s="1">
        <v>0.11600000000000001</v>
      </c>
      <c r="F81" s="1">
        <v>3.6539999999999999</v>
      </c>
      <c r="G81" s="1">
        <v>0.432</v>
      </c>
      <c r="H81" s="1">
        <v>6.2089999999999996</v>
      </c>
      <c r="I81" s="1">
        <v>32.905999999999999</v>
      </c>
      <c r="J81" s="1">
        <v>0.56499999999999995</v>
      </c>
      <c r="K81" s="1">
        <v>0.16600000000000001</v>
      </c>
      <c r="L81" s="1">
        <v>6.8000000000000005E-2</v>
      </c>
      <c r="M81" s="1">
        <v>1.7000000000000001E-2</v>
      </c>
      <c r="O81">
        <f t="shared" si="136"/>
        <v>99.341999999999999</v>
      </c>
      <c r="P81">
        <f t="shared" si="179"/>
        <v>24.413085202674235</v>
      </c>
      <c r="Q81" s="1">
        <v>55.834000000000003</v>
      </c>
      <c r="R81" s="1">
        <v>40.656999999999996</v>
      </c>
      <c r="S81" s="1">
        <v>10.949</v>
      </c>
      <c r="V81" s="37">
        <v>12</v>
      </c>
      <c r="W81" s="37">
        <v>4</v>
      </c>
      <c r="X81" s="15">
        <v>0</v>
      </c>
      <c r="Z81" s="14">
        <f t="shared" si="137"/>
        <v>1.918921112657008</v>
      </c>
      <c r="AA81" s="14">
        <f t="shared" si="138"/>
        <v>3.0330056526187625E-3</v>
      </c>
      <c r="AB81" s="14">
        <f t="shared" si="139"/>
        <v>0.14967383145821064</v>
      </c>
      <c r="AC81" s="14">
        <f t="shared" si="140"/>
        <v>1.187068803565634E-2</v>
      </c>
      <c r="AD81" s="14">
        <f t="shared" si="141"/>
        <v>0</v>
      </c>
      <c r="AE81" s="14">
        <f t="shared" si="142"/>
        <v>0.18047137198457999</v>
      </c>
      <c r="AF81" s="14">
        <f t="shared" si="143"/>
        <v>1.7049034804510861</v>
      </c>
      <c r="AG81" s="14">
        <f t="shared" si="144"/>
        <v>2.1039612774180507E-2</v>
      </c>
      <c r="AH81" s="14">
        <f t="shared" si="145"/>
        <v>4.8866359500552743E-3</v>
      </c>
      <c r="AI81" s="14">
        <f t="shared" si="146"/>
        <v>1.9011103967759304E-3</v>
      </c>
      <c r="AJ81" s="14">
        <f t="shared" si="147"/>
        <v>1.1455451665349436E-3</v>
      </c>
      <c r="AK81" s="14">
        <f t="shared" si="148"/>
        <v>0</v>
      </c>
      <c r="AL81" s="14">
        <f t="shared" si="149"/>
        <v>3.997846394526706</v>
      </c>
      <c r="AM81" s="14">
        <f t="shared" si="150"/>
        <v>0.9042782544004796</v>
      </c>
      <c r="AN81" s="11">
        <f t="shared" si="151"/>
        <v>0</v>
      </c>
      <c r="AP81">
        <f t="shared" si="152"/>
        <v>55.209000000000003</v>
      </c>
      <c r="AQ81">
        <f t="shared" si="153"/>
        <v>0.11600000000000001</v>
      </c>
      <c r="AR81">
        <f t="shared" si="154"/>
        <v>3.6539999999999999</v>
      </c>
      <c r="AS81">
        <f t="shared" si="155"/>
        <v>0.432</v>
      </c>
      <c r="AT81">
        <f t="shared" si="156"/>
        <v>0</v>
      </c>
      <c r="AU81">
        <f t="shared" si="157"/>
        <v>6.2089999999999996</v>
      </c>
      <c r="AV81">
        <f t="shared" si="158"/>
        <v>32.905999999999999</v>
      </c>
      <c r="AW81">
        <f t="shared" si="159"/>
        <v>0.56499999999999995</v>
      </c>
      <c r="AX81">
        <f t="shared" si="160"/>
        <v>0.16600000000000001</v>
      </c>
      <c r="AY81">
        <f t="shared" si="161"/>
        <v>6.8000000000000005E-2</v>
      </c>
      <c r="AZ81">
        <f t="shared" si="162"/>
        <v>1.7000000000000001E-2</v>
      </c>
      <c r="BA81">
        <f t="shared" si="163"/>
        <v>0</v>
      </c>
      <c r="BB81">
        <f t="shared" si="164"/>
        <v>99.341999999999999</v>
      </c>
      <c r="BD81">
        <f t="shared" si="165"/>
        <v>0.91892476697736358</v>
      </c>
      <c r="BE81">
        <f t="shared" si="166"/>
        <v>1.4524328249818446E-3</v>
      </c>
      <c r="BF81">
        <f t="shared" si="167"/>
        <v>7.1675166732051793E-2</v>
      </c>
      <c r="BG81">
        <f t="shared" si="168"/>
        <v>5.6845845121389557E-3</v>
      </c>
      <c r="BH81">
        <f t="shared" si="169"/>
        <v>8.6423361728188861E-2</v>
      </c>
      <c r="BI81">
        <f t="shared" si="170"/>
        <v>0</v>
      </c>
      <c r="BJ81">
        <f t="shared" si="171"/>
        <v>0.81643691507626959</v>
      </c>
      <c r="BK81">
        <f t="shared" si="172"/>
        <v>1.007536012725269E-2</v>
      </c>
      <c r="BL81">
        <f t="shared" si="173"/>
        <v>2.3400914045341387E-3</v>
      </c>
      <c r="BM81">
        <f t="shared" si="174"/>
        <v>9.1039564723775248E-4</v>
      </c>
      <c r="BN81">
        <f t="shared" si="175"/>
        <v>5.4857378882167964E-4</v>
      </c>
      <c r="BO81">
        <f t="shared" si="176"/>
        <v>0</v>
      </c>
      <c r="BP81">
        <f t="shared" si="177"/>
        <v>1.9144716488188411</v>
      </c>
      <c r="BQ81">
        <f t="shared" si="178"/>
        <v>2.0882243918280179</v>
      </c>
    </row>
    <row r="82" spans="1:69" x14ac:dyDescent="0.15">
      <c r="A82" t="s">
        <v>158</v>
      </c>
      <c r="B82">
        <v>1235</v>
      </c>
      <c r="C82">
        <f t="shared" si="135"/>
        <v>5.3851648071311899</v>
      </c>
      <c r="D82" s="1">
        <v>55.271000000000001</v>
      </c>
      <c r="E82" s="1">
        <v>0.129</v>
      </c>
      <c r="F82" s="1">
        <v>3.6720000000000002</v>
      </c>
      <c r="G82" s="1">
        <v>0.433</v>
      </c>
      <c r="H82" s="1">
        <v>6.22</v>
      </c>
      <c r="I82" s="1">
        <v>32.917999999999999</v>
      </c>
      <c r="J82" s="1">
        <v>0.629</v>
      </c>
      <c r="K82" s="1">
        <v>0.17100000000000001</v>
      </c>
      <c r="L82" s="1">
        <v>6.9000000000000006E-2</v>
      </c>
      <c r="M82" s="1">
        <v>1.0999999999999999E-2</v>
      </c>
      <c r="O82">
        <f t="shared" si="136"/>
        <v>99.52300000000001</v>
      </c>
      <c r="P82">
        <f t="shared" si="179"/>
        <v>24.451473201042702</v>
      </c>
      <c r="Q82" s="1">
        <v>55.832000000000001</v>
      </c>
      <c r="R82" s="1">
        <v>40.652000000000001</v>
      </c>
      <c r="S82" s="1">
        <v>10.949</v>
      </c>
      <c r="V82" s="37">
        <v>12</v>
      </c>
      <c r="W82" s="37">
        <v>4</v>
      </c>
      <c r="X82" s="15">
        <v>0</v>
      </c>
      <c r="Z82" s="14">
        <f t="shared" si="137"/>
        <v>1.9180600458157955</v>
      </c>
      <c r="AA82" s="14">
        <f t="shared" si="138"/>
        <v>3.3676160998883467E-3</v>
      </c>
      <c r="AB82" s="14">
        <f t="shared" si="139"/>
        <v>0.15017500049213445</v>
      </c>
      <c r="AC82" s="14">
        <f t="shared" si="140"/>
        <v>1.1879486755175609E-2</v>
      </c>
      <c r="AD82" s="14">
        <f t="shared" si="141"/>
        <v>0</v>
      </c>
      <c r="AE82" s="14">
        <f t="shared" si="142"/>
        <v>0.18050726300583936</v>
      </c>
      <c r="AF82" s="14">
        <f t="shared" si="143"/>
        <v>1.7028475985852249</v>
      </c>
      <c r="AG82" s="14">
        <f t="shared" si="144"/>
        <v>2.3386087835435318E-2</v>
      </c>
      <c r="AH82" s="14">
        <f t="shared" si="145"/>
        <v>5.0259208442346628E-3</v>
      </c>
      <c r="AI82" s="14">
        <f t="shared" si="146"/>
        <v>1.9260393302672246E-3</v>
      </c>
      <c r="AJ82" s="14">
        <f t="shared" si="147"/>
        <v>7.4007139333164885E-4</v>
      </c>
      <c r="AK82" s="14">
        <f t="shared" si="148"/>
        <v>0</v>
      </c>
      <c r="AL82" s="14">
        <f t="shared" si="149"/>
        <v>3.9979151301573266</v>
      </c>
      <c r="AM82" s="14">
        <f t="shared" si="150"/>
        <v>0.90415653115242112</v>
      </c>
      <c r="AN82" s="11">
        <f t="shared" si="151"/>
        <v>0</v>
      </c>
      <c r="AP82">
        <f t="shared" si="152"/>
        <v>55.271000000000001</v>
      </c>
      <c r="AQ82">
        <f t="shared" si="153"/>
        <v>0.129</v>
      </c>
      <c r="AR82">
        <f t="shared" si="154"/>
        <v>3.6720000000000002</v>
      </c>
      <c r="AS82">
        <f t="shared" si="155"/>
        <v>0.433</v>
      </c>
      <c r="AT82">
        <f t="shared" si="156"/>
        <v>0</v>
      </c>
      <c r="AU82">
        <f t="shared" si="157"/>
        <v>6.22</v>
      </c>
      <c r="AV82">
        <f t="shared" si="158"/>
        <v>32.917999999999999</v>
      </c>
      <c r="AW82">
        <f t="shared" si="159"/>
        <v>0.629</v>
      </c>
      <c r="AX82">
        <f t="shared" si="160"/>
        <v>0.17100000000000001</v>
      </c>
      <c r="AY82">
        <f t="shared" si="161"/>
        <v>6.9000000000000006E-2</v>
      </c>
      <c r="AZ82">
        <f t="shared" si="162"/>
        <v>1.0999999999999999E-2</v>
      </c>
      <c r="BA82">
        <f t="shared" si="163"/>
        <v>0</v>
      </c>
      <c r="BB82">
        <f t="shared" si="164"/>
        <v>99.52300000000001</v>
      </c>
      <c r="BD82">
        <f t="shared" si="165"/>
        <v>0.91995672436751008</v>
      </c>
      <c r="BE82">
        <f t="shared" si="166"/>
        <v>1.6152054691608445E-3</v>
      </c>
      <c r="BF82">
        <f t="shared" si="167"/>
        <v>7.202824637112594E-2</v>
      </c>
      <c r="BG82">
        <f t="shared" si="168"/>
        <v>5.697743272583722E-3</v>
      </c>
      <c r="BH82">
        <f t="shared" si="169"/>
        <v>8.657647124324927E-2</v>
      </c>
      <c r="BI82">
        <f t="shared" si="170"/>
        <v>0</v>
      </c>
      <c r="BJ82">
        <f t="shared" si="171"/>
        <v>0.81673464931868478</v>
      </c>
      <c r="BK82">
        <f t="shared" si="172"/>
        <v>1.1216639858481314E-2</v>
      </c>
      <c r="BL82">
        <f t="shared" si="173"/>
        <v>2.4105760853936008E-3</v>
      </c>
      <c r="BM82">
        <f t="shared" si="174"/>
        <v>9.2378381852066061E-4</v>
      </c>
      <c r="BN82">
        <f t="shared" si="175"/>
        <v>3.5495951041402795E-4</v>
      </c>
      <c r="BO82">
        <f t="shared" si="176"/>
        <v>0</v>
      </c>
      <c r="BP82">
        <f t="shared" si="177"/>
        <v>1.9175149993151246</v>
      </c>
      <c r="BQ82">
        <f t="shared" si="178"/>
        <v>2.0849459490983153</v>
      </c>
    </row>
    <row r="83" spans="1:69" x14ac:dyDescent="0.15">
      <c r="A83" t="s">
        <v>159</v>
      </c>
      <c r="B83">
        <v>1236</v>
      </c>
      <c r="C83">
        <f t="shared" si="135"/>
        <v>6.4031242374334605</v>
      </c>
      <c r="D83" s="1">
        <v>55.235999999999997</v>
      </c>
      <c r="E83" s="1">
        <v>0.124</v>
      </c>
      <c r="F83" s="1">
        <v>3.66</v>
      </c>
      <c r="G83" s="1">
        <v>0.438</v>
      </c>
      <c r="H83" s="1">
        <v>6.226</v>
      </c>
      <c r="I83" s="1">
        <v>32.776000000000003</v>
      </c>
      <c r="J83" s="1">
        <v>0.61599999999999999</v>
      </c>
      <c r="K83" s="1">
        <v>0.16400000000000001</v>
      </c>
      <c r="L83" s="1">
        <v>8.1000000000000003E-2</v>
      </c>
      <c r="M83" s="1">
        <v>6.0000000000000001E-3</v>
      </c>
      <c r="O83">
        <f t="shared" si="136"/>
        <v>99.327000000000012</v>
      </c>
      <c r="P83">
        <f t="shared" si="179"/>
        <v>24.406993986622108</v>
      </c>
      <c r="Q83" s="1">
        <v>55.828000000000003</v>
      </c>
      <c r="R83" s="1">
        <v>40.646999999999998</v>
      </c>
      <c r="S83" s="1">
        <v>10.949</v>
      </c>
      <c r="V83" s="37">
        <v>12</v>
      </c>
      <c r="W83" s="37">
        <v>4</v>
      </c>
      <c r="X83" s="15">
        <v>0</v>
      </c>
      <c r="Z83" s="14">
        <f t="shared" si="137"/>
        <v>1.9203386987732192</v>
      </c>
      <c r="AA83" s="14">
        <f t="shared" si="138"/>
        <v>3.2429876017518945E-3</v>
      </c>
      <c r="AB83" s="14">
        <f t="shared" si="139"/>
        <v>0.14995701650134011</v>
      </c>
      <c r="AC83" s="14">
        <f t="shared" si="140"/>
        <v>1.2038562398742738E-2</v>
      </c>
      <c r="AD83" s="14">
        <f t="shared" si="141"/>
        <v>0</v>
      </c>
      <c r="AE83" s="14">
        <f t="shared" si="142"/>
        <v>0.18101065884823073</v>
      </c>
      <c r="AF83" s="14">
        <f t="shared" si="143"/>
        <v>1.6985918173070904</v>
      </c>
      <c r="AG83" s="14">
        <f t="shared" si="144"/>
        <v>2.2944488453823436E-2</v>
      </c>
      <c r="AH83" s="14">
        <f t="shared" si="145"/>
        <v>4.8289656749891299E-3</v>
      </c>
      <c r="AI83" s="14">
        <f t="shared" si="146"/>
        <v>2.2651231348898484E-3</v>
      </c>
      <c r="AJ83" s="14">
        <f t="shared" si="147"/>
        <v>4.0441096181824957E-4</v>
      </c>
      <c r="AK83" s="14">
        <f t="shared" si="148"/>
        <v>0</v>
      </c>
      <c r="AL83" s="14">
        <f t="shared" si="149"/>
        <v>3.9956227296558957</v>
      </c>
      <c r="AM83" s="14">
        <f t="shared" si="150"/>
        <v>0.90369737157482177</v>
      </c>
      <c r="AN83" s="11">
        <f t="shared" si="151"/>
        <v>0</v>
      </c>
      <c r="AP83">
        <f t="shared" si="152"/>
        <v>55.235999999999997</v>
      </c>
      <c r="AQ83">
        <f t="shared" si="153"/>
        <v>0.124</v>
      </c>
      <c r="AR83">
        <f t="shared" si="154"/>
        <v>3.66</v>
      </c>
      <c r="AS83">
        <f t="shared" si="155"/>
        <v>0.438</v>
      </c>
      <c r="AT83">
        <f t="shared" si="156"/>
        <v>0</v>
      </c>
      <c r="AU83">
        <f t="shared" si="157"/>
        <v>6.226</v>
      </c>
      <c r="AV83">
        <f t="shared" si="158"/>
        <v>32.776000000000003</v>
      </c>
      <c r="AW83">
        <f t="shared" si="159"/>
        <v>0.61599999999999999</v>
      </c>
      <c r="AX83">
        <f t="shared" si="160"/>
        <v>0.16400000000000001</v>
      </c>
      <c r="AY83">
        <f t="shared" si="161"/>
        <v>8.1000000000000003E-2</v>
      </c>
      <c r="AZ83">
        <f t="shared" si="162"/>
        <v>6.0000000000000001E-3</v>
      </c>
      <c r="BA83">
        <f t="shared" si="163"/>
        <v>0</v>
      </c>
      <c r="BB83">
        <f t="shared" si="164"/>
        <v>99.327000000000012</v>
      </c>
      <c r="BD83">
        <f t="shared" si="165"/>
        <v>0.91937416777629821</v>
      </c>
      <c r="BE83">
        <f t="shared" si="166"/>
        <v>1.5526006060150753E-3</v>
      </c>
      <c r="BF83">
        <f t="shared" si="167"/>
        <v>7.1792859945076504E-2</v>
      </c>
      <c r="BG83">
        <f t="shared" si="168"/>
        <v>5.7635370748075525E-3</v>
      </c>
      <c r="BH83">
        <f t="shared" si="169"/>
        <v>8.665998552419131E-2</v>
      </c>
      <c r="BI83">
        <f t="shared" si="170"/>
        <v>0</v>
      </c>
      <c r="BJ83">
        <f t="shared" si="171"/>
        <v>0.81321146078343809</v>
      </c>
      <c r="BK83">
        <f t="shared" si="172"/>
        <v>1.09848174130755E-2</v>
      </c>
      <c r="BL83">
        <f t="shared" si="173"/>
        <v>2.3118975321903541E-3</v>
      </c>
      <c r="BM83">
        <f t="shared" si="174"/>
        <v>1.084441873915558E-3</v>
      </c>
      <c r="BN83">
        <f t="shared" si="175"/>
        <v>1.9361427840765164E-4</v>
      </c>
      <c r="BO83">
        <f t="shared" si="176"/>
        <v>0</v>
      </c>
      <c r="BP83">
        <f t="shared" si="177"/>
        <v>1.9129293828074156</v>
      </c>
      <c r="BQ83">
        <f t="shared" si="178"/>
        <v>2.0887455467864258</v>
      </c>
    </row>
    <row r="84" spans="1:69" x14ac:dyDescent="0.15">
      <c r="A84" t="s">
        <v>160</v>
      </c>
      <c r="B84">
        <v>1237</v>
      </c>
      <c r="C84">
        <f t="shared" si="135"/>
        <v>5.8309518948414594</v>
      </c>
      <c r="D84" s="1">
        <v>55.134</v>
      </c>
      <c r="E84" s="1">
        <v>0.125</v>
      </c>
      <c r="F84" s="1">
        <v>3.673</v>
      </c>
      <c r="G84" s="1">
        <v>0.432</v>
      </c>
      <c r="H84" s="1">
        <v>6.21</v>
      </c>
      <c r="I84" s="1">
        <v>32.841999999999999</v>
      </c>
      <c r="J84" s="1">
        <v>0.59799999999999998</v>
      </c>
      <c r="K84" s="1">
        <v>0.16900000000000001</v>
      </c>
      <c r="L84" s="1">
        <v>9.1999999999999998E-2</v>
      </c>
      <c r="M84" s="1">
        <v>1.4E-2</v>
      </c>
      <c r="O84">
        <f t="shared" si="136"/>
        <v>99.288999999999987</v>
      </c>
      <c r="P84">
        <f t="shared" si="179"/>
        <v>24.392841282261369</v>
      </c>
      <c r="Q84" s="1">
        <v>55.825000000000003</v>
      </c>
      <c r="R84" s="1">
        <v>40.642000000000003</v>
      </c>
      <c r="S84" s="1">
        <v>10.949</v>
      </c>
      <c r="V84" s="37">
        <v>12</v>
      </c>
      <c r="W84" s="37">
        <v>4</v>
      </c>
      <c r="X84" s="15">
        <v>0</v>
      </c>
      <c r="Z84" s="14">
        <f t="shared" si="137"/>
        <v>1.9179046808317333</v>
      </c>
      <c r="AA84" s="14">
        <f t="shared" si="138"/>
        <v>3.271037480053893E-3</v>
      </c>
      <c r="AB84" s="14">
        <f t="shared" si="139"/>
        <v>0.15057696467164033</v>
      </c>
      <c r="AC84" s="14">
        <f t="shared" si="140"/>
        <v>1.1880539666348276E-2</v>
      </c>
      <c r="AD84" s="14">
        <f t="shared" si="141"/>
        <v>0</v>
      </c>
      <c r="AE84" s="14">
        <f t="shared" si="142"/>
        <v>0.18065023762174956</v>
      </c>
      <c r="AF84" s="14">
        <f t="shared" si="143"/>
        <v>1.7029997241518295</v>
      </c>
      <c r="AG84" s="14">
        <f t="shared" si="144"/>
        <v>2.2286955995880913E-2</v>
      </c>
      <c r="AH84" s="14">
        <f t="shared" si="145"/>
        <v>4.9790774193083295E-3</v>
      </c>
      <c r="AI84" s="14">
        <f t="shared" si="146"/>
        <v>2.5742251465354139E-3</v>
      </c>
      <c r="AJ84" s="14">
        <f t="shared" si="147"/>
        <v>9.441730682791153E-4</v>
      </c>
      <c r="AK84" s="14">
        <f t="shared" si="148"/>
        <v>0</v>
      </c>
      <c r="AL84" s="14">
        <f t="shared" si="149"/>
        <v>3.9980676160533588</v>
      </c>
      <c r="AM84" s="14">
        <f t="shared" si="150"/>
        <v>0.90409564341155213</v>
      </c>
      <c r="AN84" s="11">
        <f t="shared" si="151"/>
        <v>0</v>
      </c>
      <c r="AP84">
        <f t="shared" si="152"/>
        <v>55.134</v>
      </c>
      <c r="AQ84">
        <f t="shared" si="153"/>
        <v>0.125</v>
      </c>
      <c r="AR84">
        <f t="shared" si="154"/>
        <v>3.673</v>
      </c>
      <c r="AS84">
        <f t="shared" si="155"/>
        <v>0.432</v>
      </c>
      <c r="AT84">
        <f t="shared" si="156"/>
        <v>0</v>
      </c>
      <c r="AU84">
        <f t="shared" si="157"/>
        <v>6.21</v>
      </c>
      <c r="AV84">
        <f t="shared" si="158"/>
        <v>32.841999999999999</v>
      </c>
      <c r="AW84">
        <f t="shared" si="159"/>
        <v>0.59799999999999998</v>
      </c>
      <c r="AX84">
        <f t="shared" si="160"/>
        <v>0.16900000000000001</v>
      </c>
      <c r="AY84">
        <f t="shared" si="161"/>
        <v>9.1999999999999998E-2</v>
      </c>
      <c r="AZ84">
        <f t="shared" si="162"/>
        <v>1.4E-2</v>
      </c>
      <c r="BA84">
        <f t="shared" si="163"/>
        <v>0</v>
      </c>
      <c r="BB84">
        <f t="shared" si="164"/>
        <v>99.288999999999987</v>
      </c>
      <c r="BD84">
        <f t="shared" si="165"/>
        <v>0.91767643142476696</v>
      </c>
      <c r="BE84">
        <f t="shared" si="166"/>
        <v>1.5651215786442292E-3</v>
      </c>
      <c r="BF84">
        <f t="shared" si="167"/>
        <v>7.2047861906630054E-2</v>
      </c>
      <c r="BG84">
        <f t="shared" si="168"/>
        <v>5.6845845121389557E-3</v>
      </c>
      <c r="BH84">
        <f t="shared" si="169"/>
        <v>8.6437280775012532E-2</v>
      </c>
      <c r="BI84">
        <f t="shared" si="170"/>
        <v>0</v>
      </c>
      <c r="BJ84">
        <f t="shared" si="171"/>
        <v>0.81484899911672171</v>
      </c>
      <c r="BK84">
        <f t="shared" si="172"/>
        <v>1.0663832488667448E-2</v>
      </c>
      <c r="BL84">
        <f t="shared" si="173"/>
        <v>2.3823822130498162E-3</v>
      </c>
      <c r="BM84">
        <f t="shared" si="174"/>
        <v>1.2317117580275473E-3</v>
      </c>
      <c r="BN84">
        <f t="shared" si="175"/>
        <v>4.517666496178538E-4</v>
      </c>
      <c r="BO84">
        <f t="shared" si="176"/>
        <v>0</v>
      </c>
      <c r="BP84">
        <f t="shared" si="177"/>
        <v>1.9129899724232768</v>
      </c>
      <c r="BQ84">
        <f t="shared" si="178"/>
        <v>2.0899574350558736</v>
      </c>
    </row>
    <row r="85" spans="1:69" x14ac:dyDescent="0.15">
      <c r="A85" t="s">
        <v>161</v>
      </c>
      <c r="B85">
        <v>1238</v>
      </c>
      <c r="C85">
        <f t="shared" si="135"/>
        <v>6.4031242374378996</v>
      </c>
      <c r="D85" s="1">
        <v>55.228000000000002</v>
      </c>
      <c r="E85" s="1">
        <v>0.11700000000000001</v>
      </c>
      <c r="F85" s="1">
        <v>3.665</v>
      </c>
      <c r="G85" s="1">
        <v>0.42899999999999999</v>
      </c>
      <c r="H85" s="1">
        <v>6.2160000000000002</v>
      </c>
      <c r="I85" s="1">
        <v>33.015000000000001</v>
      </c>
      <c r="J85" s="1">
        <v>0.54400000000000004</v>
      </c>
      <c r="K85" s="1">
        <v>0.16300000000000001</v>
      </c>
      <c r="L85" s="1">
        <v>8.1000000000000003E-2</v>
      </c>
      <c r="M85" s="1">
        <v>4.0000000000000001E-3</v>
      </c>
      <c r="O85">
        <f t="shared" si="136"/>
        <v>99.462000000000003</v>
      </c>
      <c r="P85">
        <f t="shared" si="179"/>
        <v>24.440880779746458</v>
      </c>
      <c r="Q85" s="1">
        <v>55.820999999999998</v>
      </c>
      <c r="R85" s="1">
        <v>40.637</v>
      </c>
      <c r="S85" s="1">
        <v>10.949</v>
      </c>
      <c r="V85" s="37">
        <v>12</v>
      </c>
      <c r="W85" s="37">
        <v>4</v>
      </c>
      <c r="X85" s="15">
        <v>0</v>
      </c>
      <c r="Z85" s="14">
        <f t="shared" si="137"/>
        <v>1.9173984445674934</v>
      </c>
      <c r="AA85" s="14">
        <f t="shared" si="138"/>
        <v>3.0556732089662211E-3</v>
      </c>
      <c r="AB85" s="14">
        <f t="shared" si="139"/>
        <v>0.14995367937137083</v>
      </c>
      <c r="AC85" s="14">
        <f t="shared" si="140"/>
        <v>1.1774846422265756E-2</v>
      </c>
      <c r="AD85" s="14">
        <f t="shared" si="141"/>
        <v>0</v>
      </c>
      <c r="AE85" s="14">
        <f t="shared" si="142"/>
        <v>0.1804693608099307</v>
      </c>
      <c r="AF85" s="14">
        <f t="shared" si="143"/>
        <v>1.7086055779382965</v>
      </c>
      <c r="AG85" s="14">
        <f t="shared" si="144"/>
        <v>2.0234571347490925E-2</v>
      </c>
      <c r="AH85" s="14">
        <f t="shared" si="145"/>
        <v>4.7928663226447094E-3</v>
      </c>
      <c r="AI85" s="14">
        <f t="shared" si="146"/>
        <v>2.261982586897126E-3</v>
      </c>
      <c r="AJ85" s="14">
        <f t="shared" si="147"/>
        <v>2.6923350273043287E-4</v>
      </c>
      <c r="AK85" s="14">
        <f t="shared" si="148"/>
        <v>0</v>
      </c>
      <c r="AL85" s="14">
        <f t="shared" si="149"/>
        <v>3.9988162360780861</v>
      </c>
      <c r="AM85" s="14">
        <f t="shared" si="150"/>
        <v>0.90446680694969339</v>
      </c>
      <c r="AN85" s="11">
        <f t="shared" si="151"/>
        <v>0</v>
      </c>
      <c r="AP85">
        <f t="shared" si="152"/>
        <v>55.228000000000002</v>
      </c>
      <c r="AQ85">
        <f t="shared" si="153"/>
        <v>0.11700000000000001</v>
      </c>
      <c r="AR85">
        <f t="shared" si="154"/>
        <v>3.665</v>
      </c>
      <c r="AS85">
        <f t="shared" si="155"/>
        <v>0.42899999999999999</v>
      </c>
      <c r="AT85">
        <f t="shared" si="156"/>
        <v>0</v>
      </c>
      <c r="AU85">
        <f t="shared" si="157"/>
        <v>6.2160000000000002</v>
      </c>
      <c r="AV85">
        <f t="shared" si="158"/>
        <v>33.015000000000001</v>
      </c>
      <c r="AW85">
        <f t="shared" si="159"/>
        <v>0.54400000000000004</v>
      </c>
      <c r="AX85">
        <f t="shared" si="160"/>
        <v>0.16300000000000001</v>
      </c>
      <c r="AY85">
        <f t="shared" si="161"/>
        <v>8.1000000000000003E-2</v>
      </c>
      <c r="AZ85">
        <f t="shared" si="162"/>
        <v>4.0000000000000001E-3</v>
      </c>
      <c r="BA85">
        <f t="shared" si="163"/>
        <v>0</v>
      </c>
      <c r="BB85">
        <f t="shared" si="164"/>
        <v>99.462000000000003</v>
      </c>
      <c r="BD85">
        <f t="shared" si="165"/>
        <v>0.91924101198402131</v>
      </c>
      <c r="BE85">
        <f t="shared" si="166"/>
        <v>1.4649537976109985E-3</v>
      </c>
      <c r="BF85">
        <f t="shared" si="167"/>
        <v>7.1890937622597101E-2</v>
      </c>
      <c r="BG85">
        <f t="shared" si="168"/>
        <v>5.6451082308046577E-3</v>
      </c>
      <c r="BH85">
        <f t="shared" si="169"/>
        <v>8.6520795055954572E-2</v>
      </c>
      <c r="BI85">
        <f t="shared" si="170"/>
        <v>0</v>
      </c>
      <c r="BJ85">
        <f t="shared" si="171"/>
        <v>0.81914133444487447</v>
      </c>
      <c r="BK85">
        <f t="shared" si="172"/>
        <v>9.7008777154432985E-3</v>
      </c>
      <c r="BL85">
        <f t="shared" si="173"/>
        <v>2.2978005960184616E-3</v>
      </c>
      <c r="BM85">
        <f t="shared" si="174"/>
        <v>1.084441873915558E-3</v>
      </c>
      <c r="BN85">
        <f t="shared" si="175"/>
        <v>1.2907618560510108E-4</v>
      </c>
      <c r="BO85">
        <f t="shared" si="176"/>
        <v>0</v>
      </c>
      <c r="BP85">
        <f t="shared" si="177"/>
        <v>1.9171163375068456</v>
      </c>
      <c r="BQ85">
        <f t="shared" si="178"/>
        <v>2.0858495427974035</v>
      </c>
    </row>
    <row r="86" spans="1:69" x14ac:dyDescent="0.15">
      <c r="A86" t="s">
        <v>162</v>
      </c>
      <c r="B86">
        <v>1239</v>
      </c>
      <c r="C86">
        <f t="shared" si="135"/>
        <v>5.8309518948475532</v>
      </c>
      <c r="D86" s="1">
        <v>55.331000000000003</v>
      </c>
      <c r="E86" s="1">
        <v>0.127</v>
      </c>
      <c r="F86" s="1">
        <v>3.673</v>
      </c>
      <c r="G86" s="1">
        <v>0.435</v>
      </c>
      <c r="H86" s="1">
        <v>6.2480000000000002</v>
      </c>
      <c r="I86" s="1">
        <v>32.945</v>
      </c>
      <c r="J86" s="1">
        <v>0.54200000000000004</v>
      </c>
      <c r="K86" s="1">
        <v>0.17699999999999999</v>
      </c>
      <c r="L86" s="1">
        <v>7.6999999999999999E-2</v>
      </c>
      <c r="M86" s="1">
        <v>1.6E-2</v>
      </c>
      <c r="O86">
        <f t="shared" si="136"/>
        <v>99.571000000000026</v>
      </c>
      <c r="P86">
        <f t="shared" si="179"/>
        <v>24.466739335403464</v>
      </c>
      <c r="Q86" s="1">
        <v>55.817999999999998</v>
      </c>
      <c r="R86" s="1">
        <v>40.631999999999998</v>
      </c>
      <c r="S86" s="1">
        <v>10.949</v>
      </c>
      <c r="V86" s="37">
        <v>12</v>
      </c>
      <c r="W86" s="37">
        <v>4</v>
      </c>
      <c r="X86" s="15">
        <v>0</v>
      </c>
      <c r="Z86" s="14">
        <f t="shared" si="137"/>
        <v>1.9189441339858266</v>
      </c>
      <c r="AA86" s="14">
        <f t="shared" si="138"/>
        <v>3.3133363353917674E-3</v>
      </c>
      <c r="AB86" s="14">
        <f t="shared" si="139"/>
        <v>0.15012216992417765</v>
      </c>
      <c r="AC86" s="14">
        <f t="shared" si="140"/>
        <v>1.1926910866664302E-2</v>
      </c>
      <c r="AD86" s="14">
        <f t="shared" si="141"/>
        <v>0</v>
      </c>
      <c r="AE86" s="14">
        <f t="shared" si="142"/>
        <v>0.18120670054973315</v>
      </c>
      <c r="AF86" s="14">
        <f t="shared" si="143"/>
        <v>1.7031809370791098</v>
      </c>
      <c r="AG86" s="14">
        <f t="shared" si="144"/>
        <v>2.0138872528408389E-2</v>
      </c>
      <c r="AH86" s="14">
        <f t="shared" si="145"/>
        <v>5.199022964435673E-3</v>
      </c>
      <c r="AI86" s="14">
        <f t="shared" si="146"/>
        <v>2.1480071424212063E-3</v>
      </c>
      <c r="AJ86" s="14">
        <f t="shared" si="147"/>
        <v>1.0757958143815802E-3</v>
      </c>
      <c r="AK86" s="14">
        <f t="shared" si="148"/>
        <v>0</v>
      </c>
      <c r="AL86" s="14">
        <f t="shared" si="149"/>
        <v>3.9972558871905504</v>
      </c>
      <c r="AM86" s="14">
        <f t="shared" si="150"/>
        <v>0.90383788508730156</v>
      </c>
      <c r="AN86" s="11">
        <f t="shared" si="151"/>
        <v>0</v>
      </c>
      <c r="AP86">
        <f t="shared" si="152"/>
        <v>55.331000000000003</v>
      </c>
      <c r="AQ86">
        <f t="shared" si="153"/>
        <v>0.127</v>
      </c>
      <c r="AR86">
        <f t="shared" si="154"/>
        <v>3.673</v>
      </c>
      <c r="AS86">
        <f t="shared" si="155"/>
        <v>0.435</v>
      </c>
      <c r="AT86">
        <f t="shared" si="156"/>
        <v>0</v>
      </c>
      <c r="AU86">
        <f t="shared" si="157"/>
        <v>6.2480000000000002</v>
      </c>
      <c r="AV86">
        <f t="shared" si="158"/>
        <v>32.945</v>
      </c>
      <c r="AW86">
        <f t="shared" si="159"/>
        <v>0.54200000000000004</v>
      </c>
      <c r="AX86">
        <f t="shared" si="160"/>
        <v>0.17699999999999999</v>
      </c>
      <c r="AY86">
        <f t="shared" si="161"/>
        <v>7.6999999999999999E-2</v>
      </c>
      <c r="AZ86">
        <f t="shared" si="162"/>
        <v>1.6E-2</v>
      </c>
      <c r="BA86">
        <f t="shared" si="163"/>
        <v>0</v>
      </c>
      <c r="BB86">
        <f t="shared" si="164"/>
        <v>99.571000000000026</v>
      </c>
      <c r="BD86">
        <f t="shared" si="165"/>
        <v>0.92095539280958727</v>
      </c>
      <c r="BE86">
        <f t="shared" si="166"/>
        <v>1.5901635239025367E-3</v>
      </c>
      <c r="BF86">
        <f t="shared" si="167"/>
        <v>7.2047861906630054E-2</v>
      </c>
      <c r="BG86">
        <f t="shared" si="168"/>
        <v>5.7240607934732545E-3</v>
      </c>
      <c r="BH86">
        <f t="shared" si="169"/>
        <v>8.6966204554312129E-2</v>
      </c>
      <c r="BI86">
        <f t="shared" si="170"/>
        <v>0</v>
      </c>
      <c r="BJ86">
        <f t="shared" si="171"/>
        <v>0.81740455136411905</v>
      </c>
      <c r="BK86">
        <f t="shared" si="172"/>
        <v>9.6652127238424038E-3</v>
      </c>
      <c r="BL86">
        <f t="shared" si="173"/>
        <v>2.495157702424955E-3</v>
      </c>
      <c r="BM86">
        <f t="shared" si="174"/>
        <v>1.0308891887839255E-3</v>
      </c>
      <c r="BN86">
        <f t="shared" si="175"/>
        <v>5.1630474242040432E-4</v>
      </c>
      <c r="BO86">
        <f t="shared" si="176"/>
        <v>0</v>
      </c>
      <c r="BP86">
        <f t="shared" si="177"/>
        <v>1.918395799309496</v>
      </c>
      <c r="BQ86">
        <f t="shared" si="178"/>
        <v>2.0836450374992039</v>
      </c>
    </row>
    <row r="87" spans="1:69" x14ac:dyDescent="0.15">
      <c r="A87" t="s">
        <v>163</v>
      </c>
      <c r="B87">
        <v>1240</v>
      </c>
      <c r="C87">
        <f t="shared" si="135"/>
        <v>6.4031242374279129</v>
      </c>
      <c r="D87" s="1">
        <v>55.3</v>
      </c>
      <c r="E87" s="1">
        <v>0.124</v>
      </c>
      <c r="F87" s="1">
        <v>3.6869999999999998</v>
      </c>
      <c r="G87" s="1">
        <v>0.442</v>
      </c>
      <c r="H87" s="1">
        <v>6.2629999999999999</v>
      </c>
      <c r="I87" s="1">
        <v>33.090000000000003</v>
      </c>
      <c r="J87" s="1">
        <v>0.50700000000000001</v>
      </c>
      <c r="K87" s="1">
        <v>0.16900000000000001</v>
      </c>
      <c r="L87" s="1">
        <v>7.9000000000000001E-2</v>
      </c>
      <c r="M87" s="1">
        <v>6.0000000000000001E-3</v>
      </c>
      <c r="O87">
        <f t="shared" si="136"/>
        <v>99.667000000000002</v>
      </c>
      <c r="P87">
        <f t="shared" si="179"/>
        <v>24.48694386555092</v>
      </c>
      <c r="Q87" s="1">
        <v>55.814</v>
      </c>
      <c r="R87" s="1">
        <v>40.627000000000002</v>
      </c>
      <c r="S87" s="1">
        <v>10.949</v>
      </c>
      <c r="V87" s="37">
        <v>12</v>
      </c>
      <c r="W87" s="37">
        <v>4</v>
      </c>
      <c r="X87" s="15">
        <v>0</v>
      </c>
      <c r="Z87" s="14">
        <f t="shared" si="137"/>
        <v>1.916286556182792</v>
      </c>
      <c r="AA87" s="14">
        <f t="shared" si="138"/>
        <v>3.2323992462775933E-3</v>
      </c>
      <c r="AB87" s="14">
        <f t="shared" si="139"/>
        <v>0.15057003520913032</v>
      </c>
      <c r="AC87" s="14">
        <f t="shared" si="140"/>
        <v>1.2108838740008062E-2</v>
      </c>
      <c r="AD87" s="14">
        <f t="shared" si="141"/>
        <v>0</v>
      </c>
      <c r="AE87" s="14">
        <f t="shared" si="142"/>
        <v>0.18149186062933409</v>
      </c>
      <c r="AF87" s="14">
        <f t="shared" si="143"/>
        <v>1.7092656001826296</v>
      </c>
      <c r="AG87" s="14">
        <f t="shared" si="144"/>
        <v>1.8822848001590658E-2</v>
      </c>
      <c r="AH87" s="14">
        <f t="shared" si="145"/>
        <v>4.9599429756583512E-3</v>
      </c>
      <c r="AI87" s="14">
        <f t="shared" si="146"/>
        <v>2.2019811489855236E-3</v>
      </c>
      <c r="AJ87" s="14">
        <f t="shared" si="147"/>
        <v>4.0309055990887371E-4</v>
      </c>
      <c r="AK87" s="14">
        <f t="shared" si="148"/>
        <v>0</v>
      </c>
      <c r="AL87" s="14">
        <f t="shared" si="149"/>
        <v>3.9993431528763153</v>
      </c>
      <c r="AM87" s="14">
        <f t="shared" si="150"/>
        <v>0.90401103029290997</v>
      </c>
      <c r="AN87" s="11">
        <f t="shared" si="151"/>
        <v>0</v>
      </c>
      <c r="AP87">
        <f t="shared" si="152"/>
        <v>55.3</v>
      </c>
      <c r="AQ87">
        <f t="shared" si="153"/>
        <v>0.124</v>
      </c>
      <c r="AR87">
        <f t="shared" si="154"/>
        <v>3.6869999999999998</v>
      </c>
      <c r="AS87">
        <f t="shared" si="155"/>
        <v>0.442</v>
      </c>
      <c r="AT87">
        <f t="shared" si="156"/>
        <v>0</v>
      </c>
      <c r="AU87">
        <f t="shared" si="157"/>
        <v>6.262999999999999</v>
      </c>
      <c r="AV87">
        <f t="shared" si="158"/>
        <v>33.090000000000003</v>
      </c>
      <c r="AW87">
        <f t="shared" si="159"/>
        <v>0.50700000000000001</v>
      </c>
      <c r="AX87">
        <f t="shared" si="160"/>
        <v>0.16900000000000001</v>
      </c>
      <c r="AY87">
        <f t="shared" si="161"/>
        <v>7.9000000000000001E-2</v>
      </c>
      <c r="AZ87">
        <f t="shared" si="162"/>
        <v>6.0000000000000001E-3</v>
      </c>
      <c r="BA87">
        <f t="shared" si="163"/>
        <v>0</v>
      </c>
      <c r="BB87">
        <f t="shared" si="164"/>
        <v>99.667000000000002</v>
      </c>
      <c r="BD87">
        <f t="shared" si="165"/>
        <v>0.92043941411451391</v>
      </c>
      <c r="BE87">
        <f t="shared" si="166"/>
        <v>1.5526006060150753E-3</v>
      </c>
      <c r="BF87">
        <f t="shared" si="167"/>
        <v>7.2322479403687717E-2</v>
      </c>
      <c r="BG87">
        <f t="shared" si="168"/>
        <v>5.8161721165866176E-3</v>
      </c>
      <c r="BH87">
        <f t="shared" si="169"/>
        <v>8.7174990256667223E-2</v>
      </c>
      <c r="BI87">
        <f t="shared" si="170"/>
        <v>0</v>
      </c>
      <c r="BJ87">
        <f t="shared" si="171"/>
        <v>0.82100217345996973</v>
      </c>
      <c r="BK87">
        <f t="shared" si="172"/>
        <v>9.0410753708267504E-3</v>
      </c>
      <c r="BL87">
        <f t="shared" si="173"/>
        <v>2.3823822130498162E-3</v>
      </c>
      <c r="BM87">
        <f t="shared" si="174"/>
        <v>1.0576655313497417E-3</v>
      </c>
      <c r="BN87">
        <f t="shared" si="175"/>
        <v>1.9361427840765164E-4</v>
      </c>
      <c r="BO87">
        <f t="shared" si="176"/>
        <v>0</v>
      </c>
      <c r="BP87">
        <f t="shared" si="177"/>
        <v>1.9209825673510741</v>
      </c>
      <c r="BQ87">
        <f t="shared" si="178"/>
        <v>2.081925791961341</v>
      </c>
    </row>
    <row r="88" spans="1:69" x14ac:dyDescent="0.15">
      <c r="A88" t="s">
        <v>164</v>
      </c>
      <c r="B88">
        <v>1241</v>
      </c>
      <c r="C88">
        <f t="shared" si="135"/>
        <v>5.8309518948475532</v>
      </c>
      <c r="D88" s="1">
        <v>55.283000000000001</v>
      </c>
      <c r="E88" s="1">
        <v>0.129</v>
      </c>
      <c r="F88" s="1">
        <v>3.66</v>
      </c>
      <c r="G88" s="1">
        <v>0.43099999999999999</v>
      </c>
      <c r="H88" s="1">
        <v>6.258</v>
      </c>
      <c r="I88" s="1">
        <v>33.054000000000002</v>
      </c>
      <c r="J88" s="1">
        <v>0.504</v>
      </c>
      <c r="K88" s="1">
        <v>0.17399999999999999</v>
      </c>
      <c r="L88" s="1">
        <v>7.2999999999999995E-2</v>
      </c>
      <c r="M88" s="1">
        <v>7.0000000000000001E-3</v>
      </c>
      <c r="O88">
        <f t="shared" si="136"/>
        <v>99.573000000000008</v>
      </c>
      <c r="P88">
        <f t="shared" si="179"/>
        <v>24.466022893684627</v>
      </c>
      <c r="Q88" s="1">
        <v>55.811</v>
      </c>
      <c r="R88" s="1">
        <v>40.622</v>
      </c>
      <c r="S88" s="1">
        <v>10.949</v>
      </c>
      <c r="V88" s="37">
        <v>12</v>
      </c>
      <c r="W88" s="37">
        <v>4</v>
      </c>
      <c r="X88" s="15">
        <v>0</v>
      </c>
      <c r="Z88" s="14">
        <f t="shared" si="137"/>
        <v>1.9173355814932951</v>
      </c>
      <c r="AA88" s="14">
        <f t="shared" si="138"/>
        <v>3.3656134131663448E-3</v>
      </c>
      <c r="AB88" s="14">
        <f t="shared" si="139"/>
        <v>0.14959521684027974</v>
      </c>
      <c r="AC88" s="14">
        <f t="shared" si="140"/>
        <v>1.1817584168778093E-2</v>
      </c>
      <c r="AD88" s="14">
        <f t="shared" si="141"/>
        <v>0</v>
      </c>
      <c r="AE88" s="14">
        <f t="shared" si="142"/>
        <v>0.18150203887023234</v>
      </c>
      <c r="AF88" s="14">
        <f t="shared" si="143"/>
        <v>1.7088660265558075</v>
      </c>
      <c r="AG88" s="14">
        <f t="shared" si="144"/>
        <v>1.8727470438822256E-2</v>
      </c>
      <c r="AH88" s="14">
        <f t="shared" si="145"/>
        <v>5.1110535944022669E-3</v>
      </c>
      <c r="AI88" s="14">
        <f t="shared" si="146"/>
        <v>2.0364819886216586E-3</v>
      </c>
      <c r="AJ88" s="14">
        <f t="shared" si="147"/>
        <v>4.7067445120929641E-4</v>
      </c>
      <c r="AK88" s="14">
        <f t="shared" si="148"/>
        <v>0</v>
      </c>
      <c r="AL88" s="14">
        <f t="shared" si="149"/>
        <v>3.9988277418146145</v>
      </c>
      <c r="AM88" s="14">
        <f t="shared" si="150"/>
        <v>0.9039858733387317</v>
      </c>
      <c r="AN88" s="11">
        <f t="shared" si="151"/>
        <v>0</v>
      </c>
      <c r="AP88">
        <f t="shared" si="152"/>
        <v>55.283000000000001</v>
      </c>
      <c r="AQ88">
        <f t="shared" si="153"/>
        <v>0.129</v>
      </c>
      <c r="AR88">
        <f t="shared" si="154"/>
        <v>3.66</v>
      </c>
      <c r="AS88">
        <f t="shared" si="155"/>
        <v>0.43099999999999999</v>
      </c>
      <c r="AT88">
        <f t="shared" si="156"/>
        <v>0</v>
      </c>
      <c r="AU88">
        <f t="shared" si="157"/>
        <v>6.258</v>
      </c>
      <c r="AV88">
        <f t="shared" si="158"/>
        <v>33.054000000000002</v>
      </c>
      <c r="AW88">
        <f t="shared" si="159"/>
        <v>0.504</v>
      </c>
      <c r="AX88">
        <f t="shared" si="160"/>
        <v>0.17399999999999999</v>
      </c>
      <c r="AY88">
        <f t="shared" si="161"/>
        <v>7.2999999999999995E-2</v>
      </c>
      <c r="AZ88">
        <f t="shared" si="162"/>
        <v>7.0000000000000001E-3</v>
      </c>
      <c r="BA88">
        <f t="shared" si="163"/>
        <v>0</v>
      </c>
      <c r="BB88">
        <f t="shared" si="164"/>
        <v>99.573000000000008</v>
      </c>
      <c r="BD88">
        <f t="shared" si="165"/>
        <v>0.9201564580559255</v>
      </c>
      <c r="BE88">
        <f t="shared" si="166"/>
        <v>1.6152054691608445E-3</v>
      </c>
      <c r="BF88">
        <f t="shared" si="167"/>
        <v>7.1792859945076504E-2</v>
      </c>
      <c r="BG88">
        <f t="shared" si="168"/>
        <v>5.6714257516941903E-3</v>
      </c>
      <c r="BH88">
        <f t="shared" si="169"/>
        <v>8.7105395022548868E-2</v>
      </c>
      <c r="BI88">
        <f t="shared" si="170"/>
        <v>0</v>
      </c>
      <c r="BJ88">
        <f t="shared" si="171"/>
        <v>0.82010897073272404</v>
      </c>
      <c r="BK88">
        <f t="shared" si="172"/>
        <v>8.9875778834254093E-3</v>
      </c>
      <c r="BL88">
        <f t="shared" si="173"/>
        <v>2.4528668939092775E-3</v>
      </c>
      <c r="BM88">
        <f t="shared" si="174"/>
        <v>9.7733650365229292E-4</v>
      </c>
      <c r="BN88">
        <f t="shared" si="175"/>
        <v>2.258833248089269E-4</v>
      </c>
      <c r="BO88">
        <f t="shared" si="176"/>
        <v>0</v>
      </c>
      <c r="BP88">
        <f t="shared" si="177"/>
        <v>1.9190939795829258</v>
      </c>
      <c r="BQ88">
        <f t="shared" si="178"/>
        <v>2.0837060531468472</v>
      </c>
    </row>
    <row r="89" spans="1:69" x14ac:dyDescent="0.15">
      <c r="A89" t="s">
        <v>165</v>
      </c>
      <c r="B89">
        <v>1242</v>
      </c>
      <c r="C89">
        <f t="shared" si="135"/>
        <v>5.8309518948475532</v>
      </c>
      <c r="D89" s="1">
        <v>55.209000000000003</v>
      </c>
      <c r="E89" s="1">
        <v>0.126</v>
      </c>
      <c r="F89" s="1">
        <v>3.669</v>
      </c>
      <c r="G89" s="1">
        <v>0.443</v>
      </c>
      <c r="H89" s="1">
        <v>6.2370000000000001</v>
      </c>
      <c r="I89" s="1">
        <v>32.996000000000002</v>
      </c>
      <c r="J89" s="1">
        <v>0.58599999999999997</v>
      </c>
      <c r="K89" s="1">
        <v>0.17</v>
      </c>
      <c r="L89" s="1">
        <v>6.8000000000000005E-2</v>
      </c>
      <c r="M89" s="1">
        <v>0.01</v>
      </c>
      <c r="O89">
        <f t="shared" si="136"/>
        <v>99.51400000000001</v>
      </c>
      <c r="P89">
        <f t="shared" si="179"/>
        <v>24.445793606779283</v>
      </c>
      <c r="Q89" s="1">
        <v>55.808</v>
      </c>
      <c r="R89" s="1">
        <v>40.616999999999997</v>
      </c>
      <c r="S89" s="1">
        <v>10.949</v>
      </c>
      <c r="V89" s="37">
        <v>12</v>
      </c>
      <c r="W89" s="37">
        <v>4</v>
      </c>
      <c r="X89" s="15">
        <v>0</v>
      </c>
      <c r="Z89" s="14">
        <f t="shared" si="137"/>
        <v>1.9163536015257236</v>
      </c>
      <c r="AA89" s="14">
        <f t="shared" si="138"/>
        <v>3.2900636632067766E-3</v>
      </c>
      <c r="AB89" s="14">
        <f t="shared" si="139"/>
        <v>0.15008717078354603</v>
      </c>
      <c r="AC89" s="14">
        <f t="shared" si="140"/>
        <v>1.2156663550846899E-2</v>
      </c>
      <c r="AD89" s="14">
        <f t="shared" si="141"/>
        <v>0</v>
      </c>
      <c r="AE89" s="14">
        <f t="shared" si="142"/>
        <v>0.18104266346557521</v>
      </c>
      <c r="AF89" s="14">
        <f t="shared" si="143"/>
        <v>1.7072791045164331</v>
      </c>
      <c r="AG89" s="14">
        <f t="shared" si="144"/>
        <v>2.1792418818984378E-2</v>
      </c>
      <c r="AH89" s="14">
        <f t="shared" si="145"/>
        <v>4.9976903590252808E-3</v>
      </c>
      <c r="AI89" s="14">
        <f t="shared" si="146"/>
        <v>1.8985667163331401E-3</v>
      </c>
      <c r="AJ89" s="14">
        <f t="shared" si="147"/>
        <v>6.7294848839793953E-4</v>
      </c>
      <c r="AK89" s="14">
        <f t="shared" si="148"/>
        <v>0</v>
      </c>
      <c r="AL89" s="14">
        <f t="shared" si="149"/>
        <v>3.9995708918880721</v>
      </c>
      <c r="AM89" s="14">
        <f t="shared" si="150"/>
        <v>0.90412509852118583</v>
      </c>
      <c r="AN89" s="11">
        <f t="shared" si="151"/>
        <v>0</v>
      </c>
      <c r="AP89">
        <f t="shared" si="152"/>
        <v>55.209000000000003</v>
      </c>
      <c r="AQ89">
        <f t="shared" si="153"/>
        <v>0.126</v>
      </c>
      <c r="AR89">
        <f t="shared" si="154"/>
        <v>3.669</v>
      </c>
      <c r="AS89">
        <f t="shared" si="155"/>
        <v>0.443</v>
      </c>
      <c r="AT89">
        <f t="shared" si="156"/>
        <v>0</v>
      </c>
      <c r="AU89">
        <f t="shared" si="157"/>
        <v>6.2370000000000001</v>
      </c>
      <c r="AV89">
        <f t="shared" si="158"/>
        <v>32.996000000000002</v>
      </c>
      <c r="AW89">
        <f t="shared" si="159"/>
        <v>0.58599999999999997</v>
      </c>
      <c r="AX89">
        <f t="shared" si="160"/>
        <v>0.17</v>
      </c>
      <c r="AY89">
        <f t="shared" si="161"/>
        <v>6.8000000000000005E-2</v>
      </c>
      <c r="AZ89">
        <f t="shared" si="162"/>
        <v>0.01</v>
      </c>
      <c r="BA89">
        <f t="shared" si="163"/>
        <v>0</v>
      </c>
      <c r="BB89">
        <f t="shared" si="164"/>
        <v>99.51400000000001</v>
      </c>
      <c r="BD89">
        <f t="shared" si="165"/>
        <v>0.91892476697736358</v>
      </c>
      <c r="BE89">
        <f t="shared" si="166"/>
        <v>1.577642551273383E-3</v>
      </c>
      <c r="BF89">
        <f t="shared" si="167"/>
        <v>7.1969399764613584E-2</v>
      </c>
      <c r="BG89">
        <f t="shared" si="168"/>
        <v>5.829330877031383E-3</v>
      </c>
      <c r="BH89">
        <f t="shared" si="169"/>
        <v>8.681309503925172E-2</v>
      </c>
      <c r="BI89">
        <f t="shared" si="170"/>
        <v>0</v>
      </c>
      <c r="BJ89">
        <f t="shared" si="171"/>
        <v>0.81866992189438381</v>
      </c>
      <c r="BK89">
        <f t="shared" si="172"/>
        <v>1.0449842539062082E-2</v>
      </c>
      <c r="BL89">
        <f t="shared" si="173"/>
        <v>2.3964791492217083E-3</v>
      </c>
      <c r="BM89">
        <f t="shared" si="174"/>
        <v>9.1039564723775248E-4</v>
      </c>
      <c r="BN89">
        <f t="shared" si="175"/>
        <v>3.2269046401275274E-4</v>
      </c>
      <c r="BO89">
        <f t="shared" si="176"/>
        <v>0</v>
      </c>
      <c r="BP89">
        <f t="shared" si="177"/>
        <v>1.9178635649034517</v>
      </c>
      <c r="BQ89">
        <f t="shared" si="178"/>
        <v>2.0854303533783525</v>
      </c>
    </row>
    <row r="90" spans="1:69" x14ac:dyDescent="0.15">
      <c r="A90" t="s">
        <v>166</v>
      </c>
      <c r="B90">
        <v>1243</v>
      </c>
      <c r="C90">
        <f t="shared" si="135"/>
        <v>5.8309518948414594</v>
      </c>
      <c r="D90" s="1">
        <v>55.301000000000002</v>
      </c>
      <c r="E90" s="1">
        <v>0.125</v>
      </c>
      <c r="F90" s="1">
        <v>3.6680000000000001</v>
      </c>
      <c r="G90" s="1">
        <v>0.438</v>
      </c>
      <c r="H90" s="1">
        <v>6.202</v>
      </c>
      <c r="I90" s="1">
        <v>32.884</v>
      </c>
      <c r="J90" s="1">
        <v>0.64800000000000002</v>
      </c>
      <c r="K90" s="1">
        <v>0.16800000000000001</v>
      </c>
      <c r="L90" s="1">
        <v>7.2999999999999995E-2</v>
      </c>
      <c r="M90" s="1">
        <v>1.6E-2</v>
      </c>
      <c r="O90">
        <f t="shared" si="136"/>
        <v>99.52300000000001</v>
      </c>
      <c r="P90">
        <f t="shared" si="179"/>
        <v>24.453309558996509</v>
      </c>
      <c r="Q90" s="1">
        <v>55.805</v>
      </c>
      <c r="R90" s="1">
        <v>40.612000000000002</v>
      </c>
      <c r="S90" s="1">
        <v>10.949</v>
      </c>
      <c r="V90" s="37">
        <v>12</v>
      </c>
      <c r="W90" s="37">
        <v>4</v>
      </c>
      <c r="X90" s="15">
        <v>0</v>
      </c>
      <c r="Z90" s="14">
        <f t="shared" si="137"/>
        <v>1.918957012899724</v>
      </c>
      <c r="AA90" s="14">
        <f t="shared" si="138"/>
        <v>3.2629488408012913E-3</v>
      </c>
      <c r="AB90" s="14">
        <f t="shared" si="139"/>
        <v>0.15000014583508686</v>
      </c>
      <c r="AC90" s="14">
        <f t="shared" si="140"/>
        <v>1.201576086724789E-2</v>
      </c>
      <c r="AD90" s="14">
        <f t="shared" si="141"/>
        <v>0</v>
      </c>
      <c r="AE90" s="14">
        <f t="shared" si="142"/>
        <v>0.1799713784850222</v>
      </c>
      <c r="AF90" s="14">
        <f t="shared" si="143"/>
        <v>1.700961033331454</v>
      </c>
      <c r="AG90" s="14">
        <f t="shared" si="144"/>
        <v>2.4090694580475486E-2</v>
      </c>
      <c r="AH90" s="14">
        <f t="shared" si="145"/>
        <v>4.9373759868351812E-3</v>
      </c>
      <c r="AI90" s="14">
        <f t="shared" si="146"/>
        <v>2.0375407605251182E-3</v>
      </c>
      <c r="AJ90" s="14">
        <f t="shared" si="147"/>
        <v>1.0763866422697982E-3</v>
      </c>
      <c r="AK90" s="14">
        <f t="shared" si="148"/>
        <v>0</v>
      </c>
      <c r="AL90" s="14">
        <f t="shared" si="149"/>
        <v>3.9973102782294414</v>
      </c>
      <c r="AM90" s="14">
        <f t="shared" si="150"/>
        <v>0.90431799816176384</v>
      </c>
      <c r="AN90" s="11">
        <f t="shared" si="151"/>
        <v>0</v>
      </c>
      <c r="AP90">
        <f t="shared" si="152"/>
        <v>55.301000000000002</v>
      </c>
      <c r="AQ90">
        <f t="shared" si="153"/>
        <v>0.125</v>
      </c>
      <c r="AR90">
        <f t="shared" si="154"/>
        <v>3.6680000000000001</v>
      </c>
      <c r="AS90">
        <f t="shared" si="155"/>
        <v>0.438</v>
      </c>
      <c r="AT90">
        <f t="shared" si="156"/>
        <v>0</v>
      </c>
      <c r="AU90">
        <f t="shared" si="157"/>
        <v>6.202</v>
      </c>
      <c r="AV90">
        <f t="shared" si="158"/>
        <v>32.884</v>
      </c>
      <c r="AW90">
        <f t="shared" si="159"/>
        <v>0.64800000000000002</v>
      </c>
      <c r="AX90">
        <f t="shared" si="160"/>
        <v>0.16800000000000001</v>
      </c>
      <c r="AY90">
        <f t="shared" si="161"/>
        <v>7.2999999999999995E-2</v>
      </c>
      <c r="AZ90">
        <f t="shared" si="162"/>
        <v>1.6E-2</v>
      </c>
      <c r="BA90">
        <f t="shared" si="163"/>
        <v>0</v>
      </c>
      <c r="BB90">
        <f t="shared" si="164"/>
        <v>99.52300000000001</v>
      </c>
      <c r="BD90">
        <f t="shared" si="165"/>
        <v>0.92045605858854862</v>
      </c>
      <c r="BE90">
        <f t="shared" si="166"/>
        <v>1.5651215786442292E-3</v>
      </c>
      <c r="BF90">
        <f t="shared" si="167"/>
        <v>7.1949784229109456E-2</v>
      </c>
      <c r="BG90">
        <f t="shared" si="168"/>
        <v>5.7635370748075525E-3</v>
      </c>
      <c r="BH90">
        <f t="shared" si="169"/>
        <v>8.6325928400423149E-2</v>
      </c>
      <c r="BI90">
        <f t="shared" si="170"/>
        <v>0</v>
      </c>
      <c r="BJ90">
        <f t="shared" si="171"/>
        <v>0.81589106896517505</v>
      </c>
      <c r="BK90">
        <f t="shared" si="172"/>
        <v>1.1555457278689812E-2</v>
      </c>
      <c r="BL90">
        <f t="shared" si="173"/>
        <v>2.3682852768779237E-3</v>
      </c>
      <c r="BM90">
        <f t="shared" si="174"/>
        <v>9.7733650365229292E-4</v>
      </c>
      <c r="BN90">
        <f t="shared" si="175"/>
        <v>5.1630474242040432E-4</v>
      </c>
      <c r="BO90">
        <f t="shared" si="176"/>
        <v>0</v>
      </c>
      <c r="BP90">
        <f t="shared" si="177"/>
        <v>1.9173688826383484</v>
      </c>
      <c r="BQ90">
        <f t="shared" si="178"/>
        <v>2.0847893769554875</v>
      </c>
    </row>
    <row r="91" spans="1:69" x14ac:dyDescent="0.15">
      <c r="A91" t="s">
        <v>167</v>
      </c>
      <c r="B91">
        <v>1244</v>
      </c>
      <c r="C91">
        <f t="shared" si="135"/>
        <v>6.4031242374334605</v>
      </c>
      <c r="D91" s="1">
        <v>55.283000000000001</v>
      </c>
      <c r="E91" s="1">
        <v>0.112</v>
      </c>
      <c r="F91" s="1">
        <v>3.68</v>
      </c>
      <c r="G91" s="1">
        <v>0.436</v>
      </c>
      <c r="H91" s="1">
        <v>6.2119999999999997</v>
      </c>
      <c r="I91" s="1">
        <v>32.920999999999999</v>
      </c>
      <c r="J91" s="1">
        <v>0.629</v>
      </c>
      <c r="K91" s="1">
        <v>0.17399999999999999</v>
      </c>
      <c r="L91" s="1">
        <v>7.2999999999999995E-2</v>
      </c>
      <c r="M91" s="1">
        <v>1.2999999999999999E-2</v>
      </c>
      <c r="O91">
        <f t="shared" si="136"/>
        <v>99.533000000000015</v>
      </c>
      <c r="P91">
        <f t="shared" si="179"/>
        <v>24.454528168039637</v>
      </c>
      <c r="Q91" s="1">
        <v>55.801000000000002</v>
      </c>
      <c r="R91" s="1">
        <v>40.606999999999999</v>
      </c>
      <c r="S91" s="1">
        <v>10.949</v>
      </c>
      <c r="V91" s="37">
        <v>12</v>
      </c>
      <c r="W91" s="37">
        <v>4</v>
      </c>
      <c r="X91" s="15">
        <v>0</v>
      </c>
      <c r="Z91" s="14">
        <f t="shared" si="137"/>
        <v>1.9182368152577411</v>
      </c>
      <c r="AA91" s="14">
        <f t="shared" si="138"/>
        <v>2.9234564734915681E-3</v>
      </c>
      <c r="AB91" s="14">
        <f t="shared" si="139"/>
        <v>0.15048337774962689</v>
      </c>
      <c r="AC91" s="14">
        <f t="shared" si="140"/>
        <v>1.196029834838507E-2</v>
      </c>
      <c r="AD91" s="14">
        <f t="shared" si="141"/>
        <v>0</v>
      </c>
      <c r="AE91" s="14">
        <f t="shared" si="142"/>
        <v>0.18025257856682828</v>
      </c>
      <c r="AF91" s="14">
        <f t="shared" si="143"/>
        <v>1.7027900419525539</v>
      </c>
      <c r="AG91" s="14">
        <f t="shared" si="144"/>
        <v>2.3383166342694429E-2</v>
      </c>
      <c r="AH91" s="14">
        <f t="shared" si="145"/>
        <v>5.1134560189520593E-3</v>
      </c>
      <c r="AI91" s="14">
        <f t="shared" si="146"/>
        <v>2.0374392265441943E-3</v>
      </c>
      <c r="AJ91" s="14">
        <f t="shared" si="147"/>
        <v>8.7452056588567355E-4</v>
      </c>
      <c r="AK91" s="14">
        <f t="shared" si="148"/>
        <v>0</v>
      </c>
      <c r="AL91" s="14">
        <f t="shared" si="149"/>
        <v>3.9980551505027027</v>
      </c>
      <c r="AM91" s="14">
        <f t="shared" si="150"/>
        <v>0.90427589019885757</v>
      </c>
      <c r="AN91" s="11">
        <f t="shared" si="151"/>
        <v>0</v>
      </c>
      <c r="AP91">
        <f t="shared" si="152"/>
        <v>55.283000000000001</v>
      </c>
      <c r="AQ91">
        <f t="shared" si="153"/>
        <v>0.112</v>
      </c>
      <c r="AR91">
        <f t="shared" si="154"/>
        <v>3.68</v>
      </c>
      <c r="AS91">
        <f t="shared" si="155"/>
        <v>0.436</v>
      </c>
      <c r="AT91">
        <f t="shared" si="156"/>
        <v>0</v>
      </c>
      <c r="AU91">
        <f t="shared" si="157"/>
        <v>6.2119999999999997</v>
      </c>
      <c r="AV91">
        <f t="shared" si="158"/>
        <v>32.920999999999999</v>
      </c>
      <c r="AW91">
        <f t="shared" si="159"/>
        <v>0.629</v>
      </c>
      <c r="AX91">
        <f t="shared" si="160"/>
        <v>0.17399999999999999</v>
      </c>
      <c r="AY91">
        <f t="shared" si="161"/>
        <v>7.2999999999999995E-2</v>
      </c>
      <c r="AZ91">
        <f t="shared" si="162"/>
        <v>1.2999999999999999E-2</v>
      </c>
      <c r="BA91">
        <f t="shared" si="163"/>
        <v>0</v>
      </c>
      <c r="BB91">
        <f t="shared" si="164"/>
        <v>99.533000000000015</v>
      </c>
      <c r="BD91">
        <f t="shared" si="165"/>
        <v>0.9201564580559255</v>
      </c>
      <c r="BE91">
        <f t="shared" si="166"/>
        <v>1.4023489344652292E-3</v>
      </c>
      <c r="BF91">
        <f t="shared" si="167"/>
        <v>7.2185170655158892E-2</v>
      </c>
      <c r="BG91">
        <f t="shared" si="168"/>
        <v>5.7372195539180208E-3</v>
      </c>
      <c r="BH91">
        <f t="shared" si="169"/>
        <v>8.6465118868659874E-2</v>
      </c>
      <c r="BI91">
        <f t="shared" si="170"/>
        <v>0</v>
      </c>
      <c r="BJ91">
        <f t="shared" si="171"/>
        <v>0.81680908287928855</v>
      </c>
      <c r="BK91">
        <f t="shared" si="172"/>
        <v>1.1216639858481314E-2</v>
      </c>
      <c r="BL91">
        <f t="shared" si="173"/>
        <v>2.4528668939092775E-3</v>
      </c>
      <c r="BM91">
        <f t="shared" si="174"/>
        <v>9.7733650365229292E-4</v>
      </c>
      <c r="BN91">
        <f t="shared" si="175"/>
        <v>4.1949760321657848E-4</v>
      </c>
      <c r="BO91">
        <f t="shared" si="176"/>
        <v>0</v>
      </c>
      <c r="BP91">
        <f t="shared" si="177"/>
        <v>1.9178217398066755</v>
      </c>
      <c r="BQ91">
        <f t="shared" si="178"/>
        <v>2.084685488498907</v>
      </c>
    </row>
    <row r="92" spans="1:69" x14ac:dyDescent="0.15">
      <c r="A92" t="s">
        <v>168</v>
      </c>
      <c r="B92">
        <v>1245</v>
      </c>
      <c r="C92">
        <f t="shared" si="135"/>
        <v>5.8309518948475532</v>
      </c>
      <c r="D92" s="1">
        <v>55.222999999999999</v>
      </c>
      <c r="E92" s="1">
        <v>0.114</v>
      </c>
      <c r="F92" s="1">
        <v>3.6970000000000001</v>
      </c>
      <c r="G92" s="1">
        <v>0.44400000000000001</v>
      </c>
      <c r="H92" s="1">
        <v>6.242</v>
      </c>
      <c r="I92" s="1">
        <v>32.866</v>
      </c>
      <c r="J92" s="1">
        <v>0.65200000000000002</v>
      </c>
      <c r="K92" s="1">
        <v>0.17399999999999999</v>
      </c>
      <c r="L92" s="1">
        <v>7.8E-2</v>
      </c>
      <c r="M92" s="1">
        <v>1.2999999999999999E-2</v>
      </c>
      <c r="O92">
        <f t="shared" si="136"/>
        <v>99.503000000000014</v>
      </c>
      <c r="P92">
        <f t="shared" si="179"/>
        <v>24.439581619458476</v>
      </c>
      <c r="Q92" s="1">
        <v>55.798000000000002</v>
      </c>
      <c r="R92" s="1">
        <v>40.601999999999997</v>
      </c>
      <c r="S92" s="1">
        <v>10.949</v>
      </c>
      <c r="V92" s="37">
        <v>12</v>
      </c>
      <c r="W92" s="37">
        <v>4</v>
      </c>
      <c r="X92" s="15">
        <v>0</v>
      </c>
      <c r="Z92" s="14">
        <f t="shared" si="137"/>
        <v>1.9173267711426665</v>
      </c>
      <c r="AA92" s="14">
        <f t="shared" si="138"/>
        <v>2.9774808825028605E-3</v>
      </c>
      <c r="AB92" s="14">
        <f t="shared" si="139"/>
        <v>0.15127100199851609</v>
      </c>
      <c r="AC92" s="14">
        <f t="shared" si="140"/>
        <v>1.2187202152486511E-2</v>
      </c>
      <c r="AD92" s="14">
        <f t="shared" si="141"/>
        <v>0</v>
      </c>
      <c r="AE92" s="14">
        <f t="shared" si="142"/>
        <v>0.1812338533082691</v>
      </c>
      <c r="AF92" s="14">
        <f t="shared" si="143"/>
        <v>1.7009848861417725</v>
      </c>
      <c r="AG92" s="14">
        <f t="shared" si="144"/>
        <v>2.4253018068824343E-2</v>
      </c>
      <c r="AH92" s="14">
        <f t="shared" si="145"/>
        <v>5.1165832622901385E-3</v>
      </c>
      <c r="AI92" s="14">
        <f t="shared" si="146"/>
        <v>2.178321243184473E-3</v>
      </c>
      <c r="AJ92" s="14">
        <f t="shared" si="147"/>
        <v>8.7505539763225429E-4</v>
      </c>
      <c r="AK92" s="14">
        <f t="shared" si="148"/>
        <v>0</v>
      </c>
      <c r="AL92" s="14">
        <f t="shared" si="149"/>
        <v>3.998404173598145</v>
      </c>
      <c r="AM92" s="14">
        <f t="shared" si="150"/>
        <v>0.90371265065545825</v>
      </c>
      <c r="AN92" s="11">
        <f t="shared" si="151"/>
        <v>0</v>
      </c>
      <c r="AP92">
        <f t="shared" si="152"/>
        <v>55.222999999999999</v>
      </c>
      <c r="AQ92">
        <f t="shared" si="153"/>
        <v>0.114</v>
      </c>
      <c r="AR92">
        <f t="shared" si="154"/>
        <v>3.6970000000000001</v>
      </c>
      <c r="AS92">
        <f t="shared" si="155"/>
        <v>0.44400000000000001</v>
      </c>
      <c r="AT92">
        <f t="shared" si="156"/>
        <v>0</v>
      </c>
      <c r="AU92">
        <f t="shared" si="157"/>
        <v>6.242</v>
      </c>
      <c r="AV92">
        <f t="shared" si="158"/>
        <v>32.866</v>
      </c>
      <c r="AW92">
        <f t="shared" si="159"/>
        <v>0.65200000000000002</v>
      </c>
      <c r="AX92">
        <f t="shared" si="160"/>
        <v>0.17399999999999999</v>
      </c>
      <c r="AY92">
        <f t="shared" si="161"/>
        <v>7.8E-2</v>
      </c>
      <c r="AZ92">
        <f t="shared" si="162"/>
        <v>1.2999999999999999E-2</v>
      </c>
      <c r="BA92">
        <f t="shared" si="163"/>
        <v>0</v>
      </c>
      <c r="BB92">
        <f t="shared" si="164"/>
        <v>99.503000000000014</v>
      </c>
      <c r="BD92">
        <f t="shared" si="165"/>
        <v>0.9191577896138482</v>
      </c>
      <c r="BE92">
        <f t="shared" si="166"/>
        <v>1.427390879723537E-3</v>
      </c>
      <c r="BF92">
        <f t="shared" si="167"/>
        <v>7.2518634758728925E-2</v>
      </c>
      <c r="BG92">
        <f t="shared" si="168"/>
        <v>5.8424896374761493E-3</v>
      </c>
      <c r="BH92">
        <f t="shared" si="169"/>
        <v>8.6882690273370089E-2</v>
      </c>
      <c r="BI92">
        <f t="shared" si="170"/>
        <v>0</v>
      </c>
      <c r="BJ92">
        <f t="shared" si="171"/>
        <v>0.8154444676015522</v>
      </c>
      <c r="BK92">
        <f t="shared" si="172"/>
        <v>1.16267872618916E-2</v>
      </c>
      <c r="BL92">
        <f t="shared" si="173"/>
        <v>2.4528668939092775E-3</v>
      </c>
      <c r="BM92">
        <f t="shared" si="174"/>
        <v>1.0442773600668337E-3</v>
      </c>
      <c r="BN92">
        <f t="shared" si="175"/>
        <v>4.1949760321657848E-4</v>
      </c>
      <c r="BO92">
        <f t="shared" si="176"/>
        <v>0</v>
      </c>
      <c r="BP92">
        <f t="shared" si="177"/>
        <v>1.9168168918837831</v>
      </c>
      <c r="BQ92">
        <f t="shared" si="178"/>
        <v>2.0859604224734514</v>
      </c>
    </row>
    <row r="93" spans="1:69" x14ac:dyDescent="0.15">
      <c r="A93" t="s">
        <v>169</v>
      </c>
      <c r="B93">
        <v>1246</v>
      </c>
      <c r="C93">
        <f t="shared" si="135"/>
        <v>6.403124237432352</v>
      </c>
      <c r="D93" s="1">
        <v>55.374000000000002</v>
      </c>
      <c r="E93" s="1">
        <v>0.125</v>
      </c>
      <c r="F93" s="1">
        <v>3.6659999999999999</v>
      </c>
      <c r="G93" s="1">
        <v>0.437</v>
      </c>
      <c r="H93" s="1">
        <v>6.2249999999999996</v>
      </c>
      <c r="I93" s="1">
        <v>32.920999999999999</v>
      </c>
      <c r="J93" s="1">
        <v>0.59</v>
      </c>
      <c r="K93" s="1">
        <v>0.17199999999999999</v>
      </c>
      <c r="L93" s="1">
        <v>0.08</v>
      </c>
      <c r="M93" s="1">
        <v>1.9E-2</v>
      </c>
      <c r="O93">
        <f t="shared" si="136"/>
        <v>99.608999999999995</v>
      </c>
      <c r="P93">
        <f t="shared" si="179"/>
        <v>24.476708395165577</v>
      </c>
      <c r="Q93" s="1">
        <v>55.793999999999997</v>
      </c>
      <c r="R93" s="1">
        <v>40.597000000000001</v>
      </c>
      <c r="S93" s="1">
        <v>10.949</v>
      </c>
      <c r="V93" s="37">
        <v>12</v>
      </c>
      <c r="W93" s="37">
        <v>4</v>
      </c>
      <c r="X93" s="15">
        <v>0</v>
      </c>
      <c r="Z93" s="14">
        <f t="shared" si="137"/>
        <v>1.9196532550113408</v>
      </c>
      <c r="AA93" s="14">
        <f t="shared" si="138"/>
        <v>3.2598295812946072E-3</v>
      </c>
      <c r="AB93" s="14">
        <f t="shared" si="139"/>
        <v>0.14977504085982721</v>
      </c>
      <c r="AC93" s="14">
        <f t="shared" si="140"/>
        <v>1.1976867221415936E-2</v>
      </c>
      <c r="AD93" s="14">
        <f t="shared" si="141"/>
        <v>0</v>
      </c>
      <c r="AE93" s="14">
        <f t="shared" si="142"/>
        <v>0.18046611487550551</v>
      </c>
      <c r="AF93" s="14">
        <f t="shared" si="143"/>
        <v>1.7012470129934087</v>
      </c>
      <c r="AG93" s="14">
        <f t="shared" si="144"/>
        <v>2.1913460197570973E-2</v>
      </c>
      <c r="AH93" s="14">
        <f t="shared" si="145"/>
        <v>5.0501002276851547E-3</v>
      </c>
      <c r="AI93" s="14">
        <f t="shared" si="146"/>
        <v>2.2307867903920064E-3</v>
      </c>
      <c r="AJ93" s="14">
        <f t="shared" si="147"/>
        <v>1.2769872166053483E-3</v>
      </c>
      <c r="AK93" s="14">
        <f t="shared" si="148"/>
        <v>0</v>
      </c>
      <c r="AL93" s="14">
        <f t="shared" si="149"/>
        <v>3.9968494549750453</v>
      </c>
      <c r="AM93" s="14">
        <f t="shared" si="150"/>
        <v>0.90409477820889317</v>
      </c>
      <c r="AN93" s="11">
        <f t="shared" si="151"/>
        <v>0</v>
      </c>
      <c r="AP93">
        <f t="shared" si="152"/>
        <v>55.374000000000002</v>
      </c>
      <c r="AQ93">
        <f t="shared" si="153"/>
        <v>0.125</v>
      </c>
      <c r="AR93">
        <f t="shared" si="154"/>
        <v>3.6659999999999999</v>
      </c>
      <c r="AS93">
        <f t="shared" si="155"/>
        <v>0.437</v>
      </c>
      <c r="AT93">
        <f t="shared" si="156"/>
        <v>0</v>
      </c>
      <c r="AU93">
        <f t="shared" si="157"/>
        <v>6.2249999999999988</v>
      </c>
      <c r="AV93">
        <f t="shared" si="158"/>
        <v>32.920999999999999</v>
      </c>
      <c r="AW93">
        <f t="shared" si="159"/>
        <v>0.59</v>
      </c>
      <c r="AX93">
        <f t="shared" si="160"/>
        <v>0.17199999999999999</v>
      </c>
      <c r="AY93">
        <f t="shared" si="161"/>
        <v>0.08</v>
      </c>
      <c r="AZ93">
        <f t="shared" si="162"/>
        <v>1.9E-2</v>
      </c>
      <c r="BA93">
        <f t="shared" si="163"/>
        <v>0</v>
      </c>
      <c r="BB93">
        <f t="shared" si="164"/>
        <v>99.608999999999995</v>
      </c>
      <c r="BD93">
        <f t="shared" si="165"/>
        <v>0.92167110519307593</v>
      </c>
      <c r="BE93">
        <f t="shared" si="166"/>
        <v>1.5651215786442292E-3</v>
      </c>
      <c r="BF93">
        <f t="shared" si="167"/>
        <v>7.1910553158101215E-2</v>
      </c>
      <c r="BG93">
        <f t="shared" si="168"/>
        <v>5.7503783143627871E-3</v>
      </c>
      <c r="BH93">
        <f t="shared" si="169"/>
        <v>8.6646066477367625E-2</v>
      </c>
      <c r="BI93">
        <f t="shared" si="170"/>
        <v>0</v>
      </c>
      <c r="BJ93">
        <f t="shared" si="171"/>
        <v>0.81680908287928855</v>
      </c>
      <c r="BK93">
        <f t="shared" si="172"/>
        <v>1.0521172522263872E-2</v>
      </c>
      <c r="BL93">
        <f t="shared" si="173"/>
        <v>2.4246730215654929E-3</v>
      </c>
      <c r="BM93">
        <f t="shared" si="174"/>
        <v>1.07105370263265E-3</v>
      </c>
      <c r="BN93">
        <f t="shared" si="175"/>
        <v>6.1311188162423017E-4</v>
      </c>
      <c r="BO93">
        <f t="shared" si="176"/>
        <v>0</v>
      </c>
      <c r="BP93">
        <f t="shared" si="177"/>
        <v>1.9189823187289263</v>
      </c>
      <c r="BQ93">
        <f t="shared" si="178"/>
        <v>2.0827963947174006</v>
      </c>
    </row>
    <row r="94" spans="1:69" x14ac:dyDescent="0.15">
      <c r="A94" t="s">
        <v>170</v>
      </c>
      <c r="B94">
        <v>1247</v>
      </c>
      <c r="C94">
        <f t="shared" si="135"/>
        <v>5.8309518948475532</v>
      </c>
      <c r="D94" s="1">
        <v>55.313000000000002</v>
      </c>
      <c r="E94" s="1">
        <v>0.13100000000000001</v>
      </c>
      <c r="F94" s="1">
        <v>3.7130000000000001</v>
      </c>
      <c r="G94" s="1">
        <v>0.44</v>
      </c>
      <c r="H94" s="1">
        <v>6.2160000000000002</v>
      </c>
      <c r="I94" s="1">
        <v>32.787999999999997</v>
      </c>
      <c r="J94" s="1">
        <v>0.76100000000000001</v>
      </c>
      <c r="K94" s="1">
        <v>0.16500000000000001</v>
      </c>
      <c r="L94" s="1">
        <v>8.1000000000000003E-2</v>
      </c>
      <c r="M94" s="1">
        <v>7.0000000000000001E-3</v>
      </c>
      <c r="O94">
        <f t="shared" si="136"/>
        <v>99.615000000000009</v>
      </c>
      <c r="P94">
        <f t="shared" si="179"/>
        <v>24.467421779473451</v>
      </c>
      <c r="Q94" s="1">
        <v>55.790999999999997</v>
      </c>
      <c r="R94" s="1">
        <v>40.591999999999999</v>
      </c>
      <c r="S94" s="1">
        <v>10.949</v>
      </c>
      <c r="V94" s="37">
        <v>12</v>
      </c>
      <c r="W94" s="37">
        <v>4</v>
      </c>
      <c r="X94" s="15">
        <v>0</v>
      </c>
      <c r="Z94" s="14">
        <f t="shared" si="137"/>
        <v>1.9182663671435547</v>
      </c>
      <c r="AA94" s="14">
        <f t="shared" si="138"/>
        <v>3.4175980591972244E-3</v>
      </c>
      <c r="AB94" s="14">
        <f t="shared" si="139"/>
        <v>0.15175280965299587</v>
      </c>
      <c r="AC94" s="14">
        <f t="shared" si="140"/>
        <v>1.2063665307648507E-2</v>
      </c>
      <c r="AD94" s="14">
        <f t="shared" si="141"/>
        <v>0</v>
      </c>
      <c r="AE94" s="14">
        <f t="shared" si="142"/>
        <v>0.18027359693668085</v>
      </c>
      <c r="AF94" s="14">
        <f t="shared" si="143"/>
        <v>1.695017118526597</v>
      </c>
      <c r="AG94" s="14">
        <f t="shared" si="144"/>
        <v>2.8275377363440511E-2</v>
      </c>
      <c r="AH94" s="14">
        <f t="shared" si="145"/>
        <v>4.8464116516186186E-3</v>
      </c>
      <c r="AI94" s="14">
        <f t="shared" si="146"/>
        <v>2.259528904618609E-3</v>
      </c>
      <c r="AJ94" s="14">
        <f t="shared" si="147"/>
        <v>4.7064754114877204E-4</v>
      </c>
      <c r="AK94" s="14">
        <f t="shared" si="148"/>
        <v>0</v>
      </c>
      <c r="AL94" s="14">
        <f t="shared" si="149"/>
        <v>3.9966431210875002</v>
      </c>
      <c r="AM94" s="14">
        <f t="shared" si="150"/>
        <v>0.90386898657889136</v>
      </c>
      <c r="AN94" s="11">
        <f t="shared" si="151"/>
        <v>0</v>
      </c>
      <c r="AP94">
        <f t="shared" si="152"/>
        <v>55.313000000000002</v>
      </c>
      <c r="AQ94">
        <f t="shared" si="153"/>
        <v>0.13100000000000001</v>
      </c>
      <c r="AR94">
        <f t="shared" si="154"/>
        <v>3.7130000000000001</v>
      </c>
      <c r="AS94">
        <f t="shared" si="155"/>
        <v>0.44</v>
      </c>
      <c r="AT94">
        <f t="shared" si="156"/>
        <v>0</v>
      </c>
      <c r="AU94">
        <f t="shared" si="157"/>
        <v>6.2160000000000002</v>
      </c>
      <c r="AV94">
        <f t="shared" si="158"/>
        <v>32.787999999999997</v>
      </c>
      <c r="AW94">
        <f t="shared" si="159"/>
        <v>0.76100000000000001</v>
      </c>
      <c r="AX94">
        <f t="shared" si="160"/>
        <v>0.16500000000000001</v>
      </c>
      <c r="AY94">
        <f t="shared" si="161"/>
        <v>8.1000000000000003E-2</v>
      </c>
      <c r="AZ94">
        <f t="shared" si="162"/>
        <v>7.0000000000000001E-3</v>
      </c>
      <c r="BA94">
        <f t="shared" si="163"/>
        <v>0</v>
      </c>
      <c r="BB94">
        <f t="shared" si="164"/>
        <v>99.615000000000009</v>
      </c>
      <c r="BD94">
        <f t="shared" si="165"/>
        <v>0.92065579227696415</v>
      </c>
      <c r="BE94">
        <f t="shared" si="166"/>
        <v>1.640247414419152E-3</v>
      </c>
      <c r="BF94">
        <f t="shared" si="167"/>
        <v>7.2832483326794831E-2</v>
      </c>
      <c r="BG94">
        <f t="shared" si="168"/>
        <v>5.7898545956970851E-3</v>
      </c>
      <c r="BH94">
        <f t="shared" si="169"/>
        <v>8.6520795055954572E-2</v>
      </c>
      <c r="BI94">
        <f t="shared" si="170"/>
        <v>0</v>
      </c>
      <c r="BJ94">
        <f t="shared" si="171"/>
        <v>0.81350919502585317</v>
      </c>
      <c r="BK94">
        <f t="shared" si="172"/>
        <v>1.357052930414035E-2</v>
      </c>
      <c r="BL94">
        <f t="shared" si="173"/>
        <v>2.3259944683622462E-3</v>
      </c>
      <c r="BM94">
        <f t="shared" si="174"/>
        <v>1.084441873915558E-3</v>
      </c>
      <c r="BN94">
        <f t="shared" si="175"/>
        <v>2.258833248089269E-4</v>
      </c>
      <c r="BO94">
        <f t="shared" si="176"/>
        <v>0</v>
      </c>
      <c r="BP94">
        <f t="shared" si="177"/>
        <v>1.91815521666691</v>
      </c>
      <c r="BQ94">
        <f t="shared" si="178"/>
        <v>2.0835869205789734</v>
      </c>
    </row>
    <row r="95" spans="1:69" x14ac:dyDescent="0.15">
      <c r="A95" t="s">
        <v>171</v>
      </c>
      <c r="B95">
        <v>1248</v>
      </c>
      <c r="C95">
        <f t="shared" si="135"/>
        <v>6.4031242374279129</v>
      </c>
      <c r="D95" s="1">
        <v>55.167000000000002</v>
      </c>
      <c r="E95" s="1">
        <v>0.13900000000000001</v>
      </c>
      <c r="F95" s="1">
        <v>3.7330000000000001</v>
      </c>
      <c r="G95" s="1">
        <v>0.45300000000000001</v>
      </c>
      <c r="H95" s="1">
        <v>6.1059999999999999</v>
      </c>
      <c r="I95" s="1">
        <v>32.343000000000004</v>
      </c>
      <c r="J95" s="1">
        <v>1.264</v>
      </c>
      <c r="K95" s="1">
        <v>0.16300000000000001</v>
      </c>
      <c r="L95" s="1">
        <v>9.0999999999999998E-2</v>
      </c>
      <c r="M95" s="1">
        <v>0.03</v>
      </c>
      <c r="O95">
        <f t="shared" si="136"/>
        <v>99.48899999999999</v>
      </c>
      <c r="P95">
        <f t="shared" si="179"/>
        <v>24.408452066360944</v>
      </c>
      <c r="Q95" s="1">
        <v>55.786999999999999</v>
      </c>
      <c r="R95" s="1">
        <v>40.587000000000003</v>
      </c>
      <c r="S95" s="1">
        <v>10.949</v>
      </c>
      <c r="V95" s="37">
        <v>12</v>
      </c>
      <c r="W95" s="37">
        <v>4</v>
      </c>
      <c r="X95" s="15">
        <v>0</v>
      </c>
      <c r="Z95" s="14">
        <f t="shared" si="137"/>
        <v>1.9178252685263826</v>
      </c>
      <c r="AA95" s="14">
        <f t="shared" si="138"/>
        <v>3.6350673292569295E-3</v>
      </c>
      <c r="AB95" s="14">
        <f t="shared" si="139"/>
        <v>0.15293882585634005</v>
      </c>
      <c r="AC95" s="14">
        <f t="shared" si="140"/>
        <v>1.2450098161063279E-2</v>
      </c>
      <c r="AD95" s="14">
        <f t="shared" si="141"/>
        <v>0</v>
      </c>
      <c r="AE95" s="14">
        <f t="shared" si="142"/>
        <v>0.17751125263474113</v>
      </c>
      <c r="AF95" s="14">
        <f t="shared" si="143"/>
        <v>1.6760517866839302</v>
      </c>
      <c r="AG95" s="14">
        <f t="shared" si="144"/>
        <v>4.7078085929498886E-2</v>
      </c>
      <c r="AH95" s="14">
        <f t="shared" si="145"/>
        <v>4.7992340549306211E-3</v>
      </c>
      <c r="AI95" s="14">
        <f t="shared" si="146"/>
        <v>2.5446159503838498E-3</v>
      </c>
      <c r="AJ95" s="14">
        <f t="shared" si="147"/>
        <v>2.0219340182627285E-3</v>
      </c>
      <c r="AK95" s="14">
        <f t="shared" si="148"/>
        <v>0</v>
      </c>
      <c r="AL95" s="14">
        <f t="shared" si="149"/>
        <v>3.9968561691447904</v>
      </c>
      <c r="AM95" s="14">
        <f t="shared" si="150"/>
        <v>0.90423241677283861</v>
      </c>
      <c r="AN95" s="11">
        <f t="shared" si="151"/>
        <v>0</v>
      </c>
      <c r="AP95">
        <f t="shared" si="152"/>
        <v>55.167000000000002</v>
      </c>
      <c r="AQ95">
        <f t="shared" si="153"/>
        <v>0.13900000000000001</v>
      </c>
      <c r="AR95">
        <f t="shared" si="154"/>
        <v>3.7330000000000001</v>
      </c>
      <c r="AS95">
        <f t="shared" si="155"/>
        <v>0.45300000000000001</v>
      </c>
      <c r="AT95">
        <f t="shared" si="156"/>
        <v>0</v>
      </c>
      <c r="AU95">
        <f t="shared" si="157"/>
        <v>6.1059999999999999</v>
      </c>
      <c r="AV95">
        <f t="shared" si="158"/>
        <v>32.343000000000004</v>
      </c>
      <c r="AW95">
        <f t="shared" si="159"/>
        <v>1.264</v>
      </c>
      <c r="AX95">
        <f t="shared" si="160"/>
        <v>0.16300000000000001</v>
      </c>
      <c r="AY95">
        <f t="shared" si="161"/>
        <v>9.0999999999999998E-2</v>
      </c>
      <c r="AZ95">
        <f t="shared" si="162"/>
        <v>0.03</v>
      </c>
      <c r="BA95">
        <f t="shared" si="163"/>
        <v>0</v>
      </c>
      <c r="BB95">
        <f t="shared" si="164"/>
        <v>99.48899999999999</v>
      </c>
      <c r="BD95">
        <f t="shared" si="165"/>
        <v>0.91822569906790952</v>
      </c>
      <c r="BE95">
        <f t="shared" si="166"/>
        <v>1.7404151954523829E-3</v>
      </c>
      <c r="BF95">
        <f t="shared" si="167"/>
        <v>7.3224794036877219E-2</v>
      </c>
      <c r="BG95">
        <f t="shared" si="168"/>
        <v>5.9609184814790441E-3</v>
      </c>
      <c r="BH95">
        <f t="shared" si="169"/>
        <v>8.4989699905350491E-2</v>
      </c>
      <c r="BI95">
        <f t="shared" si="170"/>
        <v>0</v>
      </c>
      <c r="BJ95">
        <f t="shared" si="171"/>
        <v>0.80246821686962222</v>
      </c>
      <c r="BK95">
        <f t="shared" si="172"/>
        <v>2.2540274691765311E-2</v>
      </c>
      <c r="BL95">
        <f t="shared" si="173"/>
        <v>2.2978005960184616E-3</v>
      </c>
      <c r="BM95">
        <f t="shared" si="174"/>
        <v>1.2183235867446393E-3</v>
      </c>
      <c r="BN95">
        <f t="shared" si="175"/>
        <v>9.6807139203825812E-4</v>
      </c>
      <c r="BO95">
        <f t="shared" si="176"/>
        <v>0</v>
      </c>
      <c r="BP95">
        <f t="shared" si="177"/>
        <v>1.9136342138232576</v>
      </c>
      <c r="BQ95">
        <f t="shared" si="178"/>
        <v>2.088620772075064</v>
      </c>
    </row>
    <row r="96" spans="1:69" x14ac:dyDescent="0.15">
      <c r="A96" t="s">
        <v>172</v>
      </c>
      <c r="B96">
        <v>1249</v>
      </c>
      <c r="C96">
        <f t="shared" si="135"/>
        <v>5.3851648071377864</v>
      </c>
      <c r="D96" s="1">
        <v>55.271000000000001</v>
      </c>
      <c r="E96" s="1">
        <v>0.128</v>
      </c>
      <c r="F96" s="1">
        <v>3.7250000000000001</v>
      </c>
      <c r="G96" s="1">
        <v>0.434</v>
      </c>
      <c r="H96" s="1">
        <v>6.16</v>
      </c>
      <c r="I96" s="1">
        <v>32.728999999999999</v>
      </c>
      <c r="J96" s="1">
        <v>0.98199999999999998</v>
      </c>
      <c r="K96" s="1">
        <v>0.16600000000000001</v>
      </c>
      <c r="L96" s="1">
        <v>7.9000000000000001E-2</v>
      </c>
      <c r="M96" s="1">
        <v>0.02</v>
      </c>
      <c r="O96">
        <f t="shared" si="136"/>
        <v>99.693999999999988</v>
      </c>
      <c r="P96">
        <f t="shared" si="179"/>
        <v>24.472996556840013</v>
      </c>
      <c r="Q96" s="1">
        <v>55.784999999999997</v>
      </c>
      <c r="R96" s="1">
        <v>40.582000000000001</v>
      </c>
      <c r="S96" s="1">
        <v>10.949</v>
      </c>
      <c r="V96" s="37">
        <v>12</v>
      </c>
      <c r="W96" s="37">
        <v>4</v>
      </c>
      <c r="X96" s="15">
        <v>0</v>
      </c>
      <c r="Z96" s="14">
        <f t="shared" si="137"/>
        <v>1.9163731625315679</v>
      </c>
      <c r="AA96" s="14">
        <f t="shared" si="138"/>
        <v>3.3385717782218097E-3</v>
      </c>
      <c r="AB96" s="14">
        <f t="shared" si="139"/>
        <v>0.15220857778280084</v>
      </c>
      <c r="AC96" s="14">
        <f t="shared" si="140"/>
        <v>1.1896450235164212E-2</v>
      </c>
      <c r="AD96" s="14">
        <f t="shared" si="141"/>
        <v>0</v>
      </c>
      <c r="AE96" s="14">
        <f t="shared" si="142"/>
        <v>0.17860881536939985</v>
      </c>
      <c r="AF96" s="14">
        <f t="shared" si="143"/>
        <v>1.6915816206725385</v>
      </c>
      <c r="AG96" s="14">
        <f t="shared" si="144"/>
        <v>3.6478443593412957E-2</v>
      </c>
      <c r="AH96" s="14">
        <f t="shared" si="145"/>
        <v>4.8746731740052307E-3</v>
      </c>
      <c r="AI96" s="14">
        <f t="shared" si="146"/>
        <v>2.2032360713563565E-3</v>
      </c>
      <c r="AJ96" s="14">
        <f t="shared" si="147"/>
        <v>1.3444009455206886E-3</v>
      </c>
      <c r="AK96" s="14">
        <f t="shared" si="148"/>
        <v>0</v>
      </c>
      <c r="AL96" s="14">
        <f t="shared" si="149"/>
        <v>3.9989079521539881</v>
      </c>
      <c r="AM96" s="14">
        <f t="shared" si="150"/>
        <v>0.90449699029185138</v>
      </c>
      <c r="AN96" s="11">
        <f t="shared" si="151"/>
        <v>0</v>
      </c>
      <c r="AP96">
        <f t="shared" si="152"/>
        <v>55.271000000000001</v>
      </c>
      <c r="AQ96">
        <f t="shared" si="153"/>
        <v>0.128</v>
      </c>
      <c r="AR96">
        <f t="shared" si="154"/>
        <v>3.7250000000000001</v>
      </c>
      <c r="AS96">
        <f t="shared" si="155"/>
        <v>0.434</v>
      </c>
      <c r="AT96">
        <f t="shared" si="156"/>
        <v>0</v>
      </c>
      <c r="AU96">
        <f t="shared" si="157"/>
        <v>6.160000000000001</v>
      </c>
      <c r="AV96">
        <f t="shared" si="158"/>
        <v>32.728999999999999</v>
      </c>
      <c r="AW96">
        <f t="shared" si="159"/>
        <v>0.98199999999999998</v>
      </c>
      <c r="AX96">
        <f t="shared" si="160"/>
        <v>0.16600000000000001</v>
      </c>
      <c r="AY96">
        <f t="shared" si="161"/>
        <v>7.9000000000000001E-2</v>
      </c>
      <c r="AZ96">
        <f t="shared" si="162"/>
        <v>0.02</v>
      </c>
      <c r="BA96">
        <f t="shared" si="163"/>
        <v>0</v>
      </c>
      <c r="BB96">
        <f t="shared" si="164"/>
        <v>99.693999999999988</v>
      </c>
      <c r="BD96">
        <f t="shared" si="165"/>
        <v>0.91995672436751008</v>
      </c>
      <c r="BE96">
        <f t="shared" si="166"/>
        <v>1.6026844965316906E-3</v>
      </c>
      <c r="BF96">
        <f t="shared" si="167"/>
        <v>7.3067869752844253E-2</v>
      </c>
      <c r="BG96">
        <f t="shared" si="168"/>
        <v>5.7109020330284883E-3</v>
      </c>
      <c r="BH96">
        <f t="shared" si="169"/>
        <v>8.5741328433828867E-2</v>
      </c>
      <c r="BI96">
        <f t="shared" si="170"/>
        <v>0</v>
      </c>
      <c r="BJ96">
        <f t="shared" si="171"/>
        <v>0.81204533500064502</v>
      </c>
      <c r="BK96">
        <f t="shared" si="172"/>
        <v>1.751151087603919E-2</v>
      </c>
      <c r="BL96">
        <f t="shared" si="173"/>
        <v>2.3400914045341387E-3</v>
      </c>
      <c r="BM96">
        <f t="shared" si="174"/>
        <v>1.0576655313497417E-3</v>
      </c>
      <c r="BN96">
        <f t="shared" si="175"/>
        <v>6.4538092802550549E-4</v>
      </c>
      <c r="BO96">
        <f t="shared" si="176"/>
        <v>0</v>
      </c>
      <c r="BP96">
        <f t="shared" si="177"/>
        <v>1.9196794928243368</v>
      </c>
      <c r="BQ96">
        <f t="shared" si="178"/>
        <v>2.0831122940583051</v>
      </c>
    </row>
    <row r="97" spans="1:69" x14ac:dyDescent="0.15">
      <c r="A97" t="s">
        <v>173</v>
      </c>
      <c r="B97">
        <v>1250</v>
      </c>
      <c r="C97">
        <f t="shared" si="135"/>
        <v>6.4031242374334605</v>
      </c>
      <c r="D97" s="1">
        <v>55.32</v>
      </c>
      <c r="E97" s="1">
        <v>0.123</v>
      </c>
      <c r="F97" s="1">
        <v>3.7080000000000002</v>
      </c>
      <c r="G97" s="1">
        <v>0.442</v>
      </c>
      <c r="H97" s="1">
        <v>6.2229999999999999</v>
      </c>
      <c r="I97" s="1">
        <v>32.951999999999998</v>
      </c>
      <c r="J97" s="1">
        <v>0.73899999999999999</v>
      </c>
      <c r="K97" s="1">
        <v>0.16300000000000001</v>
      </c>
      <c r="L97" s="1">
        <v>7.5999999999999998E-2</v>
      </c>
      <c r="M97" s="1">
        <v>1.6E-2</v>
      </c>
      <c r="O97">
        <f t="shared" si="136"/>
        <v>99.762</v>
      </c>
      <c r="P97">
        <f t="shared" si="179"/>
        <v>24.499278126918309</v>
      </c>
      <c r="Q97" s="1">
        <v>55.780999999999999</v>
      </c>
      <c r="R97" s="1">
        <v>40.576999999999998</v>
      </c>
      <c r="S97" s="1">
        <v>10.949</v>
      </c>
      <c r="V97" s="37">
        <v>12</v>
      </c>
      <c r="W97" s="37">
        <v>4</v>
      </c>
      <c r="X97" s="15">
        <v>0</v>
      </c>
      <c r="Z97" s="14">
        <f t="shared" si="137"/>
        <v>1.9160144961866348</v>
      </c>
      <c r="AA97" s="14">
        <f t="shared" si="138"/>
        <v>3.2047172697610505E-3</v>
      </c>
      <c r="AB97" s="14">
        <f t="shared" si="139"/>
        <v>0.15135139822450019</v>
      </c>
      <c r="AC97" s="14">
        <f t="shared" si="140"/>
        <v>1.210274249582074E-2</v>
      </c>
      <c r="AD97" s="14">
        <f t="shared" si="141"/>
        <v>0</v>
      </c>
      <c r="AE97" s="14">
        <f t="shared" si="142"/>
        <v>0.18024193448174508</v>
      </c>
      <c r="AF97" s="14">
        <f t="shared" si="143"/>
        <v>1.7012802553922144</v>
      </c>
      <c r="AG97" s="14">
        <f t="shared" si="144"/>
        <v>2.7422251645731748E-2</v>
      </c>
      <c r="AH97" s="14">
        <f t="shared" si="145"/>
        <v>4.7814418767021891E-3</v>
      </c>
      <c r="AI97" s="14">
        <f t="shared" si="146"/>
        <v>2.1172951139000239E-3</v>
      </c>
      <c r="AJ97" s="14">
        <f t="shared" si="147"/>
        <v>1.0743669928654784E-3</v>
      </c>
      <c r="AK97" s="14">
        <f t="shared" si="148"/>
        <v>0</v>
      </c>
      <c r="AL97" s="14">
        <f t="shared" si="149"/>
        <v>3.9995908996798764</v>
      </c>
      <c r="AM97" s="14">
        <f t="shared" si="150"/>
        <v>0.9042041941084844</v>
      </c>
      <c r="AN97" s="11">
        <f t="shared" si="151"/>
        <v>0</v>
      </c>
      <c r="AP97">
        <f t="shared" si="152"/>
        <v>55.32</v>
      </c>
      <c r="AQ97">
        <f t="shared" si="153"/>
        <v>0.123</v>
      </c>
      <c r="AR97">
        <f t="shared" si="154"/>
        <v>3.7080000000000002</v>
      </c>
      <c r="AS97">
        <f t="shared" si="155"/>
        <v>0.442</v>
      </c>
      <c r="AT97">
        <f t="shared" si="156"/>
        <v>0</v>
      </c>
      <c r="AU97">
        <f t="shared" si="157"/>
        <v>6.2229999999999999</v>
      </c>
      <c r="AV97">
        <f t="shared" si="158"/>
        <v>32.951999999999998</v>
      </c>
      <c r="AW97">
        <f t="shared" si="159"/>
        <v>0.73899999999999999</v>
      </c>
      <c r="AX97">
        <f t="shared" si="160"/>
        <v>0.16300000000000001</v>
      </c>
      <c r="AY97">
        <f t="shared" si="161"/>
        <v>7.5999999999999998E-2</v>
      </c>
      <c r="AZ97">
        <f t="shared" si="162"/>
        <v>1.6E-2</v>
      </c>
      <c r="BA97">
        <f t="shared" si="163"/>
        <v>0</v>
      </c>
      <c r="BB97">
        <f t="shared" si="164"/>
        <v>99.762</v>
      </c>
      <c r="BD97">
        <f t="shared" si="165"/>
        <v>0.92077230359520645</v>
      </c>
      <c r="BE97">
        <f t="shared" si="166"/>
        <v>1.5400796333859214E-3</v>
      </c>
      <c r="BF97">
        <f t="shared" si="167"/>
        <v>7.2734405649274234E-2</v>
      </c>
      <c r="BG97">
        <f t="shared" si="168"/>
        <v>5.8161721165866176E-3</v>
      </c>
      <c r="BH97">
        <f t="shared" si="169"/>
        <v>8.6618228383720283E-2</v>
      </c>
      <c r="BI97">
        <f t="shared" si="170"/>
        <v>0</v>
      </c>
      <c r="BJ97">
        <f t="shared" si="171"/>
        <v>0.81757822967219451</v>
      </c>
      <c r="BK97">
        <f t="shared" si="172"/>
        <v>1.317821439653051E-2</v>
      </c>
      <c r="BL97">
        <f t="shared" si="173"/>
        <v>2.2978005960184616E-3</v>
      </c>
      <c r="BM97">
        <f t="shared" si="174"/>
        <v>1.0175010175010174E-3</v>
      </c>
      <c r="BN97">
        <f t="shared" si="175"/>
        <v>5.1630474242040432E-4</v>
      </c>
      <c r="BO97">
        <f t="shared" si="176"/>
        <v>0</v>
      </c>
      <c r="BP97">
        <f t="shared" si="177"/>
        <v>1.9220692398028383</v>
      </c>
      <c r="BQ97">
        <f t="shared" si="178"/>
        <v>2.0808776379409437</v>
      </c>
    </row>
    <row r="98" spans="1:69" x14ac:dyDescent="0.15">
      <c r="A98" t="s">
        <v>174</v>
      </c>
      <c r="B98">
        <v>1251</v>
      </c>
      <c r="C98">
        <f t="shared" si="135"/>
        <v>5.8309518948414594</v>
      </c>
      <c r="D98" s="1">
        <v>55.244999999999997</v>
      </c>
      <c r="E98" s="1">
        <v>0.13300000000000001</v>
      </c>
      <c r="F98" s="1">
        <v>3.694</v>
      </c>
      <c r="G98" s="1">
        <v>0.44</v>
      </c>
      <c r="H98" s="1">
        <v>6.2489999999999997</v>
      </c>
      <c r="I98" s="1">
        <v>32.997</v>
      </c>
      <c r="J98" s="1">
        <v>0.59699999999999998</v>
      </c>
      <c r="K98" s="1">
        <v>0.17</v>
      </c>
      <c r="L98" s="1">
        <v>9.4E-2</v>
      </c>
      <c r="M98" s="1">
        <v>0.01</v>
      </c>
      <c r="O98">
        <f t="shared" si="136"/>
        <v>99.628999999999991</v>
      </c>
      <c r="P98">
        <f t="shared" si="179"/>
        <v>24.46946662488298</v>
      </c>
      <c r="Q98" s="1">
        <v>55.777999999999999</v>
      </c>
      <c r="R98" s="1">
        <v>40.572000000000003</v>
      </c>
      <c r="S98" s="1">
        <v>10.949</v>
      </c>
      <c r="V98" s="37">
        <v>12</v>
      </c>
      <c r="W98" s="37">
        <v>4</v>
      </c>
      <c r="X98" s="15">
        <v>0</v>
      </c>
      <c r="Z98" s="14">
        <f t="shared" si="137"/>
        <v>1.9157480058491643</v>
      </c>
      <c r="AA98" s="14">
        <f t="shared" si="138"/>
        <v>3.4694851693263216E-3</v>
      </c>
      <c r="AB98" s="14">
        <f t="shared" si="139"/>
        <v>0.15096365019430275</v>
      </c>
      <c r="AC98" s="14">
        <f t="shared" si="140"/>
        <v>1.2062657180622096E-2</v>
      </c>
      <c r="AD98" s="14">
        <f t="shared" si="141"/>
        <v>0</v>
      </c>
      <c r="AE98" s="14">
        <f t="shared" si="142"/>
        <v>0.1812155029434406</v>
      </c>
      <c r="AF98" s="14">
        <f t="shared" si="143"/>
        <v>1.7056790870153187</v>
      </c>
      <c r="AG98" s="14">
        <f t="shared" si="144"/>
        <v>2.2180012664618321E-2</v>
      </c>
      <c r="AH98" s="14">
        <f t="shared" si="145"/>
        <v>4.9928553368255918E-3</v>
      </c>
      <c r="AI98" s="14">
        <f t="shared" si="146"/>
        <v>2.6219502186863256E-3</v>
      </c>
      <c r="AJ98" s="14">
        <f t="shared" si="147"/>
        <v>6.7229744348580828E-4</v>
      </c>
      <c r="AK98" s="14">
        <f t="shared" si="148"/>
        <v>0</v>
      </c>
      <c r="AL98" s="14">
        <f t="shared" si="149"/>
        <v>3.9996055040157903</v>
      </c>
      <c r="AM98" s="14">
        <f t="shared" si="150"/>
        <v>0.90396098228921129</v>
      </c>
      <c r="AN98" s="11">
        <f t="shared" si="151"/>
        <v>0</v>
      </c>
      <c r="AP98">
        <f t="shared" si="152"/>
        <v>55.244999999999997</v>
      </c>
      <c r="AQ98">
        <f t="shared" si="153"/>
        <v>0.13300000000000001</v>
      </c>
      <c r="AR98">
        <f t="shared" si="154"/>
        <v>3.694</v>
      </c>
      <c r="AS98">
        <f t="shared" si="155"/>
        <v>0.44</v>
      </c>
      <c r="AT98">
        <f t="shared" si="156"/>
        <v>0</v>
      </c>
      <c r="AU98">
        <f t="shared" si="157"/>
        <v>6.2489999999999997</v>
      </c>
      <c r="AV98">
        <f t="shared" si="158"/>
        <v>32.997</v>
      </c>
      <c r="AW98">
        <f t="shared" si="159"/>
        <v>0.59699999999999998</v>
      </c>
      <c r="AX98">
        <f t="shared" si="160"/>
        <v>0.17</v>
      </c>
      <c r="AY98">
        <f t="shared" si="161"/>
        <v>9.4E-2</v>
      </c>
      <c r="AZ98">
        <f t="shared" si="162"/>
        <v>0.01</v>
      </c>
      <c r="BA98">
        <f t="shared" si="163"/>
        <v>0</v>
      </c>
      <c r="BB98">
        <f t="shared" si="164"/>
        <v>99.628999999999991</v>
      </c>
      <c r="BD98">
        <f t="shared" si="165"/>
        <v>0.91952396804260983</v>
      </c>
      <c r="BE98">
        <f t="shared" si="166"/>
        <v>1.6652893596774598E-3</v>
      </c>
      <c r="BF98">
        <f t="shared" si="167"/>
        <v>7.2459788152216556E-2</v>
      </c>
      <c r="BG98">
        <f t="shared" si="168"/>
        <v>5.7898545956970851E-3</v>
      </c>
      <c r="BH98">
        <f t="shared" si="169"/>
        <v>8.69801236011358E-2</v>
      </c>
      <c r="BI98">
        <f t="shared" si="170"/>
        <v>0</v>
      </c>
      <c r="BJ98">
        <f t="shared" si="171"/>
        <v>0.81869473308125162</v>
      </c>
      <c r="BK98">
        <f t="shared" si="172"/>
        <v>1.0645999992867002E-2</v>
      </c>
      <c r="BL98">
        <f t="shared" si="173"/>
        <v>2.3964791492217083E-3</v>
      </c>
      <c r="BM98">
        <f t="shared" si="174"/>
        <v>1.2584881005933636E-3</v>
      </c>
      <c r="BN98">
        <f t="shared" si="175"/>
        <v>3.2269046401275274E-4</v>
      </c>
      <c r="BO98">
        <f t="shared" si="176"/>
        <v>0</v>
      </c>
      <c r="BP98">
        <f t="shared" si="177"/>
        <v>1.9197374145392829</v>
      </c>
      <c r="BQ98">
        <f t="shared" si="178"/>
        <v>2.0834128010031279</v>
      </c>
    </row>
    <row r="99" spans="1:69" x14ac:dyDescent="0.15">
      <c r="A99" t="s">
        <v>175</v>
      </c>
      <c r="B99">
        <v>1252</v>
      </c>
      <c r="C99">
        <f t="shared" si="135"/>
        <v>6.4031242374334605</v>
      </c>
      <c r="D99" s="1">
        <v>55.365000000000002</v>
      </c>
      <c r="E99" s="1">
        <v>0.129</v>
      </c>
      <c r="F99" s="1">
        <v>3.6739999999999999</v>
      </c>
      <c r="G99" s="1">
        <v>0.434</v>
      </c>
      <c r="H99" s="1">
        <v>6.2450000000000001</v>
      </c>
      <c r="I99" s="1">
        <v>33.061</v>
      </c>
      <c r="J99" s="1">
        <v>0.58599999999999997</v>
      </c>
      <c r="K99" s="1">
        <v>0.17199999999999999</v>
      </c>
      <c r="L99" s="1">
        <v>0.08</v>
      </c>
      <c r="M99" s="1">
        <v>1.4999999999999999E-2</v>
      </c>
      <c r="O99">
        <f t="shared" si="136"/>
        <v>99.760999999999981</v>
      </c>
      <c r="P99">
        <f t="shared" si="179"/>
        <v>24.507235374437393</v>
      </c>
      <c r="Q99" s="1">
        <v>55.774000000000001</v>
      </c>
      <c r="R99" s="1">
        <v>40.567</v>
      </c>
      <c r="S99" s="1">
        <v>10.949</v>
      </c>
      <c r="V99" s="37">
        <v>12</v>
      </c>
      <c r="W99" s="37">
        <v>4</v>
      </c>
      <c r="X99" s="15">
        <v>0</v>
      </c>
      <c r="Z99" s="14">
        <f t="shared" si="137"/>
        <v>1.9169504600330687</v>
      </c>
      <c r="AA99" s="14">
        <f t="shared" si="138"/>
        <v>3.3599536446982932E-3</v>
      </c>
      <c r="AB99" s="14">
        <f t="shared" si="139"/>
        <v>0.14991491059135198</v>
      </c>
      <c r="AC99" s="14">
        <f t="shared" si="140"/>
        <v>1.1879829821501276E-2</v>
      </c>
      <c r="AD99" s="14">
        <f t="shared" si="141"/>
        <v>0</v>
      </c>
      <c r="AE99" s="14">
        <f t="shared" si="142"/>
        <v>0.18082040921595999</v>
      </c>
      <c r="AF99" s="14">
        <f t="shared" si="143"/>
        <v>1.7063536057485622</v>
      </c>
      <c r="AG99" s="14">
        <f t="shared" si="144"/>
        <v>2.1737783332226018E-2</v>
      </c>
      <c r="AH99" s="14">
        <f t="shared" si="145"/>
        <v>5.0438096648119587E-3</v>
      </c>
      <c r="AI99" s="14">
        <f t="shared" si="146"/>
        <v>2.2280080525592942E-3</v>
      </c>
      <c r="AJ99" s="14">
        <f t="shared" si="147"/>
        <v>1.0068920221329406E-3</v>
      </c>
      <c r="AK99" s="14">
        <f t="shared" si="148"/>
        <v>0</v>
      </c>
      <c r="AL99" s="14">
        <f t="shared" si="149"/>
        <v>3.9992956621268725</v>
      </c>
      <c r="AM99" s="14">
        <f t="shared" si="150"/>
        <v>0.90418455967381506</v>
      </c>
      <c r="AN99" s="11">
        <f t="shared" si="151"/>
        <v>0</v>
      </c>
      <c r="AP99">
        <f t="shared" si="152"/>
        <v>55.365000000000002</v>
      </c>
      <c r="AQ99">
        <f t="shared" si="153"/>
        <v>0.129</v>
      </c>
      <c r="AR99">
        <f t="shared" si="154"/>
        <v>3.6739999999999999</v>
      </c>
      <c r="AS99">
        <f t="shared" si="155"/>
        <v>0.434</v>
      </c>
      <c r="AT99">
        <f t="shared" si="156"/>
        <v>0</v>
      </c>
      <c r="AU99">
        <f t="shared" si="157"/>
        <v>6.2449999999999992</v>
      </c>
      <c r="AV99">
        <f t="shared" si="158"/>
        <v>33.061</v>
      </c>
      <c r="AW99">
        <f t="shared" si="159"/>
        <v>0.58599999999999997</v>
      </c>
      <c r="AX99">
        <f t="shared" si="160"/>
        <v>0.17199999999999999</v>
      </c>
      <c r="AY99">
        <f t="shared" si="161"/>
        <v>0.08</v>
      </c>
      <c r="AZ99">
        <f t="shared" si="162"/>
        <v>1.4999999999999999E-2</v>
      </c>
      <c r="BA99">
        <f t="shared" si="163"/>
        <v>0</v>
      </c>
      <c r="BB99">
        <f t="shared" si="164"/>
        <v>99.760999999999981</v>
      </c>
      <c r="BD99">
        <f t="shared" si="165"/>
        <v>0.92152130492676443</v>
      </c>
      <c r="BE99">
        <f t="shared" si="166"/>
        <v>1.6152054691608445E-3</v>
      </c>
      <c r="BF99">
        <f t="shared" si="167"/>
        <v>7.2067477442134167E-2</v>
      </c>
      <c r="BG99">
        <f t="shared" si="168"/>
        <v>5.7109020330284883E-3</v>
      </c>
      <c r="BH99">
        <f t="shared" si="169"/>
        <v>8.6924447413841102E-2</v>
      </c>
      <c r="BI99">
        <f t="shared" si="170"/>
        <v>0</v>
      </c>
      <c r="BJ99">
        <f t="shared" si="171"/>
        <v>0.82028264904079951</v>
      </c>
      <c r="BK99">
        <f t="shared" si="172"/>
        <v>1.0449842539062082E-2</v>
      </c>
      <c r="BL99">
        <f t="shared" si="173"/>
        <v>2.4246730215654929E-3</v>
      </c>
      <c r="BM99">
        <f t="shared" si="174"/>
        <v>1.07105370263265E-3</v>
      </c>
      <c r="BN99">
        <f t="shared" si="175"/>
        <v>4.8403569601912906E-4</v>
      </c>
      <c r="BO99">
        <f t="shared" si="176"/>
        <v>0</v>
      </c>
      <c r="BP99">
        <f t="shared" si="177"/>
        <v>1.922551591285008</v>
      </c>
      <c r="BQ99">
        <f t="shared" si="178"/>
        <v>2.0802019983525106</v>
      </c>
    </row>
    <row r="100" spans="1:69" x14ac:dyDescent="0.15">
      <c r="A100" t="s">
        <v>176</v>
      </c>
      <c r="B100">
        <v>1253</v>
      </c>
      <c r="C100">
        <f t="shared" si="135"/>
        <v>5.8309518948475532</v>
      </c>
      <c r="D100" s="1">
        <v>55.447000000000003</v>
      </c>
      <c r="E100" s="1">
        <v>0.122</v>
      </c>
      <c r="F100" s="1">
        <v>3.6909999999999998</v>
      </c>
      <c r="G100" s="1">
        <v>0.433</v>
      </c>
      <c r="H100" s="1">
        <v>6.2249999999999996</v>
      </c>
      <c r="I100" s="1">
        <v>33.078000000000003</v>
      </c>
      <c r="J100" s="1">
        <v>0.496</v>
      </c>
      <c r="K100" s="1">
        <v>0.16600000000000001</v>
      </c>
      <c r="L100" s="1">
        <v>8.6999999999999994E-2</v>
      </c>
      <c r="M100" s="1">
        <v>7.0000000000000001E-3</v>
      </c>
      <c r="O100">
        <f t="shared" ref="O100:O135" si="180">SUM(D100:N100)</f>
        <v>99.75200000000001</v>
      </c>
      <c r="P100">
        <f t="shared" si="179"/>
        <v>24.519584448073754</v>
      </c>
      <c r="Q100" s="1">
        <v>55.771000000000001</v>
      </c>
      <c r="R100" s="1">
        <v>40.561999999999998</v>
      </c>
      <c r="S100" s="1">
        <v>10.949</v>
      </c>
      <c r="V100" s="39">
        <v>12</v>
      </c>
      <c r="W100" s="39">
        <v>4</v>
      </c>
      <c r="X100" s="15">
        <v>0</v>
      </c>
      <c r="Z100" s="14">
        <f t="shared" ref="Z100:Z135" si="181">IFERROR(BD100*$BQ100,"NA")</f>
        <v>1.9188227320197482</v>
      </c>
      <c r="AA100" s="14">
        <f t="shared" ref="AA100:AA135" si="182">IFERROR(BE100*$BQ100,"NA")</f>
        <v>3.176030192938193E-3</v>
      </c>
      <c r="AB100" s="14">
        <f t="shared" ref="AB100:AB135" si="183">IFERROR(BF100*$BQ100,"NA")</f>
        <v>0.15053273059405226</v>
      </c>
      <c r="AC100" s="14">
        <f t="shared" ref="AC100:AC135" si="184">IFERROR(BG100*$BQ100,"NA")</f>
        <v>1.1846487555752086E-2</v>
      </c>
      <c r="AD100" s="14">
        <f t="shared" ref="AD100:AD135" si="185">IFERROR(IF(OR($X100="spinel", $X100="Spinel", $X100="SPINEL"),((BH100+BI100)*BQ100-AE100),BI100*$BQ100),"NA")</f>
        <v>0</v>
      </c>
      <c r="AE100" s="14">
        <f t="shared" ref="AE100:AE135" si="186">IFERROR(IF(OR($X100="spinel", $X100="Spinel", $X100="SPINEL"),(1-AF100-AG100-AH100-AI100),BH100*$BQ100),"NA")</f>
        <v>0.18015054367543393</v>
      </c>
      <c r="AF100" s="14">
        <f t="shared" ref="AF100:AF135" si="187">IFERROR(BJ100*$BQ100,"NA")</f>
        <v>1.7063711825914656</v>
      </c>
      <c r="AG100" s="14">
        <f t="shared" ref="AG100:AG135" si="188">IFERROR(BK100*$BQ100,"NA")</f>
        <v>1.8389949322538231E-2</v>
      </c>
      <c r="AH100" s="14">
        <f t="shared" ref="AH100:AH135" si="189">IFERROR(BL100*$BQ100,"NA")</f>
        <v>4.8654111596300878E-3</v>
      </c>
      <c r="AI100" s="14">
        <f t="shared" ref="AI100:AI135" si="190">IFERROR(BM100*$BQ100,"NA")</f>
        <v>2.4217384552329127E-3</v>
      </c>
      <c r="AJ100" s="14">
        <f t="shared" ref="AJ100:AJ135" si="191">IFERROR(BN100*$BQ100,"NA")</f>
        <v>4.6964629123899147E-4</v>
      </c>
      <c r="AK100" s="14">
        <f t="shared" ref="AK100:AK135" si="192">IFERROR(BO100*$BQ100,"NA")</f>
        <v>0</v>
      </c>
      <c r="AL100" s="14">
        <f t="shared" ref="AL100:AL135" si="193">IFERROR(SUM(Z100:AK100),"NA")</f>
        <v>3.9970464518580302</v>
      </c>
      <c r="AM100" s="14">
        <f t="shared" ref="AM100:AM135" si="194">IFERROR(AF100/(AF100+AE100),"NA")</f>
        <v>0.90450650996110138</v>
      </c>
      <c r="AN100" s="11">
        <f t="shared" ref="AN100:AN135" si="195">IFERROR(AD100/(AD100+AE100),"NA")</f>
        <v>0</v>
      </c>
      <c r="AP100">
        <f t="shared" ref="AP100:AP135" si="196">D100</f>
        <v>55.447000000000003</v>
      </c>
      <c r="AQ100">
        <f t="shared" ref="AQ100:AQ135" si="197">E100</f>
        <v>0.122</v>
      </c>
      <c r="AR100">
        <f t="shared" ref="AR100:AR135" si="198">F100</f>
        <v>3.6909999999999998</v>
      </c>
      <c r="AS100">
        <f t="shared" ref="AS100:AS135" si="199">G100</f>
        <v>0.433</v>
      </c>
      <c r="AT100">
        <f t="shared" ref="AT100:AT135" si="200">BI100*AT$1/2</f>
        <v>0</v>
      </c>
      <c r="AU100">
        <f t="shared" ref="AU100:AU135" si="201">BH100*AU$1</f>
        <v>6.2249999999999988</v>
      </c>
      <c r="AV100">
        <f t="shared" ref="AV100:AV135" si="202">I100</f>
        <v>33.078000000000003</v>
      </c>
      <c r="AW100">
        <f t="shared" ref="AW100:AW135" si="203">J100</f>
        <v>0.496</v>
      </c>
      <c r="AX100">
        <f t="shared" ref="AX100:AX135" si="204">K100</f>
        <v>0.16600000000000001</v>
      </c>
      <c r="AY100">
        <f t="shared" ref="AY100:AY135" si="205">L100</f>
        <v>8.6999999999999994E-2</v>
      </c>
      <c r="AZ100">
        <f t="shared" ref="AZ100:AZ135" si="206">M100</f>
        <v>7.0000000000000001E-3</v>
      </c>
      <c r="BA100">
        <f t="shared" ref="BA100:BA135" si="207">N100</f>
        <v>0</v>
      </c>
      <c r="BB100">
        <f t="shared" ref="BB100:BB135" si="208">SUM(AP100:BA100)</f>
        <v>99.75200000000001</v>
      </c>
      <c r="BD100">
        <f t="shared" ref="BD100:BD135" si="209">D100/AP$1</f>
        <v>0.92288615179760325</v>
      </c>
      <c r="BE100">
        <f t="shared" ref="BE100:BE135" si="210">E100/AQ$1</f>
        <v>1.5275586607567675E-3</v>
      </c>
      <c r="BF100">
        <f t="shared" ref="BF100:BF135" si="211">F100/AR$1*2</f>
        <v>7.24009415457042E-2</v>
      </c>
      <c r="BG100">
        <f t="shared" ref="BG100:BG135" si="212">G100/AS$1*2</f>
        <v>5.697743272583722E-3</v>
      </c>
      <c r="BH100">
        <f t="shared" ref="BH100:BH135" si="213">IF(OR($X100="spinel", $X100="Spinel", $X100="SPINEL"),H100/AU$1,H100/AU$1*(1-$X100))</f>
        <v>8.6646066477367625E-2</v>
      </c>
      <c r="BI100">
        <f t="shared" ref="BI100:BI135" si="214">IF(OR($X100="spinel", $X100="Spinel", $X100="SPINEL"),0,H100/AU$1*$X100)</f>
        <v>0</v>
      </c>
      <c r="BJ100">
        <f t="shared" ref="BJ100:BJ135" si="215">I100/AV$1</f>
        <v>0.82070443921755443</v>
      </c>
      <c r="BK100">
        <f t="shared" ref="BK100:BK135" si="216">J100/AW$1</f>
        <v>8.8449179170218307E-3</v>
      </c>
      <c r="BL100">
        <f t="shared" ref="BL100:BL135" si="217">K100/AX$1</f>
        <v>2.3400914045341387E-3</v>
      </c>
      <c r="BM100">
        <f t="shared" ref="BM100:BM135" si="218">L100/AY$1</f>
        <v>1.1647709016130068E-3</v>
      </c>
      <c r="BN100">
        <f t="shared" ref="BN100:BN135" si="219">M100/AZ$1*2</f>
        <v>2.258833248089269E-4</v>
      </c>
      <c r="BO100">
        <f t="shared" ref="BO100:BO135" si="220">N100/BA$1*2</f>
        <v>0</v>
      </c>
      <c r="BP100">
        <f t="shared" ref="BP100:BP135" si="221">SUM(BD100:BO100)</f>
        <v>1.9224385645195479</v>
      </c>
      <c r="BQ100">
        <f t="shared" ref="BQ100:BQ135" si="222">IFERROR(IF(OR($U100="Total",$U100="total", $U100="TOTAL"),$W100/$BP100,V100/(BD100*4+BE100*4+BF100*3+BG100*3+BH100*2+BI100*3+BJ100*2+BK100*2+BL100*2+BM100*2+BN100+BO100)),"NA")</f>
        <v>2.0791543228623093</v>
      </c>
    </row>
    <row r="101" spans="1:69" x14ac:dyDescent="0.15">
      <c r="A101" t="s">
        <v>177</v>
      </c>
      <c r="B101">
        <v>1254</v>
      </c>
      <c r="C101">
        <f t="shared" si="135"/>
        <v>5.8309518948414594</v>
      </c>
      <c r="D101" s="1">
        <v>55.322000000000003</v>
      </c>
      <c r="E101" s="1">
        <v>0.123</v>
      </c>
      <c r="F101" s="1">
        <v>3.68</v>
      </c>
      <c r="G101" s="1">
        <v>0.435</v>
      </c>
      <c r="H101" s="1">
        <v>6.2549999999999999</v>
      </c>
      <c r="I101" s="1">
        <v>33.003999999999998</v>
      </c>
      <c r="J101" s="1">
        <v>0.48399999999999999</v>
      </c>
      <c r="K101" s="1">
        <v>0.16</v>
      </c>
      <c r="L101" s="1">
        <v>8.8999999999999996E-2</v>
      </c>
      <c r="M101" s="1">
        <v>3.0000000000000001E-3</v>
      </c>
      <c r="O101">
        <f t="shared" si="180"/>
        <v>99.554999999999978</v>
      </c>
      <c r="P101">
        <f t="shared" si="179"/>
        <v>24.467117137516308</v>
      </c>
      <c r="Q101" s="1">
        <v>55.768000000000001</v>
      </c>
      <c r="R101" s="1">
        <v>40.557000000000002</v>
      </c>
      <c r="S101" s="1">
        <v>10.949</v>
      </c>
      <c r="V101" s="39">
        <v>12</v>
      </c>
      <c r="W101" s="39">
        <v>4</v>
      </c>
      <c r="X101" s="15">
        <v>0</v>
      </c>
      <c r="Z101" s="14">
        <f t="shared" si="181"/>
        <v>1.9186023773874574</v>
      </c>
      <c r="AA101" s="14">
        <f t="shared" si="182"/>
        <v>3.2089297349064093E-3</v>
      </c>
      <c r="AB101" s="14">
        <f t="shared" si="183"/>
        <v>0.15040595012958533</v>
      </c>
      <c r="AC101" s="14">
        <f t="shared" si="184"/>
        <v>1.1926726700622191E-2</v>
      </c>
      <c r="AD101" s="14">
        <f t="shared" si="185"/>
        <v>0</v>
      </c>
      <c r="AE101" s="14">
        <f t="shared" si="186"/>
        <v>0.18140691583245869</v>
      </c>
      <c r="AF101" s="14">
        <f t="shared" si="187"/>
        <v>1.7062047554682032</v>
      </c>
      <c r="AG101" s="14">
        <f t="shared" si="188"/>
        <v>1.7983512536677907E-2</v>
      </c>
      <c r="AH101" s="14">
        <f t="shared" si="189"/>
        <v>4.699609206945757E-3</v>
      </c>
      <c r="AI101" s="14">
        <f t="shared" si="190"/>
        <v>2.4827231654150949E-3</v>
      </c>
      <c r="AJ101" s="14">
        <f t="shared" si="191"/>
        <v>2.0170860052178677E-4</v>
      </c>
      <c r="AK101" s="14">
        <f t="shared" si="192"/>
        <v>0</v>
      </c>
      <c r="AL101" s="14">
        <f t="shared" si="193"/>
        <v>3.9971232087627944</v>
      </c>
      <c r="AM101" s="14">
        <f t="shared" si="194"/>
        <v>0.90389606157316249</v>
      </c>
      <c r="AN101" s="11">
        <f t="shared" si="195"/>
        <v>0</v>
      </c>
      <c r="AP101">
        <f t="shared" si="196"/>
        <v>55.322000000000003</v>
      </c>
      <c r="AQ101">
        <f t="shared" si="197"/>
        <v>0.123</v>
      </c>
      <c r="AR101">
        <f t="shared" si="198"/>
        <v>3.68</v>
      </c>
      <c r="AS101">
        <f t="shared" si="199"/>
        <v>0.435</v>
      </c>
      <c r="AT101">
        <f t="shared" si="200"/>
        <v>0</v>
      </c>
      <c r="AU101">
        <f t="shared" si="201"/>
        <v>6.2549999999999999</v>
      </c>
      <c r="AV101">
        <f t="shared" si="202"/>
        <v>33.003999999999998</v>
      </c>
      <c r="AW101">
        <f t="shared" si="203"/>
        <v>0.48399999999999999</v>
      </c>
      <c r="AX101">
        <f t="shared" si="204"/>
        <v>0.16</v>
      </c>
      <c r="AY101">
        <f t="shared" si="205"/>
        <v>8.8999999999999996E-2</v>
      </c>
      <c r="AZ101">
        <f t="shared" si="206"/>
        <v>3.0000000000000001E-3</v>
      </c>
      <c r="BA101">
        <f t="shared" si="207"/>
        <v>0</v>
      </c>
      <c r="BB101">
        <f t="shared" si="208"/>
        <v>99.554999999999978</v>
      </c>
      <c r="BD101">
        <f t="shared" si="209"/>
        <v>0.92080559254327565</v>
      </c>
      <c r="BE101">
        <f t="shared" si="210"/>
        <v>1.5400796333859214E-3</v>
      </c>
      <c r="BF101">
        <f t="shared" si="211"/>
        <v>7.2185170655158892E-2</v>
      </c>
      <c r="BG101">
        <f t="shared" si="212"/>
        <v>5.7240607934732545E-3</v>
      </c>
      <c r="BH101">
        <f t="shared" si="213"/>
        <v>8.7063637882077841E-2</v>
      </c>
      <c r="BI101">
        <f t="shared" si="214"/>
        <v>0</v>
      </c>
      <c r="BJ101">
        <f t="shared" si="215"/>
        <v>0.81886841138932709</v>
      </c>
      <c r="BK101">
        <f t="shared" si="216"/>
        <v>8.6309279674164647E-3</v>
      </c>
      <c r="BL101">
        <f t="shared" si="217"/>
        <v>2.2555097875027845E-3</v>
      </c>
      <c r="BM101">
        <f t="shared" si="218"/>
        <v>1.191547244178823E-3</v>
      </c>
      <c r="BN101">
        <f t="shared" si="219"/>
        <v>9.6807139203825818E-5</v>
      </c>
      <c r="BO101">
        <f t="shared" si="220"/>
        <v>0</v>
      </c>
      <c r="BP101">
        <f t="shared" si="221"/>
        <v>1.9183617450350006</v>
      </c>
      <c r="BQ101">
        <f t="shared" si="222"/>
        <v>2.0836128634799618</v>
      </c>
    </row>
    <row r="102" spans="1:69" x14ac:dyDescent="0.15">
      <c r="A102" t="s">
        <v>178</v>
      </c>
      <c r="B102">
        <v>1255</v>
      </c>
      <c r="C102">
        <f t="shared" si="135"/>
        <v>6.4031242374334605</v>
      </c>
      <c r="D102" s="1">
        <v>55.396999999999998</v>
      </c>
      <c r="E102" s="1">
        <v>0.121</v>
      </c>
      <c r="F102" s="1">
        <v>3.665</v>
      </c>
      <c r="G102" s="1">
        <v>0.43</v>
      </c>
      <c r="H102" s="1">
        <v>6.2679999999999998</v>
      </c>
      <c r="I102" s="1">
        <v>33.045999999999999</v>
      </c>
      <c r="J102" s="1">
        <v>0.48299999999999998</v>
      </c>
      <c r="K102" s="1">
        <v>0.17299999999999999</v>
      </c>
      <c r="L102" s="1">
        <v>8.2000000000000003E-2</v>
      </c>
      <c r="M102" s="1">
        <v>1.2E-2</v>
      </c>
      <c r="O102">
        <f t="shared" si="180"/>
        <v>99.676999999999992</v>
      </c>
      <c r="P102">
        <f t="shared" si="179"/>
        <v>24.495551110197599</v>
      </c>
      <c r="Q102" s="1">
        <v>55.764000000000003</v>
      </c>
      <c r="R102" s="1">
        <v>40.552</v>
      </c>
      <c r="S102" s="1">
        <v>10.949</v>
      </c>
      <c r="V102" s="39">
        <v>12</v>
      </c>
      <c r="W102" s="39">
        <v>4</v>
      </c>
      <c r="X102" s="15">
        <v>0</v>
      </c>
      <c r="Z102" s="14">
        <f t="shared" si="181"/>
        <v>1.9189733287837167</v>
      </c>
      <c r="AA102" s="14">
        <f t="shared" si="182"/>
        <v>3.1530877175730012E-3</v>
      </c>
      <c r="AB102" s="14">
        <f t="shared" si="183"/>
        <v>0.14961900565177508</v>
      </c>
      <c r="AC102" s="14">
        <f t="shared" si="184"/>
        <v>1.1775952699174388E-2</v>
      </c>
      <c r="AD102" s="14">
        <f t="shared" si="185"/>
        <v>0</v>
      </c>
      <c r="AE102" s="14">
        <f t="shared" si="186"/>
        <v>0.18157292923565377</v>
      </c>
      <c r="AF102" s="14">
        <f t="shared" si="187"/>
        <v>1.7063929750125495</v>
      </c>
      <c r="AG102" s="14">
        <f t="shared" si="188"/>
        <v>1.7925524727638691E-2</v>
      </c>
      <c r="AH102" s="14">
        <f t="shared" si="189"/>
        <v>5.0755540010566829E-3</v>
      </c>
      <c r="AI102" s="14">
        <f t="shared" si="190"/>
        <v>2.2847975721157934E-3</v>
      </c>
      <c r="AJ102" s="14">
        <f t="shared" si="191"/>
        <v>8.0589784396505916E-4</v>
      </c>
      <c r="AK102" s="14">
        <f t="shared" si="192"/>
        <v>0</v>
      </c>
      <c r="AL102" s="14">
        <f t="shared" si="193"/>
        <v>3.9975790532452189</v>
      </c>
      <c r="AM102" s="14">
        <f t="shared" si="194"/>
        <v>0.90382616082891765</v>
      </c>
      <c r="AN102" s="11">
        <f t="shared" si="195"/>
        <v>0</v>
      </c>
      <c r="AP102">
        <f t="shared" si="196"/>
        <v>55.396999999999998</v>
      </c>
      <c r="AQ102">
        <f t="shared" si="197"/>
        <v>0.121</v>
      </c>
      <c r="AR102">
        <f t="shared" si="198"/>
        <v>3.665</v>
      </c>
      <c r="AS102">
        <f t="shared" si="199"/>
        <v>0.43</v>
      </c>
      <c r="AT102">
        <f t="shared" si="200"/>
        <v>0</v>
      </c>
      <c r="AU102">
        <f t="shared" si="201"/>
        <v>6.2679999999999998</v>
      </c>
      <c r="AV102">
        <f t="shared" si="202"/>
        <v>33.045999999999999</v>
      </c>
      <c r="AW102">
        <f t="shared" si="203"/>
        <v>0.48299999999999998</v>
      </c>
      <c r="AX102">
        <f t="shared" si="204"/>
        <v>0.17299999999999999</v>
      </c>
      <c r="AY102">
        <f t="shared" si="205"/>
        <v>8.2000000000000003E-2</v>
      </c>
      <c r="AZ102">
        <f t="shared" si="206"/>
        <v>1.2E-2</v>
      </c>
      <c r="BA102">
        <f t="shared" si="207"/>
        <v>0</v>
      </c>
      <c r="BB102">
        <f t="shared" si="208"/>
        <v>99.676999999999992</v>
      </c>
      <c r="BD102">
        <f t="shared" si="209"/>
        <v>0.92205392809587217</v>
      </c>
      <c r="BE102">
        <f t="shared" si="210"/>
        <v>1.5150376881276138E-3</v>
      </c>
      <c r="BF102">
        <f t="shared" si="211"/>
        <v>7.1890937622597101E-2</v>
      </c>
      <c r="BG102">
        <f t="shared" si="212"/>
        <v>5.658266991249424E-3</v>
      </c>
      <c r="BH102">
        <f t="shared" si="213"/>
        <v>8.7244585490785592E-2</v>
      </c>
      <c r="BI102">
        <f t="shared" si="214"/>
        <v>0</v>
      </c>
      <c r="BJ102">
        <f t="shared" si="215"/>
        <v>0.81991048123778043</v>
      </c>
      <c r="BK102">
        <f t="shared" si="216"/>
        <v>8.6130954716160165E-3</v>
      </c>
      <c r="BL102">
        <f t="shared" si="217"/>
        <v>2.4387699577373854E-3</v>
      </c>
      <c r="BM102">
        <f t="shared" si="218"/>
        <v>1.0978300451984662E-3</v>
      </c>
      <c r="BN102">
        <f t="shared" si="219"/>
        <v>3.8722855681530327E-4</v>
      </c>
      <c r="BO102">
        <f t="shared" si="220"/>
        <v>0</v>
      </c>
      <c r="BP102">
        <f t="shared" si="221"/>
        <v>1.9208101611577795</v>
      </c>
      <c r="BQ102">
        <f t="shared" si="222"/>
        <v>2.0811942450552503</v>
      </c>
    </row>
    <row r="103" spans="1:69" x14ac:dyDescent="0.15">
      <c r="A103" t="s">
        <v>179</v>
      </c>
      <c r="B103">
        <v>1256</v>
      </c>
      <c r="C103">
        <f t="shared" si="135"/>
        <v>5.8309518948475532</v>
      </c>
      <c r="D103" s="1">
        <v>55.375</v>
      </c>
      <c r="E103" s="1">
        <v>0.113</v>
      </c>
      <c r="F103" s="1">
        <v>3.6539999999999999</v>
      </c>
      <c r="G103" s="1">
        <v>0.432</v>
      </c>
      <c r="H103" s="1">
        <v>6.258</v>
      </c>
      <c r="I103" s="1">
        <v>32.97</v>
      </c>
      <c r="J103" s="1">
        <v>0.48299999999999998</v>
      </c>
      <c r="K103" s="1">
        <v>0.16800000000000001</v>
      </c>
      <c r="L103" s="1">
        <v>7.5999999999999998E-2</v>
      </c>
      <c r="M103" s="1">
        <v>0.02</v>
      </c>
      <c r="O103">
        <f t="shared" si="180"/>
        <v>99.548999999999992</v>
      </c>
      <c r="P103">
        <f t="shared" si="179"/>
        <v>24.467822657695073</v>
      </c>
      <c r="Q103" s="1">
        <v>55.761000000000003</v>
      </c>
      <c r="R103" s="1">
        <v>40.546999999999997</v>
      </c>
      <c r="S103" s="1">
        <v>10.949</v>
      </c>
      <c r="V103" s="39">
        <v>12</v>
      </c>
      <c r="W103" s="39">
        <v>4</v>
      </c>
      <c r="X103" s="15">
        <v>0</v>
      </c>
      <c r="Z103" s="14">
        <f t="shared" si="181"/>
        <v>1.9203850761625405</v>
      </c>
      <c r="AA103" s="14">
        <f t="shared" si="182"/>
        <v>2.9479561329494473E-3</v>
      </c>
      <c r="AB103" s="14">
        <f t="shared" si="183"/>
        <v>0.14933899313884497</v>
      </c>
      <c r="AC103" s="14">
        <f t="shared" si="184"/>
        <v>1.1844131882233601E-2</v>
      </c>
      <c r="AD103" s="14">
        <f t="shared" si="185"/>
        <v>0</v>
      </c>
      <c r="AE103" s="14">
        <f t="shared" si="186"/>
        <v>0.18148868824063394</v>
      </c>
      <c r="AF103" s="14">
        <f t="shared" si="187"/>
        <v>1.7043979135221701</v>
      </c>
      <c r="AG103" s="14">
        <f t="shared" si="188"/>
        <v>1.7945839042808734E-2</v>
      </c>
      <c r="AH103" s="14">
        <f t="shared" si="189"/>
        <v>4.934447380313409E-3</v>
      </c>
      <c r="AI103" s="14">
        <f t="shared" si="190"/>
        <v>2.1200170770359975E-3</v>
      </c>
      <c r="AJ103" s="14">
        <f t="shared" si="191"/>
        <v>1.3446852288833641E-3</v>
      </c>
      <c r="AK103" s="14">
        <f t="shared" si="192"/>
        <v>0</v>
      </c>
      <c r="AL103" s="14">
        <f t="shared" si="193"/>
        <v>3.9967477478084139</v>
      </c>
      <c r="AM103" s="14">
        <f t="shared" si="194"/>
        <v>0.9037647926068354</v>
      </c>
      <c r="AN103" s="11">
        <f t="shared" si="195"/>
        <v>0</v>
      </c>
      <c r="AP103">
        <f t="shared" si="196"/>
        <v>55.375</v>
      </c>
      <c r="AQ103">
        <f t="shared" si="197"/>
        <v>0.113</v>
      </c>
      <c r="AR103">
        <f t="shared" si="198"/>
        <v>3.6539999999999999</v>
      </c>
      <c r="AS103">
        <f t="shared" si="199"/>
        <v>0.432</v>
      </c>
      <c r="AT103">
        <f t="shared" si="200"/>
        <v>0</v>
      </c>
      <c r="AU103">
        <f t="shared" si="201"/>
        <v>6.258</v>
      </c>
      <c r="AV103">
        <f t="shared" si="202"/>
        <v>32.97</v>
      </c>
      <c r="AW103">
        <f t="shared" si="203"/>
        <v>0.48299999999999998</v>
      </c>
      <c r="AX103">
        <f t="shared" si="204"/>
        <v>0.16800000000000001</v>
      </c>
      <c r="AY103">
        <f t="shared" si="205"/>
        <v>7.5999999999999998E-2</v>
      </c>
      <c r="AZ103">
        <f t="shared" si="206"/>
        <v>0.02</v>
      </c>
      <c r="BA103">
        <f t="shared" si="207"/>
        <v>0</v>
      </c>
      <c r="BB103">
        <f t="shared" si="208"/>
        <v>99.548999999999992</v>
      </c>
      <c r="BD103">
        <f t="shared" si="209"/>
        <v>0.92168774966711053</v>
      </c>
      <c r="BE103">
        <f t="shared" si="210"/>
        <v>1.4148699070943831E-3</v>
      </c>
      <c r="BF103">
        <f t="shared" si="211"/>
        <v>7.1675166732051793E-2</v>
      </c>
      <c r="BG103">
        <f t="shared" si="212"/>
        <v>5.6845845121389557E-3</v>
      </c>
      <c r="BH103">
        <f t="shared" si="213"/>
        <v>8.7105395022548868E-2</v>
      </c>
      <c r="BI103">
        <f t="shared" si="214"/>
        <v>0</v>
      </c>
      <c r="BJ103">
        <f t="shared" si="215"/>
        <v>0.81802483103581736</v>
      </c>
      <c r="BK103">
        <f t="shared" si="216"/>
        <v>8.6130954716160165E-3</v>
      </c>
      <c r="BL103">
        <f t="shared" si="217"/>
        <v>2.3682852768779237E-3</v>
      </c>
      <c r="BM103">
        <f t="shared" si="218"/>
        <v>1.0175010175010174E-3</v>
      </c>
      <c r="BN103">
        <f t="shared" si="219"/>
        <v>6.4538092802550549E-4</v>
      </c>
      <c r="BO103">
        <f t="shared" si="220"/>
        <v>0</v>
      </c>
      <c r="BP103">
        <f t="shared" si="221"/>
        <v>1.9182368595707824</v>
      </c>
      <c r="BQ103">
        <f t="shared" si="222"/>
        <v>2.0835527833109784</v>
      </c>
    </row>
    <row r="104" spans="1:69" x14ac:dyDescent="0.15">
      <c r="A104" t="s">
        <v>180</v>
      </c>
      <c r="B104">
        <v>1257</v>
      </c>
      <c r="C104">
        <f t="shared" si="135"/>
        <v>6.403124237432352</v>
      </c>
      <c r="D104" s="1">
        <v>55.231999999999999</v>
      </c>
      <c r="E104" s="1">
        <v>0.12</v>
      </c>
      <c r="F104" s="1">
        <v>3.6579999999999999</v>
      </c>
      <c r="G104" s="1">
        <v>0.42299999999999999</v>
      </c>
      <c r="H104" s="1">
        <v>6.2370000000000001</v>
      </c>
      <c r="I104" s="1">
        <v>32.948999999999998</v>
      </c>
      <c r="J104" s="1">
        <v>0.48899999999999999</v>
      </c>
      <c r="K104" s="1">
        <v>0.16400000000000001</v>
      </c>
      <c r="L104" s="1">
        <v>7.5999999999999998E-2</v>
      </c>
      <c r="M104" s="1">
        <v>8.9999999999999993E-3</v>
      </c>
      <c r="O104">
        <f t="shared" si="180"/>
        <v>99.356999999999999</v>
      </c>
      <c r="P104">
        <f t="shared" si="179"/>
        <v>24.420367215710375</v>
      </c>
      <c r="Q104" s="1">
        <v>55.756999999999998</v>
      </c>
      <c r="R104" s="1">
        <v>40.542000000000002</v>
      </c>
      <c r="S104" s="1">
        <v>10.949</v>
      </c>
      <c r="V104" s="39">
        <v>12</v>
      </c>
      <c r="W104" s="39">
        <v>4</v>
      </c>
      <c r="X104" s="15">
        <v>0</v>
      </c>
      <c r="Z104" s="14">
        <f t="shared" si="181"/>
        <v>1.9191480831598637</v>
      </c>
      <c r="AA104" s="14">
        <f t="shared" si="182"/>
        <v>3.1366564425302102E-3</v>
      </c>
      <c r="AB104" s="14">
        <f t="shared" si="183"/>
        <v>0.1497929972832962</v>
      </c>
      <c r="AC104" s="14">
        <f t="shared" si="184"/>
        <v>1.1619916009249161E-2</v>
      </c>
      <c r="AD104" s="14">
        <f t="shared" si="185"/>
        <v>0</v>
      </c>
      <c r="AE104" s="14">
        <f t="shared" si="186"/>
        <v>0.18123116438043743</v>
      </c>
      <c r="AF104" s="14">
        <f t="shared" si="187"/>
        <v>1.7066223106979823</v>
      </c>
      <c r="AG104" s="14">
        <f t="shared" si="188"/>
        <v>1.8204075599339575E-2</v>
      </c>
      <c r="AH104" s="14">
        <f t="shared" si="189"/>
        <v>4.826321207620536E-3</v>
      </c>
      <c r="AI104" s="14">
        <f t="shared" si="190"/>
        <v>2.124136849131035E-3</v>
      </c>
      <c r="AJ104" s="14">
        <f t="shared" si="191"/>
        <v>6.0628424376469518E-4</v>
      </c>
      <c r="AK104" s="14">
        <f t="shared" si="192"/>
        <v>0</v>
      </c>
      <c r="AL104" s="14">
        <f t="shared" si="193"/>
        <v>3.9973119458732147</v>
      </c>
      <c r="AM104" s="14">
        <f t="shared" si="194"/>
        <v>0.90400146686547844</v>
      </c>
      <c r="AN104" s="11">
        <f t="shared" si="195"/>
        <v>0</v>
      </c>
      <c r="AP104">
        <f t="shared" si="196"/>
        <v>55.231999999999999</v>
      </c>
      <c r="AQ104">
        <f t="shared" si="197"/>
        <v>0.12</v>
      </c>
      <c r="AR104">
        <f t="shared" si="198"/>
        <v>3.6579999999999999</v>
      </c>
      <c r="AS104">
        <f t="shared" si="199"/>
        <v>0.42299999999999999</v>
      </c>
      <c r="AT104">
        <f t="shared" si="200"/>
        <v>0</v>
      </c>
      <c r="AU104">
        <f t="shared" si="201"/>
        <v>6.2370000000000001</v>
      </c>
      <c r="AV104">
        <f t="shared" si="202"/>
        <v>32.948999999999998</v>
      </c>
      <c r="AW104">
        <f t="shared" si="203"/>
        <v>0.48899999999999999</v>
      </c>
      <c r="AX104">
        <f t="shared" si="204"/>
        <v>0.16400000000000001</v>
      </c>
      <c r="AY104">
        <f t="shared" si="205"/>
        <v>7.5999999999999998E-2</v>
      </c>
      <c r="AZ104">
        <f t="shared" si="206"/>
        <v>8.9999999999999993E-3</v>
      </c>
      <c r="BA104">
        <f t="shared" si="207"/>
        <v>0</v>
      </c>
      <c r="BB104">
        <f t="shared" si="208"/>
        <v>99.356999999999999</v>
      </c>
      <c r="BD104">
        <f t="shared" si="209"/>
        <v>0.91930758988015981</v>
      </c>
      <c r="BE104">
        <f t="shared" si="210"/>
        <v>1.5025167154984599E-3</v>
      </c>
      <c r="BF104">
        <f t="shared" si="211"/>
        <v>7.1753628874068262E-2</v>
      </c>
      <c r="BG104">
        <f t="shared" si="212"/>
        <v>5.5661556681360609E-3</v>
      </c>
      <c r="BH104">
        <f t="shared" si="213"/>
        <v>8.681309503925172E-2</v>
      </c>
      <c r="BI104">
        <f t="shared" si="214"/>
        <v>0</v>
      </c>
      <c r="BJ104">
        <f t="shared" si="215"/>
        <v>0.81750379611159074</v>
      </c>
      <c r="BK104">
        <f t="shared" si="216"/>
        <v>8.7200904464187004E-3</v>
      </c>
      <c r="BL104">
        <f t="shared" si="217"/>
        <v>2.3118975321903541E-3</v>
      </c>
      <c r="BM104">
        <f t="shared" si="218"/>
        <v>1.0175010175010174E-3</v>
      </c>
      <c r="BN104">
        <f t="shared" si="219"/>
        <v>2.9042141761147743E-4</v>
      </c>
      <c r="BO104">
        <f t="shared" si="220"/>
        <v>0</v>
      </c>
      <c r="BP104">
        <f t="shared" si="221"/>
        <v>1.9147866927024264</v>
      </c>
      <c r="BQ104">
        <f t="shared" si="222"/>
        <v>2.0876016953259815</v>
      </c>
    </row>
    <row r="105" spans="1:69" x14ac:dyDescent="0.15">
      <c r="A105" t="s">
        <v>181</v>
      </c>
      <c r="B105">
        <v>1258</v>
      </c>
      <c r="C105">
        <f t="shared" si="135"/>
        <v>5.8309518948475532</v>
      </c>
      <c r="D105" s="1">
        <v>55.261000000000003</v>
      </c>
      <c r="E105" s="1">
        <v>0.123</v>
      </c>
      <c r="F105" s="1">
        <v>3.6640000000000001</v>
      </c>
      <c r="G105" s="1">
        <v>0.42399999999999999</v>
      </c>
      <c r="H105" s="1">
        <v>6.25</v>
      </c>
      <c r="I105" s="1">
        <v>33.051000000000002</v>
      </c>
      <c r="J105" s="1">
        <v>0.50600000000000001</v>
      </c>
      <c r="K105" s="1">
        <v>0.159</v>
      </c>
      <c r="L105" s="1">
        <v>0.09</v>
      </c>
      <c r="M105" s="1">
        <v>0.01</v>
      </c>
      <c r="O105">
        <f t="shared" si="180"/>
        <v>99.538000000000025</v>
      </c>
      <c r="P105">
        <f t="shared" si="179"/>
        <v>24.457622623354087</v>
      </c>
      <c r="Q105" s="1">
        <v>55.753999999999998</v>
      </c>
      <c r="R105" s="1">
        <v>40.536999999999999</v>
      </c>
      <c r="S105" s="1">
        <v>10.949</v>
      </c>
      <c r="V105" s="39">
        <v>12</v>
      </c>
      <c r="W105" s="39">
        <v>4</v>
      </c>
      <c r="X105" s="15">
        <v>0</v>
      </c>
      <c r="Z105" s="14">
        <f t="shared" si="181"/>
        <v>1.9172308436314509</v>
      </c>
      <c r="AA105" s="14">
        <f t="shared" si="182"/>
        <v>3.2101754499655891E-3</v>
      </c>
      <c r="AB105" s="14">
        <f t="shared" si="183"/>
        <v>0.14981014534508849</v>
      </c>
      <c r="AC105" s="14">
        <f t="shared" si="184"/>
        <v>1.1629644219690056E-2</v>
      </c>
      <c r="AD105" s="14">
        <f t="shared" si="185"/>
        <v>0</v>
      </c>
      <c r="AE105" s="14">
        <f t="shared" si="186"/>
        <v>0.18133227266161692</v>
      </c>
      <c r="AF105" s="14">
        <f t="shared" si="187"/>
        <v>1.7092978066116531</v>
      </c>
      <c r="AG105" s="14">
        <f t="shared" si="188"/>
        <v>1.8808243501540974E-2</v>
      </c>
      <c r="AH105" s="14">
        <f t="shared" si="189"/>
        <v>4.6720496476929619E-3</v>
      </c>
      <c r="AI105" s="14">
        <f t="shared" si="190"/>
        <v>2.5115935602662816E-3</v>
      </c>
      <c r="AJ105" s="14">
        <f t="shared" si="191"/>
        <v>6.7262301445691777E-4</v>
      </c>
      <c r="AK105" s="14">
        <f t="shared" si="192"/>
        <v>0</v>
      </c>
      <c r="AL105" s="14">
        <f t="shared" si="193"/>
        <v>3.9991753976434228</v>
      </c>
      <c r="AM105" s="14">
        <f t="shared" si="194"/>
        <v>0.90408897295693169</v>
      </c>
      <c r="AN105" s="11">
        <f t="shared" si="195"/>
        <v>0</v>
      </c>
      <c r="AP105">
        <f t="shared" si="196"/>
        <v>55.261000000000003</v>
      </c>
      <c r="AQ105">
        <f t="shared" si="197"/>
        <v>0.123</v>
      </c>
      <c r="AR105">
        <f t="shared" si="198"/>
        <v>3.6640000000000001</v>
      </c>
      <c r="AS105">
        <f t="shared" si="199"/>
        <v>0.42399999999999999</v>
      </c>
      <c r="AT105">
        <f t="shared" si="200"/>
        <v>0</v>
      </c>
      <c r="AU105">
        <f t="shared" si="201"/>
        <v>6.25</v>
      </c>
      <c r="AV105">
        <f t="shared" si="202"/>
        <v>33.051000000000002</v>
      </c>
      <c r="AW105">
        <f t="shared" si="203"/>
        <v>0.50600000000000001</v>
      </c>
      <c r="AX105">
        <f t="shared" si="204"/>
        <v>0.159</v>
      </c>
      <c r="AY105">
        <f t="shared" si="205"/>
        <v>0.09</v>
      </c>
      <c r="AZ105">
        <f t="shared" si="206"/>
        <v>0.01</v>
      </c>
      <c r="BA105">
        <f t="shared" si="207"/>
        <v>0</v>
      </c>
      <c r="BB105">
        <f t="shared" si="208"/>
        <v>99.538000000000025</v>
      </c>
      <c r="BD105">
        <f t="shared" si="209"/>
        <v>0.91979027962716386</v>
      </c>
      <c r="BE105">
        <f t="shared" si="210"/>
        <v>1.5400796333859214E-3</v>
      </c>
      <c r="BF105">
        <f t="shared" si="211"/>
        <v>7.1871322087092987E-2</v>
      </c>
      <c r="BG105">
        <f t="shared" si="212"/>
        <v>5.5793144285808272E-3</v>
      </c>
      <c r="BH105">
        <f t="shared" si="213"/>
        <v>8.6994042647959471E-2</v>
      </c>
      <c r="BI105">
        <f t="shared" si="214"/>
        <v>0</v>
      </c>
      <c r="BJ105">
        <f t="shared" si="215"/>
        <v>0.82003453717212016</v>
      </c>
      <c r="BK105">
        <f t="shared" si="216"/>
        <v>9.0232428750263039E-3</v>
      </c>
      <c r="BL105">
        <f t="shared" si="217"/>
        <v>2.241412851330892E-3</v>
      </c>
      <c r="BM105">
        <f t="shared" si="218"/>
        <v>1.2049354154617311E-3</v>
      </c>
      <c r="BN105">
        <f t="shared" si="219"/>
        <v>3.2269046401275274E-4</v>
      </c>
      <c r="BO105">
        <f t="shared" si="220"/>
        <v>0</v>
      </c>
      <c r="BP105">
        <f t="shared" si="221"/>
        <v>1.9186018572021348</v>
      </c>
      <c r="BQ105">
        <f t="shared" si="222"/>
        <v>2.0844217275361929</v>
      </c>
    </row>
    <row r="106" spans="1:69" x14ac:dyDescent="0.15">
      <c r="A106" t="s">
        <v>182</v>
      </c>
      <c r="B106">
        <v>1259</v>
      </c>
      <c r="C106">
        <f t="shared" si="135"/>
        <v>6.4031242374334605</v>
      </c>
      <c r="D106" s="1">
        <v>55.386000000000003</v>
      </c>
      <c r="E106" s="1">
        <v>0.124</v>
      </c>
      <c r="F106" s="1">
        <v>3.68</v>
      </c>
      <c r="G106" s="1">
        <v>0.42899999999999999</v>
      </c>
      <c r="H106" s="1">
        <v>6.2169999999999996</v>
      </c>
      <c r="I106" s="1">
        <v>32.923000000000002</v>
      </c>
      <c r="J106" s="1">
        <v>0.56999999999999995</v>
      </c>
      <c r="K106" s="1">
        <v>0.17899999999999999</v>
      </c>
      <c r="L106" s="1">
        <v>7.3999999999999996E-2</v>
      </c>
      <c r="M106" s="1">
        <v>1.2E-2</v>
      </c>
      <c r="O106">
        <f t="shared" si="180"/>
        <v>99.594000000000008</v>
      </c>
      <c r="P106">
        <f t="shared" si="179"/>
        <v>24.4776895434841</v>
      </c>
      <c r="Q106" s="1">
        <v>55.75</v>
      </c>
      <c r="R106" s="1">
        <v>40.531999999999996</v>
      </c>
      <c r="S106" s="1">
        <v>10.949</v>
      </c>
      <c r="V106" s="39">
        <v>12</v>
      </c>
      <c r="W106" s="39">
        <v>4</v>
      </c>
      <c r="X106" s="15">
        <v>0</v>
      </c>
      <c r="Z106" s="14">
        <f t="shared" si="181"/>
        <v>1.919992296768422</v>
      </c>
      <c r="AA106" s="14">
        <f t="shared" si="182"/>
        <v>3.2336213250044456E-3</v>
      </c>
      <c r="AB106" s="14">
        <f t="shared" si="183"/>
        <v>0.15034098677747168</v>
      </c>
      <c r="AC106" s="14">
        <f t="shared" si="184"/>
        <v>1.1757139786219313E-2</v>
      </c>
      <c r="AD106" s="14">
        <f t="shared" si="185"/>
        <v>0</v>
      </c>
      <c r="AE106" s="14">
        <f t="shared" si="186"/>
        <v>0.18022696615718678</v>
      </c>
      <c r="AF106" s="14">
        <f t="shared" si="187"/>
        <v>1.7012821704360805</v>
      </c>
      <c r="AG106" s="14">
        <f t="shared" si="188"/>
        <v>2.1169782448066721E-2</v>
      </c>
      <c r="AH106" s="14">
        <f t="shared" si="189"/>
        <v>5.2554168992618054E-3</v>
      </c>
      <c r="AI106" s="14">
        <f t="shared" si="190"/>
        <v>2.0633950699665369E-3</v>
      </c>
      <c r="AJ106" s="14">
        <f t="shared" si="191"/>
        <v>8.0648591409637922E-4</v>
      </c>
      <c r="AK106" s="14">
        <f t="shared" si="192"/>
        <v>0</v>
      </c>
      <c r="AL106" s="14">
        <f t="shared" si="193"/>
        <v>3.9961282615817764</v>
      </c>
      <c r="AM106" s="14">
        <f t="shared" si="194"/>
        <v>0.90421148499788173</v>
      </c>
      <c r="AN106" s="11">
        <f t="shared" si="195"/>
        <v>0</v>
      </c>
      <c r="AP106">
        <f t="shared" si="196"/>
        <v>55.386000000000003</v>
      </c>
      <c r="AQ106">
        <f t="shared" si="197"/>
        <v>0.124</v>
      </c>
      <c r="AR106">
        <f t="shared" si="198"/>
        <v>3.68</v>
      </c>
      <c r="AS106">
        <f t="shared" si="199"/>
        <v>0.42899999999999999</v>
      </c>
      <c r="AT106">
        <f t="shared" si="200"/>
        <v>0</v>
      </c>
      <c r="AU106">
        <f t="shared" si="201"/>
        <v>6.2169999999999996</v>
      </c>
      <c r="AV106">
        <f t="shared" si="202"/>
        <v>32.923000000000002</v>
      </c>
      <c r="AW106">
        <f t="shared" si="203"/>
        <v>0.56999999999999995</v>
      </c>
      <c r="AX106">
        <f t="shared" si="204"/>
        <v>0.17899999999999999</v>
      </c>
      <c r="AY106">
        <f t="shared" si="205"/>
        <v>7.3999999999999996E-2</v>
      </c>
      <c r="AZ106">
        <f t="shared" si="206"/>
        <v>1.2E-2</v>
      </c>
      <c r="BA106">
        <f t="shared" si="207"/>
        <v>0</v>
      </c>
      <c r="BB106">
        <f t="shared" si="208"/>
        <v>99.594000000000008</v>
      </c>
      <c r="BD106">
        <f t="shared" si="209"/>
        <v>0.92187083888149146</v>
      </c>
      <c r="BE106">
        <f t="shared" si="210"/>
        <v>1.5526006060150753E-3</v>
      </c>
      <c r="BF106">
        <f t="shared" si="211"/>
        <v>7.2185170655158892E-2</v>
      </c>
      <c r="BG106">
        <f t="shared" si="212"/>
        <v>5.6451082308046577E-3</v>
      </c>
      <c r="BH106">
        <f t="shared" si="213"/>
        <v>8.6534714102778243E-2</v>
      </c>
      <c r="BI106">
        <f t="shared" si="214"/>
        <v>0</v>
      </c>
      <c r="BJ106">
        <f t="shared" si="215"/>
        <v>0.81685870525302451</v>
      </c>
      <c r="BK106">
        <f t="shared" si="216"/>
        <v>1.0164522606254925E-2</v>
      </c>
      <c r="BL106">
        <f t="shared" si="217"/>
        <v>2.5233515747687396E-3</v>
      </c>
      <c r="BM106">
        <f t="shared" si="218"/>
        <v>9.9072467493520116E-4</v>
      </c>
      <c r="BN106">
        <f t="shared" si="219"/>
        <v>3.8722855681530327E-4</v>
      </c>
      <c r="BO106">
        <f t="shared" si="220"/>
        <v>0</v>
      </c>
      <c r="BP106">
        <f t="shared" si="221"/>
        <v>1.9187129651420471</v>
      </c>
      <c r="BQ106">
        <f t="shared" si="222"/>
        <v>2.0827129092161698</v>
      </c>
    </row>
    <row r="107" spans="1:69" x14ac:dyDescent="0.15">
      <c r="A107" t="s">
        <v>183</v>
      </c>
      <c r="B107">
        <v>1260</v>
      </c>
      <c r="C107">
        <f t="shared" si="135"/>
        <v>5.3851648071311899</v>
      </c>
      <c r="D107" s="1">
        <v>55.392000000000003</v>
      </c>
      <c r="E107" s="1">
        <v>0.11600000000000001</v>
      </c>
      <c r="F107" s="1">
        <v>3.661</v>
      </c>
      <c r="G107" s="1">
        <v>0.42599999999999999</v>
      </c>
      <c r="H107" s="1">
        <v>6.1840000000000002</v>
      </c>
      <c r="I107" s="1">
        <v>32.613999999999997</v>
      </c>
      <c r="J107" s="1">
        <v>0.92100000000000004</v>
      </c>
      <c r="K107" s="1">
        <v>0.16200000000000001</v>
      </c>
      <c r="L107" s="1">
        <v>7.9000000000000001E-2</v>
      </c>
      <c r="M107" s="1">
        <v>1.4E-2</v>
      </c>
      <c r="O107">
        <f t="shared" si="180"/>
        <v>99.569000000000003</v>
      </c>
      <c r="P107">
        <f t="shared" si="179"/>
        <v>24.455376648258014</v>
      </c>
      <c r="Q107" s="1">
        <v>55.747999999999998</v>
      </c>
      <c r="R107" s="1">
        <v>40.527000000000001</v>
      </c>
      <c r="S107" s="1">
        <v>10.949</v>
      </c>
      <c r="V107" s="39">
        <v>12</v>
      </c>
      <c r="W107" s="39">
        <v>4</v>
      </c>
      <c r="X107" s="15">
        <v>0</v>
      </c>
      <c r="Z107" s="14">
        <f t="shared" si="181"/>
        <v>1.9219522665272117</v>
      </c>
      <c r="AA107" s="14">
        <f t="shared" si="182"/>
        <v>3.0277605813463821E-3</v>
      </c>
      <c r="AB107" s="14">
        <f t="shared" si="183"/>
        <v>0.14970123145745037</v>
      </c>
      <c r="AC107" s="14">
        <f t="shared" si="184"/>
        <v>1.1685574133422926E-2</v>
      </c>
      <c r="AD107" s="14">
        <f t="shared" si="185"/>
        <v>0</v>
      </c>
      <c r="AE107" s="14">
        <f t="shared" si="186"/>
        <v>0.17943388150756071</v>
      </c>
      <c r="AF107" s="14">
        <f t="shared" si="187"/>
        <v>1.6868523935009894</v>
      </c>
      <c r="AG107" s="14">
        <f t="shared" si="188"/>
        <v>3.4237120847198384E-2</v>
      </c>
      <c r="AH107" s="14">
        <f t="shared" si="189"/>
        <v>4.7606387034431971E-3</v>
      </c>
      <c r="AI107" s="14">
        <f t="shared" si="190"/>
        <v>2.2048234858018673E-3</v>
      </c>
      <c r="AJ107" s="14">
        <f t="shared" si="191"/>
        <v>9.4175870315858388E-4</v>
      </c>
      <c r="AK107" s="14">
        <f t="shared" si="192"/>
        <v>0</v>
      </c>
      <c r="AL107" s="14">
        <f t="shared" si="193"/>
        <v>3.9947974494475842</v>
      </c>
      <c r="AM107" s="14">
        <f t="shared" si="194"/>
        <v>0.90385511381058692</v>
      </c>
      <c r="AN107" s="11">
        <f t="shared" si="195"/>
        <v>0</v>
      </c>
      <c r="AP107">
        <f t="shared" si="196"/>
        <v>55.392000000000003</v>
      </c>
      <c r="AQ107">
        <f t="shared" si="197"/>
        <v>0.11600000000000001</v>
      </c>
      <c r="AR107">
        <f t="shared" si="198"/>
        <v>3.661</v>
      </c>
      <c r="AS107">
        <f t="shared" si="199"/>
        <v>0.42599999999999999</v>
      </c>
      <c r="AT107">
        <f t="shared" si="200"/>
        <v>0</v>
      </c>
      <c r="AU107">
        <f t="shared" si="201"/>
        <v>6.1840000000000002</v>
      </c>
      <c r="AV107">
        <f t="shared" si="202"/>
        <v>32.613999999999997</v>
      </c>
      <c r="AW107">
        <f t="shared" si="203"/>
        <v>0.92100000000000004</v>
      </c>
      <c r="AX107">
        <f t="shared" si="204"/>
        <v>0.16200000000000001</v>
      </c>
      <c r="AY107">
        <f t="shared" si="205"/>
        <v>7.9000000000000001E-2</v>
      </c>
      <c r="AZ107">
        <f t="shared" si="206"/>
        <v>1.4E-2</v>
      </c>
      <c r="BA107">
        <f t="shared" si="207"/>
        <v>0</v>
      </c>
      <c r="BB107">
        <f t="shared" si="208"/>
        <v>99.569000000000003</v>
      </c>
      <c r="BD107">
        <f t="shared" si="209"/>
        <v>0.92197070572569917</v>
      </c>
      <c r="BE107">
        <f t="shared" si="210"/>
        <v>1.4524328249818446E-3</v>
      </c>
      <c r="BF107">
        <f t="shared" si="211"/>
        <v>7.1812475480580631E-2</v>
      </c>
      <c r="BG107">
        <f t="shared" si="212"/>
        <v>5.6056319494703598E-3</v>
      </c>
      <c r="BH107">
        <f t="shared" si="213"/>
        <v>8.6075385557597028E-2</v>
      </c>
      <c r="BI107">
        <f t="shared" si="214"/>
        <v>0</v>
      </c>
      <c r="BJ107">
        <f t="shared" si="215"/>
        <v>0.80919204851083248</v>
      </c>
      <c r="BK107">
        <f t="shared" si="216"/>
        <v>1.642372863221191E-2</v>
      </c>
      <c r="BL107">
        <f t="shared" si="217"/>
        <v>2.2837036598465691E-3</v>
      </c>
      <c r="BM107">
        <f t="shared" si="218"/>
        <v>1.0576655313497417E-3</v>
      </c>
      <c r="BN107">
        <f t="shared" si="219"/>
        <v>4.517666496178538E-4</v>
      </c>
      <c r="BO107">
        <f t="shared" si="220"/>
        <v>0</v>
      </c>
      <c r="BP107">
        <f t="shared" si="221"/>
        <v>1.9163255445221878</v>
      </c>
      <c r="BQ107">
        <f t="shared" si="222"/>
        <v>2.0846131602569842</v>
      </c>
    </row>
    <row r="108" spans="1:69" x14ac:dyDescent="0.15">
      <c r="A108" t="s">
        <v>184</v>
      </c>
      <c r="B108">
        <v>1261</v>
      </c>
      <c r="C108">
        <f t="shared" si="135"/>
        <v>6.4031242374334605</v>
      </c>
      <c r="D108" s="1">
        <v>55.281999999999996</v>
      </c>
      <c r="E108" s="1">
        <v>0.126</v>
      </c>
      <c r="F108" s="1">
        <v>3.6909999999999998</v>
      </c>
      <c r="G108" s="1">
        <v>0.42899999999999999</v>
      </c>
      <c r="H108" s="1">
        <v>6.0609999999999999</v>
      </c>
      <c r="I108" s="1">
        <v>32.234999999999999</v>
      </c>
      <c r="J108" s="1">
        <v>1.29</v>
      </c>
      <c r="K108" s="1">
        <v>0.16400000000000001</v>
      </c>
      <c r="L108" s="1">
        <v>0.1</v>
      </c>
      <c r="M108" s="1">
        <v>2.4E-2</v>
      </c>
      <c r="O108">
        <f t="shared" si="180"/>
        <v>99.402000000000001</v>
      </c>
      <c r="P108">
        <f t="shared" si="179"/>
        <v>24.399858984341591</v>
      </c>
      <c r="Q108" s="1">
        <v>55.744</v>
      </c>
      <c r="R108" s="1">
        <v>40.521999999999998</v>
      </c>
      <c r="S108" s="1">
        <v>10.949</v>
      </c>
      <c r="V108" s="39">
        <v>12</v>
      </c>
      <c r="W108" s="39">
        <v>4</v>
      </c>
      <c r="X108" s="15">
        <v>0</v>
      </c>
      <c r="Z108" s="14">
        <f t="shared" si="181"/>
        <v>1.9224999507787353</v>
      </c>
      <c r="AA108" s="14">
        <f t="shared" si="182"/>
        <v>3.2962574626161246E-3</v>
      </c>
      <c r="AB108" s="14">
        <f t="shared" si="183"/>
        <v>0.15127136605046237</v>
      </c>
      <c r="AC108" s="14">
        <f t="shared" si="184"/>
        <v>1.1794642657201699E-2</v>
      </c>
      <c r="AD108" s="14">
        <f t="shared" si="185"/>
        <v>0</v>
      </c>
      <c r="AE108" s="14">
        <f t="shared" si="186"/>
        <v>0.17626508491776979</v>
      </c>
      <c r="AF108" s="14">
        <f t="shared" si="187"/>
        <v>1.6710433981226804</v>
      </c>
      <c r="AG108" s="14">
        <f t="shared" si="188"/>
        <v>4.8063385164331014E-2</v>
      </c>
      <c r="AH108" s="14">
        <f t="shared" si="189"/>
        <v>4.8303777602444458E-3</v>
      </c>
      <c r="AI108" s="14">
        <f t="shared" si="190"/>
        <v>2.7972660515811322E-3</v>
      </c>
      <c r="AJ108" s="14">
        <f t="shared" si="191"/>
        <v>1.618116878389562E-3</v>
      </c>
      <c r="AK108" s="14">
        <f t="shared" si="192"/>
        <v>0</v>
      </c>
      <c r="AL108" s="14">
        <f t="shared" si="193"/>
        <v>3.9934798458440115</v>
      </c>
      <c r="AM108" s="14">
        <f t="shared" si="194"/>
        <v>0.90458275564909529</v>
      </c>
      <c r="AN108" s="11">
        <f t="shared" si="195"/>
        <v>0</v>
      </c>
      <c r="AP108">
        <f t="shared" si="196"/>
        <v>55.281999999999996</v>
      </c>
      <c r="AQ108">
        <f t="shared" si="197"/>
        <v>0.126</v>
      </c>
      <c r="AR108">
        <f t="shared" si="198"/>
        <v>3.6909999999999998</v>
      </c>
      <c r="AS108">
        <f t="shared" si="199"/>
        <v>0.42899999999999999</v>
      </c>
      <c r="AT108">
        <f t="shared" si="200"/>
        <v>0</v>
      </c>
      <c r="AU108">
        <f t="shared" si="201"/>
        <v>6.0609999999999999</v>
      </c>
      <c r="AV108">
        <f t="shared" si="202"/>
        <v>32.234999999999999</v>
      </c>
      <c r="AW108">
        <f t="shared" si="203"/>
        <v>1.29</v>
      </c>
      <c r="AX108">
        <f t="shared" si="204"/>
        <v>0.16400000000000001</v>
      </c>
      <c r="AY108">
        <f t="shared" si="205"/>
        <v>0.1</v>
      </c>
      <c r="AZ108">
        <f t="shared" si="206"/>
        <v>2.4E-2</v>
      </c>
      <c r="BA108">
        <f t="shared" si="207"/>
        <v>0</v>
      </c>
      <c r="BB108">
        <f t="shared" si="208"/>
        <v>99.402000000000001</v>
      </c>
      <c r="BD108">
        <f t="shared" si="209"/>
        <v>0.92013981358189079</v>
      </c>
      <c r="BE108">
        <f t="shared" si="210"/>
        <v>1.577642551273383E-3</v>
      </c>
      <c r="BF108">
        <f t="shared" si="211"/>
        <v>7.24009415457042E-2</v>
      </c>
      <c r="BG108">
        <f t="shared" si="212"/>
        <v>5.6451082308046577E-3</v>
      </c>
      <c r="BH108">
        <f t="shared" si="213"/>
        <v>8.4363342798285182E-2</v>
      </c>
      <c r="BI108">
        <f t="shared" si="214"/>
        <v>0</v>
      </c>
      <c r="BJ108">
        <f t="shared" si="215"/>
        <v>0.79978860868788515</v>
      </c>
      <c r="BK108">
        <f t="shared" si="216"/>
        <v>2.3003919582576939E-2</v>
      </c>
      <c r="BL108">
        <f t="shared" si="217"/>
        <v>2.3118975321903541E-3</v>
      </c>
      <c r="BM108">
        <f t="shared" si="218"/>
        <v>1.3388171282908124E-3</v>
      </c>
      <c r="BN108">
        <f t="shared" si="219"/>
        <v>7.7445711363060654E-4</v>
      </c>
      <c r="BO108">
        <f t="shared" si="220"/>
        <v>0</v>
      </c>
      <c r="BP108">
        <f t="shared" si="221"/>
        <v>1.911344548752532</v>
      </c>
      <c r="BQ108">
        <f t="shared" si="222"/>
        <v>2.0893563373753921</v>
      </c>
    </row>
    <row r="109" spans="1:69" s="27" customFormat="1" x14ac:dyDescent="0.15">
      <c r="A109" s="27" t="s">
        <v>185</v>
      </c>
      <c r="B109" s="27">
        <v>1262</v>
      </c>
      <c r="C109" s="27">
        <f t="shared" si="135"/>
        <v>4.9999999999982947</v>
      </c>
      <c r="D109" s="28">
        <v>55.179000000000002</v>
      </c>
      <c r="E109" s="28">
        <v>0.127</v>
      </c>
      <c r="F109" s="28">
        <v>3.6960000000000002</v>
      </c>
      <c r="G109" s="28">
        <v>0.436</v>
      </c>
      <c r="H109" s="28">
        <v>6.0679999999999996</v>
      </c>
      <c r="I109" s="28">
        <v>32.353999999999999</v>
      </c>
      <c r="J109" s="28">
        <v>1.379</v>
      </c>
      <c r="K109" s="28">
        <v>0.16700000000000001</v>
      </c>
      <c r="L109" s="28">
        <v>0.08</v>
      </c>
      <c r="M109" s="28">
        <v>1.2E-2</v>
      </c>
      <c r="N109" s="28"/>
      <c r="O109" s="27">
        <f t="shared" si="180"/>
        <v>99.498000000000005</v>
      </c>
      <c r="P109">
        <f t="shared" si="179"/>
        <v>24.409201354751566</v>
      </c>
      <c r="Q109" s="28">
        <v>55.741</v>
      </c>
      <c r="R109" s="28">
        <v>40.518000000000001</v>
      </c>
      <c r="S109" s="28">
        <v>10.949</v>
      </c>
      <c r="U109" s="28"/>
      <c r="V109" s="29">
        <v>12</v>
      </c>
      <c r="W109" s="29">
        <v>4</v>
      </c>
      <c r="X109" s="15">
        <v>0</v>
      </c>
      <c r="Z109" s="30">
        <f t="shared" si="181"/>
        <v>1.9181835522366677</v>
      </c>
      <c r="AA109" s="30">
        <f t="shared" si="182"/>
        <v>3.3211466147691337E-3</v>
      </c>
      <c r="AB109" s="30">
        <f t="shared" si="183"/>
        <v>0.1514183092795261</v>
      </c>
      <c r="AC109" s="30">
        <f t="shared" si="184"/>
        <v>1.1982508096349698E-2</v>
      </c>
      <c r="AD109" s="30">
        <f t="shared" si="185"/>
        <v>0</v>
      </c>
      <c r="AE109" s="30">
        <f t="shared" si="186"/>
        <v>0.17640111629739547</v>
      </c>
      <c r="AF109" s="30">
        <f t="shared" si="187"/>
        <v>1.6765703522462359</v>
      </c>
      <c r="AG109" s="30">
        <f t="shared" si="188"/>
        <v>5.1359721225432003E-2</v>
      </c>
      <c r="AH109" s="30">
        <f t="shared" si="189"/>
        <v>4.9168557325957206E-3</v>
      </c>
      <c r="AI109" s="30">
        <f t="shared" si="190"/>
        <v>2.2369563414488137E-3</v>
      </c>
      <c r="AJ109" s="30">
        <f t="shared" si="191"/>
        <v>8.087487804102749E-4</v>
      </c>
      <c r="AK109" s="30">
        <f t="shared" si="192"/>
        <v>0</v>
      </c>
      <c r="AL109" s="30">
        <f t="shared" si="193"/>
        <v>3.9971992668508305</v>
      </c>
      <c r="AM109" s="30">
        <f t="shared" si="194"/>
        <v>0.90480095387758974</v>
      </c>
      <c r="AN109" s="31">
        <f t="shared" si="195"/>
        <v>0</v>
      </c>
      <c r="AP109" s="27">
        <f t="shared" si="196"/>
        <v>55.179000000000002</v>
      </c>
      <c r="AQ109" s="27">
        <f t="shared" si="197"/>
        <v>0.127</v>
      </c>
      <c r="AR109" s="27">
        <f t="shared" si="198"/>
        <v>3.6960000000000002</v>
      </c>
      <c r="AS109" s="27">
        <f t="shared" si="199"/>
        <v>0.436</v>
      </c>
      <c r="AT109" s="27">
        <f t="shared" si="200"/>
        <v>0</v>
      </c>
      <c r="AU109" s="27">
        <f t="shared" si="201"/>
        <v>6.0679999999999996</v>
      </c>
      <c r="AV109" s="27">
        <f t="shared" si="202"/>
        <v>32.353999999999999</v>
      </c>
      <c r="AW109" s="27">
        <f t="shared" si="203"/>
        <v>1.379</v>
      </c>
      <c r="AX109" s="27">
        <f t="shared" si="204"/>
        <v>0.16700000000000001</v>
      </c>
      <c r="AY109" s="27">
        <f t="shared" si="205"/>
        <v>0.08</v>
      </c>
      <c r="AZ109" s="27">
        <f t="shared" si="206"/>
        <v>1.2E-2</v>
      </c>
      <c r="BA109" s="27">
        <f t="shared" si="207"/>
        <v>0</v>
      </c>
      <c r="BB109" s="27">
        <f t="shared" si="208"/>
        <v>99.498000000000005</v>
      </c>
      <c r="BD109" s="27">
        <f t="shared" si="209"/>
        <v>0.91842543275632493</v>
      </c>
      <c r="BE109" s="27">
        <f t="shared" si="210"/>
        <v>1.5901635239025367E-3</v>
      </c>
      <c r="BF109" s="27">
        <f t="shared" si="211"/>
        <v>7.2499019223224798E-2</v>
      </c>
      <c r="BG109" s="27">
        <f t="shared" si="212"/>
        <v>5.7372195539180208E-3</v>
      </c>
      <c r="BH109" s="27">
        <f t="shared" si="213"/>
        <v>8.4460776126050893E-2</v>
      </c>
      <c r="BI109" s="27">
        <f t="shared" si="214"/>
        <v>0</v>
      </c>
      <c r="BJ109" s="27">
        <f t="shared" si="215"/>
        <v>0.80274113992516938</v>
      </c>
      <c r="BK109" s="27">
        <f t="shared" si="216"/>
        <v>2.4591011708816744E-2</v>
      </c>
      <c r="BL109" s="27">
        <f t="shared" si="217"/>
        <v>2.3541883407060312E-3</v>
      </c>
      <c r="BM109" s="27">
        <f t="shared" si="218"/>
        <v>1.07105370263265E-3</v>
      </c>
      <c r="BN109" s="27">
        <f t="shared" si="219"/>
        <v>3.8722855681530327E-4</v>
      </c>
      <c r="BO109" s="27">
        <f t="shared" si="220"/>
        <v>0</v>
      </c>
      <c r="BP109" s="27">
        <f t="shared" si="221"/>
        <v>1.9138572334175614</v>
      </c>
      <c r="BQ109" s="27">
        <f t="shared" si="222"/>
        <v>2.0885566577570995</v>
      </c>
    </row>
    <row r="110" spans="1:69" s="27" customFormat="1" x14ac:dyDescent="0.15">
      <c r="A110" s="27" t="s">
        <v>186</v>
      </c>
      <c r="B110" s="27">
        <v>1263</v>
      </c>
      <c r="C110" s="27">
        <f t="shared" si="135"/>
        <v>6.4031242374334605</v>
      </c>
      <c r="D110" s="28">
        <v>55.308</v>
      </c>
      <c r="E110" s="28">
        <v>0.122</v>
      </c>
      <c r="F110" s="28">
        <v>3.6440000000000001</v>
      </c>
      <c r="G110" s="28">
        <v>0.42099999999999999</v>
      </c>
      <c r="H110" s="28">
        <v>6.1340000000000003</v>
      </c>
      <c r="I110" s="28">
        <v>32.734000000000002</v>
      </c>
      <c r="J110" s="28">
        <v>0.96499999999999997</v>
      </c>
      <c r="K110" s="28">
        <v>0.16300000000000001</v>
      </c>
      <c r="L110" s="28">
        <v>7.0000000000000007E-2</v>
      </c>
      <c r="M110" s="28">
        <v>7.0000000000000001E-3</v>
      </c>
      <c r="N110" s="28"/>
      <c r="O110" s="27">
        <f t="shared" si="180"/>
        <v>99.567999999999998</v>
      </c>
      <c r="P110">
        <f t="shared" si="179"/>
        <v>24.451993061521669</v>
      </c>
      <c r="Q110" s="28">
        <v>55.737000000000002</v>
      </c>
      <c r="R110" s="28">
        <v>40.512999999999998</v>
      </c>
      <c r="S110" s="28">
        <v>10.949</v>
      </c>
      <c r="U110" s="28"/>
      <c r="V110" s="29">
        <v>12</v>
      </c>
      <c r="W110" s="29">
        <v>4</v>
      </c>
      <c r="X110" s="15">
        <v>0</v>
      </c>
      <c r="Z110" s="30">
        <f t="shared" si="181"/>
        <v>1.91930324435188</v>
      </c>
      <c r="AA110" s="30">
        <f t="shared" si="182"/>
        <v>3.184809529818089E-3</v>
      </c>
      <c r="AB110" s="30">
        <f t="shared" si="183"/>
        <v>0.14902670677321184</v>
      </c>
      <c r="AC110" s="30">
        <f t="shared" si="184"/>
        <v>1.155001753992207E-2</v>
      </c>
      <c r="AD110" s="30">
        <f t="shared" si="185"/>
        <v>0</v>
      </c>
      <c r="AE110" s="30">
        <f t="shared" si="186"/>
        <v>0.1780077188154528</v>
      </c>
      <c r="AF110" s="30">
        <f t="shared" si="187"/>
        <v>1.6932932806618786</v>
      </c>
      <c r="AG110" s="30">
        <f t="shared" si="188"/>
        <v>3.5877734442456448E-2</v>
      </c>
      <c r="AH110" s="30">
        <f t="shared" si="189"/>
        <v>4.7906881901319878E-3</v>
      </c>
      <c r="AI110" s="30">
        <f t="shared" si="190"/>
        <v>1.9539114018222578E-3</v>
      </c>
      <c r="AJ110" s="30">
        <f t="shared" si="191"/>
        <v>4.7094451032215654E-4</v>
      </c>
      <c r="AK110" s="30">
        <f t="shared" si="192"/>
        <v>0</v>
      </c>
      <c r="AL110" s="30">
        <f t="shared" si="193"/>
        <v>3.997459056216897</v>
      </c>
      <c r="AM110" s="30">
        <f t="shared" si="194"/>
        <v>0.90487488711587727</v>
      </c>
      <c r="AN110" s="31">
        <f t="shared" si="195"/>
        <v>0</v>
      </c>
      <c r="AP110" s="27">
        <f t="shared" si="196"/>
        <v>55.308</v>
      </c>
      <c r="AQ110" s="27">
        <f t="shared" si="197"/>
        <v>0.122</v>
      </c>
      <c r="AR110" s="27">
        <f t="shared" si="198"/>
        <v>3.6440000000000001</v>
      </c>
      <c r="AS110" s="27">
        <f t="shared" si="199"/>
        <v>0.42099999999999999</v>
      </c>
      <c r="AT110" s="27">
        <f t="shared" si="200"/>
        <v>0</v>
      </c>
      <c r="AU110" s="27">
        <f t="shared" si="201"/>
        <v>6.1340000000000003</v>
      </c>
      <c r="AV110" s="27">
        <f t="shared" si="202"/>
        <v>32.734000000000002</v>
      </c>
      <c r="AW110" s="27">
        <f t="shared" si="203"/>
        <v>0.96499999999999997</v>
      </c>
      <c r="AX110" s="27">
        <f t="shared" si="204"/>
        <v>0.16300000000000001</v>
      </c>
      <c r="AY110" s="27">
        <f t="shared" si="205"/>
        <v>7.0000000000000007E-2</v>
      </c>
      <c r="AZ110" s="27">
        <f t="shared" si="206"/>
        <v>7.0000000000000001E-3</v>
      </c>
      <c r="BA110" s="27">
        <f t="shared" si="207"/>
        <v>0</v>
      </c>
      <c r="BB110" s="27">
        <f t="shared" si="208"/>
        <v>99.567999999999998</v>
      </c>
      <c r="BD110" s="27">
        <f t="shared" si="209"/>
        <v>0.92057256990679093</v>
      </c>
      <c r="BE110" s="27">
        <f t="shared" si="210"/>
        <v>1.5275586607567675E-3</v>
      </c>
      <c r="BF110" s="27">
        <f t="shared" si="211"/>
        <v>7.1479011377010598E-2</v>
      </c>
      <c r="BG110" s="27">
        <f t="shared" si="212"/>
        <v>5.5398381472465293E-3</v>
      </c>
      <c r="BH110" s="27">
        <f t="shared" si="213"/>
        <v>8.537943321641335E-2</v>
      </c>
      <c r="BI110" s="27">
        <f t="shared" si="214"/>
        <v>0</v>
      </c>
      <c r="BJ110" s="27">
        <f t="shared" si="215"/>
        <v>0.81216939093498475</v>
      </c>
      <c r="BK110" s="27">
        <f t="shared" si="216"/>
        <v>1.7208358447431585E-2</v>
      </c>
      <c r="BL110" s="27">
        <f t="shared" si="217"/>
        <v>2.2978005960184616E-3</v>
      </c>
      <c r="BM110" s="27">
        <f t="shared" si="218"/>
        <v>9.3717198980356874E-4</v>
      </c>
      <c r="BN110" s="27">
        <f t="shared" si="219"/>
        <v>2.258833248089269E-4</v>
      </c>
      <c r="BO110" s="27">
        <f t="shared" si="220"/>
        <v>0</v>
      </c>
      <c r="BP110" s="27">
        <f t="shared" si="221"/>
        <v>1.9173370166012655</v>
      </c>
      <c r="BQ110" s="27">
        <f t="shared" si="222"/>
        <v>2.0849016222004222</v>
      </c>
    </row>
    <row r="111" spans="1:69" x14ac:dyDescent="0.15">
      <c r="A111" t="s">
        <v>187</v>
      </c>
      <c r="B111">
        <v>1264</v>
      </c>
      <c r="C111">
        <f t="shared" si="135"/>
        <v>6.7082039324996234</v>
      </c>
      <c r="D111" s="1">
        <v>55.295000000000002</v>
      </c>
      <c r="E111" s="1">
        <v>0.13100000000000001</v>
      </c>
      <c r="F111" s="1">
        <v>3.625</v>
      </c>
      <c r="G111" s="1">
        <v>0.41599999999999998</v>
      </c>
      <c r="H111" s="1">
        <v>6.1639999999999997</v>
      </c>
      <c r="I111" s="1">
        <v>32.741999999999997</v>
      </c>
      <c r="J111" s="1">
        <v>0.87</v>
      </c>
      <c r="K111" s="1">
        <v>0.16300000000000001</v>
      </c>
      <c r="L111" s="1">
        <v>7.8E-2</v>
      </c>
      <c r="M111" s="1">
        <v>1.7999999999999999E-2</v>
      </c>
      <c r="O111">
        <f t="shared" si="180"/>
        <v>99.501999999999995</v>
      </c>
      <c r="P111">
        <f t="shared" si="179"/>
        <v>24.437900886483934</v>
      </c>
      <c r="Q111" s="1">
        <v>55.734000000000002</v>
      </c>
      <c r="R111" s="1">
        <v>40.506999999999998</v>
      </c>
      <c r="S111" s="1">
        <v>10.949</v>
      </c>
      <c r="V111" s="39">
        <v>12</v>
      </c>
      <c r="W111" s="39">
        <v>4</v>
      </c>
      <c r="X111" s="15">
        <v>0</v>
      </c>
      <c r="Z111" s="14">
        <f t="shared" si="181"/>
        <v>1.9199586279145922</v>
      </c>
      <c r="AA111" s="14">
        <f t="shared" si="182"/>
        <v>3.4217265048871949E-3</v>
      </c>
      <c r="AB111" s="14">
        <f t="shared" si="183"/>
        <v>0.14833516253455745</v>
      </c>
      <c r="AC111" s="14">
        <f t="shared" si="184"/>
        <v>1.1419425179173338E-2</v>
      </c>
      <c r="AD111" s="14">
        <f t="shared" si="185"/>
        <v>0</v>
      </c>
      <c r="AE111" s="14">
        <f t="shared" si="186"/>
        <v>0.17898146472981249</v>
      </c>
      <c r="AF111" s="14">
        <f t="shared" si="187"/>
        <v>1.6946837920610105</v>
      </c>
      <c r="AG111" s="14">
        <f t="shared" si="188"/>
        <v>3.2364381741001133E-2</v>
      </c>
      <c r="AH111" s="14">
        <f t="shared" si="189"/>
        <v>4.7934507521392618E-3</v>
      </c>
      <c r="AI111" s="14">
        <f t="shared" si="190"/>
        <v>2.1784710586845667E-3</v>
      </c>
      <c r="AJ111" s="14">
        <f t="shared" si="191"/>
        <v>1.21169849559557E-3</v>
      </c>
      <c r="AK111" s="14">
        <f t="shared" si="192"/>
        <v>0</v>
      </c>
      <c r="AL111" s="14">
        <f t="shared" si="193"/>
        <v>3.9973482009714543</v>
      </c>
      <c r="AM111" s="14">
        <f t="shared" si="194"/>
        <v>0.90447521824876642</v>
      </c>
      <c r="AN111" s="11">
        <f t="shared" si="195"/>
        <v>0</v>
      </c>
      <c r="AP111">
        <f t="shared" si="196"/>
        <v>55.295000000000002</v>
      </c>
      <c r="AQ111">
        <f t="shared" si="197"/>
        <v>0.13100000000000001</v>
      </c>
      <c r="AR111">
        <f t="shared" si="198"/>
        <v>3.625</v>
      </c>
      <c r="AS111">
        <f t="shared" si="199"/>
        <v>0.41599999999999998</v>
      </c>
      <c r="AT111">
        <f t="shared" si="200"/>
        <v>0</v>
      </c>
      <c r="AU111">
        <f t="shared" si="201"/>
        <v>6.1639999999999997</v>
      </c>
      <c r="AV111">
        <f t="shared" si="202"/>
        <v>32.741999999999997</v>
      </c>
      <c r="AW111">
        <f t="shared" si="203"/>
        <v>0.87</v>
      </c>
      <c r="AX111">
        <f t="shared" si="204"/>
        <v>0.16300000000000001</v>
      </c>
      <c r="AY111">
        <f t="shared" si="205"/>
        <v>7.8E-2</v>
      </c>
      <c r="AZ111">
        <f t="shared" si="206"/>
        <v>1.7999999999999999E-2</v>
      </c>
      <c r="BA111">
        <f t="shared" si="207"/>
        <v>0</v>
      </c>
      <c r="BB111">
        <f t="shared" si="208"/>
        <v>99.501999999999995</v>
      </c>
      <c r="BD111">
        <f t="shared" si="209"/>
        <v>0.92035619174434091</v>
      </c>
      <c r="BE111">
        <f t="shared" si="210"/>
        <v>1.640247414419152E-3</v>
      </c>
      <c r="BF111">
        <f t="shared" si="211"/>
        <v>7.1106316202432338E-2</v>
      </c>
      <c r="BG111">
        <f t="shared" si="212"/>
        <v>5.4740443450226979E-3</v>
      </c>
      <c r="BH111">
        <f t="shared" si="213"/>
        <v>8.5797004621123552E-2</v>
      </c>
      <c r="BI111">
        <f t="shared" si="214"/>
        <v>0</v>
      </c>
      <c r="BJ111">
        <f t="shared" si="215"/>
        <v>0.81236788042992814</v>
      </c>
      <c r="BK111">
        <f t="shared" si="216"/>
        <v>1.5514271346389099E-2</v>
      </c>
      <c r="BL111">
        <f t="shared" si="217"/>
        <v>2.2978005960184616E-3</v>
      </c>
      <c r="BM111">
        <f t="shared" si="218"/>
        <v>1.0442773600668337E-3</v>
      </c>
      <c r="BN111">
        <f t="shared" si="219"/>
        <v>5.8084283522295485E-4</v>
      </c>
      <c r="BO111">
        <f t="shared" si="220"/>
        <v>0</v>
      </c>
      <c r="BP111">
        <f t="shared" si="221"/>
        <v>1.9161788768949641</v>
      </c>
      <c r="BQ111">
        <f t="shared" si="222"/>
        <v>2.0861038857963412</v>
      </c>
    </row>
    <row r="112" spans="1:69" x14ac:dyDescent="0.15">
      <c r="A112" t="s">
        <v>188</v>
      </c>
      <c r="B112">
        <v>1265</v>
      </c>
      <c r="C112">
        <f t="shared" si="135"/>
        <v>6.403124237432352</v>
      </c>
      <c r="D112" s="1">
        <v>55.36</v>
      </c>
      <c r="E112" s="1">
        <v>0.11799999999999999</v>
      </c>
      <c r="F112" s="1">
        <v>3.6059999999999999</v>
      </c>
      <c r="G112" s="1">
        <v>0.41599999999999998</v>
      </c>
      <c r="H112" s="1">
        <v>6.2060000000000004</v>
      </c>
      <c r="I112" s="1">
        <v>32.988999999999997</v>
      </c>
      <c r="J112" s="1">
        <v>0.67900000000000005</v>
      </c>
      <c r="K112" s="1">
        <v>0.16800000000000001</v>
      </c>
      <c r="L112" s="1">
        <v>7.1999999999999995E-2</v>
      </c>
      <c r="M112" s="1">
        <v>0.02</v>
      </c>
      <c r="O112">
        <f t="shared" si="180"/>
        <v>99.634</v>
      </c>
      <c r="P112">
        <f t="shared" si="179"/>
        <v>24.477058409509162</v>
      </c>
      <c r="Q112" s="1">
        <v>55.73</v>
      </c>
      <c r="R112" s="1">
        <v>40.502000000000002</v>
      </c>
      <c r="S112" s="1">
        <v>10.949</v>
      </c>
      <c r="V112" s="39">
        <v>12</v>
      </c>
      <c r="W112" s="39">
        <v>4</v>
      </c>
      <c r="X112" s="15">
        <v>0</v>
      </c>
      <c r="Z112" s="14">
        <f t="shared" si="181"/>
        <v>1.9191404727982182</v>
      </c>
      <c r="AA112" s="14">
        <f t="shared" si="182"/>
        <v>3.077235120605057E-3</v>
      </c>
      <c r="AB112" s="14">
        <f t="shared" si="183"/>
        <v>0.14732162417846315</v>
      </c>
      <c r="AC112" s="14">
        <f t="shared" si="184"/>
        <v>1.1401156790999104E-2</v>
      </c>
      <c r="AD112" s="14">
        <f t="shared" si="185"/>
        <v>0</v>
      </c>
      <c r="AE112" s="14">
        <f t="shared" si="186"/>
        <v>0.17991272187229149</v>
      </c>
      <c r="AF112" s="14">
        <f t="shared" si="187"/>
        <v>1.7047366476773764</v>
      </c>
      <c r="AG112" s="14">
        <f t="shared" si="188"/>
        <v>2.5218689331595039E-2</v>
      </c>
      <c r="AH112" s="14">
        <f t="shared" si="189"/>
        <v>4.9325855008922059E-3</v>
      </c>
      <c r="AI112" s="14">
        <f t="shared" si="190"/>
        <v>2.0076794017495126E-3</v>
      </c>
      <c r="AJ112" s="14">
        <f t="shared" si="191"/>
        <v>1.3441778485096991E-3</v>
      </c>
      <c r="AK112" s="14">
        <f t="shared" si="192"/>
        <v>0</v>
      </c>
      <c r="AL112" s="14">
        <f t="shared" si="193"/>
        <v>3.9990929905206998</v>
      </c>
      <c r="AM112" s="14">
        <f t="shared" si="194"/>
        <v>0.90453782821401885</v>
      </c>
      <c r="AN112" s="11">
        <f t="shared" si="195"/>
        <v>0</v>
      </c>
      <c r="AP112">
        <f t="shared" si="196"/>
        <v>55.36</v>
      </c>
      <c r="AQ112">
        <f t="shared" si="197"/>
        <v>0.11799999999999999</v>
      </c>
      <c r="AR112">
        <f t="shared" si="198"/>
        <v>3.6059999999999999</v>
      </c>
      <c r="AS112">
        <f t="shared" si="199"/>
        <v>0.41599999999999998</v>
      </c>
      <c r="AT112">
        <f t="shared" si="200"/>
        <v>0</v>
      </c>
      <c r="AU112">
        <f t="shared" si="201"/>
        <v>6.2060000000000004</v>
      </c>
      <c r="AV112">
        <f t="shared" si="202"/>
        <v>32.988999999999997</v>
      </c>
      <c r="AW112">
        <f t="shared" si="203"/>
        <v>0.67900000000000005</v>
      </c>
      <c r="AX112">
        <f t="shared" si="204"/>
        <v>0.16800000000000001</v>
      </c>
      <c r="AY112">
        <f t="shared" si="205"/>
        <v>7.1999999999999995E-2</v>
      </c>
      <c r="AZ112">
        <f t="shared" si="206"/>
        <v>0.02</v>
      </c>
      <c r="BA112">
        <f t="shared" si="207"/>
        <v>0</v>
      </c>
      <c r="BB112">
        <f t="shared" si="208"/>
        <v>99.634</v>
      </c>
      <c r="BD112">
        <f t="shared" si="209"/>
        <v>0.92143808255659121</v>
      </c>
      <c r="BE112">
        <f t="shared" si="210"/>
        <v>1.4774747702401521E-3</v>
      </c>
      <c r="BF112">
        <f t="shared" si="211"/>
        <v>7.0733621027854063E-2</v>
      </c>
      <c r="BG112">
        <f t="shared" si="212"/>
        <v>5.4740443450226979E-3</v>
      </c>
      <c r="BH112">
        <f t="shared" si="213"/>
        <v>8.6381604587717847E-2</v>
      </c>
      <c r="BI112">
        <f t="shared" si="214"/>
        <v>0</v>
      </c>
      <c r="BJ112">
        <f t="shared" si="215"/>
        <v>0.81849624358630813</v>
      </c>
      <c r="BK112">
        <f t="shared" si="216"/>
        <v>1.2108264648503677E-2</v>
      </c>
      <c r="BL112">
        <f t="shared" si="217"/>
        <v>2.3682852768779237E-3</v>
      </c>
      <c r="BM112">
        <f t="shared" si="218"/>
        <v>9.639483323693849E-4</v>
      </c>
      <c r="BN112">
        <f t="shared" si="219"/>
        <v>6.4538092802550549E-4</v>
      </c>
      <c r="BO112">
        <f t="shared" si="220"/>
        <v>0</v>
      </c>
      <c r="BP112">
        <f t="shared" si="221"/>
        <v>1.9200869500595108</v>
      </c>
      <c r="BQ112">
        <f t="shared" si="222"/>
        <v>2.0827666113749448</v>
      </c>
    </row>
    <row r="113" spans="1:69" x14ac:dyDescent="0.15">
      <c r="A113" t="s">
        <v>189</v>
      </c>
      <c r="B113">
        <v>1266</v>
      </c>
      <c r="C113">
        <f t="shared" si="135"/>
        <v>5.0000000000039799</v>
      </c>
      <c r="D113" s="1">
        <v>55.371000000000002</v>
      </c>
      <c r="E113" s="1">
        <v>0.111</v>
      </c>
      <c r="F113" s="1">
        <v>3.6230000000000002</v>
      </c>
      <c r="G113" s="1">
        <v>0.41099999999999998</v>
      </c>
      <c r="H113" s="1">
        <v>6.2110000000000003</v>
      </c>
      <c r="I113" s="1">
        <v>32.935000000000002</v>
      </c>
      <c r="J113" s="1">
        <v>0.628</v>
      </c>
      <c r="K113" s="1">
        <v>0.16200000000000001</v>
      </c>
      <c r="L113" s="1">
        <v>7.2999999999999995E-2</v>
      </c>
      <c r="M113" s="1">
        <v>1.4999999999999999E-2</v>
      </c>
      <c r="O113">
        <f t="shared" si="180"/>
        <v>99.54</v>
      </c>
      <c r="P113">
        <f t="shared" si="179"/>
        <v>24.462281500155978</v>
      </c>
      <c r="Q113" s="1">
        <v>55.726999999999997</v>
      </c>
      <c r="R113" s="1">
        <v>40.497999999999998</v>
      </c>
      <c r="S113" s="1">
        <v>10.949</v>
      </c>
      <c r="V113" s="39">
        <v>12</v>
      </c>
      <c r="W113" s="39">
        <v>4</v>
      </c>
      <c r="X113" s="15">
        <v>0</v>
      </c>
      <c r="Z113" s="14">
        <f t="shared" si="181"/>
        <v>1.9206813287871198</v>
      </c>
      <c r="AA113" s="14">
        <f t="shared" si="182"/>
        <v>2.8964358657205111E-3</v>
      </c>
      <c r="AB113" s="14">
        <f t="shared" si="183"/>
        <v>0.14810556406919359</v>
      </c>
      <c r="AC113" s="14">
        <f t="shared" si="184"/>
        <v>1.1270927965984213E-2</v>
      </c>
      <c r="AD113" s="14">
        <f t="shared" si="185"/>
        <v>0</v>
      </c>
      <c r="AE113" s="14">
        <f t="shared" si="186"/>
        <v>0.18016643978563932</v>
      </c>
      <c r="AF113" s="14">
        <f t="shared" si="187"/>
        <v>1.7029742415976978</v>
      </c>
      <c r="AG113" s="14">
        <f t="shared" si="188"/>
        <v>2.3338591674117979E-2</v>
      </c>
      <c r="AH113" s="14">
        <f t="shared" si="189"/>
        <v>4.7592949405898931E-3</v>
      </c>
      <c r="AI113" s="14">
        <f t="shared" si="190"/>
        <v>2.0367934591823005E-3</v>
      </c>
      <c r="AJ113" s="14">
        <f t="shared" si="191"/>
        <v>1.0087423686501956E-3</v>
      </c>
      <c r="AK113" s="14">
        <f t="shared" si="192"/>
        <v>0</v>
      </c>
      <c r="AL113" s="14">
        <f t="shared" si="193"/>
        <v>3.997238360513895</v>
      </c>
      <c r="AM113" s="14">
        <f t="shared" si="194"/>
        <v>0.90432661692949523</v>
      </c>
      <c r="AN113" s="11">
        <f t="shared" si="195"/>
        <v>0</v>
      </c>
      <c r="AP113">
        <f t="shared" si="196"/>
        <v>55.371000000000002</v>
      </c>
      <c r="AQ113">
        <f t="shared" si="197"/>
        <v>0.111</v>
      </c>
      <c r="AR113">
        <f t="shared" si="198"/>
        <v>3.6230000000000002</v>
      </c>
      <c r="AS113">
        <f t="shared" si="199"/>
        <v>0.41099999999999998</v>
      </c>
      <c r="AT113">
        <f t="shared" si="200"/>
        <v>0</v>
      </c>
      <c r="AU113">
        <f t="shared" si="201"/>
        <v>6.2110000000000003</v>
      </c>
      <c r="AV113">
        <f t="shared" si="202"/>
        <v>32.935000000000002</v>
      </c>
      <c r="AW113">
        <f t="shared" si="203"/>
        <v>0.628</v>
      </c>
      <c r="AX113">
        <f t="shared" si="204"/>
        <v>0.16200000000000001</v>
      </c>
      <c r="AY113">
        <f t="shared" si="205"/>
        <v>7.2999999999999995E-2</v>
      </c>
      <c r="AZ113">
        <f t="shared" si="206"/>
        <v>1.4999999999999999E-2</v>
      </c>
      <c r="BA113">
        <f t="shared" si="207"/>
        <v>0</v>
      </c>
      <c r="BB113">
        <f t="shared" si="208"/>
        <v>99.54</v>
      </c>
      <c r="BD113">
        <f t="shared" si="209"/>
        <v>0.92162117177097214</v>
      </c>
      <c r="BE113">
        <f t="shared" si="210"/>
        <v>1.3898279618360754E-3</v>
      </c>
      <c r="BF113">
        <f t="shared" si="211"/>
        <v>7.1067085131424096E-2</v>
      </c>
      <c r="BG113">
        <f t="shared" si="212"/>
        <v>5.4082505427988673E-3</v>
      </c>
      <c r="BH113">
        <f t="shared" si="213"/>
        <v>8.6451199821836217E-2</v>
      </c>
      <c r="BI113">
        <f t="shared" si="214"/>
        <v>0</v>
      </c>
      <c r="BJ113">
        <f t="shared" si="215"/>
        <v>0.8171564394954397</v>
      </c>
      <c r="BK113">
        <f t="shared" si="216"/>
        <v>1.1198807362680866E-2</v>
      </c>
      <c r="BL113">
        <f t="shared" si="217"/>
        <v>2.2837036598465691E-3</v>
      </c>
      <c r="BM113">
        <f t="shared" si="218"/>
        <v>9.7733650365229292E-4</v>
      </c>
      <c r="BN113">
        <f t="shared" si="219"/>
        <v>4.8403569601912906E-4</v>
      </c>
      <c r="BO113">
        <f t="shared" si="220"/>
        <v>0</v>
      </c>
      <c r="BP113">
        <f t="shared" si="221"/>
        <v>1.9180378579465063</v>
      </c>
      <c r="BQ113">
        <f t="shared" si="222"/>
        <v>2.0840247464111203</v>
      </c>
    </row>
    <row r="114" spans="1:69" x14ac:dyDescent="0.15">
      <c r="A114" t="s">
        <v>190</v>
      </c>
      <c r="B114">
        <v>1267</v>
      </c>
      <c r="C114">
        <f t="shared" si="135"/>
        <v>5.8309518948414594</v>
      </c>
      <c r="D114" s="1">
        <v>55.298999999999999</v>
      </c>
      <c r="E114" s="1">
        <v>0.112</v>
      </c>
      <c r="F114" s="1">
        <v>3.59</v>
      </c>
      <c r="G114" s="1">
        <v>0.39900000000000002</v>
      </c>
      <c r="H114" s="1">
        <v>6.1390000000000002</v>
      </c>
      <c r="I114" s="1">
        <v>32.646999999999998</v>
      </c>
      <c r="J114" s="1">
        <v>0.85899999999999999</v>
      </c>
      <c r="K114" s="1">
        <v>0.153</v>
      </c>
      <c r="L114" s="1">
        <v>8.5000000000000006E-2</v>
      </c>
      <c r="M114" s="1">
        <v>1.6E-2</v>
      </c>
      <c r="O114">
        <f t="shared" si="180"/>
        <v>99.299000000000007</v>
      </c>
      <c r="P114">
        <f t="shared" si="179"/>
        <v>24.398062372108907</v>
      </c>
      <c r="Q114" s="1">
        <v>55.723999999999997</v>
      </c>
      <c r="R114" s="1">
        <v>40.493000000000002</v>
      </c>
      <c r="S114" s="1">
        <v>10.949</v>
      </c>
      <c r="V114" s="39">
        <v>12</v>
      </c>
      <c r="W114" s="39">
        <v>4</v>
      </c>
      <c r="X114" s="15">
        <v>0</v>
      </c>
      <c r="Z114" s="14">
        <f t="shared" si="181"/>
        <v>1.9232327584305506</v>
      </c>
      <c r="AA114" s="14">
        <f t="shared" si="182"/>
        <v>2.9302223917897878E-3</v>
      </c>
      <c r="AB114" s="14">
        <f t="shared" si="183"/>
        <v>0.14714283229737024</v>
      </c>
      <c r="AC114" s="14">
        <f t="shared" si="184"/>
        <v>1.0970650263120059E-2</v>
      </c>
      <c r="AD114" s="14">
        <f t="shared" si="185"/>
        <v>0</v>
      </c>
      <c r="AE114" s="14">
        <f t="shared" si="186"/>
        <v>0.17854661587339685</v>
      </c>
      <c r="AF114" s="14">
        <f t="shared" si="187"/>
        <v>1.6925258594471027</v>
      </c>
      <c r="AG114" s="14">
        <f t="shared" si="188"/>
        <v>3.2007355106062091E-2</v>
      </c>
      <c r="AH114" s="14">
        <f t="shared" si="189"/>
        <v>4.5067208472377614E-3</v>
      </c>
      <c r="AI114" s="14">
        <f t="shared" si="190"/>
        <v>2.3778512299626976E-3</v>
      </c>
      <c r="AJ114" s="14">
        <f t="shared" si="191"/>
        <v>1.0788240216436937E-3</v>
      </c>
      <c r="AK114" s="14">
        <f t="shared" si="192"/>
        <v>0</v>
      </c>
      <c r="AL114" s="14">
        <f t="shared" si="193"/>
        <v>3.9953196899082362</v>
      </c>
      <c r="AM114" s="14">
        <f t="shared" si="194"/>
        <v>0.90457525391002658</v>
      </c>
      <c r="AN114" s="11">
        <f t="shared" si="195"/>
        <v>0</v>
      </c>
      <c r="AP114">
        <f t="shared" si="196"/>
        <v>55.298999999999999</v>
      </c>
      <c r="AQ114">
        <f t="shared" si="197"/>
        <v>0.112</v>
      </c>
      <c r="AR114">
        <f t="shared" si="198"/>
        <v>3.59</v>
      </c>
      <c r="AS114">
        <f t="shared" si="199"/>
        <v>0.39900000000000002</v>
      </c>
      <c r="AT114">
        <f t="shared" si="200"/>
        <v>0</v>
      </c>
      <c r="AU114">
        <f t="shared" si="201"/>
        <v>6.1390000000000002</v>
      </c>
      <c r="AV114">
        <f t="shared" si="202"/>
        <v>32.646999999999998</v>
      </c>
      <c r="AW114">
        <f t="shared" si="203"/>
        <v>0.85899999999999999</v>
      </c>
      <c r="AX114">
        <f t="shared" si="204"/>
        <v>0.153</v>
      </c>
      <c r="AY114">
        <f t="shared" si="205"/>
        <v>8.5000000000000006E-2</v>
      </c>
      <c r="AZ114">
        <f t="shared" si="206"/>
        <v>1.6E-2</v>
      </c>
      <c r="BA114">
        <f t="shared" si="207"/>
        <v>0</v>
      </c>
      <c r="BB114">
        <f t="shared" si="208"/>
        <v>99.299000000000007</v>
      </c>
      <c r="BD114">
        <f t="shared" si="209"/>
        <v>0.92042276964047942</v>
      </c>
      <c r="BE114">
        <f t="shared" si="210"/>
        <v>1.4023489344652292E-3</v>
      </c>
      <c r="BF114">
        <f t="shared" si="211"/>
        <v>7.0419772459788157E-2</v>
      </c>
      <c r="BG114">
        <f t="shared" si="212"/>
        <v>5.2503454174616755E-3</v>
      </c>
      <c r="BH114">
        <f t="shared" si="213"/>
        <v>8.5449028450531719E-2</v>
      </c>
      <c r="BI114">
        <f t="shared" si="214"/>
        <v>0</v>
      </c>
      <c r="BJ114">
        <f t="shared" si="215"/>
        <v>0.8100108176774744</v>
      </c>
      <c r="BK114">
        <f t="shared" si="216"/>
        <v>1.5318113892584178E-2</v>
      </c>
      <c r="BL114">
        <f t="shared" si="217"/>
        <v>2.1568312342995373E-3</v>
      </c>
      <c r="BM114">
        <f t="shared" si="218"/>
        <v>1.1379945590471907E-3</v>
      </c>
      <c r="BN114">
        <f t="shared" si="219"/>
        <v>5.1630474242040432E-4</v>
      </c>
      <c r="BO114">
        <f t="shared" si="220"/>
        <v>0</v>
      </c>
      <c r="BP114">
        <f t="shared" si="221"/>
        <v>1.9120843270085519</v>
      </c>
      <c r="BQ114">
        <f t="shared" si="222"/>
        <v>2.0895101923453856</v>
      </c>
    </row>
    <row r="115" spans="1:69" x14ac:dyDescent="0.15">
      <c r="A115" t="s">
        <v>191</v>
      </c>
      <c r="B115">
        <v>1268</v>
      </c>
      <c r="C115">
        <f t="shared" si="135"/>
        <v>6.7082039324996234</v>
      </c>
      <c r="D115" s="1">
        <v>55.195</v>
      </c>
      <c r="E115" s="1">
        <v>0.123</v>
      </c>
      <c r="F115" s="1">
        <v>3.5880000000000001</v>
      </c>
      <c r="G115" s="1">
        <v>0.40899999999999997</v>
      </c>
      <c r="H115" s="1">
        <v>6.117</v>
      </c>
      <c r="I115" s="1">
        <v>32.540999999999997</v>
      </c>
      <c r="J115" s="1">
        <v>1.04</v>
      </c>
      <c r="K115" s="1">
        <v>0.159</v>
      </c>
      <c r="L115" s="1">
        <v>8.6999999999999994E-2</v>
      </c>
      <c r="M115" s="1">
        <v>1.4999999999999999E-2</v>
      </c>
      <c r="O115">
        <f t="shared" si="180"/>
        <v>99.274000000000015</v>
      </c>
      <c r="P115">
        <f t="shared" si="179"/>
        <v>24.375449733753232</v>
      </c>
      <c r="Q115" s="1">
        <v>55.720999999999997</v>
      </c>
      <c r="R115" s="1">
        <v>40.487000000000002</v>
      </c>
      <c r="S115" s="1">
        <v>10.949</v>
      </c>
      <c r="V115" s="39">
        <v>12</v>
      </c>
      <c r="W115" s="39">
        <v>4</v>
      </c>
      <c r="X115" s="15">
        <v>0</v>
      </c>
      <c r="Z115" s="14">
        <f t="shared" si="181"/>
        <v>1.9213965542405831</v>
      </c>
      <c r="AA115" s="14">
        <f t="shared" si="182"/>
        <v>3.2209973792317434E-3</v>
      </c>
      <c r="AB115" s="14">
        <f t="shared" si="183"/>
        <v>0.14719728411950553</v>
      </c>
      <c r="AC115" s="14">
        <f t="shared" si="184"/>
        <v>1.125603623538524E-2</v>
      </c>
      <c r="AD115" s="14">
        <f t="shared" si="185"/>
        <v>0</v>
      </c>
      <c r="AE115" s="14">
        <f t="shared" si="186"/>
        <v>0.17807180879383111</v>
      </c>
      <c r="AF115" s="14">
        <f t="shared" si="187"/>
        <v>1.6885955031923034</v>
      </c>
      <c r="AG115" s="14">
        <f t="shared" si="188"/>
        <v>3.8787578143998962E-2</v>
      </c>
      <c r="AH115" s="14">
        <f t="shared" si="189"/>
        <v>4.6877997497055601E-3</v>
      </c>
      <c r="AI115" s="14">
        <f t="shared" si="190"/>
        <v>2.4360584609852852E-3</v>
      </c>
      <c r="AJ115" s="14">
        <f t="shared" si="191"/>
        <v>1.0123357744200136E-3</v>
      </c>
      <c r="AK115" s="14">
        <f t="shared" si="192"/>
        <v>0</v>
      </c>
      <c r="AL115" s="14">
        <f t="shared" si="193"/>
        <v>3.9966619560899503</v>
      </c>
      <c r="AM115" s="14">
        <f t="shared" si="194"/>
        <v>0.90460442112506778</v>
      </c>
      <c r="AN115" s="11">
        <f t="shared" si="195"/>
        <v>0</v>
      </c>
      <c r="AP115">
        <f t="shared" si="196"/>
        <v>55.195</v>
      </c>
      <c r="AQ115">
        <f t="shared" si="197"/>
        <v>0.123</v>
      </c>
      <c r="AR115">
        <f t="shared" si="198"/>
        <v>3.5880000000000001</v>
      </c>
      <c r="AS115">
        <f t="shared" si="199"/>
        <v>0.40899999999999997</v>
      </c>
      <c r="AT115">
        <f t="shared" si="200"/>
        <v>0</v>
      </c>
      <c r="AU115">
        <f t="shared" si="201"/>
        <v>6.117</v>
      </c>
      <c r="AV115">
        <f t="shared" si="202"/>
        <v>32.540999999999997</v>
      </c>
      <c r="AW115">
        <f t="shared" si="203"/>
        <v>1.04</v>
      </c>
      <c r="AX115">
        <f t="shared" si="204"/>
        <v>0.159</v>
      </c>
      <c r="AY115">
        <f t="shared" si="205"/>
        <v>8.6999999999999994E-2</v>
      </c>
      <c r="AZ115">
        <f t="shared" si="206"/>
        <v>1.4999999999999999E-2</v>
      </c>
      <c r="BA115">
        <f t="shared" si="207"/>
        <v>0</v>
      </c>
      <c r="BB115">
        <f t="shared" si="208"/>
        <v>99.274000000000015</v>
      </c>
      <c r="BD115">
        <f t="shared" si="209"/>
        <v>0.91869174434087886</v>
      </c>
      <c r="BE115">
        <f t="shared" si="210"/>
        <v>1.5400796333859214E-3</v>
      </c>
      <c r="BF115">
        <f t="shared" si="211"/>
        <v>7.0380541388779916E-2</v>
      </c>
      <c r="BG115">
        <f t="shared" si="212"/>
        <v>5.3819330219093357E-3</v>
      </c>
      <c r="BH115">
        <f t="shared" si="213"/>
        <v>8.51428094204109E-2</v>
      </c>
      <c r="BI115">
        <f t="shared" si="214"/>
        <v>0</v>
      </c>
      <c r="BJ115">
        <f t="shared" si="215"/>
        <v>0.80738083186947318</v>
      </c>
      <c r="BK115">
        <f t="shared" si="216"/>
        <v>1.8545795632465129E-2</v>
      </c>
      <c r="BL115">
        <f t="shared" si="217"/>
        <v>2.241412851330892E-3</v>
      </c>
      <c r="BM115">
        <f t="shared" si="218"/>
        <v>1.1647709016130068E-3</v>
      </c>
      <c r="BN115">
        <f t="shared" si="219"/>
        <v>4.8403569601912906E-4</v>
      </c>
      <c r="BO115">
        <f t="shared" si="220"/>
        <v>0</v>
      </c>
      <c r="BP115">
        <f t="shared" si="221"/>
        <v>1.9109539547562662</v>
      </c>
      <c r="BQ115">
        <f t="shared" si="222"/>
        <v>2.0914485909733531</v>
      </c>
    </row>
    <row r="116" spans="1:69" x14ac:dyDescent="0.15">
      <c r="A116" t="s">
        <v>192</v>
      </c>
      <c r="B116">
        <v>1269</v>
      </c>
      <c r="C116">
        <f t="shared" si="135"/>
        <v>6.4031242374334605</v>
      </c>
      <c r="D116" s="1">
        <v>55.23</v>
      </c>
      <c r="E116" s="1">
        <v>0.123</v>
      </c>
      <c r="F116" s="1">
        <v>3.5870000000000002</v>
      </c>
      <c r="G116" s="1">
        <v>0.4</v>
      </c>
      <c r="H116" s="1">
        <v>6.1230000000000002</v>
      </c>
      <c r="I116" s="1">
        <v>32.701999999999998</v>
      </c>
      <c r="J116" s="1">
        <v>1.008</v>
      </c>
      <c r="K116" s="1">
        <v>0.16500000000000001</v>
      </c>
      <c r="L116" s="1">
        <v>8.5999999999999993E-2</v>
      </c>
      <c r="M116" s="1">
        <v>1.9E-2</v>
      </c>
      <c r="O116">
        <f t="shared" si="180"/>
        <v>99.442999999999998</v>
      </c>
      <c r="P116">
        <f t="shared" si="179"/>
        <v>24.414545052289682</v>
      </c>
      <c r="Q116" s="1">
        <v>55.716999999999999</v>
      </c>
      <c r="R116" s="1">
        <v>40.481999999999999</v>
      </c>
      <c r="S116" s="1">
        <v>10.949</v>
      </c>
      <c r="V116" s="39">
        <v>12</v>
      </c>
      <c r="W116" s="39">
        <v>4</v>
      </c>
      <c r="X116" s="15">
        <v>0</v>
      </c>
      <c r="Z116" s="14">
        <f t="shared" si="181"/>
        <v>1.9195362338780442</v>
      </c>
      <c r="AA116" s="14">
        <f t="shared" si="182"/>
        <v>3.2158395555542422E-3</v>
      </c>
      <c r="AB116" s="14">
        <f t="shared" si="183"/>
        <v>0.14692061606380818</v>
      </c>
      <c r="AC116" s="14">
        <f t="shared" si="184"/>
        <v>1.0990720589507978E-2</v>
      </c>
      <c r="AD116" s="14">
        <f t="shared" si="185"/>
        <v>0</v>
      </c>
      <c r="AE116" s="14">
        <f t="shared" si="186"/>
        <v>0.17796104629389761</v>
      </c>
      <c r="AF116" s="14">
        <f t="shared" si="187"/>
        <v>1.6942326585838794</v>
      </c>
      <c r="AG116" s="14">
        <f t="shared" si="188"/>
        <v>3.7533914272472345E-2</v>
      </c>
      <c r="AH116" s="14">
        <f t="shared" si="189"/>
        <v>4.8569079515158337E-3</v>
      </c>
      <c r="AI116" s="14">
        <f t="shared" si="190"/>
        <v>2.4042017357486481E-3</v>
      </c>
      <c r="AJ116" s="14">
        <f t="shared" si="191"/>
        <v>1.280238630630224E-3</v>
      </c>
      <c r="AK116" s="14">
        <f t="shared" si="192"/>
        <v>0</v>
      </c>
      <c r="AL116" s="14">
        <f t="shared" si="193"/>
        <v>3.9989323775550587</v>
      </c>
      <c r="AM116" s="14">
        <f t="shared" si="194"/>
        <v>0.90494517429994481</v>
      </c>
      <c r="AN116" s="11">
        <f t="shared" si="195"/>
        <v>0</v>
      </c>
      <c r="AP116">
        <f t="shared" si="196"/>
        <v>55.23</v>
      </c>
      <c r="AQ116">
        <f t="shared" si="197"/>
        <v>0.123</v>
      </c>
      <c r="AR116">
        <f t="shared" si="198"/>
        <v>3.5870000000000002</v>
      </c>
      <c r="AS116">
        <f t="shared" si="199"/>
        <v>0.4</v>
      </c>
      <c r="AT116">
        <f t="shared" si="200"/>
        <v>0</v>
      </c>
      <c r="AU116">
        <f t="shared" si="201"/>
        <v>6.1230000000000002</v>
      </c>
      <c r="AV116">
        <f t="shared" si="202"/>
        <v>32.701999999999998</v>
      </c>
      <c r="AW116">
        <f t="shared" si="203"/>
        <v>1.008</v>
      </c>
      <c r="AX116">
        <f t="shared" si="204"/>
        <v>0.16500000000000001</v>
      </c>
      <c r="AY116">
        <f t="shared" si="205"/>
        <v>8.5999999999999993E-2</v>
      </c>
      <c r="AZ116">
        <f t="shared" si="206"/>
        <v>1.9E-2</v>
      </c>
      <c r="BA116">
        <f t="shared" si="207"/>
        <v>0</v>
      </c>
      <c r="BB116">
        <f t="shared" si="208"/>
        <v>99.442999999999998</v>
      </c>
      <c r="BD116">
        <f t="shared" si="209"/>
        <v>0.9192743009320905</v>
      </c>
      <c r="BE116">
        <f t="shared" si="210"/>
        <v>1.5400796333859214E-3</v>
      </c>
      <c r="BF116">
        <f t="shared" si="211"/>
        <v>7.0360925853275802E-2</v>
      </c>
      <c r="BG116">
        <f t="shared" si="212"/>
        <v>5.2635041779064409E-3</v>
      </c>
      <c r="BH116">
        <f t="shared" si="213"/>
        <v>8.5226323701352941E-2</v>
      </c>
      <c r="BI116">
        <f t="shared" si="214"/>
        <v>0</v>
      </c>
      <c r="BJ116">
        <f t="shared" si="215"/>
        <v>0.81137543295521075</v>
      </c>
      <c r="BK116">
        <f t="shared" si="216"/>
        <v>1.7975155766850819E-2</v>
      </c>
      <c r="BL116">
        <f t="shared" si="217"/>
        <v>2.3259944683622462E-3</v>
      </c>
      <c r="BM116">
        <f t="shared" si="218"/>
        <v>1.1513827303300985E-3</v>
      </c>
      <c r="BN116">
        <f t="shared" si="219"/>
        <v>6.1311188162423017E-4</v>
      </c>
      <c r="BO116">
        <f t="shared" si="220"/>
        <v>0</v>
      </c>
      <c r="BP116">
        <f t="shared" si="221"/>
        <v>1.9151062121003894</v>
      </c>
      <c r="BQ116">
        <f t="shared" si="222"/>
        <v>2.0880995279991472</v>
      </c>
    </row>
    <row r="117" spans="1:69" x14ac:dyDescent="0.15">
      <c r="A117" t="s">
        <v>193</v>
      </c>
      <c r="B117">
        <v>1270</v>
      </c>
      <c r="C117">
        <f t="shared" si="135"/>
        <v>4.9999999999982947</v>
      </c>
      <c r="D117" s="1">
        <v>55.427</v>
      </c>
      <c r="E117" s="1">
        <v>0.11</v>
      </c>
      <c r="F117" s="1">
        <v>3.5619999999999998</v>
      </c>
      <c r="G117" s="1">
        <v>0.39800000000000002</v>
      </c>
      <c r="H117" s="1">
        <v>6.1379999999999999</v>
      </c>
      <c r="I117" s="1">
        <v>32.793999999999997</v>
      </c>
      <c r="J117" s="1">
        <v>0.89300000000000002</v>
      </c>
      <c r="K117" s="1">
        <v>0.161</v>
      </c>
      <c r="L117" s="1">
        <v>9.4E-2</v>
      </c>
      <c r="M117" s="1">
        <v>1.9E-2</v>
      </c>
      <c r="O117">
        <f t="shared" si="180"/>
        <v>99.596000000000004</v>
      </c>
      <c r="P117">
        <f t="shared" si="179"/>
        <v>24.465089293273433</v>
      </c>
      <c r="Q117" s="1">
        <v>55.713999999999999</v>
      </c>
      <c r="R117" s="1">
        <v>40.478000000000002</v>
      </c>
      <c r="S117" s="1">
        <v>10.949</v>
      </c>
      <c r="V117" s="39">
        <v>12</v>
      </c>
      <c r="W117" s="39">
        <v>4</v>
      </c>
      <c r="X117" s="15">
        <v>0</v>
      </c>
      <c r="Z117" s="14">
        <f t="shared" si="181"/>
        <v>1.9224031741362695</v>
      </c>
      <c r="AA117" s="14">
        <f t="shared" si="182"/>
        <v>2.8700124274254825E-3</v>
      </c>
      <c r="AB117" s="14">
        <f t="shared" si="183"/>
        <v>0.14559521763034627</v>
      </c>
      <c r="AC117" s="14">
        <f t="shared" si="184"/>
        <v>1.0913173975135674E-2</v>
      </c>
      <c r="AD117" s="14">
        <f t="shared" si="185"/>
        <v>0</v>
      </c>
      <c r="AE117" s="14">
        <f t="shared" si="186"/>
        <v>0.1780284480138217</v>
      </c>
      <c r="AF117" s="14">
        <f t="shared" si="187"/>
        <v>1.6954889275495912</v>
      </c>
      <c r="AG117" s="14">
        <f t="shared" si="188"/>
        <v>3.3183073976679939E-2</v>
      </c>
      <c r="AH117" s="14">
        <f t="shared" si="189"/>
        <v>4.7293737368351834E-3</v>
      </c>
      <c r="AI117" s="14">
        <f t="shared" si="190"/>
        <v>2.6224193420740774E-3</v>
      </c>
      <c r="AJ117" s="14">
        <f t="shared" si="191"/>
        <v>1.2775936907696908E-3</v>
      </c>
      <c r="AK117" s="14">
        <f t="shared" si="192"/>
        <v>0</v>
      </c>
      <c r="AL117" s="14">
        <f t="shared" si="193"/>
        <v>3.9971114144789488</v>
      </c>
      <c r="AM117" s="14">
        <f t="shared" si="194"/>
        <v>0.90497635605846238</v>
      </c>
      <c r="AN117" s="11">
        <f t="shared" si="195"/>
        <v>0</v>
      </c>
      <c r="AP117">
        <f t="shared" si="196"/>
        <v>55.427</v>
      </c>
      <c r="AQ117">
        <f t="shared" si="197"/>
        <v>0.11</v>
      </c>
      <c r="AR117">
        <f t="shared" si="198"/>
        <v>3.5619999999999998</v>
      </c>
      <c r="AS117">
        <f t="shared" si="199"/>
        <v>0.39800000000000002</v>
      </c>
      <c r="AT117">
        <f t="shared" si="200"/>
        <v>0</v>
      </c>
      <c r="AU117">
        <f t="shared" si="201"/>
        <v>6.1379999999999999</v>
      </c>
      <c r="AV117">
        <f t="shared" si="202"/>
        <v>32.793999999999997</v>
      </c>
      <c r="AW117">
        <f t="shared" si="203"/>
        <v>0.89300000000000002</v>
      </c>
      <c r="AX117">
        <f t="shared" si="204"/>
        <v>0.161</v>
      </c>
      <c r="AY117">
        <f t="shared" si="205"/>
        <v>9.4E-2</v>
      </c>
      <c r="AZ117">
        <f t="shared" si="206"/>
        <v>1.9E-2</v>
      </c>
      <c r="BA117">
        <f t="shared" si="207"/>
        <v>0</v>
      </c>
      <c r="BB117">
        <f t="shared" si="208"/>
        <v>99.596000000000004</v>
      </c>
      <c r="BD117">
        <f t="shared" si="209"/>
        <v>0.92255326231691082</v>
      </c>
      <c r="BE117">
        <f t="shared" si="210"/>
        <v>1.3773069892069217E-3</v>
      </c>
      <c r="BF117">
        <f t="shared" si="211"/>
        <v>6.9870537465672816E-2</v>
      </c>
      <c r="BG117">
        <f t="shared" si="212"/>
        <v>5.2371866570169092E-3</v>
      </c>
      <c r="BH117">
        <f t="shared" si="213"/>
        <v>8.5435109403708034E-2</v>
      </c>
      <c r="BI117">
        <f t="shared" si="214"/>
        <v>0</v>
      </c>
      <c r="BJ117">
        <f t="shared" si="215"/>
        <v>0.81365806214706082</v>
      </c>
      <c r="BK117">
        <f t="shared" si="216"/>
        <v>1.5924418749799385E-2</v>
      </c>
      <c r="BL117">
        <f t="shared" si="217"/>
        <v>2.2696067236746766E-3</v>
      </c>
      <c r="BM117">
        <f t="shared" si="218"/>
        <v>1.2584881005933636E-3</v>
      </c>
      <c r="BN117">
        <f t="shared" si="219"/>
        <v>6.1311188162423017E-4</v>
      </c>
      <c r="BO117">
        <f t="shared" si="220"/>
        <v>0</v>
      </c>
      <c r="BP117">
        <f t="shared" si="221"/>
        <v>1.9181970904352679</v>
      </c>
      <c r="BQ117">
        <f t="shared" si="222"/>
        <v>2.0837855684433051</v>
      </c>
    </row>
    <row r="118" spans="1:69" x14ac:dyDescent="0.15">
      <c r="A118" t="s">
        <v>194</v>
      </c>
      <c r="B118">
        <v>1271</v>
      </c>
      <c r="C118">
        <f t="shared" si="135"/>
        <v>7.2111025509269382</v>
      </c>
      <c r="D118" s="1">
        <v>55.497999999999998</v>
      </c>
      <c r="E118" s="1">
        <v>0.11</v>
      </c>
      <c r="F118" s="1">
        <v>3.5590000000000002</v>
      </c>
      <c r="G118" s="1">
        <v>0.39600000000000002</v>
      </c>
      <c r="H118" s="1">
        <v>6.1429999999999998</v>
      </c>
      <c r="I118" s="1">
        <v>32.908000000000001</v>
      </c>
      <c r="J118" s="1">
        <v>0.75700000000000001</v>
      </c>
      <c r="K118" s="1">
        <v>0.16300000000000001</v>
      </c>
      <c r="L118" s="1">
        <v>0.08</v>
      </c>
      <c r="M118" s="1">
        <v>6.0000000000000001E-3</v>
      </c>
      <c r="O118">
        <f t="shared" si="180"/>
        <v>99.61999999999999</v>
      </c>
      <c r="P118">
        <f t="shared" si="179"/>
        <v>24.484968357177475</v>
      </c>
      <c r="Q118" s="1">
        <v>55.71</v>
      </c>
      <c r="R118" s="1">
        <v>40.472000000000001</v>
      </c>
      <c r="S118" s="1">
        <v>10.949</v>
      </c>
      <c r="V118" s="39">
        <v>12</v>
      </c>
      <c r="W118" s="39">
        <v>4</v>
      </c>
      <c r="X118" s="15">
        <v>0</v>
      </c>
      <c r="Z118" s="14">
        <f t="shared" si="181"/>
        <v>1.9233029273831133</v>
      </c>
      <c r="AA118" s="14">
        <f t="shared" si="182"/>
        <v>2.8676822973792465E-3</v>
      </c>
      <c r="AB118" s="14">
        <f t="shared" si="183"/>
        <v>0.14535448639682322</v>
      </c>
      <c r="AC118" s="14">
        <f t="shared" si="184"/>
        <v>1.0849518148627767E-2</v>
      </c>
      <c r="AD118" s="14">
        <f t="shared" si="185"/>
        <v>0</v>
      </c>
      <c r="AE118" s="14">
        <f t="shared" si="186"/>
        <v>0.17802881256975742</v>
      </c>
      <c r="AF118" s="14">
        <f t="shared" si="187"/>
        <v>1.7000015304083314</v>
      </c>
      <c r="AG118" s="14">
        <f t="shared" si="188"/>
        <v>2.8106598764695293E-2</v>
      </c>
      <c r="AH118" s="14">
        <f t="shared" si="189"/>
        <v>4.7842362986220653E-3</v>
      </c>
      <c r="AI118" s="14">
        <f t="shared" si="190"/>
        <v>2.2300342383005968E-3</v>
      </c>
      <c r="AJ118" s="14">
        <f t="shared" si="191"/>
        <v>4.0312308226155718E-4</v>
      </c>
      <c r="AK118" s="14">
        <f t="shared" si="192"/>
        <v>0</v>
      </c>
      <c r="AL118" s="14">
        <f t="shared" si="193"/>
        <v>3.995928949587912</v>
      </c>
      <c r="AM118" s="14">
        <f t="shared" si="194"/>
        <v>0.90520450681992282</v>
      </c>
      <c r="AN118" s="11">
        <f t="shared" si="195"/>
        <v>0</v>
      </c>
      <c r="AP118">
        <f t="shared" si="196"/>
        <v>55.497999999999998</v>
      </c>
      <c r="AQ118">
        <f t="shared" si="197"/>
        <v>0.11</v>
      </c>
      <c r="AR118">
        <f t="shared" si="198"/>
        <v>3.5590000000000002</v>
      </c>
      <c r="AS118">
        <f t="shared" si="199"/>
        <v>0.39600000000000002</v>
      </c>
      <c r="AT118">
        <f t="shared" si="200"/>
        <v>0</v>
      </c>
      <c r="AU118">
        <f t="shared" si="201"/>
        <v>6.1429999999999998</v>
      </c>
      <c r="AV118">
        <f t="shared" si="202"/>
        <v>32.908000000000001</v>
      </c>
      <c r="AW118">
        <f t="shared" si="203"/>
        <v>0.75700000000000001</v>
      </c>
      <c r="AX118">
        <f t="shared" si="204"/>
        <v>0.16300000000000001</v>
      </c>
      <c r="AY118">
        <f t="shared" si="205"/>
        <v>0.08</v>
      </c>
      <c r="AZ118">
        <f t="shared" si="206"/>
        <v>6.0000000000000001E-3</v>
      </c>
      <c r="BA118">
        <f t="shared" si="207"/>
        <v>0</v>
      </c>
      <c r="BB118">
        <f t="shared" si="208"/>
        <v>99.61999999999999</v>
      </c>
      <c r="BD118">
        <f t="shared" si="209"/>
        <v>0.92373501997336882</v>
      </c>
      <c r="BE118">
        <f t="shared" si="210"/>
        <v>1.3773069892069217E-3</v>
      </c>
      <c r="BF118">
        <f t="shared" si="211"/>
        <v>6.9811690859160461E-2</v>
      </c>
      <c r="BG118">
        <f t="shared" si="212"/>
        <v>5.2108691361273766E-3</v>
      </c>
      <c r="BH118">
        <f t="shared" si="213"/>
        <v>8.5504704637826404E-2</v>
      </c>
      <c r="BI118">
        <f t="shared" si="214"/>
        <v>0</v>
      </c>
      <c r="BJ118">
        <f t="shared" si="215"/>
        <v>0.81648653745000543</v>
      </c>
      <c r="BK118">
        <f t="shared" si="216"/>
        <v>1.349919932093856E-2</v>
      </c>
      <c r="BL118">
        <f t="shared" si="217"/>
        <v>2.2978005960184616E-3</v>
      </c>
      <c r="BM118">
        <f t="shared" si="218"/>
        <v>1.07105370263265E-3</v>
      </c>
      <c r="BN118">
        <f t="shared" si="219"/>
        <v>1.9361427840765164E-4</v>
      </c>
      <c r="BO118">
        <f t="shared" si="220"/>
        <v>0</v>
      </c>
      <c r="BP118">
        <f t="shared" si="221"/>
        <v>1.9191877969436926</v>
      </c>
      <c r="BQ118">
        <f t="shared" si="222"/>
        <v>2.0820937669317354</v>
      </c>
    </row>
    <row r="119" spans="1:69" x14ac:dyDescent="0.15">
      <c r="A119" t="s">
        <v>195</v>
      </c>
      <c r="B119">
        <v>1272</v>
      </c>
      <c r="C119">
        <f t="shared" si="135"/>
        <v>5.8309518948475532</v>
      </c>
      <c r="D119" s="1">
        <v>55.597999999999999</v>
      </c>
      <c r="E119" s="1">
        <v>0.10100000000000001</v>
      </c>
      <c r="F119" s="1">
        <v>3.56</v>
      </c>
      <c r="G119" s="1">
        <v>0.38800000000000001</v>
      </c>
      <c r="H119" s="1">
        <v>6.1970000000000001</v>
      </c>
      <c r="I119" s="1">
        <v>33.046999999999997</v>
      </c>
      <c r="J119" s="1">
        <v>0.66600000000000004</v>
      </c>
      <c r="K119" s="1">
        <v>0.16300000000000001</v>
      </c>
      <c r="L119" s="1">
        <v>7.8E-2</v>
      </c>
      <c r="M119" s="1">
        <v>8.0000000000000002E-3</v>
      </c>
      <c r="O119">
        <f t="shared" si="180"/>
        <v>99.805999999999983</v>
      </c>
      <c r="P119">
        <f t="shared" si="179"/>
        <v>24.532194143811974</v>
      </c>
      <c r="Q119" s="1">
        <v>55.707000000000001</v>
      </c>
      <c r="R119" s="1">
        <v>40.466999999999999</v>
      </c>
      <c r="S119" s="1">
        <v>10.949</v>
      </c>
      <c r="V119" s="39">
        <v>12</v>
      </c>
      <c r="W119" s="39">
        <v>4</v>
      </c>
      <c r="X119" s="15">
        <v>0</v>
      </c>
      <c r="Z119" s="14">
        <f t="shared" si="181"/>
        <v>1.9230593305397747</v>
      </c>
      <c r="AA119" s="14">
        <f t="shared" si="182"/>
        <v>2.627984976399779E-3</v>
      </c>
      <c r="AB119" s="14">
        <f t="shared" si="183"/>
        <v>0.1451154339938231</v>
      </c>
      <c r="AC119" s="14">
        <f t="shared" si="184"/>
        <v>1.060987199816509E-2</v>
      </c>
      <c r="AD119" s="14">
        <f t="shared" si="185"/>
        <v>0</v>
      </c>
      <c r="AE119" s="14">
        <f t="shared" si="186"/>
        <v>0.1792480460182323</v>
      </c>
      <c r="AF119" s="14">
        <f t="shared" si="187"/>
        <v>1.7038957446190082</v>
      </c>
      <c r="AG119" s="14">
        <f t="shared" si="188"/>
        <v>2.4680263818418018E-2</v>
      </c>
      <c r="AH119" s="14">
        <f t="shared" si="189"/>
        <v>4.7750263877056904E-3</v>
      </c>
      <c r="AI119" s="14">
        <f t="shared" si="190"/>
        <v>2.1700977704693326E-3</v>
      </c>
      <c r="AJ119" s="14">
        <f t="shared" si="191"/>
        <v>5.3646273167195493E-4</v>
      </c>
      <c r="AK119" s="14">
        <f t="shared" si="192"/>
        <v>0</v>
      </c>
      <c r="AL119" s="14">
        <f t="shared" si="193"/>
        <v>3.9967182628536682</v>
      </c>
      <c r="AM119" s="14">
        <f t="shared" si="194"/>
        <v>0.90481446668627663</v>
      </c>
      <c r="AN119" s="11">
        <f t="shared" si="195"/>
        <v>0</v>
      </c>
      <c r="AP119">
        <f t="shared" si="196"/>
        <v>55.597999999999999</v>
      </c>
      <c r="AQ119">
        <f t="shared" si="197"/>
        <v>0.10100000000000001</v>
      </c>
      <c r="AR119">
        <f t="shared" si="198"/>
        <v>3.56</v>
      </c>
      <c r="AS119">
        <f t="shared" si="199"/>
        <v>0.38800000000000001</v>
      </c>
      <c r="AT119">
        <f t="shared" si="200"/>
        <v>0</v>
      </c>
      <c r="AU119">
        <f t="shared" si="201"/>
        <v>6.1970000000000001</v>
      </c>
      <c r="AV119">
        <f t="shared" si="202"/>
        <v>33.046999999999997</v>
      </c>
      <c r="AW119">
        <f t="shared" si="203"/>
        <v>0.66600000000000004</v>
      </c>
      <c r="AX119">
        <f t="shared" si="204"/>
        <v>0.16300000000000001</v>
      </c>
      <c r="AY119">
        <f t="shared" si="205"/>
        <v>7.8E-2</v>
      </c>
      <c r="AZ119">
        <f t="shared" si="206"/>
        <v>8.0000000000000002E-3</v>
      </c>
      <c r="BA119">
        <f t="shared" si="207"/>
        <v>0</v>
      </c>
      <c r="BB119">
        <f t="shared" si="208"/>
        <v>99.805999999999983</v>
      </c>
      <c r="BD119">
        <f t="shared" si="209"/>
        <v>0.92539946737683088</v>
      </c>
      <c r="BE119">
        <f t="shared" si="210"/>
        <v>1.2646182355445371E-3</v>
      </c>
      <c r="BF119">
        <f t="shared" si="211"/>
        <v>6.9831306394664575E-2</v>
      </c>
      <c r="BG119">
        <f t="shared" si="212"/>
        <v>5.1055990525692482E-3</v>
      </c>
      <c r="BH119">
        <f t="shared" si="213"/>
        <v>8.625633316630478E-2</v>
      </c>
      <c r="BI119">
        <f t="shared" si="214"/>
        <v>0</v>
      </c>
      <c r="BJ119">
        <f t="shared" si="215"/>
        <v>0.81993529242464835</v>
      </c>
      <c r="BK119">
        <f t="shared" si="216"/>
        <v>1.1876442203097862E-2</v>
      </c>
      <c r="BL119">
        <f t="shared" si="217"/>
        <v>2.2978005960184616E-3</v>
      </c>
      <c r="BM119">
        <f t="shared" si="218"/>
        <v>1.0442773600668337E-3</v>
      </c>
      <c r="BN119">
        <f t="shared" si="219"/>
        <v>2.5815237121020216E-4</v>
      </c>
      <c r="BO119">
        <f t="shared" si="220"/>
        <v>0</v>
      </c>
      <c r="BP119">
        <f t="shared" si="221"/>
        <v>1.9232692891809557</v>
      </c>
      <c r="BQ119">
        <f t="shared" si="222"/>
        <v>2.078085625001433</v>
      </c>
    </row>
    <row r="120" spans="1:69" x14ac:dyDescent="0.15">
      <c r="A120" t="s">
        <v>196</v>
      </c>
      <c r="B120">
        <v>1273</v>
      </c>
      <c r="C120">
        <f t="shared" si="135"/>
        <v>5.6568542494892453</v>
      </c>
      <c r="D120" s="1">
        <v>55.581000000000003</v>
      </c>
      <c r="E120" s="1">
        <v>0.107</v>
      </c>
      <c r="F120" s="1">
        <v>3.53</v>
      </c>
      <c r="G120" s="1">
        <v>0.39</v>
      </c>
      <c r="H120" s="1">
        <v>6.2</v>
      </c>
      <c r="I120" s="1">
        <v>32.981999999999999</v>
      </c>
      <c r="J120" s="1">
        <v>0.56200000000000006</v>
      </c>
      <c r="K120" s="1">
        <v>0.16700000000000001</v>
      </c>
      <c r="L120" s="1">
        <v>8.4000000000000005E-2</v>
      </c>
      <c r="M120" s="1">
        <v>4.0000000000000001E-3</v>
      </c>
      <c r="O120">
        <f t="shared" si="180"/>
        <v>99.607000000000014</v>
      </c>
      <c r="P120">
        <f t="shared" si="179"/>
        <v>24.493005357703996</v>
      </c>
      <c r="Q120" s="1">
        <v>55.703000000000003</v>
      </c>
      <c r="R120" s="1">
        <v>40.463000000000001</v>
      </c>
      <c r="S120" s="1">
        <v>10.949</v>
      </c>
      <c r="V120" s="39">
        <v>12</v>
      </c>
      <c r="W120" s="39">
        <v>4</v>
      </c>
      <c r="X120" s="15">
        <v>0</v>
      </c>
      <c r="Z120" s="14">
        <f t="shared" si="181"/>
        <v>1.9255472759764694</v>
      </c>
      <c r="AA120" s="14">
        <f t="shared" si="182"/>
        <v>2.7885574578696212E-3</v>
      </c>
      <c r="AB120" s="14">
        <f t="shared" si="183"/>
        <v>0.14412277907291104</v>
      </c>
      <c r="AC120" s="14">
        <f t="shared" si="184"/>
        <v>1.0681625349526059E-2</v>
      </c>
      <c r="AD120" s="14">
        <f t="shared" si="185"/>
        <v>0</v>
      </c>
      <c r="AE120" s="14">
        <f t="shared" si="186"/>
        <v>0.17962175648059561</v>
      </c>
      <c r="AF120" s="14">
        <f t="shared" si="187"/>
        <v>1.7032652289345274</v>
      </c>
      <c r="AG120" s="14">
        <f t="shared" si="188"/>
        <v>2.0859610730412856E-2</v>
      </c>
      <c r="AH120" s="14">
        <f t="shared" si="189"/>
        <v>4.9000324727991639E-3</v>
      </c>
      <c r="AI120" s="14">
        <f t="shared" si="190"/>
        <v>2.3407676114433973E-3</v>
      </c>
      <c r="AJ120" s="14">
        <f t="shared" si="191"/>
        <v>2.6866053577530015E-4</v>
      </c>
      <c r="AK120" s="14">
        <f t="shared" si="192"/>
        <v>0</v>
      </c>
      <c r="AL120" s="14">
        <f t="shared" si="193"/>
        <v>3.9943962946223293</v>
      </c>
      <c r="AM120" s="14">
        <f t="shared" si="194"/>
        <v>0.90460300704612173</v>
      </c>
      <c r="AN120" s="11">
        <f t="shared" si="195"/>
        <v>0</v>
      </c>
      <c r="AP120">
        <f t="shared" si="196"/>
        <v>55.581000000000003</v>
      </c>
      <c r="AQ120">
        <f t="shared" si="197"/>
        <v>0.107</v>
      </c>
      <c r="AR120">
        <f t="shared" si="198"/>
        <v>3.53</v>
      </c>
      <c r="AS120">
        <f t="shared" si="199"/>
        <v>0.39</v>
      </c>
      <c r="AT120">
        <f t="shared" si="200"/>
        <v>0</v>
      </c>
      <c r="AU120">
        <f t="shared" si="201"/>
        <v>6.2</v>
      </c>
      <c r="AV120">
        <f t="shared" si="202"/>
        <v>32.981999999999999</v>
      </c>
      <c r="AW120">
        <f t="shared" si="203"/>
        <v>0.56200000000000006</v>
      </c>
      <c r="AX120">
        <f t="shared" si="204"/>
        <v>0.16700000000000001</v>
      </c>
      <c r="AY120">
        <f t="shared" si="205"/>
        <v>8.4000000000000005E-2</v>
      </c>
      <c r="AZ120">
        <f t="shared" si="206"/>
        <v>4.0000000000000001E-3</v>
      </c>
      <c r="BA120">
        <f t="shared" si="207"/>
        <v>0</v>
      </c>
      <c r="BB120">
        <f t="shared" si="208"/>
        <v>99.607000000000014</v>
      </c>
      <c r="BD120">
        <f t="shared" si="209"/>
        <v>0.92511651131824246</v>
      </c>
      <c r="BE120">
        <f t="shared" si="210"/>
        <v>1.33974407131946E-3</v>
      </c>
      <c r="BF120">
        <f t="shared" si="211"/>
        <v>6.9242840329540992E-2</v>
      </c>
      <c r="BG120">
        <f t="shared" si="212"/>
        <v>5.1319165734587798E-3</v>
      </c>
      <c r="BH120">
        <f t="shared" si="213"/>
        <v>8.6298090306775807E-2</v>
      </c>
      <c r="BI120">
        <f t="shared" si="214"/>
        <v>0</v>
      </c>
      <c r="BJ120">
        <f t="shared" si="215"/>
        <v>0.81832256527823266</v>
      </c>
      <c r="BK120">
        <f t="shared" si="216"/>
        <v>1.002186263985135E-2</v>
      </c>
      <c r="BL120">
        <f t="shared" si="217"/>
        <v>2.3541883407060312E-3</v>
      </c>
      <c r="BM120">
        <f t="shared" si="218"/>
        <v>1.1246063877642825E-3</v>
      </c>
      <c r="BN120">
        <f t="shared" si="219"/>
        <v>1.2907618560510108E-4</v>
      </c>
      <c r="BO120">
        <f t="shared" si="220"/>
        <v>0</v>
      </c>
      <c r="BP120">
        <f t="shared" si="221"/>
        <v>1.9190814014314972</v>
      </c>
      <c r="BQ120">
        <f t="shared" si="222"/>
        <v>2.0814105600954691</v>
      </c>
    </row>
    <row r="121" spans="1:69" x14ac:dyDescent="0.15">
      <c r="A121" t="s">
        <v>197</v>
      </c>
      <c r="B121">
        <v>1274</v>
      </c>
      <c r="C121">
        <f t="shared" si="135"/>
        <v>5.3851648071377864</v>
      </c>
      <c r="D121" s="1">
        <v>55.540999999999997</v>
      </c>
      <c r="E121" s="1">
        <v>0.105</v>
      </c>
      <c r="F121" s="1">
        <v>3.51</v>
      </c>
      <c r="G121" s="1">
        <v>0.38300000000000001</v>
      </c>
      <c r="H121" s="1">
        <v>6.194</v>
      </c>
      <c r="I121" s="1">
        <v>33.091000000000001</v>
      </c>
      <c r="J121" s="1">
        <v>0.47699999999999998</v>
      </c>
      <c r="K121" s="1">
        <v>0.16200000000000001</v>
      </c>
      <c r="L121" s="1">
        <v>7.9000000000000001E-2</v>
      </c>
      <c r="M121" s="1">
        <v>8.9999999999999993E-3</v>
      </c>
      <c r="O121">
        <f t="shared" si="180"/>
        <v>99.550999999999988</v>
      </c>
      <c r="P121">
        <f t="shared" si="179"/>
        <v>24.483999869515792</v>
      </c>
      <c r="Q121" s="1">
        <v>55.701000000000001</v>
      </c>
      <c r="R121" s="1">
        <v>40.457999999999998</v>
      </c>
      <c r="S121" s="1">
        <v>10.949</v>
      </c>
      <c r="V121" s="39">
        <v>12</v>
      </c>
      <c r="W121" s="39">
        <v>4</v>
      </c>
      <c r="X121" s="15">
        <v>0</v>
      </c>
      <c r="Z121" s="14">
        <f t="shared" si="181"/>
        <v>1.9248692446788771</v>
      </c>
      <c r="AA121" s="14">
        <f t="shared" si="182"/>
        <v>2.7374413798313354E-3</v>
      </c>
      <c r="AB121" s="14">
        <f t="shared" si="183"/>
        <v>0.14335892904370512</v>
      </c>
      <c r="AC121" s="14">
        <f t="shared" si="184"/>
        <v>1.0493762172515913E-2</v>
      </c>
      <c r="AD121" s="14">
        <f t="shared" si="185"/>
        <v>0</v>
      </c>
      <c r="AE121" s="14">
        <f t="shared" si="186"/>
        <v>0.17951393192373541</v>
      </c>
      <c r="AF121" s="14">
        <f t="shared" si="187"/>
        <v>1.7095227863241913</v>
      </c>
      <c r="AG121" s="14">
        <f t="shared" si="188"/>
        <v>1.7711199380761947E-2</v>
      </c>
      <c r="AH121" s="14">
        <f t="shared" si="189"/>
        <v>4.7550732396438511E-3</v>
      </c>
      <c r="AI121" s="14">
        <f t="shared" si="190"/>
        <v>2.2022459187864786E-3</v>
      </c>
      <c r="AJ121" s="14">
        <f t="shared" si="191"/>
        <v>6.0470854226180493E-4</v>
      </c>
      <c r="AK121" s="14">
        <f t="shared" si="192"/>
        <v>0</v>
      </c>
      <c r="AL121" s="14">
        <f t="shared" si="193"/>
        <v>3.9957693226043105</v>
      </c>
      <c r="AM121" s="14">
        <f t="shared" si="194"/>
        <v>0.90497064975516528</v>
      </c>
      <c r="AN121" s="11">
        <f t="shared" si="195"/>
        <v>0</v>
      </c>
      <c r="AP121">
        <f t="shared" si="196"/>
        <v>55.540999999999997</v>
      </c>
      <c r="AQ121">
        <f t="shared" si="197"/>
        <v>0.105</v>
      </c>
      <c r="AR121">
        <f t="shared" si="198"/>
        <v>3.51</v>
      </c>
      <c r="AS121">
        <f t="shared" si="199"/>
        <v>0.38300000000000001</v>
      </c>
      <c r="AT121">
        <f t="shared" si="200"/>
        <v>0</v>
      </c>
      <c r="AU121">
        <f t="shared" si="201"/>
        <v>6.194</v>
      </c>
      <c r="AV121">
        <f t="shared" si="202"/>
        <v>33.091000000000001</v>
      </c>
      <c r="AW121">
        <f t="shared" si="203"/>
        <v>0.47699999999999998</v>
      </c>
      <c r="AX121">
        <f t="shared" si="204"/>
        <v>0.16200000000000001</v>
      </c>
      <c r="AY121">
        <f t="shared" si="205"/>
        <v>7.9000000000000001E-2</v>
      </c>
      <c r="AZ121">
        <f t="shared" si="206"/>
        <v>8.9999999999999993E-3</v>
      </c>
      <c r="BA121">
        <f t="shared" si="207"/>
        <v>0</v>
      </c>
      <c r="BB121">
        <f t="shared" si="208"/>
        <v>99.550999999999988</v>
      </c>
      <c r="BD121">
        <f t="shared" si="209"/>
        <v>0.92445073235685749</v>
      </c>
      <c r="BE121">
        <f t="shared" si="210"/>
        <v>1.3147021260611525E-3</v>
      </c>
      <c r="BF121">
        <f t="shared" si="211"/>
        <v>6.8850529619458617E-2</v>
      </c>
      <c r="BG121">
        <f t="shared" si="212"/>
        <v>5.0398052503454176E-3</v>
      </c>
      <c r="BH121">
        <f t="shared" si="213"/>
        <v>8.6214576025833753E-2</v>
      </c>
      <c r="BI121">
        <f t="shared" si="214"/>
        <v>0</v>
      </c>
      <c r="BJ121">
        <f t="shared" si="215"/>
        <v>0.82102698464683754</v>
      </c>
      <c r="BK121">
        <f t="shared" si="216"/>
        <v>8.5061004968133326E-3</v>
      </c>
      <c r="BL121">
        <f t="shared" si="217"/>
        <v>2.2837036598465691E-3</v>
      </c>
      <c r="BM121">
        <f t="shared" si="218"/>
        <v>1.0576655313497417E-3</v>
      </c>
      <c r="BN121">
        <f t="shared" si="219"/>
        <v>2.9042141761147743E-4</v>
      </c>
      <c r="BO121">
        <f t="shared" si="220"/>
        <v>0</v>
      </c>
      <c r="BP121">
        <f t="shared" si="221"/>
        <v>1.9190352211310151</v>
      </c>
      <c r="BQ121">
        <f t="shared" si="222"/>
        <v>2.082176126110566</v>
      </c>
    </row>
    <row r="122" spans="1:69" x14ac:dyDescent="0.15">
      <c r="A122" t="s">
        <v>198</v>
      </c>
      <c r="B122">
        <v>1275</v>
      </c>
      <c r="C122">
        <f t="shared" si="135"/>
        <v>7.2111025509269382</v>
      </c>
      <c r="D122" s="1">
        <v>55.72</v>
      </c>
      <c r="E122" s="1">
        <v>9.8000000000000004E-2</v>
      </c>
      <c r="F122" s="1">
        <v>3.5110000000000001</v>
      </c>
      <c r="G122" s="1">
        <v>0.375</v>
      </c>
      <c r="H122" s="1">
        <v>6.1920000000000002</v>
      </c>
      <c r="I122" s="1">
        <v>33.133000000000003</v>
      </c>
      <c r="J122" s="1">
        <v>0.47699999999999998</v>
      </c>
      <c r="K122" s="1">
        <v>0.16200000000000001</v>
      </c>
      <c r="L122" s="1">
        <v>7.5999999999999998E-2</v>
      </c>
      <c r="M122" s="1">
        <v>4.0000000000000001E-3</v>
      </c>
      <c r="O122">
        <f t="shared" si="180"/>
        <v>99.748000000000005</v>
      </c>
      <c r="P122">
        <f t="shared" si="179"/>
        <v>24.539638939281719</v>
      </c>
      <c r="Q122" s="1">
        <v>55.697000000000003</v>
      </c>
      <c r="R122" s="1">
        <v>40.451999999999998</v>
      </c>
      <c r="S122" s="1">
        <v>10.949</v>
      </c>
      <c r="V122" s="39">
        <v>12</v>
      </c>
      <c r="W122" s="39">
        <v>4</v>
      </c>
      <c r="X122" s="15">
        <v>0</v>
      </c>
      <c r="Z122" s="14">
        <f t="shared" si="181"/>
        <v>1.9266944501010457</v>
      </c>
      <c r="AA122" s="14">
        <f t="shared" si="182"/>
        <v>2.5491524243261227E-3</v>
      </c>
      <c r="AB122" s="14">
        <f t="shared" si="183"/>
        <v>0.14307463971606291</v>
      </c>
      <c r="AC122" s="14">
        <f t="shared" si="184"/>
        <v>1.0251275637154066E-2</v>
      </c>
      <c r="AD122" s="14">
        <f t="shared" si="185"/>
        <v>0</v>
      </c>
      <c r="AE122" s="14">
        <f t="shared" si="186"/>
        <v>0.17904908506007017</v>
      </c>
      <c r="AF122" s="14">
        <f t="shared" si="187"/>
        <v>1.7078116145826479</v>
      </c>
      <c r="AG122" s="14">
        <f t="shared" si="188"/>
        <v>1.7671042528396567E-2</v>
      </c>
      <c r="AH122" s="14">
        <f t="shared" si="189"/>
        <v>4.7442919949655061E-3</v>
      </c>
      <c r="AI122" s="14">
        <f t="shared" si="190"/>
        <v>2.1138127582296115E-3</v>
      </c>
      <c r="AJ122" s="14">
        <f t="shared" si="191"/>
        <v>2.6814999024352636E-4</v>
      </c>
      <c r="AK122" s="14">
        <f t="shared" si="192"/>
        <v>0</v>
      </c>
      <c r="AL122" s="14">
        <f t="shared" si="193"/>
        <v>3.9942275147931419</v>
      </c>
      <c r="AM122" s="14">
        <f t="shared" si="194"/>
        <v>0.90510741725980437</v>
      </c>
      <c r="AN122" s="11">
        <f t="shared" si="195"/>
        <v>0</v>
      </c>
      <c r="AP122">
        <f t="shared" si="196"/>
        <v>55.72</v>
      </c>
      <c r="AQ122">
        <f t="shared" si="197"/>
        <v>9.8000000000000004E-2</v>
      </c>
      <c r="AR122">
        <f t="shared" si="198"/>
        <v>3.5110000000000001</v>
      </c>
      <c r="AS122">
        <f t="shared" si="199"/>
        <v>0.375</v>
      </c>
      <c r="AT122">
        <f t="shared" si="200"/>
        <v>0</v>
      </c>
      <c r="AU122">
        <f t="shared" si="201"/>
        <v>6.1920000000000002</v>
      </c>
      <c r="AV122">
        <f t="shared" si="202"/>
        <v>33.133000000000003</v>
      </c>
      <c r="AW122">
        <f t="shared" si="203"/>
        <v>0.47699999999999998</v>
      </c>
      <c r="AX122">
        <f t="shared" si="204"/>
        <v>0.16200000000000001</v>
      </c>
      <c r="AY122">
        <f t="shared" si="205"/>
        <v>7.5999999999999998E-2</v>
      </c>
      <c r="AZ122">
        <f t="shared" si="206"/>
        <v>4.0000000000000001E-3</v>
      </c>
      <c r="BA122">
        <f t="shared" si="207"/>
        <v>0</v>
      </c>
      <c r="BB122">
        <f t="shared" si="208"/>
        <v>99.748000000000005</v>
      </c>
      <c r="BD122">
        <f t="shared" si="209"/>
        <v>0.92743009320905456</v>
      </c>
      <c r="BE122">
        <f t="shared" si="210"/>
        <v>1.2270553176570757E-3</v>
      </c>
      <c r="BF122">
        <f t="shared" si="211"/>
        <v>6.8870145154962731E-2</v>
      </c>
      <c r="BG122">
        <f t="shared" si="212"/>
        <v>4.9345351667872883E-3</v>
      </c>
      <c r="BH122">
        <f t="shared" si="213"/>
        <v>8.6186737932186411E-2</v>
      </c>
      <c r="BI122">
        <f t="shared" si="214"/>
        <v>0</v>
      </c>
      <c r="BJ122">
        <f t="shared" si="215"/>
        <v>0.82206905449529089</v>
      </c>
      <c r="BK122">
        <f t="shared" si="216"/>
        <v>8.5061004968133326E-3</v>
      </c>
      <c r="BL122">
        <f t="shared" si="217"/>
        <v>2.2837036598465691E-3</v>
      </c>
      <c r="BM122">
        <f t="shared" si="218"/>
        <v>1.0175010175010174E-3</v>
      </c>
      <c r="BN122">
        <f t="shared" si="219"/>
        <v>1.2907618560510108E-4</v>
      </c>
      <c r="BO122">
        <f t="shared" si="220"/>
        <v>0</v>
      </c>
      <c r="BP122">
        <f t="shared" si="221"/>
        <v>1.9226540026357053</v>
      </c>
      <c r="BQ122">
        <f t="shared" si="222"/>
        <v>2.0774551787880622</v>
      </c>
    </row>
    <row r="123" spans="1:69" x14ac:dyDescent="0.15">
      <c r="A123" t="s">
        <v>199</v>
      </c>
      <c r="B123">
        <v>1276</v>
      </c>
      <c r="C123">
        <f t="shared" si="135"/>
        <v>5.8309518948414594</v>
      </c>
      <c r="D123" s="1">
        <v>55.664999999999999</v>
      </c>
      <c r="E123" s="1">
        <v>9.0999999999999998E-2</v>
      </c>
      <c r="F123" s="1">
        <v>3.4620000000000002</v>
      </c>
      <c r="G123" s="1">
        <v>0.36499999999999999</v>
      </c>
      <c r="H123" s="1">
        <v>6.2389999999999999</v>
      </c>
      <c r="I123" s="1">
        <v>33.194000000000003</v>
      </c>
      <c r="J123" s="1">
        <v>0.46899999999999997</v>
      </c>
      <c r="K123" s="1">
        <v>0.17</v>
      </c>
      <c r="L123" s="1">
        <v>0.09</v>
      </c>
      <c r="M123" s="1">
        <v>0.01</v>
      </c>
      <c r="O123">
        <f t="shared" si="180"/>
        <v>99.75500000000001</v>
      </c>
      <c r="P123">
        <f t="shared" si="179"/>
        <v>24.529245184743033</v>
      </c>
      <c r="Q123" s="1">
        <v>55.694000000000003</v>
      </c>
      <c r="R123" s="1">
        <v>40.447000000000003</v>
      </c>
      <c r="S123" s="1">
        <v>10.949</v>
      </c>
      <c r="V123" s="39">
        <v>12</v>
      </c>
      <c r="W123" s="39">
        <v>4</v>
      </c>
      <c r="X123" s="15">
        <v>0</v>
      </c>
      <c r="Z123" s="14">
        <f t="shared" si="181"/>
        <v>1.9256082425410657</v>
      </c>
      <c r="AA123" s="14">
        <f t="shared" si="182"/>
        <v>2.3680731047463085E-3</v>
      </c>
      <c r="AB123" s="14">
        <f t="shared" si="183"/>
        <v>0.14113764911744339</v>
      </c>
      <c r="AC123" s="14">
        <f t="shared" si="184"/>
        <v>9.9821362167463387E-3</v>
      </c>
      <c r="AD123" s="14">
        <f t="shared" si="185"/>
        <v>0</v>
      </c>
      <c r="AE123" s="14">
        <f t="shared" si="186"/>
        <v>0.18048459044589116</v>
      </c>
      <c r="AF123" s="14">
        <f t="shared" si="187"/>
        <v>1.7116807881631493</v>
      </c>
      <c r="AG123" s="14">
        <f t="shared" si="188"/>
        <v>1.7382034996555315E-2</v>
      </c>
      <c r="AH123" s="14">
        <f t="shared" si="189"/>
        <v>4.9806875877009401E-3</v>
      </c>
      <c r="AI123" s="14">
        <f t="shared" si="190"/>
        <v>2.5042599973050315E-3</v>
      </c>
      <c r="AJ123" s="14">
        <f t="shared" si="191"/>
        <v>6.7065903298167348E-4</v>
      </c>
      <c r="AK123" s="14">
        <f t="shared" si="192"/>
        <v>0</v>
      </c>
      <c r="AL123" s="14">
        <f t="shared" si="193"/>
        <v>3.9967991212035847</v>
      </c>
      <c r="AM123" s="14">
        <f t="shared" si="194"/>
        <v>0.90461479081782581</v>
      </c>
      <c r="AN123" s="11">
        <f t="shared" si="195"/>
        <v>0</v>
      </c>
      <c r="AP123">
        <f t="shared" si="196"/>
        <v>55.664999999999999</v>
      </c>
      <c r="AQ123">
        <f t="shared" si="197"/>
        <v>9.0999999999999998E-2</v>
      </c>
      <c r="AR123">
        <f t="shared" si="198"/>
        <v>3.4620000000000002</v>
      </c>
      <c r="AS123">
        <f t="shared" si="199"/>
        <v>0.36499999999999999</v>
      </c>
      <c r="AT123">
        <f t="shared" si="200"/>
        <v>0</v>
      </c>
      <c r="AU123">
        <f t="shared" si="201"/>
        <v>6.2389999999999999</v>
      </c>
      <c r="AV123">
        <f t="shared" si="202"/>
        <v>33.194000000000003</v>
      </c>
      <c r="AW123">
        <f t="shared" si="203"/>
        <v>0.46899999999999997</v>
      </c>
      <c r="AX123">
        <f t="shared" si="204"/>
        <v>0.17</v>
      </c>
      <c r="AY123">
        <f t="shared" si="205"/>
        <v>0.09</v>
      </c>
      <c r="AZ123">
        <f t="shared" si="206"/>
        <v>0.01</v>
      </c>
      <c r="BA123">
        <f t="shared" si="207"/>
        <v>0</v>
      </c>
      <c r="BB123">
        <f t="shared" si="208"/>
        <v>99.75500000000001</v>
      </c>
      <c r="BD123">
        <f t="shared" si="209"/>
        <v>0.92651464713715048</v>
      </c>
      <c r="BE123">
        <f t="shared" si="210"/>
        <v>1.1394085092529987E-3</v>
      </c>
      <c r="BF123">
        <f t="shared" si="211"/>
        <v>6.7908983915260901E-2</v>
      </c>
      <c r="BG123">
        <f t="shared" si="212"/>
        <v>4.8029475623396272E-3</v>
      </c>
      <c r="BH123">
        <f t="shared" si="213"/>
        <v>8.6840933132899062E-2</v>
      </c>
      <c r="BI123">
        <f t="shared" si="214"/>
        <v>0</v>
      </c>
      <c r="BJ123">
        <f t="shared" si="215"/>
        <v>0.82358253689423488</v>
      </c>
      <c r="BK123">
        <f t="shared" si="216"/>
        <v>8.3634405304097558E-3</v>
      </c>
      <c r="BL123">
        <f t="shared" si="217"/>
        <v>2.3964791492217083E-3</v>
      </c>
      <c r="BM123">
        <f t="shared" si="218"/>
        <v>1.2049354154617311E-3</v>
      </c>
      <c r="BN123">
        <f t="shared" si="219"/>
        <v>3.2269046401275274E-4</v>
      </c>
      <c r="BO123">
        <f t="shared" si="220"/>
        <v>0</v>
      </c>
      <c r="BP123">
        <f t="shared" si="221"/>
        <v>1.923077002710244</v>
      </c>
      <c r="BQ123">
        <f t="shared" si="222"/>
        <v>2.0783354569633921</v>
      </c>
    </row>
    <row r="124" spans="1:69" x14ac:dyDescent="0.15">
      <c r="A124" t="s">
        <v>200</v>
      </c>
      <c r="B124">
        <v>1277</v>
      </c>
      <c r="C124">
        <f t="shared" si="135"/>
        <v>5.6568542494992942</v>
      </c>
      <c r="D124" s="1">
        <v>55.406999999999996</v>
      </c>
      <c r="E124" s="1">
        <v>9.2999999999999999E-2</v>
      </c>
      <c r="F124" s="1">
        <v>3.4820000000000002</v>
      </c>
      <c r="G124" s="1">
        <v>0.36</v>
      </c>
      <c r="H124" s="1">
        <v>6.2160000000000002</v>
      </c>
      <c r="I124" s="1">
        <v>33.298999999999999</v>
      </c>
      <c r="J124" s="1">
        <v>0.47599999999999998</v>
      </c>
      <c r="K124" s="1">
        <v>0.16400000000000001</v>
      </c>
      <c r="L124" s="1">
        <v>0.08</v>
      </c>
      <c r="M124" s="1">
        <v>0</v>
      </c>
      <c r="O124">
        <f t="shared" si="180"/>
        <v>99.576999999999998</v>
      </c>
      <c r="P124">
        <f t="shared" si="179"/>
        <v>24.47810685873463</v>
      </c>
      <c r="Q124" s="1">
        <v>55.69</v>
      </c>
      <c r="R124" s="1">
        <v>40.442999999999998</v>
      </c>
      <c r="S124" s="1">
        <v>10.949</v>
      </c>
      <c r="V124" s="39">
        <v>12</v>
      </c>
      <c r="W124" s="39">
        <v>4</v>
      </c>
      <c r="X124" s="15">
        <v>0</v>
      </c>
      <c r="Z124" s="14">
        <f t="shared" si="181"/>
        <v>1.920687530229239</v>
      </c>
      <c r="AA124" s="14">
        <f t="shared" si="182"/>
        <v>2.4251746474341172E-3</v>
      </c>
      <c r="AB124" s="14">
        <f t="shared" si="183"/>
        <v>0.14224956284793336</v>
      </c>
      <c r="AC124" s="14">
        <f t="shared" si="184"/>
        <v>9.8659630862967564E-3</v>
      </c>
      <c r="AD124" s="14">
        <f t="shared" si="185"/>
        <v>0</v>
      </c>
      <c r="AE124" s="14">
        <f t="shared" si="186"/>
        <v>0.18019490467166696</v>
      </c>
      <c r="AF124" s="14">
        <f t="shared" si="187"/>
        <v>1.7206824766362165</v>
      </c>
      <c r="AG124" s="14">
        <f t="shared" si="188"/>
        <v>1.7678323948374437E-2</v>
      </c>
      <c r="AH124" s="14">
        <f t="shared" si="189"/>
        <v>4.8149367461809067E-3</v>
      </c>
      <c r="AI124" s="14">
        <f t="shared" si="190"/>
        <v>2.2306593428702394E-3</v>
      </c>
      <c r="AJ124" s="14">
        <f t="shared" si="191"/>
        <v>0</v>
      </c>
      <c r="AK124" s="14">
        <f t="shared" si="192"/>
        <v>0</v>
      </c>
      <c r="AL124" s="14">
        <f t="shared" si="193"/>
        <v>4.0008295321562128</v>
      </c>
      <c r="AM124" s="14">
        <f t="shared" si="194"/>
        <v>0.90520435118877307</v>
      </c>
      <c r="AN124" s="11">
        <f t="shared" si="195"/>
        <v>0</v>
      </c>
      <c r="AP124">
        <f t="shared" si="196"/>
        <v>55.406999999999996</v>
      </c>
      <c r="AQ124">
        <f t="shared" si="197"/>
        <v>9.2999999999999999E-2</v>
      </c>
      <c r="AR124">
        <f t="shared" si="198"/>
        <v>3.4820000000000002</v>
      </c>
      <c r="AS124">
        <f t="shared" si="199"/>
        <v>0.36</v>
      </c>
      <c r="AT124">
        <f t="shared" si="200"/>
        <v>0</v>
      </c>
      <c r="AU124">
        <f t="shared" si="201"/>
        <v>6.2160000000000002</v>
      </c>
      <c r="AV124">
        <f t="shared" si="202"/>
        <v>33.298999999999999</v>
      </c>
      <c r="AW124">
        <f t="shared" si="203"/>
        <v>0.47599999999999998</v>
      </c>
      <c r="AX124">
        <f t="shared" si="204"/>
        <v>0.16400000000000001</v>
      </c>
      <c r="AY124">
        <f t="shared" si="205"/>
        <v>0.08</v>
      </c>
      <c r="AZ124">
        <f t="shared" si="206"/>
        <v>0</v>
      </c>
      <c r="BA124">
        <f t="shared" si="207"/>
        <v>0</v>
      </c>
      <c r="BB124">
        <f t="shared" si="208"/>
        <v>99.576999999999998</v>
      </c>
      <c r="BD124">
        <f t="shared" si="209"/>
        <v>0.92222037283621838</v>
      </c>
      <c r="BE124">
        <f t="shared" si="210"/>
        <v>1.1644504545113064E-3</v>
      </c>
      <c r="BF124">
        <f t="shared" si="211"/>
        <v>6.8301294625343276E-2</v>
      </c>
      <c r="BG124">
        <f t="shared" si="212"/>
        <v>4.7371537601157967E-3</v>
      </c>
      <c r="BH124">
        <f t="shared" si="213"/>
        <v>8.6520795055954572E-2</v>
      </c>
      <c r="BI124">
        <f t="shared" si="214"/>
        <v>0</v>
      </c>
      <c r="BJ124">
        <f t="shared" si="215"/>
        <v>0.82618771151536796</v>
      </c>
      <c r="BK124">
        <f t="shared" si="216"/>
        <v>8.4882680010128862E-3</v>
      </c>
      <c r="BL124">
        <f t="shared" si="217"/>
        <v>2.3118975321903541E-3</v>
      </c>
      <c r="BM124">
        <f t="shared" si="218"/>
        <v>1.07105370263265E-3</v>
      </c>
      <c r="BN124">
        <f t="shared" si="219"/>
        <v>0</v>
      </c>
      <c r="BO124">
        <f t="shared" si="220"/>
        <v>0</v>
      </c>
      <c r="BP124">
        <f t="shared" si="221"/>
        <v>1.9210029974833471</v>
      </c>
      <c r="BQ124">
        <f t="shared" si="222"/>
        <v>2.082677402064228</v>
      </c>
    </row>
    <row r="125" spans="1:69" x14ac:dyDescent="0.15">
      <c r="A125" t="s">
        <v>201</v>
      </c>
      <c r="B125">
        <v>1278</v>
      </c>
      <c r="C125">
        <f t="shared" si="135"/>
        <v>5.8309518948414594</v>
      </c>
      <c r="D125" s="1">
        <v>55.39</v>
      </c>
      <c r="E125" s="1">
        <v>8.3000000000000004E-2</v>
      </c>
      <c r="F125" s="1">
        <v>3.47</v>
      </c>
      <c r="G125" s="1">
        <v>0.35199999999999998</v>
      </c>
      <c r="H125" s="1">
        <v>6.2089999999999996</v>
      </c>
      <c r="I125" s="1">
        <v>33.424999999999997</v>
      </c>
      <c r="J125" s="1">
        <v>0.47199999999999998</v>
      </c>
      <c r="K125" s="1">
        <v>0.16200000000000001</v>
      </c>
      <c r="L125" s="1">
        <v>8.5000000000000006E-2</v>
      </c>
      <c r="M125" s="1">
        <v>6.0000000000000001E-3</v>
      </c>
      <c r="O125">
        <f t="shared" si="180"/>
        <v>99.653999999999982</v>
      </c>
      <c r="P125">
        <f t="shared" si="179"/>
        <v>24.49310928732093</v>
      </c>
      <c r="Q125" s="1">
        <v>55.686999999999998</v>
      </c>
      <c r="R125" s="1">
        <v>40.438000000000002</v>
      </c>
      <c r="S125" s="1">
        <v>10.949</v>
      </c>
      <c r="V125" s="39">
        <v>12</v>
      </c>
      <c r="W125" s="39">
        <v>4</v>
      </c>
      <c r="X125" s="15">
        <v>0</v>
      </c>
      <c r="Z125" s="14">
        <f t="shared" si="181"/>
        <v>1.9189221325874584</v>
      </c>
      <c r="AA125" s="14">
        <f t="shared" si="182"/>
        <v>2.1630774477485221E-3</v>
      </c>
      <c r="AB125" s="14">
        <f t="shared" si="183"/>
        <v>0.14167249895856529</v>
      </c>
      <c r="AC125" s="14">
        <f t="shared" si="184"/>
        <v>9.6408106892801222E-3</v>
      </c>
      <c r="AD125" s="14">
        <f t="shared" si="185"/>
        <v>0</v>
      </c>
      <c r="AE125" s="14">
        <f t="shared" si="186"/>
        <v>0.17988173445924241</v>
      </c>
      <c r="AF125" s="14">
        <f t="shared" si="187"/>
        <v>1.726135428528941</v>
      </c>
      <c r="AG125" s="14">
        <f t="shared" si="188"/>
        <v>1.7519029336554453E-2</v>
      </c>
      <c r="AH125" s="14">
        <f t="shared" si="189"/>
        <v>4.7533047443366269E-3</v>
      </c>
      <c r="AI125" s="14">
        <f t="shared" si="190"/>
        <v>2.3686238419006168E-3</v>
      </c>
      <c r="AJ125" s="14">
        <f t="shared" si="191"/>
        <v>4.0298909368487591E-4</v>
      </c>
      <c r="AK125" s="14">
        <f t="shared" si="192"/>
        <v>0</v>
      </c>
      <c r="AL125" s="14">
        <f t="shared" si="193"/>
        <v>4.0034596296877121</v>
      </c>
      <c r="AM125" s="14">
        <f t="shared" si="194"/>
        <v>0.90562428400317729</v>
      </c>
      <c r="AN125" s="11">
        <f t="shared" si="195"/>
        <v>0</v>
      </c>
      <c r="AP125">
        <f t="shared" si="196"/>
        <v>55.39</v>
      </c>
      <c r="AQ125">
        <f t="shared" si="197"/>
        <v>8.3000000000000004E-2</v>
      </c>
      <c r="AR125">
        <f t="shared" si="198"/>
        <v>3.47</v>
      </c>
      <c r="AS125">
        <f t="shared" si="199"/>
        <v>0.35199999999999998</v>
      </c>
      <c r="AT125">
        <f t="shared" si="200"/>
        <v>0</v>
      </c>
      <c r="AU125">
        <f t="shared" si="201"/>
        <v>6.2089999999999996</v>
      </c>
      <c r="AV125">
        <f t="shared" si="202"/>
        <v>33.424999999999997</v>
      </c>
      <c r="AW125">
        <f t="shared" si="203"/>
        <v>0.47199999999999998</v>
      </c>
      <c r="AX125">
        <f t="shared" si="204"/>
        <v>0.16200000000000001</v>
      </c>
      <c r="AY125">
        <f t="shared" si="205"/>
        <v>8.5000000000000006E-2</v>
      </c>
      <c r="AZ125">
        <f t="shared" si="206"/>
        <v>6.0000000000000001E-3</v>
      </c>
      <c r="BA125">
        <f t="shared" si="207"/>
        <v>0</v>
      </c>
      <c r="BB125">
        <f t="shared" si="208"/>
        <v>99.653999999999982</v>
      </c>
      <c r="BD125">
        <f t="shared" si="209"/>
        <v>0.92193741677762986</v>
      </c>
      <c r="BE125">
        <f t="shared" si="210"/>
        <v>1.0392407282197682E-3</v>
      </c>
      <c r="BF125">
        <f t="shared" si="211"/>
        <v>6.8065908199293854E-2</v>
      </c>
      <c r="BG125">
        <f t="shared" si="212"/>
        <v>4.6318836765576674E-3</v>
      </c>
      <c r="BH125">
        <f t="shared" si="213"/>
        <v>8.6423361728188861E-2</v>
      </c>
      <c r="BI125">
        <f t="shared" si="214"/>
        <v>0</v>
      </c>
      <c r="BJ125">
        <f t="shared" si="215"/>
        <v>0.82931392106072777</v>
      </c>
      <c r="BK125">
        <f t="shared" si="216"/>
        <v>8.4169380178110969E-3</v>
      </c>
      <c r="BL125">
        <f t="shared" si="217"/>
        <v>2.2837036598465691E-3</v>
      </c>
      <c r="BM125">
        <f t="shared" si="218"/>
        <v>1.1379945590471907E-3</v>
      </c>
      <c r="BN125">
        <f t="shared" si="219"/>
        <v>1.9361427840765164E-4</v>
      </c>
      <c r="BO125">
        <f t="shared" si="220"/>
        <v>0</v>
      </c>
      <c r="BP125">
        <f t="shared" si="221"/>
        <v>1.9234439826857304</v>
      </c>
      <c r="BQ125">
        <f t="shared" si="222"/>
        <v>2.0814017282154631</v>
      </c>
    </row>
    <row r="126" spans="1:69" x14ac:dyDescent="0.15">
      <c r="A126" t="s">
        <v>202</v>
      </c>
      <c r="B126">
        <v>1279</v>
      </c>
      <c r="C126">
        <f t="shared" si="135"/>
        <v>7.2111025509269382</v>
      </c>
      <c r="D126" s="1">
        <v>55.386000000000003</v>
      </c>
      <c r="E126" s="1">
        <v>0.09</v>
      </c>
      <c r="F126" s="1">
        <v>3.4329999999999998</v>
      </c>
      <c r="G126" s="1">
        <v>0.34499999999999997</v>
      </c>
      <c r="H126" s="1">
        <v>6.1890000000000001</v>
      </c>
      <c r="I126" s="1">
        <v>33.371000000000002</v>
      </c>
      <c r="J126" s="1">
        <v>0.46899999999999997</v>
      </c>
      <c r="K126" s="1">
        <v>0.16200000000000001</v>
      </c>
      <c r="L126" s="1">
        <v>8.5999999999999993E-2</v>
      </c>
      <c r="M126" s="1">
        <v>0.01</v>
      </c>
      <c r="O126">
        <f t="shared" si="180"/>
        <v>99.541000000000025</v>
      </c>
      <c r="P126">
        <f t="shared" si="179"/>
        <v>24.469501743947191</v>
      </c>
      <c r="Q126" s="1">
        <v>55.683</v>
      </c>
      <c r="R126" s="1">
        <v>40.432000000000002</v>
      </c>
      <c r="S126" s="1">
        <v>10.949</v>
      </c>
      <c r="V126" s="39">
        <v>12</v>
      </c>
      <c r="W126" s="39">
        <v>4</v>
      </c>
      <c r="X126" s="15">
        <v>0</v>
      </c>
      <c r="Z126" s="14">
        <f t="shared" si="181"/>
        <v>1.9206347500640737</v>
      </c>
      <c r="AA126" s="14">
        <f t="shared" si="182"/>
        <v>2.3477685495289745E-3</v>
      </c>
      <c r="AB126" s="14">
        <f t="shared" si="183"/>
        <v>0.14029709455972847</v>
      </c>
      <c r="AC126" s="14">
        <f t="shared" si="184"/>
        <v>9.4582062602005922E-3</v>
      </c>
      <c r="AD126" s="14">
        <f t="shared" si="185"/>
        <v>0</v>
      </c>
      <c r="AE126" s="14">
        <f t="shared" si="186"/>
        <v>0.17947529813711796</v>
      </c>
      <c r="AF126" s="14">
        <f t="shared" si="187"/>
        <v>1.7250093984265364</v>
      </c>
      <c r="AG126" s="14">
        <f t="shared" si="188"/>
        <v>1.7424474053533038E-2</v>
      </c>
      <c r="AH126" s="14">
        <f t="shared" si="189"/>
        <v>4.7578906100029872E-3</v>
      </c>
      <c r="AI126" s="14">
        <f t="shared" si="190"/>
        <v>2.3988020764153036E-3</v>
      </c>
      <c r="AJ126" s="14">
        <f t="shared" si="191"/>
        <v>6.7229647859255715E-4</v>
      </c>
      <c r="AK126" s="14">
        <f t="shared" si="192"/>
        <v>0</v>
      </c>
      <c r="AL126" s="14">
        <f t="shared" si="193"/>
        <v>4.0024759792157303</v>
      </c>
      <c r="AM126" s="14">
        <f t="shared" si="194"/>
        <v>0.90576175358040256</v>
      </c>
      <c r="AN126" s="11">
        <f t="shared" si="195"/>
        <v>0</v>
      </c>
      <c r="AP126">
        <f t="shared" si="196"/>
        <v>55.386000000000003</v>
      </c>
      <c r="AQ126">
        <f t="shared" si="197"/>
        <v>0.09</v>
      </c>
      <c r="AR126">
        <f t="shared" si="198"/>
        <v>3.4329999999999998</v>
      </c>
      <c r="AS126">
        <f t="shared" si="199"/>
        <v>0.34499999999999997</v>
      </c>
      <c r="AT126">
        <f t="shared" si="200"/>
        <v>0</v>
      </c>
      <c r="AU126">
        <f t="shared" si="201"/>
        <v>6.1890000000000009</v>
      </c>
      <c r="AV126">
        <f t="shared" si="202"/>
        <v>33.371000000000002</v>
      </c>
      <c r="AW126">
        <f t="shared" si="203"/>
        <v>0.46899999999999997</v>
      </c>
      <c r="AX126">
        <f t="shared" si="204"/>
        <v>0.16200000000000001</v>
      </c>
      <c r="AY126">
        <f t="shared" si="205"/>
        <v>8.5999999999999993E-2</v>
      </c>
      <c r="AZ126">
        <f t="shared" si="206"/>
        <v>0.01</v>
      </c>
      <c r="BA126">
        <f t="shared" si="207"/>
        <v>0</v>
      </c>
      <c r="BB126">
        <f t="shared" si="208"/>
        <v>99.541000000000025</v>
      </c>
      <c r="BD126">
        <f t="shared" si="209"/>
        <v>0.92187083888149146</v>
      </c>
      <c r="BE126">
        <f t="shared" si="210"/>
        <v>1.126887536623845E-3</v>
      </c>
      <c r="BF126">
        <f t="shared" si="211"/>
        <v>6.7340133385641432E-2</v>
      </c>
      <c r="BG126">
        <f t="shared" si="212"/>
        <v>4.5397723534443052E-3</v>
      </c>
      <c r="BH126">
        <f t="shared" si="213"/>
        <v>8.6144980791715398E-2</v>
      </c>
      <c r="BI126">
        <f t="shared" si="214"/>
        <v>0</v>
      </c>
      <c r="BJ126">
        <f t="shared" si="215"/>
        <v>0.82797411696985945</v>
      </c>
      <c r="BK126">
        <f t="shared" si="216"/>
        <v>8.3634405304097558E-3</v>
      </c>
      <c r="BL126">
        <f t="shared" si="217"/>
        <v>2.2837036598465691E-3</v>
      </c>
      <c r="BM126">
        <f t="shared" si="218"/>
        <v>1.1513827303300985E-3</v>
      </c>
      <c r="BN126">
        <f t="shared" si="219"/>
        <v>3.2269046401275274E-4</v>
      </c>
      <c r="BO126">
        <f t="shared" si="220"/>
        <v>0</v>
      </c>
      <c r="BP126">
        <f t="shared" si="221"/>
        <v>1.921117947303375</v>
      </c>
      <c r="BQ126">
        <f t="shared" si="222"/>
        <v>2.0834098108520118</v>
      </c>
    </row>
    <row r="127" spans="1:69" x14ac:dyDescent="0.15">
      <c r="A127" t="s">
        <v>203</v>
      </c>
      <c r="B127">
        <v>1280</v>
      </c>
      <c r="C127">
        <f t="shared" si="135"/>
        <v>5.0000000000039799</v>
      </c>
      <c r="D127" s="1">
        <v>55.405999999999999</v>
      </c>
      <c r="E127" s="1">
        <v>9.2999999999999999E-2</v>
      </c>
      <c r="F127" s="1">
        <v>3.407</v>
      </c>
      <c r="G127" s="1">
        <v>0.33300000000000002</v>
      </c>
      <c r="H127" s="1">
        <v>6.218</v>
      </c>
      <c r="I127" s="1">
        <v>33.316000000000003</v>
      </c>
      <c r="J127" s="1">
        <v>0.46600000000000003</v>
      </c>
      <c r="K127" s="1">
        <v>0.159</v>
      </c>
      <c r="L127" s="1">
        <v>7.1999999999999995E-2</v>
      </c>
      <c r="M127" s="1">
        <v>8.0000000000000002E-3</v>
      </c>
      <c r="O127">
        <f t="shared" si="180"/>
        <v>99.478000000000009</v>
      </c>
      <c r="P127">
        <f t="shared" si="179"/>
        <v>24.456438854455744</v>
      </c>
      <c r="Q127" s="1">
        <v>55.68</v>
      </c>
      <c r="R127" s="1">
        <v>40.427999999999997</v>
      </c>
      <c r="S127" s="1">
        <v>10.949</v>
      </c>
      <c r="V127" s="39">
        <v>12</v>
      </c>
      <c r="W127" s="39">
        <v>4</v>
      </c>
      <c r="X127" s="15">
        <v>0</v>
      </c>
      <c r="Z127" s="14">
        <f t="shared" si="181"/>
        <v>1.9223545321414859</v>
      </c>
      <c r="AA127" s="14">
        <f t="shared" si="182"/>
        <v>2.4273233124523716E-3</v>
      </c>
      <c r="AB127" s="14">
        <f t="shared" si="183"/>
        <v>0.13930891657103525</v>
      </c>
      <c r="AC127" s="14">
        <f t="shared" si="184"/>
        <v>9.1341013554065084E-3</v>
      </c>
      <c r="AD127" s="14">
        <f t="shared" si="185"/>
        <v>0</v>
      </c>
      <c r="AE127" s="14">
        <f t="shared" si="186"/>
        <v>0.18041258354189346</v>
      </c>
      <c r="AF127" s="14">
        <f t="shared" si="187"/>
        <v>1.7230862042936721</v>
      </c>
      <c r="AG127" s="14">
        <f t="shared" si="188"/>
        <v>1.7322264245163616E-2</v>
      </c>
      <c r="AH127" s="14">
        <f t="shared" si="189"/>
        <v>4.6722757896548953E-3</v>
      </c>
      <c r="AI127" s="14">
        <f t="shared" si="190"/>
        <v>2.0093721034629697E-3</v>
      </c>
      <c r="AJ127" s="14">
        <f t="shared" si="191"/>
        <v>5.3812445722850458E-4</v>
      </c>
      <c r="AK127" s="14">
        <f t="shared" si="192"/>
        <v>0</v>
      </c>
      <c r="AL127" s="14">
        <f t="shared" si="193"/>
        <v>4.0012656978114558</v>
      </c>
      <c r="AM127" s="14">
        <f t="shared" si="194"/>
        <v>0.90522054193318535</v>
      </c>
      <c r="AN127" s="11">
        <f t="shared" si="195"/>
        <v>0</v>
      </c>
      <c r="AP127">
        <f t="shared" si="196"/>
        <v>55.405999999999999</v>
      </c>
      <c r="AQ127">
        <f t="shared" si="197"/>
        <v>9.2999999999999999E-2</v>
      </c>
      <c r="AR127">
        <f t="shared" si="198"/>
        <v>3.407</v>
      </c>
      <c r="AS127">
        <f t="shared" si="199"/>
        <v>0.33300000000000002</v>
      </c>
      <c r="AT127">
        <f t="shared" si="200"/>
        <v>0</v>
      </c>
      <c r="AU127">
        <f t="shared" si="201"/>
        <v>6.218</v>
      </c>
      <c r="AV127">
        <f t="shared" si="202"/>
        <v>33.316000000000003</v>
      </c>
      <c r="AW127">
        <f t="shared" si="203"/>
        <v>0.46600000000000003</v>
      </c>
      <c r="AX127">
        <f t="shared" si="204"/>
        <v>0.159</v>
      </c>
      <c r="AY127">
        <f t="shared" si="205"/>
        <v>7.1999999999999995E-2</v>
      </c>
      <c r="AZ127">
        <f t="shared" si="206"/>
        <v>8.0000000000000002E-3</v>
      </c>
      <c r="BA127">
        <f t="shared" si="207"/>
        <v>0</v>
      </c>
      <c r="BB127">
        <f t="shared" si="208"/>
        <v>99.478000000000009</v>
      </c>
      <c r="BD127">
        <f t="shared" si="209"/>
        <v>0.92220372836218378</v>
      </c>
      <c r="BE127">
        <f t="shared" si="210"/>
        <v>1.1644504545113064E-3</v>
      </c>
      <c r="BF127">
        <f t="shared" si="211"/>
        <v>6.6830129462534332E-2</v>
      </c>
      <c r="BG127">
        <f t="shared" si="212"/>
        <v>4.3818672281071124E-3</v>
      </c>
      <c r="BH127">
        <f t="shared" si="213"/>
        <v>8.6548633149601928E-2</v>
      </c>
      <c r="BI127">
        <f t="shared" si="214"/>
        <v>0</v>
      </c>
      <c r="BJ127">
        <f t="shared" si="215"/>
        <v>0.82660950169212299</v>
      </c>
      <c r="BK127">
        <f t="shared" si="216"/>
        <v>8.3099430430084147E-3</v>
      </c>
      <c r="BL127">
        <f t="shared" si="217"/>
        <v>2.241412851330892E-3</v>
      </c>
      <c r="BM127">
        <f t="shared" si="218"/>
        <v>9.639483323693849E-4</v>
      </c>
      <c r="BN127">
        <f t="shared" si="219"/>
        <v>2.5815237121020216E-4</v>
      </c>
      <c r="BO127">
        <f t="shared" si="220"/>
        <v>0</v>
      </c>
      <c r="BP127">
        <f t="shared" si="221"/>
        <v>1.9195117669469801</v>
      </c>
      <c r="BQ127">
        <f t="shared" si="222"/>
        <v>2.0845226201324851</v>
      </c>
    </row>
    <row r="128" spans="1:69" x14ac:dyDescent="0.15">
      <c r="A128" t="s">
        <v>204</v>
      </c>
      <c r="B128">
        <v>1281</v>
      </c>
      <c r="C128">
        <f t="shared" si="135"/>
        <v>5.8309518948414594</v>
      </c>
      <c r="D128" s="1">
        <v>55.524000000000001</v>
      </c>
      <c r="E128" s="1">
        <v>6.9000000000000006E-2</v>
      </c>
      <c r="F128" s="1">
        <v>3.363</v>
      </c>
      <c r="G128" s="1">
        <v>0.32600000000000001</v>
      </c>
      <c r="H128" s="1">
        <v>6.1239999999999997</v>
      </c>
      <c r="I128" s="1">
        <v>33.418999999999997</v>
      </c>
      <c r="J128" s="1">
        <v>0.46200000000000002</v>
      </c>
      <c r="K128" s="1">
        <v>0.16500000000000001</v>
      </c>
      <c r="L128" s="1">
        <v>8.3000000000000004E-2</v>
      </c>
      <c r="M128" s="1">
        <v>1.0999999999999999E-2</v>
      </c>
      <c r="O128">
        <f t="shared" si="180"/>
        <v>99.546000000000006</v>
      </c>
      <c r="P128">
        <f t="shared" si="179"/>
        <v>24.484905948737893</v>
      </c>
      <c r="Q128" s="1">
        <v>55.677</v>
      </c>
      <c r="R128" s="1">
        <v>40.423000000000002</v>
      </c>
      <c r="S128" s="1">
        <v>10.949</v>
      </c>
      <c r="V128" s="39">
        <v>12</v>
      </c>
      <c r="W128" s="39">
        <v>4</v>
      </c>
      <c r="X128" s="15">
        <v>0</v>
      </c>
      <c r="Z128" s="14">
        <f t="shared" si="181"/>
        <v>1.9242088711439098</v>
      </c>
      <c r="AA128" s="14">
        <f t="shared" si="182"/>
        <v>1.7988234805547377E-3</v>
      </c>
      <c r="AB128" s="14">
        <f t="shared" si="183"/>
        <v>0.13734992517597766</v>
      </c>
      <c r="AC128" s="14">
        <f t="shared" si="184"/>
        <v>8.9316967969752022E-3</v>
      </c>
      <c r="AD128" s="14">
        <f t="shared" si="185"/>
        <v>0</v>
      </c>
      <c r="AE128" s="14">
        <f t="shared" si="186"/>
        <v>0.17747863048361187</v>
      </c>
      <c r="AF128" s="14">
        <f t="shared" si="187"/>
        <v>1.7264037909043157</v>
      </c>
      <c r="AG128" s="14">
        <f t="shared" si="188"/>
        <v>1.7153608621910649E-2</v>
      </c>
      <c r="AH128" s="14">
        <f t="shared" si="189"/>
        <v>4.8429509284359578E-3</v>
      </c>
      <c r="AI128" s="14">
        <f t="shared" si="190"/>
        <v>2.313666419418717E-3</v>
      </c>
      <c r="AJ128" s="14">
        <f t="shared" si="191"/>
        <v>7.3906086789930737E-4</v>
      </c>
      <c r="AK128" s="14">
        <f t="shared" si="192"/>
        <v>0</v>
      </c>
      <c r="AL128" s="14">
        <f t="shared" si="193"/>
        <v>4.0012210248230096</v>
      </c>
      <c r="AM128" s="14">
        <f t="shared" si="194"/>
        <v>0.90678067695260822</v>
      </c>
      <c r="AN128" s="11">
        <f t="shared" si="195"/>
        <v>0</v>
      </c>
      <c r="AP128">
        <f t="shared" si="196"/>
        <v>55.524000000000001</v>
      </c>
      <c r="AQ128">
        <f t="shared" si="197"/>
        <v>6.9000000000000006E-2</v>
      </c>
      <c r="AR128">
        <f t="shared" si="198"/>
        <v>3.363</v>
      </c>
      <c r="AS128">
        <f t="shared" si="199"/>
        <v>0.32600000000000001</v>
      </c>
      <c r="AT128">
        <f t="shared" si="200"/>
        <v>0</v>
      </c>
      <c r="AU128">
        <f t="shared" si="201"/>
        <v>6.1239999999999997</v>
      </c>
      <c r="AV128">
        <f t="shared" si="202"/>
        <v>33.418999999999997</v>
      </c>
      <c r="AW128">
        <f t="shared" si="203"/>
        <v>0.46200000000000002</v>
      </c>
      <c r="AX128">
        <f t="shared" si="204"/>
        <v>0.16500000000000001</v>
      </c>
      <c r="AY128">
        <f t="shared" si="205"/>
        <v>8.3000000000000004E-2</v>
      </c>
      <c r="AZ128">
        <f t="shared" si="206"/>
        <v>1.0999999999999999E-2</v>
      </c>
      <c r="BA128">
        <f t="shared" si="207"/>
        <v>0</v>
      </c>
      <c r="BB128">
        <f t="shared" si="208"/>
        <v>99.546000000000006</v>
      </c>
      <c r="BD128">
        <f t="shared" si="209"/>
        <v>0.92416777629826896</v>
      </c>
      <c r="BE128">
        <f t="shared" si="210"/>
        <v>8.6394711141161453E-4</v>
      </c>
      <c r="BF128">
        <f t="shared" si="211"/>
        <v>6.5967045900353086E-2</v>
      </c>
      <c r="BG128">
        <f t="shared" si="212"/>
        <v>4.2897559049937493E-3</v>
      </c>
      <c r="BH128">
        <f t="shared" si="213"/>
        <v>8.5240242748176612E-2</v>
      </c>
      <c r="BI128">
        <f t="shared" si="214"/>
        <v>0</v>
      </c>
      <c r="BJ128">
        <f t="shared" si="215"/>
        <v>0.82916505393952011</v>
      </c>
      <c r="BK128">
        <f t="shared" si="216"/>
        <v>8.2386130598066255E-3</v>
      </c>
      <c r="BL128">
        <f t="shared" si="217"/>
        <v>2.3259944683622462E-3</v>
      </c>
      <c r="BM128">
        <f t="shared" si="218"/>
        <v>1.1112182164813742E-3</v>
      </c>
      <c r="BN128">
        <f t="shared" si="219"/>
        <v>3.5495951041402795E-4</v>
      </c>
      <c r="BO128">
        <f t="shared" si="220"/>
        <v>0</v>
      </c>
      <c r="BP128">
        <f t="shared" si="221"/>
        <v>1.9217246071577883</v>
      </c>
      <c r="BQ128">
        <f t="shared" si="222"/>
        <v>2.0820990738838359</v>
      </c>
    </row>
    <row r="129" spans="1:69" x14ac:dyDescent="0.15">
      <c r="A129" t="s">
        <v>205</v>
      </c>
      <c r="B129">
        <v>1282</v>
      </c>
      <c r="C129">
        <f t="shared" si="135"/>
        <v>6.7082039324996234</v>
      </c>
      <c r="D129" s="1">
        <v>55.612000000000002</v>
      </c>
      <c r="E129" s="1">
        <v>7.0999999999999994E-2</v>
      </c>
      <c r="F129" s="1">
        <v>3.3109999999999999</v>
      </c>
      <c r="G129" s="1">
        <v>0.314</v>
      </c>
      <c r="H129" s="1">
        <v>6.1890000000000001</v>
      </c>
      <c r="I129" s="1">
        <v>33.448999999999998</v>
      </c>
      <c r="J129" s="1">
        <v>0.45700000000000002</v>
      </c>
      <c r="K129" s="1">
        <v>0.161</v>
      </c>
      <c r="L129" s="1">
        <v>8.8999999999999996E-2</v>
      </c>
      <c r="M129" s="1">
        <v>8.9999999999999993E-3</v>
      </c>
      <c r="O129">
        <f t="shared" si="180"/>
        <v>99.661999999999992</v>
      </c>
      <c r="P129">
        <f t="shared" si="179"/>
        <v>24.50839264945262</v>
      </c>
      <c r="Q129" s="1">
        <v>55.673999999999999</v>
      </c>
      <c r="R129" s="1">
        <v>40.417000000000002</v>
      </c>
      <c r="S129" s="1">
        <v>10.949</v>
      </c>
      <c r="V129" s="39">
        <v>12</v>
      </c>
      <c r="W129" s="39">
        <v>4</v>
      </c>
      <c r="X129" s="15">
        <v>0</v>
      </c>
      <c r="Z129" s="14">
        <f t="shared" si="181"/>
        <v>1.9254116341216996</v>
      </c>
      <c r="AA129" s="14">
        <f t="shared" si="182"/>
        <v>1.8491894901987718E-3</v>
      </c>
      <c r="AB129" s="14">
        <f t="shared" si="183"/>
        <v>0.13509657884781559</v>
      </c>
      <c r="AC129" s="14">
        <f t="shared" si="184"/>
        <v>8.5946783928156027E-3</v>
      </c>
      <c r="AD129" s="14">
        <f t="shared" si="185"/>
        <v>0</v>
      </c>
      <c r="AE129" s="14">
        <f t="shared" si="186"/>
        <v>0.17919049949853547</v>
      </c>
      <c r="AF129" s="14">
        <f t="shared" si="187"/>
        <v>1.7262976517547139</v>
      </c>
      <c r="AG129" s="14">
        <f t="shared" si="188"/>
        <v>1.6951702894260866E-2</v>
      </c>
      <c r="AH129" s="14">
        <f t="shared" si="189"/>
        <v>4.7210175072627284E-3</v>
      </c>
      <c r="AI129" s="14">
        <f t="shared" si="190"/>
        <v>2.4785419173375734E-3</v>
      </c>
      <c r="AJ129" s="14">
        <f t="shared" si="191"/>
        <v>6.0410668629318665E-4</v>
      </c>
      <c r="AK129" s="14">
        <f t="shared" si="192"/>
        <v>0</v>
      </c>
      <c r="AL129" s="14">
        <f t="shared" si="193"/>
        <v>4.0011956011109335</v>
      </c>
      <c r="AM129" s="14">
        <f t="shared" si="194"/>
        <v>0.90596084295739077</v>
      </c>
      <c r="AN129" s="11">
        <f t="shared" si="195"/>
        <v>0</v>
      </c>
      <c r="AP129">
        <f t="shared" si="196"/>
        <v>55.612000000000002</v>
      </c>
      <c r="AQ129">
        <f t="shared" si="197"/>
        <v>7.0999999999999994E-2</v>
      </c>
      <c r="AR129">
        <f t="shared" si="198"/>
        <v>3.3109999999999999</v>
      </c>
      <c r="AS129">
        <f t="shared" si="199"/>
        <v>0.314</v>
      </c>
      <c r="AT129">
        <f t="shared" si="200"/>
        <v>0</v>
      </c>
      <c r="AU129">
        <f t="shared" si="201"/>
        <v>6.1890000000000009</v>
      </c>
      <c r="AV129">
        <f t="shared" si="202"/>
        <v>33.448999999999998</v>
      </c>
      <c r="AW129">
        <f t="shared" si="203"/>
        <v>0.45700000000000002</v>
      </c>
      <c r="AX129">
        <f t="shared" si="204"/>
        <v>0.161</v>
      </c>
      <c r="AY129">
        <f t="shared" si="205"/>
        <v>8.8999999999999996E-2</v>
      </c>
      <c r="AZ129">
        <f t="shared" si="206"/>
        <v>8.9999999999999993E-3</v>
      </c>
      <c r="BA129">
        <f t="shared" si="207"/>
        <v>0</v>
      </c>
      <c r="BB129">
        <f t="shared" si="208"/>
        <v>99.661999999999992</v>
      </c>
      <c r="BD129">
        <f t="shared" si="209"/>
        <v>0.9256324900133156</v>
      </c>
      <c r="BE129">
        <f t="shared" si="210"/>
        <v>8.8898905666992209E-4</v>
      </c>
      <c r="BF129">
        <f t="shared" si="211"/>
        <v>6.4947038054138886E-2</v>
      </c>
      <c r="BG129">
        <f t="shared" si="212"/>
        <v>4.1318507796565557E-3</v>
      </c>
      <c r="BH129">
        <f t="shared" si="213"/>
        <v>8.6144980791715398E-2</v>
      </c>
      <c r="BI129">
        <f t="shared" si="214"/>
        <v>0</v>
      </c>
      <c r="BJ129">
        <f t="shared" si="215"/>
        <v>0.82990938954555826</v>
      </c>
      <c r="BK129">
        <f t="shared" si="216"/>
        <v>8.1494505808043897E-3</v>
      </c>
      <c r="BL129">
        <f t="shared" si="217"/>
        <v>2.2696067236746766E-3</v>
      </c>
      <c r="BM129">
        <f t="shared" si="218"/>
        <v>1.191547244178823E-3</v>
      </c>
      <c r="BN129">
        <f t="shared" si="219"/>
        <v>2.9042141761147743E-4</v>
      </c>
      <c r="BO129">
        <f t="shared" si="220"/>
        <v>0</v>
      </c>
      <c r="BP129">
        <f t="shared" si="221"/>
        <v>1.923555764207324</v>
      </c>
      <c r="BQ129">
        <f t="shared" si="222"/>
        <v>2.0801037721720439</v>
      </c>
    </row>
    <row r="130" spans="1:69" x14ac:dyDescent="0.15">
      <c r="A130" t="s">
        <v>206</v>
      </c>
      <c r="B130">
        <v>1283</v>
      </c>
      <c r="C130">
        <f t="shared" si="135"/>
        <v>6.4031242374334605</v>
      </c>
      <c r="D130" s="1">
        <v>55.616</v>
      </c>
      <c r="E130" s="1">
        <v>7.0999999999999994E-2</v>
      </c>
      <c r="F130" s="1">
        <v>3.2890000000000001</v>
      </c>
      <c r="G130" s="1">
        <v>0.3</v>
      </c>
      <c r="H130" s="1">
        <v>6.1219999999999999</v>
      </c>
      <c r="I130" s="1">
        <v>33.481000000000002</v>
      </c>
      <c r="J130" s="1">
        <v>0.45300000000000001</v>
      </c>
      <c r="K130" s="1">
        <v>0.16900000000000001</v>
      </c>
      <c r="L130" s="1">
        <v>8.5000000000000006E-2</v>
      </c>
      <c r="M130" s="1">
        <v>8.0000000000000002E-3</v>
      </c>
      <c r="O130">
        <f t="shared" si="180"/>
        <v>99.59399999999998</v>
      </c>
      <c r="P130">
        <f t="shared" si="179"/>
        <v>24.500258359601364</v>
      </c>
      <c r="Q130" s="1">
        <v>55.67</v>
      </c>
      <c r="R130" s="1">
        <v>40.411999999999999</v>
      </c>
      <c r="S130" s="1">
        <v>10.949</v>
      </c>
      <c r="V130" s="39">
        <v>12</v>
      </c>
      <c r="W130" s="39">
        <v>4</v>
      </c>
      <c r="X130" s="15">
        <v>0</v>
      </c>
      <c r="Z130" s="14">
        <f t="shared" si="181"/>
        <v>1.9261894217344011</v>
      </c>
      <c r="AA130" s="14">
        <f t="shared" si="182"/>
        <v>1.8498034365124153E-3</v>
      </c>
      <c r="AB130" s="14">
        <f t="shared" si="183"/>
        <v>0.13424348232275191</v>
      </c>
      <c r="AC130" s="14">
        <f t="shared" si="184"/>
        <v>8.2142024499666233E-3</v>
      </c>
      <c r="AD130" s="14">
        <f t="shared" si="185"/>
        <v>0</v>
      </c>
      <c r="AE130" s="14">
        <f t="shared" si="186"/>
        <v>0.17730949304808002</v>
      </c>
      <c r="AF130" s="14">
        <f t="shared" si="187"/>
        <v>1.728522860259768</v>
      </c>
      <c r="AG130" s="14">
        <f t="shared" si="188"/>
        <v>1.6808907972368062E-2</v>
      </c>
      <c r="AH130" s="14">
        <f t="shared" si="189"/>
        <v>4.9572475293381268E-3</v>
      </c>
      <c r="AI130" s="14">
        <f t="shared" si="190"/>
        <v>2.3679326874318615E-3</v>
      </c>
      <c r="AJ130" s="14">
        <f t="shared" si="191"/>
        <v>5.3716200421774821E-4</v>
      </c>
      <c r="AK130" s="14">
        <f t="shared" si="192"/>
        <v>0</v>
      </c>
      <c r="AL130" s="14">
        <f t="shared" si="193"/>
        <v>4.0010005134448354</v>
      </c>
      <c r="AM130" s="14">
        <f t="shared" si="194"/>
        <v>0.90696480058157591</v>
      </c>
      <c r="AN130" s="11">
        <f t="shared" si="195"/>
        <v>0</v>
      </c>
      <c r="AP130">
        <f t="shared" si="196"/>
        <v>55.616</v>
      </c>
      <c r="AQ130">
        <f t="shared" si="197"/>
        <v>7.0999999999999994E-2</v>
      </c>
      <c r="AR130">
        <f t="shared" si="198"/>
        <v>3.2890000000000001</v>
      </c>
      <c r="AS130">
        <f t="shared" si="199"/>
        <v>0.3</v>
      </c>
      <c r="AT130">
        <f t="shared" si="200"/>
        <v>0</v>
      </c>
      <c r="AU130">
        <f t="shared" si="201"/>
        <v>6.1220000000000008</v>
      </c>
      <c r="AV130">
        <f t="shared" si="202"/>
        <v>33.481000000000002</v>
      </c>
      <c r="AW130">
        <f t="shared" si="203"/>
        <v>0.45300000000000001</v>
      </c>
      <c r="AX130">
        <f t="shared" si="204"/>
        <v>0.16900000000000001</v>
      </c>
      <c r="AY130">
        <f t="shared" si="205"/>
        <v>8.5000000000000006E-2</v>
      </c>
      <c r="AZ130">
        <f t="shared" si="206"/>
        <v>8.0000000000000002E-3</v>
      </c>
      <c r="BA130">
        <f t="shared" si="207"/>
        <v>0</v>
      </c>
      <c r="BB130">
        <f t="shared" si="208"/>
        <v>99.59399999999998</v>
      </c>
      <c r="BD130">
        <f t="shared" si="209"/>
        <v>0.92569906790945411</v>
      </c>
      <c r="BE130">
        <f t="shared" si="210"/>
        <v>8.8898905666992209E-4</v>
      </c>
      <c r="BF130">
        <f t="shared" si="211"/>
        <v>6.4515496273048256E-2</v>
      </c>
      <c r="BG130">
        <f t="shared" si="212"/>
        <v>3.9476281334298305E-3</v>
      </c>
      <c r="BH130">
        <f t="shared" si="213"/>
        <v>8.521240465452927E-2</v>
      </c>
      <c r="BI130">
        <f t="shared" si="214"/>
        <v>0</v>
      </c>
      <c r="BJ130">
        <f t="shared" si="215"/>
        <v>0.83070334752533226</v>
      </c>
      <c r="BK130">
        <f t="shared" si="216"/>
        <v>8.0781205976026005E-3</v>
      </c>
      <c r="BL130">
        <f t="shared" si="217"/>
        <v>2.3823822130498162E-3</v>
      </c>
      <c r="BM130">
        <f t="shared" si="218"/>
        <v>1.1379945590471907E-3</v>
      </c>
      <c r="BN130">
        <f t="shared" si="219"/>
        <v>2.5815237121020216E-4</v>
      </c>
      <c r="BO130">
        <f t="shared" si="220"/>
        <v>0</v>
      </c>
      <c r="BP130">
        <f t="shared" si="221"/>
        <v>1.9228235832933736</v>
      </c>
      <c r="BQ130">
        <f t="shared" si="222"/>
        <v>2.0807943839507121</v>
      </c>
    </row>
    <row r="131" spans="1:69" x14ac:dyDescent="0.15">
      <c r="A131" t="s">
        <v>207</v>
      </c>
      <c r="B131">
        <v>1284</v>
      </c>
      <c r="C131">
        <f t="shared" si="135"/>
        <v>4.9999999999982947</v>
      </c>
      <c r="D131" s="1">
        <v>55.600999999999999</v>
      </c>
      <c r="E131" s="1">
        <v>5.5E-2</v>
      </c>
      <c r="F131" s="1">
        <v>3.2250000000000001</v>
      </c>
      <c r="G131" s="1">
        <v>0.28999999999999998</v>
      </c>
      <c r="H131" s="1">
        <v>6.1079999999999997</v>
      </c>
      <c r="I131" s="1">
        <v>33.51</v>
      </c>
      <c r="J131" s="1">
        <v>0.45100000000000001</v>
      </c>
      <c r="K131" s="1">
        <v>0.17499999999999999</v>
      </c>
      <c r="L131" s="1">
        <v>7.8E-2</v>
      </c>
      <c r="M131" s="1">
        <v>1.7999999999999999E-2</v>
      </c>
      <c r="O131">
        <f t="shared" si="180"/>
        <v>99.510999999999981</v>
      </c>
      <c r="P131">
        <f t="shared" si="179"/>
        <v>24.480382313412942</v>
      </c>
      <c r="Q131" s="1">
        <v>55.667000000000002</v>
      </c>
      <c r="R131" s="1">
        <v>40.408000000000001</v>
      </c>
      <c r="S131" s="1">
        <v>10.949</v>
      </c>
      <c r="V131" s="39">
        <v>12</v>
      </c>
      <c r="W131" s="39">
        <v>4</v>
      </c>
      <c r="X131" s="15">
        <v>0</v>
      </c>
      <c r="Z131" s="14">
        <f t="shared" si="181"/>
        <v>1.9272334005535459</v>
      </c>
      <c r="AA131" s="14">
        <f t="shared" si="182"/>
        <v>1.4341097579856344E-3</v>
      </c>
      <c r="AB131" s="14">
        <f t="shared" si="183"/>
        <v>0.13173813867412537</v>
      </c>
      <c r="AC131" s="14">
        <f t="shared" si="184"/>
        <v>7.9468426463634306E-3</v>
      </c>
      <c r="AD131" s="14">
        <f t="shared" si="185"/>
        <v>0</v>
      </c>
      <c r="AE131" s="14">
        <f t="shared" si="186"/>
        <v>0.1770476470383463</v>
      </c>
      <c r="AF131" s="14">
        <f t="shared" si="187"/>
        <v>1.731424675851865</v>
      </c>
      <c r="AG131" s="14">
        <f t="shared" si="188"/>
        <v>1.6748283647895615E-2</v>
      </c>
      <c r="AH131" s="14">
        <f t="shared" si="189"/>
        <v>5.1374122531015476E-3</v>
      </c>
      <c r="AI131" s="14">
        <f t="shared" si="190"/>
        <v>2.174690702728045E-3</v>
      </c>
      <c r="AJ131" s="14">
        <f t="shared" si="191"/>
        <v>1.209595804532922E-3</v>
      </c>
      <c r="AK131" s="14">
        <f t="shared" si="192"/>
        <v>0</v>
      </c>
      <c r="AL131" s="14">
        <f t="shared" si="193"/>
        <v>4.0020947969304901</v>
      </c>
      <c r="AM131" s="14">
        <f t="shared" si="194"/>
        <v>0.90723069707910498</v>
      </c>
      <c r="AN131" s="11">
        <f t="shared" si="195"/>
        <v>0</v>
      </c>
      <c r="AP131">
        <f t="shared" si="196"/>
        <v>55.600999999999999</v>
      </c>
      <c r="AQ131">
        <f t="shared" si="197"/>
        <v>5.5E-2</v>
      </c>
      <c r="AR131">
        <f t="shared" si="198"/>
        <v>3.2250000000000001</v>
      </c>
      <c r="AS131">
        <f t="shared" si="199"/>
        <v>0.28999999999999998</v>
      </c>
      <c r="AT131">
        <f t="shared" si="200"/>
        <v>0</v>
      </c>
      <c r="AU131">
        <f t="shared" si="201"/>
        <v>6.1079999999999997</v>
      </c>
      <c r="AV131">
        <f t="shared" si="202"/>
        <v>33.51</v>
      </c>
      <c r="AW131">
        <f t="shared" si="203"/>
        <v>0.45100000000000001</v>
      </c>
      <c r="AX131">
        <f t="shared" si="204"/>
        <v>0.17499999999999999</v>
      </c>
      <c r="AY131">
        <f t="shared" si="205"/>
        <v>7.8E-2</v>
      </c>
      <c r="AZ131">
        <f t="shared" si="206"/>
        <v>1.7999999999999999E-2</v>
      </c>
      <c r="BA131">
        <f t="shared" si="207"/>
        <v>0</v>
      </c>
      <c r="BB131">
        <f t="shared" si="208"/>
        <v>99.510999999999981</v>
      </c>
      <c r="BD131">
        <f t="shared" si="209"/>
        <v>0.92544940079893478</v>
      </c>
      <c r="BE131">
        <f t="shared" si="210"/>
        <v>6.8865349460346084E-4</v>
      </c>
      <c r="BF131">
        <f t="shared" si="211"/>
        <v>6.3260102000784621E-2</v>
      </c>
      <c r="BG131">
        <f t="shared" si="212"/>
        <v>3.8160405289821694E-3</v>
      </c>
      <c r="BH131">
        <f t="shared" si="213"/>
        <v>8.5017537998997833E-2</v>
      </c>
      <c r="BI131">
        <f t="shared" si="214"/>
        <v>0</v>
      </c>
      <c r="BJ131">
        <f t="shared" si="215"/>
        <v>0.83142287194450226</v>
      </c>
      <c r="BK131">
        <f t="shared" si="216"/>
        <v>8.0424556060017059E-3</v>
      </c>
      <c r="BL131">
        <f t="shared" si="217"/>
        <v>2.46696383008117E-3</v>
      </c>
      <c r="BM131">
        <f t="shared" si="218"/>
        <v>1.0442773600668337E-3</v>
      </c>
      <c r="BN131">
        <f t="shared" si="219"/>
        <v>5.8084283522295485E-4</v>
      </c>
      <c r="BO131">
        <f t="shared" si="220"/>
        <v>0</v>
      </c>
      <c r="BP131">
        <f t="shared" si="221"/>
        <v>1.9217891463981778</v>
      </c>
      <c r="BQ131">
        <f t="shared" si="222"/>
        <v>2.0824838169323758</v>
      </c>
    </row>
    <row r="132" spans="1:69" x14ac:dyDescent="0.15">
      <c r="A132" t="s">
        <v>208</v>
      </c>
      <c r="B132">
        <v>1285</v>
      </c>
      <c r="C132">
        <f t="shared" si="135"/>
        <v>5.8309518948475532</v>
      </c>
      <c r="D132" s="1">
        <v>55.677</v>
      </c>
      <c r="E132" s="1">
        <v>6.4000000000000001E-2</v>
      </c>
      <c r="F132" s="1">
        <v>3.1749999999999998</v>
      </c>
      <c r="G132" s="1">
        <v>0.28199999999999997</v>
      </c>
      <c r="H132" s="1">
        <v>6.1559999999999997</v>
      </c>
      <c r="I132" s="1">
        <v>33.578000000000003</v>
      </c>
      <c r="J132" s="1">
        <v>0.44700000000000001</v>
      </c>
      <c r="K132" s="1">
        <v>0.161</v>
      </c>
      <c r="L132" s="1">
        <v>8.6999999999999994E-2</v>
      </c>
      <c r="M132" s="1">
        <v>3.0000000000000001E-3</v>
      </c>
      <c r="O132">
        <f t="shared" si="180"/>
        <v>99.63000000000001</v>
      </c>
      <c r="P132">
        <f t="shared" si="179"/>
        <v>24.506648321039691</v>
      </c>
      <c r="Q132" s="1">
        <v>55.664000000000001</v>
      </c>
      <c r="R132" s="1">
        <v>40.402999999999999</v>
      </c>
      <c r="S132" s="1">
        <v>10.949</v>
      </c>
      <c r="V132" s="39">
        <v>12</v>
      </c>
      <c r="W132" s="39">
        <v>4</v>
      </c>
      <c r="X132" s="15">
        <v>0</v>
      </c>
      <c r="Z132" s="14">
        <f t="shared" si="181"/>
        <v>1.9277992859564987</v>
      </c>
      <c r="AA132" s="14">
        <f t="shared" si="182"/>
        <v>1.666993677855154E-3</v>
      </c>
      <c r="AB132" s="14">
        <f t="shared" si="183"/>
        <v>0.12955668022844916</v>
      </c>
      <c r="AC132" s="14">
        <f t="shared" si="184"/>
        <v>7.7193370072277528E-3</v>
      </c>
      <c r="AD132" s="14">
        <f t="shared" si="185"/>
        <v>0</v>
      </c>
      <c r="AE132" s="14">
        <f t="shared" si="186"/>
        <v>0.17824773483112474</v>
      </c>
      <c r="AF132" s="14">
        <f t="shared" si="187"/>
        <v>1.7330786694364544</v>
      </c>
      <c r="AG132" s="14">
        <f t="shared" si="188"/>
        <v>1.6581948658456924E-2</v>
      </c>
      <c r="AH132" s="14">
        <f t="shared" si="189"/>
        <v>4.7213535387292923E-3</v>
      </c>
      <c r="AI132" s="14">
        <f t="shared" si="190"/>
        <v>2.4230167988027788E-3</v>
      </c>
      <c r="AJ132" s="14">
        <f t="shared" si="191"/>
        <v>2.013832284186328E-4</v>
      </c>
      <c r="AK132" s="14">
        <f t="shared" si="192"/>
        <v>0</v>
      </c>
      <c r="AL132" s="14">
        <f t="shared" si="193"/>
        <v>4.0019964033620177</v>
      </c>
      <c r="AM132" s="14">
        <f t="shared" si="194"/>
        <v>0.90674134233005099</v>
      </c>
      <c r="AN132" s="11">
        <f t="shared" si="195"/>
        <v>0</v>
      </c>
      <c r="AP132">
        <f t="shared" si="196"/>
        <v>55.677</v>
      </c>
      <c r="AQ132">
        <f t="shared" si="197"/>
        <v>6.4000000000000001E-2</v>
      </c>
      <c r="AR132">
        <f t="shared" si="198"/>
        <v>3.1749999999999998</v>
      </c>
      <c r="AS132">
        <f t="shared" si="199"/>
        <v>0.28199999999999997</v>
      </c>
      <c r="AT132">
        <f t="shared" si="200"/>
        <v>0</v>
      </c>
      <c r="AU132">
        <f t="shared" si="201"/>
        <v>6.1559999999999997</v>
      </c>
      <c r="AV132">
        <f t="shared" si="202"/>
        <v>33.578000000000003</v>
      </c>
      <c r="AW132">
        <f t="shared" si="203"/>
        <v>0.44700000000000001</v>
      </c>
      <c r="AX132">
        <f t="shared" si="204"/>
        <v>0.161</v>
      </c>
      <c r="AY132">
        <f t="shared" si="205"/>
        <v>8.6999999999999994E-2</v>
      </c>
      <c r="AZ132">
        <f t="shared" si="206"/>
        <v>3.0000000000000001E-3</v>
      </c>
      <c r="BA132">
        <f t="shared" si="207"/>
        <v>0</v>
      </c>
      <c r="BB132">
        <f t="shared" si="208"/>
        <v>99.63000000000001</v>
      </c>
      <c r="BD132">
        <f t="shared" si="209"/>
        <v>0.9267143808255659</v>
      </c>
      <c r="BE132">
        <f t="shared" si="210"/>
        <v>8.013422482658453E-4</v>
      </c>
      <c r="BF132">
        <f t="shared" si="211"/>
        <v>6.2279325225578656E-2</v>
      </c>
      <c r="BG132">
        <f t="shared" si="212"/>
        <v>3.7107704454240405E-3</v>
      </c>
      <c r="BH132">
        <f t="shared" si="213"/>
        <v>8.5685652246534155E-2</v>
      </c>
      <c r="BI132">
        <f t="shared" si="214"/>
        <v>0</v>
      </c>
      <c r="BJ132">
        <f t="shared" si="215"/>
        <v>0.83311003265152195</v>
      </c>
      <c r="BK132">
        <f t="shared" si="216"/>
        <v>7.9711256227999166E-3</v>
      </c>
      <c r="BL132">
        <f t="shared" si="217"/>
        <v>2.2696067236746766E-3</v>
      </c>
      <c r="BM132">
        <f t="shared" si="218"/>
        <v>1.1647709016130068E-3</v>
      </c>
      <c r="BN132">
        <f t="shared" si="219"/>
        <v>9.6807139203825818E-5</v>
      </c>
      <c r="BO132">
        <f t="shared" si="220"/>
        <v>0</v>
      </c>
      <c r="BP132">
        <f t="shared" si="221"/>
        <v>1.9238038140301819</v>
      </c>
      <c r="BQ132">
        <f t="shared" si="222"/>
        <v>2.0802518293059333</v>
      </c>
    </row>
    <row r="133" spans="1:69" x14ac:dyDescent="0.15">
      <c r="A133" t="s">
        <v>209</v>
      </c>
      <c r="B133">
        <v>1286</v>
      </c>
      <c r="C133">
        <f t="shared" si="135"/>
        <v>7.2111025509308799</v>
      </c>
      <c r="D133" s="1">
        <v>56.277000000000001</v>
      </c>
      <c r="E133" s="1">
        <v>7.1999999999999995E-2</v>
      </c>
      <c r="F133" s="1">
        <v>3.1190000000000002</v>
      </c>
      <c r="G133" s="1">
        <v>0.28000000000000003</v>
      </c>
      <c r="H133" s="1">
        <v>6.1369999999999996</v>
      </c>
      <c r="I133" s="1">
        <v>33.673999999999999</v>
      </c>
      <c r="J133" s="1">
        <v>0.44600000000000001</v>
      </c>
      <c r="K133" s="1">
        <v>0.16300000000000001</v>
      </c>
      <c r="L133" s="1">
        <v>9.5000000000000001E-2</v>
      </c>
      <c r="M133" s="1">
        <v>8.0000000000000002E-3</v>
      </c>
      <c r="O133">
        <f t="shared" si="180"/>
        <v>100.27099999999999</v>
      </c>
      <c r="P133">
        <f t="shared" si="179"/>
        <v>24.6833966144867</v>
      </c>
      <c r="Q133" s="1">
        <v>55.66</v>
      </c>
      <c r="R133" s="1">
        <v>40.396999999999998</v>
      </c>
      <c r="S133" s="1">
        <v>10.949</v>
      </c>
      <c r="V133" s="39">
        <v>12</v>
      </c>
      <c r="W133" s="39">
        <v>4</v>
      </c>
      <c r="X133" s="15">
        <v>0</v>
      </c>
      <c r="Z133" s="14">
        <f t="shared" si="181"/>
        <v>1.9346211160514291</v>
      </c>
      <c r="AA133" s="14">
        <f t="shared" si="182"/>
        <v>1.8619391006622459E-3</v>
      </c>
      <c r="AB133" s="14">
        <f t="shared" si="183"/>
        <v>0.12636024323206221</v>
      </c>
      <c r="AC133" s="14">
        <f t="shared" si="184"/>
        <v>7.6097067606380282E-3</v>
      </c>
      <c r="AD133" s="14">
        <f t="shared" si="185"/>
        <v>0</v>
      </c>
      <c r="AE133" s="14">
        <f t="shared" si="186"/>
        <v>0.17642516353839838</v>
      </c>
      <c r="AF133" s="14">
        <f t="shared" si="187"/>
        <v>1.7255881782899818</v>
      </c>
      <c r="AG133" s="14">
        <f t="shared" si="188"/>
        <v>1.6426381261340217E-2</v>
      </c>
      <c r="AH133" s="14">
        <f t="shared" si="189"/>
        <v>4.7457761269480451E-3</v>
      </c>
      <c r="AI133" s="14">
        <f t="shared" si="190"/>
        <v>2.6268772224888027E-3</v>
      </c>
      <c r="AJ133" s="14">
        <f t="shared" si="191"/>
        <v>5.3317653521688091E-4</v>
      </c>
      <c r="AK133" s="14">
        <f t="shared" si="192"/>
        <v>0</v>
      </c>
      <c r="AL133" s="14">
        <f t="shared" si="193"/>
        <v>3.9967985581191661</v>
      </c>
      <c r="AM133" s="14">
        <f t="shared" si="194"/>
        <v>0.90724294112006421</v>
      </c>
      <c r="AN133" s="11">
        <f t="shared" si="195"/>
        <v>0</v>
      </c>
      <c r="AP133">
        <f t="shared" si="196"/>
        <v>56.277000000000001</v>
      </c>
      <c r="AQ133">
        <f t="shared" si="197"/>
        <v>7.1999999999999995E-2</v>
      </c>
      <c r="AR133">
        <f t="shared" si="198"/>
        <v>3.1190000000000002</v>
      </c>
      <c r="AS133">
        <f t="shared" si="199"/>
        <v>0.28000000000000003</v>
      </c>
      <c r="AT133">
        <f t="shared" si="200"/>
        <v>0</v>
      </c>
      <c r="AU133">
        <f t="shared" si="201"/>
        <v>6.1369999999999996</v>
      </c>
      <c r="AV133">
        <f t="shared" si="202"/>
        <v>33.673999999999999</v>
      </c>
      <c r="AW133">
        <f t="shared" si="203"/>
        <v>0.44600000000000001</v>
      </c>
      <c r="AX133">
        <f t="shared" si="204"/>
        <v>0.16300000000000001</v>
      </c>
      <c r="AY133">
        <f t="shared" si="205"/>
        <v>9.5000000000000001E-2</v>
      </c>
      <c r="AZ133">
        <f t="shared" si="206"/>
        <v>8.0000000000000002E-3</v>
      </c>
      <c r="BA133">
        <f t="shared" si="207"/>
        <v>0</v>
      </c>
      <c r="BB133">
        <f t="shared" si="208"/>
        <v>100.27099999999999</v>
      </c>
      <c r="BD133">
        <f t="shared" si="209"/>
        <v>0.93670106524633823</v>
      </c>
      <c r="BE133">
        <f t="shared" si="210"/>
        <v>9.0151002929907587E-4</v>
      </c>
      <c r="BF133">
        <f t="shared" si="211"/>
        <v>6.1180855237347988E-2</v>
      </c>
      <c r="BG133">
        <f t="shared" si="212"/>
        <v>3.6844529245345088E-3</v>
      </c>
      <c r="BH133">
        <f t="shared" si="213"/>
        <v>8.5421190356884363E-2</v>
      </c>
      <c r="BI133">
        <f t="shared" si="214"/>
        <v>0</v>
      </c>
      <c r="BJ133">
        <f t="shared" si="215"/>
        <v>0.8354919065908436</v>
      </c>
      <c r="BK133">
        <f t="shared" si="216"/>
        <v>7.9532931269994684E-3</v>
      </c>
      <c r="BL133">
        <f t="shared" si="217"/>
        <v>2.2978005960184616E-3</v>
      </c>
      <c r="BM133">
        <f t="shared" si="218"/>
        <v>1.2718762718762718E-3</v>
      </c>
      <c r="BN133">
        <f t="shared" si="219"/>
        <v>2.5815237121020216E-4</v>
      </c>
      <c r="BO133">
        <f t="shared" si="220"/>
        <v>0</v>
      </c>
      <c r="BP133">
        <f t="shared" si="221"/>
        <v>1.9351621027513521</v>
      </c>
      <c r="BQ133">
        <f t="shared" si="222"/>
        <v>2.0653559474095964</v>
      </c>
    </row>
    <row r="134" spans="1:69" x14ac:dyDescent="0.15">
      <c r="A134" t="s">
        <v>210</v>
      </c>
      <c r="B134">
        <v>1287</v>
      </c>
      <c r="C134">
        <f t="shared" ref="C134:C138" si="223">SQRT((Q133-Q134)^2 + (R133-R134)^2)*1000</f>
        <v>4.9999999999982947</v>
      </c>
      <c r="D134" s="1">
        <v>56.348999999999997</v>
      </c>
      <c r="E134" s="1">
        <v>5.6000000000000001E-2</v>
      </c>
      <c r="F134" s="1">
        <v>3.081</v>
      </c>
      <c r="G134" s="1">
        <v>0.26300000000000001</v>
      </c>
      <c r="H134" s="1">
        <v>6.1420000000000003</v>
      </c>
      <c r="I134" s="1">
        <v>33.78</v>
      </c>
      <c r="J134" s="1">
        <v>0.441</v>
      </c>
      <c r="K134" s="1">
        <v>0.155</v>
      </c>
      <c r="L134" s="1">
        <v>9.5000000000000001E-2</v>
      </c>
      <c r="M134" s="1">
        <v>1.2999999999999999E-2</v>
      </c>
      <c r="O134">
        <f t="shared" si="180"/>
        <v>100.375</v>
      </c>
      <c r="P134">
        <f t="shared" si="179"/>
        <v>24.70991313851825</v>
      </c>
      <c r="Q134" s="1">
        <v>55.656999999999996</v>
      </c>
      <c r="R134" s="1">
        <v>40.393000000000001</v>
      </c>
      <c r="S134" s="1">
        <v>10.949</v>
      </c>
      <c r="V134" s="39">
        <v>12</v>
      </c>
      <c r="W134" s="39">
        <v>4</v>
      </c>
      <c r="X134" s="15">
        <v>0</v>
      </c>
      <c r="Z134" s="14">
        <f t="shared" si="181"/>
        <v>1.9350175202492859</v>
      </c>
      <c r="AA134" s="14">
        <f t="shared" si="182"/>
        <v>1.4466208010985434E-3</v>
      </c>
      <c r="AB134" s="14">
        <f t="shared" si="183"/>
        <v>0.12468680010037278</v>
      </c>
      <c r="AC134" s="14">
        <f t="shared" si="184"/>
        <v>7.1400185737879934E-3</v>
      </c>
      <c r="AD134" s="14">
        <f t="shared" si="185"/>
        <v>0</v>
      </c>
      <c r="AE134" s="14">
        <f t="shared" si="186"/>
        <v>0.17637942412009103</v>
      </c>
      <c r="AF134" s="14">
        <f t="shared" si="187"/>
        <v>1.7291624553664982</v>
      </c>
      <c r="AG134" s="14">
        <f t="shared" si="188"/>
        <v>1.6224799261230428E-2</v>
      </c>
      <c r="AH134" s="14">
        <f t="shared" si="189"/>
        <v>4.5080117972181718E-3</v>
      </c>
      <c r="AI134" s="14">
        <f t="shared" si="190"/>
        <v>2.624058286922029E-3</v>
      </c>
      <c r="AJ134" s="14">
        <f t="shared" si="191"/>
        <v>8.6548211206150753E-4</v>
      </c>
      <c r="AK134" s="14">
        <f t="shared" si="192"/>
        <v>0</v>
      </c>
      <c r="AL134" s="14">
        <f t="shared" si="193"/>
        <v>3.9980551906685662</v>
      </c>
      <c r="AM134" s="14">
        <f t="shared" si="194"/>
        <v>0.90743870495902557</v>
      </c>
      <c r="AN134" s="11">
        <f t="shared" si="195"/>
        <v>0</v>
      </c>
      <c r="AP134">
        <f t="shared" si="196"/>
        <v>56.348999999999997</v>
      </c>
      <c r="AQ134">
        <f t="shared" si="197"/>
        <v>5.6000000000000001E-2</v>
      </c>
      <c r="AR134">
        <f t="shared" si="198"/>
        <v>3.081</v>
      </c>
      <c r="AS134">
        <f t="shared" si="199"/>
        <v>0.26300000000000001</v>
      </c>
      <c r="AT134">
        <f t="shared" si="200"/>
        <v>0</v>
      </c>
      <c r="AU134">
        <f t="shared" si="201"/>
        <v>6.1420000000000012</v>
      </c>
      <c r="AV134">
        <f t="shared" si="202"/>
        <v>33.78</v>
      </c>
      <c r="AW134">
        <f t="shared" si="203"/>
        <v>0.441</v>
      </c>
      <c r="AX134">
        <f t="shared" si="204"/>
        <v>0.155</v>
      </c>
      <c r="AY134">
        <f t="shared" si="205"/>
        <v>9.5000000000000001E-2</v>
      </c>
      <c r="AZ134">
        <f t="shared" si="206"/>
        <v>1.2999999999999999E-2</v>
      </c>
      <c r="BA134">
        <f t="shared" si="207"/>
        <v>0</v>
      </c>
      <c r="BB134">
        <f t="shared" si="208"/>
        <v>100.375</v>
      </c>
      <c r="BD134">
        <f t="shared" si="209"/>
        <v>0.93789946737683083</v>
      </c>
      <c r="BE134">
        <f t="shared" si="210"/>
        <v>7.0117446723261462E-4</v>
      </c>
      <c r="BF134">
        <f t="shared" si="211"/>
        <v>6.0435464888191452E-2</v>
      </c>
      <c r="BG134">
        <f t="shared" si="212"/>
        <v>3.4607539969734851E-3</v>
      </c>
      <c r="BH134">
        <f t="shared" si="213"/>
        <v>8.5490785591002746E-2</v>
      </c>
      <c r="BI134">
        <f t="shared" si="214"/>
        <v>0</v>
      </c>
      <c r="BJ134">
        <f t="shared" si="215"/>
        <v>0.83812189239884483</v>
      </c>
      <c r="BK134">
        <f t="shared" si="216"/>
        <v>7.8641306479972327E-3</v>
      </c>
      <c r="BL134">
        <f t="shared" si="217"/>
        <v>2.1850251066433224E-3</v>
      </c>
      <c r="BM134">
        <f t="shared" si="218"/>
        <v>1.2718762718762718E-3</v>
      </c>
      <c r="BN134">
        <f t="shared" si="219"/>
        <v>4.1949760321657848E-4</v>
      </c>
      <c r="BO134">
        <f t="shared" si="220"/>
        <v>0</v>
      </c>
      <c r="BP134">
        <f t="shared" si="221"/>
        <v>1.9378500683488091</v>
      </c>
      <c r="BQ134">
        <f t="shared" si="222"/>
        <v>2.0631395875095762</v>
      </c>
    </row>
    <row r="135" spans="1:69" x14ac:dyDescent="0.15">
      <c r="A135" t="s">
        <v>211</v>
      </c>
      <c r="B135">
        <v>1288</v>
      </c>
      <c r="C135">
        <f t="shared" si="223"/>
        <v>6.4031242374334605</v>
      </c>
      <c r="D135" s="1">
        <v>56.411000000000001</v>
      </c>
      <c r="E135" s="1">
        <v>4.9000000000000002E-2</v>
      </c>
      <c r="F135" s="1">
        <v>3.0680000000000001</v>
      </c>
      <c r="G135" s="1">
        <v>0.252</v>
      </c>
      <c r="H135" s="1">
        <v>6.1680000000000001</v>
      </c>
      <c r="I135" s="1">
        <v>33.871000000000002</v>
      </c>
      <c r="J135" s="1">
        <v>0.443</v>
      </c>
      <c r="K135" s="1">
        <v>0.16400000000000001</v>
      </c>
      <c r="L135" s="1">
        <v>7.8E-2</v>
      </c>
      <c r="M135" s="1">
        <v>5.0000000000000001E-3</v>
      </c>
      <c r="O135">
        <f t="shared" si="180"/>
        <v>100.50900000000001</v>
      </c>
      <c r="P135">
        <f t="shared" si="179"/>
        <v>24.741474637439747</v>
      </c>
      <c r="Q135" s="1">
        <v>55.652999999999999</v>
      </c>
      <c r="R135" s="1">
        <v>40.387999999999998</v>
      </c>
      <c r="S135" s="1">
        <v>10.949</v>
      </c>
      <c r="V135" s="39">
        <v>12</v>
      </c>
      <c r="W135" s="39">
        <v>4</v>
      </c>
      <c r="X135" s="15">
        <v>0</v>
      </c>
      <c r="Z135" s="14">
        <f t="shared" si="181"/>
        <v>1.9346754684616392</v>
      </c>
      <c r="AA135" s="14">
        <f t="shared" si="182"/>
        <v>1.2641784899816897E-3</v>
      </c>
      <c r="AB135" s="14">
        <f t="shared" si="183"/>
        <v>0.12400230968276178</v>
      </c>
      <c r="AC135" s="14">
        <f t="shared" si="184"/>
        <v>6.8326593932149567E-3</v>
      </c>
      <c r="AD135" s="14">
        <f t="shared" si="185"/>
        <v>0</v>
      </c>
      <c r="AE135" s="14">
        <f t="shared" si="186"/>
        <v>0.17690011334207487</v>
      </c>
      <c r="AF135" s="14">
        <f t="shared" si="187"/>
        <v>1.7316088981841078</v>
      </c>
      <c r="AG135" s="14">
        <f t="shared" si="188"/>
        <v>1.6277590063176091E-2</v>
      </c>
      <c r="AH135" s="14">
        <f t="shared" si="189"/>
        <v>4.7636827601501633E-3</v>
      </c>
      <c r="AI135" s="14">
        <f t="shared" si="190"/>
        <v>2.1517415835694172E-3</v>
      </c>
      <c r="AJ135" s="14">
        <f t="shared" si="191"/>
        <v>3.3245309942997925E-4</v>
      </c>
      <c r="AK135" s="14">
        <f t="shared" si="192"/>
        <v>0</v>
      </c>
      <c r="AL135" s="14">
        <f t="shared" si="193"/>
        <v>3.9988090950601056</v>
      </c>
      <c r="AM135" s="14">
        <f t="shared" si="194"/>
        <v>0.90730978356732372</v>
      </c>
      <c r="AN135" s="11">
        <f t="shared" si="195"/>
        <v>0</v>
      </c>
      <c r="AP135">
        <f t="shared" si="196"/>
        <v>56.411000000000001</v>
      </c>
      <c r="AQ135">
        <f t="shared" si="197"/>
        <v>4.9000000000000002E-2</v>
      </c>
      <c r="AR135">
        <f t="shared" si="198"/>
        <v>3.0680000000000001</v>
      </c>
      <c r="AS135">
        <f t="shared" si="199"/>
        <v>0.252</v>
      </c>
      <c r="AT135">
        <f t="shared" si="200"/>
        <v>0</v>
      </c>
      <c r="AU135">
        <f t="shared" si="201"/>
        <v>6.1680000000000001</v>
      </c>
      <c r="AV135">
        <f t="shared" si="202"/>
        <v>33.871000000000002</v>
      </c>
      <c r="AW135">
        <f t="shared" si="203"/>
        <v>0.443</v>
      </c>
      <c r="AX135">
        <f t="shared" si="204"/>
        <v>0.16400000000000001</v>
      </c>
      <c r="AY135">
        <f t="shared" si="205"/>
        <v>7.8E-2</v>
      </c>
      <c r="AZ135">
        <f t="shared" si="206"/>
        <v>5.0000000000000001E-3</v>
      </c>
      <c r="BA135">
        <f t="shared" si="207"/>
        <v>0</v>
      </c>
      <c r="BB135">
        <f t="shared" si="208"/>
        <v>100.50900000000001</v>
      </c>
      <c r="BD135">
        <f t="shared" si="209"/>
        <v>0.93893142476697744</v>
      </c>
      <c r="BE135">
        <f t="shared" si="210"/>
        <v>6.1352765882853784E-4</v>
      </c>
      <c r="BF135">
        <f t="shared" si="211"/>
        <v>6.0180462926637902E-2</v>
      </c>
      <c r="BG135">
        <f t="shared" si="212"/>
        <v>3.3160076320810578E-3</v>
      </c>
      <c r="BH135">
        <f t="shared" si="213"/>
        <v>8.585268080841825E-2</v>
      </c>
      <c r="BI135">
        <f t="shared" si="214"/>
        <v>0</v>
      </c>
      <c r="BJ135">
        <f t="shared" si="215"/>
        <v>0.84037971040382686</v>
      </c>
      <c r="BK135">
        <f t="shared" si="216"/>
        <v>7.8997956395981273E-3</v>
      </c>
      <c r="BL135">
        <f t="shared" si="217"/>
        <v>2.3118975321903541E-3</v>
      </c>
      <c r="BM135">
        <f t="shared" si="218"/>
        <v>1.0442773600668337E-3</v>
      </c>
      <c r="BN135">
        <f t="shared" si="219"/>
        <v>1.6134523200637637E-4</v>
      </c>
      <c r="BO135">
        <f t="shared" si="220"/>
        <v>0</v>
      </c>
      <c r="BP135">
        <f t="shared" si="221"/>
        <v>1.9406911299606315</v>
      </c>
      <c r="BQ135">
        <f t="shared" si="222"/>
        <v>2.0605077404260741</v>
      </c>
    </row>
    <row r="136" spans="1:69" s="3" customFormat="1" x14ac:dyDescent="0.15">
      <c r="A136" s="3" t="s">
        <v>212</v>
      </c>
      <c r="B136" s="3">
        <v>1289</v>
      </c>
      <c r="C136" s="3">
        <f t="shared" si="223"/>
        <v>6.7082039324996234</v>
      </c>
      <c r="D136" s="4">
        <v>56.531999999999996</v>
      </c>
      <c r="E136" s="4">
        <v>5.1999999999999998E-2</v>
      </c>
      <c r="F136" s="4">
        <v>3.1080000000000001</v>
      </c>
      <c r="G136" s="4">
        <v>0.23899999999999999</v>
      </c>
      <c r="H136" s="4">
        <v>6.1079999999999997</v>
      </c>
      <c r="I136" s="4">
        <v>33.994</v>
      </c>
      <c r="J136" s="4">
        <v>0.439</v>
      </c>
      <c r="K136" s="4">
        <v>0.159</v>
      </c>
      <c r="L136" s="4">
        <v>8.6999999999999994E-2</v>
      </c>
      <c r="M136" s="4">
        <v>1.2E-2</v>
      </c>
      <c r="N136" s="4"/>
      <c r="O136" s="3">
        <f t="shared" ref="O136:O143" si="224">SUM(D136:N136)</f>
        <v>100.72999999999999</v>
      </c>
      <c r="P136">
        <f t="shared" si="179"/>
        <v>24.803769466347283</v>
      </c>
      <c r="Q136" s="4">
        <v>55.65</v>
      </c>
      <c r="R136" s="4">
        <v>40.381999999999998</v>
      </c>
      <c r="S136" s="4">
        <v>10.949</v>
      </c>
      <c r="U136" s="4"/>
      <c r="V136" s="32">
        <v>12</v>
      </c>
      <c r="W136" s="32">
        <v>4</v>
      </c>
      <c r="X136" s="33">
        <v>0</v>
      </c>
      <c r="Z136" s="34">
        <f t="shared" ref="Z136:Z143" si="225">IFERROR(BD136*$BQ136,"NA")</f>
        <v>1.9339559202621945</v>
      </c>
      <c r="AA136" s="34">
        <f t="shared" ref="AA136:AA143" si="226">IFERROR(BE136*$BQ136,"NA")</f>
        <v>1.3382077932153002E-3</v>
      </c>
      <c r="AB136" s="34">
        <f t="shared" ref="AB136:AB143" si="227">IFERROR(BF136*$BQ136,"NA")</f>
        <v>0.12530353518310208</v>
      </c>
      <c r="AC136" s="34">
        <f t="shared" ref="AC136:AC143" si="228">IFERROR(BG136*$BQ136,"NA")</f>
        <v>6.4639059157462347E-3</v>
      </c>
      <c r="AD136" s="34">
        <f t="shared" ref="AD136:AD143" si="229">IFERROR(IF(OR($X136="spinel", $X136="Spinel", $X136="SPINEL"),((BH136+BI136)*BQ136-AE136),BI136*$BQ136),"NA")</f>
        <v>0</v>
      </c>
      <c r="AE136" s="34">
        <f t="shared" ref="AE136:AE143" si="230">IFERROR(IF(OR($X136="spinel", $X136="Spinel", $X136="SPINEL"),(1-AF136-AG136-AH136-AI136),BH136*$BQ136),"NA")</f>
        <v>0.17473933117582643</v>
      </c>
      <c r="AF136" s="34">
        <f t="shared" ref="AF136:AF143" si="231">IFERROR(BJ136*$BQ136,"NA")</f>
        <v>1.7335323662973094</v>
      </c>
      <c r="AG136" s="34">
        <f t="shared" ref="AG136:AG143" si="232">IFERROR(BK136*$BQ136,"NA")</f>
        <v>1.6090101938117145E-2</v>
      </c>
      <c r="AH136" s="34">
        <f t="shared" ref="AH136:AH143" si="233">IFERROR(BL136*$BQ136,"NA")</f>
        <v>4.6068492660311924E-3</v>
      </c>
      <c r="AI136" s="34">
        <f t="shared" ref="AI136:AI143" si="234">IFERROR(BM136*$BQ136,"NA")</f>
        <v>2.3939917940616006E-3</v>
      </c>
      <c r="AJ136" s="34">
        <f t="shared" ref="AJ136:AJ143" si="235">IFERROR(BN136*$BQ136,"NA")</f>
        <v>7.9588353912205976E-4</v>
      </c>
      <c r="AK136" s="34">
        <f t="shared" ref="AK136:AK143" si="236">IFERROR(BO136*$BQ136,"NA")</f>
        <v>0</v>
      </c>
      <c r="AL136" s="34">
        <f t="shared" ref="AL136:AL143" si="237">IFERROR(SUM(Z136:AK136),"NA")</f>
        <v>3.9992200931647259</v>
      </c>
      <c r="AM136" s="34">
        <f t="shared" ref="AM136:AM143" si="238">IFERROR(AF136/(AF136+AE136),"NA")</f>
        <v>0.9084305807148898</v>
      </c>
      <c r="AN136" s="35">
        <f t="shared" ref="AN136:AN143" si="239">IFERROR(AD136/(AD136+AE136),"NA")</f>
        <v>0</v>
      </c>
      <c r="AP136" s="3">
        <f t="shared" ref="AP136:AP143" si="240">D136</f>
        <v>56.531999999999996</v>
      </c>
      <c r="AQ136" s="3">
        <f t="shared" ref="AQ136:AQ143" si="241">E136</f>
        <v>5.1999999999999998E-2</v>
      </c>
      <c r="AR136" s="3">
        <f t="shared" ref="AR136:AR143" si="242">F136</f>
        <v>3.1080000000000001</v>
      </c>
      <c r="AS136" s="3">
        <f t="shared" ref="AS136:AS143" si="243">G136</f>
        <v>0.23899999999999999</v>
      </c>
      <c r="AT136" s="3">
        <f t="shared" ref="AT136:AT143" si="244">BI136*AT$1/2</f>
        <v>0</v>
      </c>
      <c r="AU136" s="3">
        <f t="shared" ref="AU136:AU143" si="245">BH136*AU$1</f>
        <v>6.1079999999999997</v>
      </c>
      <c r="AV136" s="3">
        <f t="shared" ref="AV136:AV143" si="246">I136</f>
        <v>33.994</v>
      </c>
      <c r="AW136" s="3">
        <f t="shared" ref="AW136:AW143" si="247">J136</f>
        <v>0.439</v>
      </c>
      <c r="AX136" s="3">
        <f t="shared" ref="AX136:AX143" si="248">K136</f>
        <v>0.159</v>
      </c>
      <c r="AY136" s="3">
        <f t="shared" ref="AY136:AY143" si="249">L136</f>
        <v>8.6999999999999994E-2</v>
      </c>
      <c r="AZ136" s="3">
        <f t="shared" ref="AZ136:AZ143" si="250">M136</f>
        <v>1.2E-2</v>
      </c>
      <c r="BA136" s="3">
        <f t="shared" ref="BA136:BA143" si="251">N136</f>
        <v>0</v>
      </c>
      <c r="BB136" s="3">
        <f t="shared" ref="BB136:BB143" si="252">SUM(AP136:BA136)</f>
        <v>100.72999999999999</v>
      </c>
      <c r="BD136" s="3">
        <f t="shared" ref="BD136:BD143" si="253">D136/AP$1</f>
        <v>0.94094540612516642</v>
      </c>
      <c r="BE136" s="3">
        <f t="shared" ref="BE136:BE143" si="254">E136/AQ$1</f>
        <v>6.5109057671599929E-4</v>
      </c>
      <c r="BF136" s="3">
        <f t="shared" ref="BF136:BF143" si="255">F136/AR$1*2</f>
        <v>6.0965084346802673E-2</v>
      </c>
      <c r="BG136" s="3">
        <f t="shared" ref="BG136:BG143" si="256">G136/AS$1*2</f>
        <v>3.1449437462990983E-3</v>
      </c>
      <c r="BH136" s="3">
        <f t="shared" ref="BH136:BH143" si="257">IF(OR($X136="spinel", $X136="Spinel", $X136="SPINEL"),H136/AU$1,H136/AU$1*(1-$X136))</f>
        <v>8.5017537998997833E-2</v>
      </c>
      <c r="BI136" s="3">
        <f t="shared" ref="BI136:BI143" si="258">IF(OR($X136="spinel", $X136="Spinel", $X136="SPINEL"),0,H136/AU$1*$X136)</f>
        <v>0</v>
      </c>
      <c r="BJ136" s="3">
        <f t="shared" ref="BJ136:BJ143" si="259">I136/AV$1</f>
        <v>0.8434314863885829</v>
      </c>
      <c r="BK136" s="3">
        <f t="shared" ref="BK136:BK143" si="260">J136/AW$1</f>
        <v>7.8284656563963381E-3</v>
      </c>
      <c r="BL136" s="3">
        <f t="shared" ref="BL136:BL143" si="261">K136/AX$1</f>
        <v>2.241412851330892E-3</v>
      </c>
      <c r="BM136" s="3">
        <f t="shared" ref="BM136:BM143" si="262">L136/AY$1</f>
        <v>1.1647709016130068E-3</v>
      </c>
      <c r="BN136" s="3">
        <f t="shared" ref="BN136:BN143" si="263">M136/AZ$1*2</f>
        <v>3.8722855681530327E-4</v>
      </c>
      <c r="BO136" s="3">
        <f t="shared" ref="BO136:BO143" si="264">N136/BA$1*2</f>
        <v>0</v>
      </c>
      <c r="BP136" s="3">
        <f t="shared" ref="BP136:BP143" si="265">SUM(BD136:BO136)</f>
        <v>1.9457774271487203</v>
      </c>
      <c r="BQ136" s="3">
        <f t="shared" ref="BQ136:BQ143" si="266">IFERROR(IF(OR($U136="Total",$U136="total", $U136="TOTAL"),$W136/$BP136,V136/(BD136*4+BE136*4+BF136*3+BG136*3+BH136*2+BI136*3+BJ136*2+BK136*2+BL136*2+BM136*2+BN136+BO136)),"NA")</f>
        <v>2.0553327617871764</v>
      </c>
    </row>
    <row r="137" spans="1:69" x14ac:dyDescent="0.15">
      <c r="A137" t="s">
        <v>213</v>
      </c>
      <c r="B137">
        <v>1290</v>
      </c>
      <c r="C137">
        <f t="shared" si="223"/>
        <v>6.4031242374279129</v>
      </c>
      <c r="D137" s="1">
        <v>4.5030000000000001</v>
      </c>
      <c r="E137" s="1">
        <v>1.7000000000000001E-2</v>
      </c>
      <c r="F137" s="1">
        <v>0.44800000000000001</v>
      </c>
      <c r="G137" s="1">
        <v>2.1999999999999999E-2</v>
      </c>
      <c r="H137" s="1">
        <v>0.93</v>
      </c>
      <c r="I137" s="1">
        <v>2.9489999999999998</v>
      </c>
      <c r="J137" s="1">
        <v>0.06</v>
      </c>
      <c r="K137" s="1">
        <v>2.5999999999999999E-2</v>
      </c>
      <c r="L137" s="1">
        <v>2.4E-2</v>
      </c>
      <c r="M137" s="1">
        <v>2.1000000000000001E-2</v>
      </c>
      <c r="O137">
        <f t="shared" si="224"/>
        <v>9</v>
      </c>
      <c r="P137">
        <f>AVERAGE(P13:P136)</f>
        <v>24.421366854769747</v>
      </c>
      <c r="Q137" s="1">
        <v>55.646000000000001</v>
      </c>
      <c r="R137" s="1">
        <v>40.377000000000002</v>
      </c>
      <c r="S137" s="1">
        <v>10.949</v>
      </c>
      <c r="V137" s="39">
        <v>12</v>
      </c>
      <c r="W137" s="39">
        <v>4</v>
      </c>
      <c r="X137" s="15">
        <v>0</v>
      </c>
      <c r="Z137" s="14">
        <f t="shared" si="225"/>
        <v>1.783455038708875</v>
      </c>
      <c r="AA137" s="14">
        <f t="shared" si="226"/>
        <v>5.0649729434257872E-3</v>
      </c>
      <c r="AB137" s="14">
        <f t="shared" si="227"/>
        <v>0.20910688140290365</v>
      </c>
      <c r="AC137" s="14">
        <f t="shared" si="228"/>
        <v>6.88854981960281E-3</v>
      </c>
      <c r="AD137" s="14">
        <f t="shared" si="229"/>
        <v>0</v>
      </c>
      <c r="AE137" s="14">
        <f t="shared" si="230"/>
        <v>0.30802260294581796</v>
      </c>
      <c r="AF137" s="14">
        <f t="shared" si="231"/>
        <v>1.7410548544909266</v>
      </c>
      <c r="AG137" s="14">
        <f t="shared" si="232"/>
        <v>2.5459714132482263E-2</v>
      </c>
      <c r="AH137" s="14">
        <f t="shared" si="233"/>
        <v>8.7214405249356908E-3</v>
      </c>
      <c r="AI137" s="14">
        <f t="shared" si="234"/>
        <v>7.6457949001395619E-3</v>
      </c>
      <c r="AJ137" s="14">
        <f t="shared" si="235"/>
        <v>1.6124845734677488E-2</v>
      </c>
      <c r="AK137" s="14">
        <f t="shared" si="236"/>
        <v>0</v>
      </c>
      <c r="AL137" s="14">
        <f t="shared" si="237"/>
        <v>4.1115446956037873</v>
      </c>
      <c r="AM137" s="14">
        <f t="shared" si="238"/>
        <v>0.84967742345321917</v>
      </c>
      <c r="AN137" s="11">
        <f t="shared" si="239"/>
        <v>0</v>
      </c>
      <c r="AP137">
        <f t="shared" si="240"/>
        <v>4.5030000000000001</v>
      </c>
      <c r="AQ137">
        <f t="shared" si="241"/>
        <v>1.7000000000000001E-2</v>
      </c>
      <c r="AR137">
        <f t="shared" si="242"/>
        <v>0.44800000000000001</v>
      </c>
      <c r="AS137">
        <f t="shared" si="243"/>
        <v>2.1999999999999999E-2</v>
      </c>
      <c r="AT137">
        <f t="shared" si="244"/>
        <v>0</v>
      </c>
      <c r="AU137">
        <f t="shared" si="245"/>
        <v>0.93</v>
      </c>
      <c r="AV137">
        <f t="shared" si="246"/>
        <v>2.9489999999999998</v>
      </c>
      <c r="AW137">
        <f t="shared" si="247"/>
        <v>0.06</v>
      </c>
      <c r="AX137">
        <f t="shared" si="248"/>
        <v>2.5999999999999999E-2</v>
      </c>
      <c r="AY137">
        <f t="shared" si="249"/>
        <v>2.4E-2</v>
      </c>
      <c r="AZ137">
        <f t="shared" si="250"/>
        <v>2.1000000000000001E-2</v>
      </c>
      <c r="BA137">
        <f t="shared" si="251"/>
        <v>0</v>
      </c>
      <c r="BB137">
        <f t="shared" si="252"/>
        <v>9</v>
      </c>
      <c r="BD137">
        <f t="shared" si="253"/>
        <v>7.4950066577896143E-2</v>
      </c>
      <c r="BE137">
        <f t="shared" si="254"/>
        <v>2.1285653469561516E-4</v>
      </c>
      <c r="BF137">
        <f t="shared" si="255"/>
        <v>8.7877599058454308E-3</v>
      </c>
      <c r="BG137">
        <f t="shared" si="256"/>
        <v>2.8949272978485421E-4</v>
      </c>
      <c r="BH137">
        <f t="shared" si="257"/>
        <v>1.2944713546016371E-2</v>
      </c>
      <c r="BI137">
        <f t="shared" si="258"/>
        <v>0</v>
      </c>
      <c r="BJ137">
        <f t="shared" si="259"/>
        <v>7.3168190073540348E-2</v>
      </c>
      <c r="BK137">
        <f t="shared" si="260"/>
        <v>1.0699497480268344E-3</v>
      </c>
      <c r="BL137">
        <f t="shared" si="261"/>
        <v>3.6652034046920243E-4</v>
      </c>
      <c r="BM137">
        <f t="shared" si="262"/>
        <v>3.2131611078979497E-4</v>
      </c>
      <c r="BN137">
        <f t="shared" si="263"/>
        <v>6.776499744267807E-4</v>
      </c>
      <c r="BO137">
        <f t="shared" si="264"/>
        <v>0</v>
      </c>
      <c r="BP137">
        <f t="shared" si="265"/>
        <v>0.17278851554149136</v>
      </c>
      <c r="BQ137">
        <f t="shared" si="266"/>
        <v>23.795242888214347</v>
      </c>
    </row>
    <row r="138" spans="1:69" x14ac:dyDescent="0.15">
      <c r="A138" t="s">
        <v>214</v>
      </c>
      <c r="B138">
        <v>1291</v>
      </c>
      <c r="C138">
        <f t="shared" si="223"/>
        <v>5.0000000000039799</v>
      </c>
      <c r="D138" s="1">
        <v>43.816000000000003</v>
      </c>
      <c r="E138" s="1">
        <v>8.9999999999999993E-3</v>
      </c>
      <c r="F138" s="1">
        <v>1.2E-2</v>
      </c>
      <c r="G138" s="1">
        <v>5.0000000000000001E-3</v>
      </c>
      <c r="H138" s="1">
        <v>9.3160000000000007</v>
      </c>
      <c r="I138" s="1">
        <v>52.886000000000003</v>
      </c>
      <c r="J138" s="1">
        <v>6.5000000000000002E-2</v>
      </c>
      <c r="K138" s="1">
        <v>0.156</v>
      </c>
      <c r="L138" s="1">
        <v>0.37</v>
      </c>
      <c r="M138" s="1">
        <v>0</v>
      </c>
      <c r="O138">
        <f t="shared" si="224"/>
        <v>106.63500000000002</v>
      </c>
      <c r="Q138" s="1">
        <v>55.643000000000001</v>
      </c>
      <c r="R138" s="1">
        <v>40.372999999999998</v>
      </c>
      <c r="S138" s="1">
        <v>10.949</v>
      </c>
      <c r="V138" s="39">
        <v>12</v>
      </c>
      <c r="W138" s="39">
        <v>4</v>
      </c>
      <c r="X138" s="15">
        <v>0</v>
      </c>
      <c r="Z138" s="14">
        <f t="shared" si="225"/>
        <v>1.5040035278639106</v>
      </c>
      <c r="AA138" s="14">
        <f t="shared" si="226"/>
        <v>2.3239491797912885E-4</v>
      </c>
      <c r="AB138" s="14">
        <f t="shared" si="227"/>
        <v>4.8543095382035068E-4</v>
      </c>
      <c r="AC138" s="14">
        <f t="shared" si="228"/>
        <v>1.3568474913788994E-4</v>
      </c>
      <c r="AD138" s="14">
        <f t="shared" si="229"/>
        <v>0</v>
      </c>
      <c r="AE138" s="14">
        <f t="shared" si="230"/>
        <v>0.26741454582149515</v>
      </c>
      <c r="AF138" s="14">
        <f t="shared" si="231"/>
        <v>2.7060406195982356</v>
      </c>
      <c r="AG138" s="14">
        <f t="shared" si="232"/>
        <v>2.3904052727041791E-3</v>
      </c>
      <c r="AH138" s="14">
        <f t="shared" si="233"/>
        <v>4.5351889177626913E-3</v>
      </c>
      <c r="AI138" s="14">
        <f t="shared" si="234"/>
        <v>1.0215721271585911E-2</v>
      </c>
      <c r="AJ138" s="14">
        <f t="shared" si="235"/>
        <v>0</v>
      </c>
      <c r="AK138" s="14">
        <f t="shared" si="236"/>
        <v>0</v>
      </c>
      <c r="AL138" s="14">
        <f t="shared" si="237"/>
        <v>4.4954535193666318</v>
      </c>
      <c r="AM138" s="14">
        <f t="shared" si="238"/>
        <v>0.91006605751738412</v>
      </c>
      <c r="AN138" s="11">
        <f t="shared" si="239"/>
        <v>0</v>
      </c>
      <c r="AP138">
        <f t="shared" si="240"/>
        <v>43.816000000000003</v>
      </c>
      <c r="AQ138">
        <f t="shared" si="241"/>
        <v>8.9999999999999993E-3</v>
      </c>
      <c r="AR138">
        <f t="shared" si="242"/>
        <v>1.2E-2</v>
      </c>
      <c r="AS138">
        <f t="shared" si="243"/>
        <v>5.0000000000000001E-3</v>
      </c>
      <c r="AT138">
        <f t="shared" si="244"/>
        <v>0</v>
      </c>
      <c r="AU138">
        <f t="shared" si="245"/>
        <v>9.3160000000000007</v>
      </c>
      <c r="AV138">
        <f t="shared" si="246"/>
        <v>52.886000000000003</v>
      </c>
      <c r="AW138">
        <f t="shared" si="247"/>
        <v>6.5000000000000002E-2</v>
      </c>
      <c r="AX138">
        <f t="shared" si="248"/>
        <v>0.156</v>
      </c>
      <c r="AY138">
        <f t="shared" si="249"/>
        <v>0.37</v>
      </c>
      <c r="AZ138">
        <f t="shared" si="250"/>
        <v>0</v>
      </c>
      <c r="BA138">
        <f t="shared" si="251"/>
        <v>0</v>
      </c>
      <c r="BB138">
        <f t="shared" si="252"/>
        <v>106.63500000000002</v>
      </c>
      <c r="BD138">
        <f t="shared" si="253"/>
        <v>0.72929427430093219</v>
      </c>
      <c r="BE138">
        <f t="shared" si="254"/>
        <v>1.1268875366238448E-4</v>
      </c>
      <c r="BF138">
        <f t="shared" si="255"/>
        <v>2.3538642604943117E-4</v>
      </c>
      <c r="BG138">
        <f t="shared" si="256"/>
        <v>6.5793802223830508E-5</v>
      </c>
      <c r="BH138">
        <f t="shared" si="257"/>
        <v>0.1296698402093425</v>
      </c>
      <c r="BI138">
        <f t="shared" si="258"/>
        <v>0</v>
      </c>
      <c r="BJ138">
        <f t="shared" si="259"/>
        <v>1.3121644286976113</v>
      </c>
      <c r="BK138">
        <f t="shared" si="260"/>
        <v>1.1591122270290706E-3</v>
      </c>
      <c r="BL138">
        <f t="shared" si="261"/>
        <v>2.1991220428152145E-3</v>
      </c>
      <c r="BM138">
        <f t="shared" si="262"/>
        <v>4.9536233746760062E-3</v>
      </c>
      <c r="BN138">
        <f t="shared" si="263"/>
        <v>0</v>
      </c>
      <c r="BO138">
        <f t="shared" si="264"/>
        <v>0</v>
      </c>
      <c r="BP138">
        <f t="shared" si="265"/>
        <v>2.1798542698343413</v>
      </c>
      <c r="BQ138">
        <f t="shared" si="266"/>
        <v>2.0622725021467896</v>
      </c>
    </row>
    <row r="139" spans="1:69" x14ac:dyDescent="0.15">
      <c r="O139">
        <f t="shared" si="224"/>
        <v>0</v>
      </c>
      <c r="V139" s="39">
        <v>12</v>
      </c>
      <c r="W139" s="39">
        <v>4</v>
      </c>
      <c r="X139" s="15">
        <v>0</v>
      </c>
      <c r="Z139" s="14" t="str">
        <f t="shared" si="225"/>
        <v>NA</v>
      </c>
      <c r="AA139" s="14" t="str">
        <f t="shared" si="226"/>
        <v>NA</v>
      </c>
      <c r="AB139" s="14" t="str">
        <f t="shared" si="227"/>
        <v>NA</v>
      </c>
      <c r="AC139" s="14" t="str">
        <f t="shared" si="228"/>
        <v>NA</v>
      </c>
      <c r="AD139" s="14" t="str">
        <f t="shared" si="229"/>
        <v>NA</v>
      </c>
      <c r="AE139" s="14" t="str">
        <f t="shared" si="230"/>
        <v>NA</v>
      </c>
      <c r="AF139" s="14" t="str">
        <f t="shared" si="231"/>
        <v>NA</v>
      </c>
      <c r="AG139" s="14" t="str">
        <f t="shared" si="232"/>
        <v>NA</v>
      </c>
      <c r="AH139" s="14" t="str">
        <f t="shared" si="233"/>
        <v>NA</v>
      </c>
      <c r="AI139" s="14" t="str">
        <f t="shared" si="234"/>
        <v>NA</v>
      </c>
      <c r="AJ139" s="14" t="str">
        <f t="shared" si="235"/>
        <v>NA</v>
      </c>
      <c r="AK139" s="14" t="str">
        <f t="shared" si="236"/>
        <v>NA</v>
      </c>
      <c r="AL139" s="14">
        <f t="shared" si="237"/>
        <v>0</v>
      </c>
      <c r="AM139" s="14" t="str">
        <f t="shared" si="238"/>
        <v>NA</v>
      </c>
      <c r="AN139" s="11" t="str">
        <f t="shared" si="239"/>
        <v>NA</v>
      </c>
      <c r="AP139">
        <f t="shared" si="240"/>
        <v>0</v>
      </c>
      <c r="AQ139">
        <f t="shared" si="241"/>
        <v>0</v>
      </c>
      <c r="AR139">
        <f t="shared" si="242"/>
        <v>0</v>
      </c>
      <c r="AS139">
        <f t="shared" si="243"/>
        <v>0</v>
      </c>
      <c r="AT139">
        <f t="shared" si="244"/>
        <v>0</v>
      </c>
      <c r="AU139">
        <f t="shared" si="245"/>
        <v>0</v>
      </c>
      <c r="AV139">
        <f t="shared" si="246"/>
        <v>0</v>
      </c>
      <c r="AW139">
        <f t="shared" si="247"/>
        <v>0</v>
      </c>
      <c r="AX139">
        <f t="shared" si="248"/>
        <v>0</v>
      </c>
      <c r="AY139">
        <f t="shared" si="249"/>
        <v>0</v>
      </c>
      <c r="AZ139">
        <f t="shared" si="250"/>
        <v>0</v>
      </c>
      <c r="BA139">
        <f t="shared" si="251"/>
        <v>0</v>
      </c>
      <c r="BB139">
        <f t="shared" si="252"/>
        <v>0</v>
      </c>
      <c r="BD139">
        <f t="shared" si="253"/>
        <v>0</v>
      </c>
      <c r="BE139">
        <f t="shared" si="254"/>
        <v>0</v>
      </c>
      <c r="BF139">
        <f t="shared" si="255"/>
        <v>0</v>
      </c>
      <c r="BG139">
        <f t="shared" si="256"/>
        <v>0</v>
      </c>
      <c r="BH139">
        <f t="shared" si="257"/>
        <v>0</v>
      </c>
      <c r="BI139">
        <f t="shared" si="258"/>
        <v>0</v>
      </c>
      <c r="BJ139">
        <f t="shared" si="259"/>
        <v>0</v>
      </c>
      <c r="BK139">
        <f t="shared" si="260"/>
        <v>0</v>
      </c>
      <c r="BL139">
        <f t="shared" si="261"/>
        <v>0</v>
      </c>
      <c r="BM139">
        <f t="shared" si="262"/>
        <v>0</v>
      </c>
      <c r="BN139">
        <f t="shared" si="263"/>
        <v>0</v>
      </c>
      <c r="BO139">
        <f t="shared" si="264"/>
        <v>0</v>
      </c>
      <c r="BP139">
        <f t="shared" si="265"/>
        <v>0</v>
      </c>
      <c r="BQ139" t="str">
        <f t="shared" si="266"/>
        <v>NA</v>
      </c>
    </row>
    <row r="140" spans="1:69" x14ac:dyDescent="0.15">
      <c r="O140">
        <f t="shared" si="224"/>
        <v>0</v>
      </c>
      <c r="V140" s="39">
        <v>12</v>
      </c>
      <c r="W140" s="39">
        <v>4</v>
      </c>
      <c r="X140" s="15">
        <v>0</v>
      </c>
      <c r="Z140" s="14" t="str">
        <f t="shared" si="225"/>
        <v>NA</v>
      </c>
      <c r="AA140" s="14" t="str">
        <f t="shared" si="226"/>
        <v>NA</v>
      </c>
      <c r="AB140" s="14" t="str">
        <f t="shared" si="227"/>
        <v>NA</v>
      </c>
      <c r="AC140" s="14" t="str">
        <f t="shared" si="228"/>
        <v>NA</v>
      </c>
      <c r="AD140" s="14" t="str">
        <f t="shared" si="229"/>
        <v>NA</v>
      </c>
      <c r="AE140" s="14" t="str">
        <f t="shared" si="230"/>
        <v>NA</v>
      </c>
      <c r="AF140" s="14" t="str">
        <f t="shared" si="231"/>
        <v>NA</v>
      </c>
      <c r="AG140" s="14" t="str">
        <f t="shared" si="232"/>
        <v>NA</v>
      </c>
      <c r="AH140" s="14" t="str">
        <f t="shared" si="233"/>
        <v>NA</v>
      </c>
      <c r="AI140" s="14" t="str">
        <f t="shared" si="234"/>
        <v>NA</v>
      </c>
      <c r="AJ140" s="14" t="str">
        <f t="shared" si="235"/>
        <v>NA</v>
      </c>
      <c r="AK140" s="14" t="str">
        <f t="shared" si="236"/>
        <v>NA</v>
      </c>
      <c r="AL140" s="14">
        <f t="shared" si="237"/>
        <v>0</v>
      </c>
      <c r="AM140" s="14" t="str">
        <f t="shared" si="238"/>
        <v>NA</v>
      </c>
      <c r="AN140" s="11" t="str">
        <f t="shared" si="239"/>
        <v>NA</v>
      </c>
      <c r="AP140">
        <f t="shared" si="240"/>
        <v>0</v>
      </c>
      <c r="AQ140">
        <f t="shared" si="241"/>
        <v>0</v>
      </c>
      <c r="AR140">
        <f t="shared" si="242"/>
        <v>0</v>
      </c>
      <c r="AS140">
        <f t="shared" si="243"/>
        <v>0</v>
      </c>
      <c r="AT140">
        <f t="shared" si="244"/>
        <v>0</v>
      </c>
      <c r="AU140">
        <f t="shared" si="245"/>
        <v>0</v>
      </c>
      <c r="AV140">
        <f t="shared" si="246"/>
        <v>0</v>
      </c>
      <c r="AW140">
        <f t="shared" si="247"/>
        <v>0</v>
      </c>
      <c r="AX140">
        <f t="shared" si="248"/>
        <v>0</v>
      </c>
      <c r="AY140">
        <f t="shared" si="249"/>
        <v>0</v>
      </c>
      <c r="AZ140">
        <f t="shared" si="250"/>
        <v>0</v>
      </c>
      <c r="BA140">
        <f t="shared" si="251"/>
        <v>0</v>
      </c>
      <c r="BB140">
        <f t="shared" si="252"/>
        <v>0</v>
      </c>
      <c r="BD140">
        <f t="shared" si="253"/>
        <v>0</v>
      </c>
      <c r="BE140">
        <f t="shared" si="254"/>
        <v>0</v>
      </c>
      <c r="BF140">
        <f t="shared" si="255"/>
        <v>0</v>
      </c>
      <c r="BG140">
        <f t="shared" si="256"/>
        <v>0</v>
      </c>
      <c r="BH140">
        <f t="shared" si="257"/>
        <v>0</v>
      </c>
      <c r="BI140">
        <f t="shared" si="258"/>
        <v>0</v>
      </c>
      <c r="BJ140">
        <f t="shared" si="259"/>
        <v>0</v>
      </c>
      <c r="BK140">
        <f t="shared" si="260"/>
        <v>0</v>
      </c>
      <c r="BL140">
        <f t="shared" si="261"/>
        <v>0</v>
      </c>
      <c r="BM140">
        <f t="shared" si="262"/>
        <v>0</v>
      </c>
      <c r="BN140">
        <f t="shared" si="263"/>
        <v>0</v>
      </c>
      <c r="BO140">
        <f t="shared" si="264"/>
        <v>0</v>
      </c>
      <c r="BP140">
        <f t="shared" si="265"/>
        <v>0</v>
      </c>
      <c r="BQ140" t="str">
        <f t="shared" si="266"/>
        <v>NA</v>
      </c>
    </row>
    <row r="141" spans="1:69" x14ac:dyDescent="0.15">
      <c r="O141">
        <f t="shared" si="224"/>
        <v>0</v>
      </c>
      <c r="V141" s="39">
        <v>12</v>
      </c>
      <c r="W141" s="39">
        <v>4</v>
      </c>
      <c r="X141" s="15">
        <v>0</v>
      </c>
      <c r="Z141" s="14" t="str">
        <f t="shared" si="225"/>
        <v>NA</v>
      </c>
      <c r="AA141" s="14" t="str">
        <f t="shared" si="226"/>
        <v>NA</v>
      </c>
      <c r="AB141" s="14" t="str">
        <f t="shared" si="227"/>
        <v>NA</v>
      </c>
      <c r="AC141" s="14" t="str">
        <f t="shared" si="228"/>
        <v>NA</v>
      </c>
      <c r="AD141" s="14" t="str">
        <f t="shared" si="229"/>
        <v>NA</v>
      </c>
      <c r="AE141" s="14" t="str">
        <f t="shared" si="230"/>
        <v>NA</v>
      </c>
      <c r="AF141" s="14" t="str">
        <f t="shared" si="231"/>
        <v>NA</v>
      </c>
      <c r="AG141" s="14" t="str">
        <f t="shared" si="232"/>
        <v>NA</v>
      </c>
      <c r="AH141" s="14" t="str">
        <f t="shared" si="233"/>
        <v>NA</v>
      </c>
      <c r="AI141" s="14" t="str">
        <f t="shared" si="234"/>
        <v>NA</v>
      </c>
      <c r="AJ141" s="14" t="str">
        <f t="shared" si="235"/>
        <v>NA</v>
      </c>
      <c r="AK141" s="14" t="str">
        <f t="shared" si="236"/>
        <v>NA</v>
      </c>
      <c r="AL141" s="14">
        <f t="shared" si="237"/>
        <v>0</v>
      </c>
      <c r="AM141" s="14" t="str">
        <f t="shared" si="238"/>
        <v>NA</v>
      </c>
      <c r="AN141" s="11" t="str">
        <f t="shared" si="239"/>
        <v>NA</v>
      </c>
      <c r="AP141">
        <f t="shared" si="240"/>
        <v>0</v>
      </c>
      <c r="AQ141">
        <f t="shared" si="241"/>
        <v>0</v>
      </c>
      <c r="AR141">
        <f t="shared" si="242"/>
        <v>0</v>
      </c>
      <c r="AS141">
        <f t="shared" si="243"/>
        <v>0</v>
      </c>
      <c r="AT141">
        <f t="shared" si="244"/>
        <v>0</v>
      </c>
      <c r="AU141">
        <f t="shared" si="245"/>
        <v>0</v>
      </c>
      <c r="AV141">
        <f t="shared" si="246"/>
        <v>0</v>
      </c>
      <c r="AW141">
        <f t="shared" si="247"/>
        <v>0</v>
      </c>
      <c r="AX141">
        <f t="shared" si="248"/>
        <v>0</v>
      </c>
      <c r="AY141">
        <f t="shared" si="249"/>
        <v>0</v>
      </c>
      <c r="AZ141">
        <f t="shared" si="250"/>
        <v>0</v>
      </c>
      <c r="BA141">
        <f t="shared" si="251"/>
        <v>0</v>
      </c>
      <c r="BB141">
        <f t="shared" si="252"/>
        <v>0</v>
      </c>
      <c r="BD141">
        <f t="shared" si="253"/>
        <v>0</v>
      </c>
      <c r="BE141">
        <f t="shared" si="254"/>
        <v>0</v>
      </c>
      <c r="BF141">
        <f t="shared" si="255"/>
        <v>0</v>
      </c>
      <c r="BG141">
        <f t="shared" si="256"/>
        <v>0</v>
      </c>
      <c r="BH141">
        <f t="shared" si="257"/>
        <v>0</v>
      </c>
      <c r="BI141">
        <f t="shared" si="258"/>
        <v>0</v>
      </c>
      <c r="BJ141">
        <f t="shared" si="259"/>
        <v>0</v>
      </c>
      <c r="BK141">
        <f t="shared" si="260"/>
        <v>0</v>
      </c>
      <c r="BL141">
        <f t="shared" si="261"/>
        <v>0</v>
      </c>
      <c r="BM141">
        <f t="shared" si="262"/>
        <v>0</v>
      </c>
      <c r="BN141">
        <f t="shared" si="263"/>
        <v>0</v>
      </c>
      <c r="BO141">
        <f t="shared" si="264"/>
        <v>0</v>
      </c>
      <c r="BP141">
        <f t="shared" si="265"/>
        <v>0</v>
      </c>
      <c r="BQ141" t="str">
        <f t="shared" si="266"/>
        <v>NA</v>
      </c>
    </row>
    <row r="142" spans="1:69" x14ac:dyDescent="0.15">
      <c r="O142">
        <f t="shared" si="224"/>
        <v>0</v>
      </c>
      <c r="V142" s="39">
        <v>12</v>
      </c>
      <c r="W142" s="39">
        <v>4</v>
      </c>
      <c r="X142" s="15">
        <v>0</v>
      </c>
      <c r="Z142" s="14" t="str">
        <f t="shared" si="225"/>
        <v>NA</v>
      </c>
      <c r="AA142" s="14" t="str">
        <f t="shared" si="226"/>
        <v>NA</v>
      </c>
      <c r="AB142" s="14" t="str">
        <f t="shared" si="227"/>
        <v>NA</v>
      </c>
      <c r="AC142" s="14" t="str">
        <f t="shared" si="228"/>
        <v>NA</v>
      </c>
      <c r="AD142" s="14" t="str">
        <f t="shared" si="229"/>
        <v>NA</v>
      </c>
      <c r="AE142" s="14" t="str">
        <f t="shared" si="230"/>
        <v>NA</v>
      </c>
      <c r="AF142" s="14" t="str">
        <f t="shared" si="231"/>
        <v>NA</v>
      </c>
      <c r="AG142" s="14" t="str">
        <f t="shared" si="232"/>
        <v>NA</v>
      </c>
      <c r="AH142" s="14" t="str">
        <f t="shared" si="233"/>
        <v>NA</v>
      </c>
      <c r="AI142" s="14" t="str">
        <f t="shared" si="234"/>
        <v>NA</v>
      </c>
      <c r="AJ142" s="14" t="str">
        <f t="shared" si="235"/>
        <v>NA</v>
      </c>
      <c r="AK142" s="14" t="str">
        <f t="shared" si="236"/>
        <v>NA</v>
      </c>
      <c r="AL142" s="14">
        <f t="shared" si="237"/>
        <v>0</v>
      </c>
      <c r="AM142" s="14" t="str">
        <f t="shared" si="238"/>
        <v>NA</v>
      </c>
      <c r="AN142" s="11" t="str">
        <f t="shared" si="239"/>
        <v>NA</v>
      </c>
      <c r="AP142">
        <f t="shared" si="240"/>
        <v>0</v>
      </c>
      <c r="AQ142">
        <f t="shared" si="241"/>
        <v>0</v>
      </c>
      <c r="AR142">
        <f t="shared" si="242"/>
        <v>0</v>
      </c>
      <c r="AS142">
        <f t="shared" si="243"/>
        <v>0</v>
      </c>
      <c r="AT142">
        <f t="shared" si="244"/>
        <v>0</v>
      </c>
      <c r="AU142">
        <f t="shared" si="245"/>
        <v>0</v>
      </c>
      <c r="AV142">
        <f t="shared" si="246"/>
        <v>0</v>
      </c>
      <c r="AW142">
        <f t="shared" si="247"/>
        <v>0</v>
      </c>
      <c r="AX142">
        <f t="shared" si="248"/>
        <v>0</v>
      </c>
      <c r="AY142">
        <f t="shared" si="249"/>
        <v>0</v>
      </c>
      <c r="AZ142">
        <f t="shared" si="250"/>
        <v>0</v>
      </c>
      <c r="BA142">
        <f t="shared" si="251"/>
        <v>0</v>
      </c>
      <c r="BB142">
        <f t="shared" si="252"/>
        <v>0</v>
      </c>
      <c r="BD142">
        <f t="shared" si="253"/>
        <v>0</v>
      </c>
      <c r="BE142">
        <f t="shared" si="254"/>
        <v>0</v>
      </c>
      <c r="BF142">
        <f t="shared" si="255"/>
        <v>0</v>
      </c>
      <c r="BG142">
        <f t="shared" si="256"/>
        <v>0</v>
      </c>
      <c r="BH142">
        <f t="shared" si="257"/>
        <v>0</v>
      </c>
      <c r="BI142">
        <f t="shared" si="258"/>
        <v>0</v>
      </c>
      <c r="BJ142">
        <f t="shared" si="259"/>
        <v>0</v>
      </c>
      <c r="BK142">
        <f t="shared" si="260"/>
        <v>0</v>
      </c>
      <c r="BL142">
        <f t="shared" si="261"/>
        <v>0</v>
      </c>
      <c r="BM142">
        <f t="shared" si="262"/>
        <v>0</v>
      </c>
      <c r="BN142">
        <f t="shared" si="263"/>
        <v>0</v>
      </c>
      <c r="BO142">
        <f t="shared" si="264"/>
        <v>0</v>
      </c>
      <c r="BP142">
        <f t="shared" si="265"/>
        <v>0</v>
      </c>
      <c r="BQ142" t="str">
        <f t="shared" si="266"/>
        <v>NA</v>
      </c>
    </row>
    <row r="143" spans="1:69" x14ac:dyDescent="0.15">
      <c r="O143">
        <f t="shared" si="224"/>
        <v>0</v>
      </c>
      <c r="V143" s="39">
        <v>12</v>
      </c>
      <c r="W143" s="39">
        <v>4</v>
      </c>
      <c r="X143" s="15">
        <v>0</v>
      </c>
      <c r="Z143" s="14" t="str">
        <f t="shared" si="225"/>
        <v>NA</v>
      </c>
      <c r="AA143" s="14" t="str">
        <f t="shared" si="226"/>
        <v>NA</v>
      </c>
      <c r="AB143" s="14" t="str">
        <f t="shared" si="227"/>
        <v>NA</v>
      </c>
      <c r="AC143" s="14" t="str">
        <f t="shared" si="228"/>
        <v>NA</v>
      </c>
      <c r="AD143" s="14" t="str">
        <f t="shared" si="229"/>
        <v>NA</v>
      </c>
      <c r="AE143" s="14" t="str">
        <f t="shared" si="230"/>
        <v>NA</v>
      </c>
      <c r="AF143" s="14" t="str">
        <f t="shared" si="231"/>
        <v>NA</v>
      </c>
      <c r="AG143" s="14" t="str">
        <f t="shared" si="232"/>
        <v>NA</v>
      </c>
      <c r="AH143" s="14" t="str">
        <f t="shared" si="233"/>
        <v>NA</v>
      </c>
      <c r="AI143" s="14" t="str">
        <f t="shared" si="234"/>
        <v>NA</v>
      </c>
      <c r="AJ143" s="14" t="str">
        <f t="shared" si="235"/>
        <v>NA</v>
      </c>
      <c r="AK143" s="14" t="str">
        <f t="shared" si="236"/>
        <v>NA</v>
      </c>
      <c r="AL143" s="14">
        <f t="shared" si="237"/>
        <v>0</v>
      </c>
      <c r="AM143" s="14" t="str">
        <f t="shared" si="238"/>
        <v>NA</v>
      </c>
      <c r="AN143" s="11" t="str">
        <f t="shared" si="239"/>
        <v>NA</v>
      </c>
      <c r="AP143">
        <f t="shared" si="240"/>
        <v>0</v>
      </c>
      <c r="AQ143">
        <f t="shared" si="241"/>
        <v>0</v>
      </c>
      <c r="AR143">
        <f t="shared" si="242"/>
        <v>0</v>
      </c>
      <c r="AS143">
        <f t="shared" si="243"/>
        <v>0</v>
      </c>
      <c r="AT143">
        <f t="shared" si="244"/>
        <v>0</v>
      </c>
      <c r="AU143">
        <f t="shared" si="245"/>
        <v>0</v>
      </c>
      <c r="AV143">
        <f t="shared" si="246"/>
        <v>0</v>
      </c>
      <c r="AW143">
        <f t="shared" si="247"/>
        <v>0</v>
      </c>
      <c r="AX143">
        <f t="shared" si="248"/>
        <v>0</v>
      </c>
      <c r="AY143">
        <f t="shared" si="249"/>
        <v>0</v>
      </c>
      <c r="AZ143">
        <f t="shared" si="250"/>
        <v>0</v>
      </c>
      <c r="BA143">
        <f t="shared" si="251"/>
        <v>0</v>
      </c>
      <c r="BB143">
        <f t="shared" si="252"/>
        <v>0</v>
      </c>
      <c r="BD143">
        <f t="shared" si="253"/>
        <v>0</v>
      </c>
      <c r="BE143">
        <f t="shared" si="254"/>
        <v>0</v>
      </c>
      <c r="BF143">
        <f t="shared" si="255"/>
        <v>0</v>
      </c>
      <c r="BG143">
        <f t="shared" si="256"/>
        <v>0</v>
      </c>
      <c r="BH143">
        <f t="shared" si="257"/>
        <v>0</v>
      </c>
      <c r="BI143">
        <f t="shared" si="258"/>
        <v>0</v>
      </c>
      <c r="BJ143">
        <f t="shared" si="259"/>
        <v>0</v>
      </c>
      <c r="BK143">
        <f t="shared" si="260"/>
        <v>0</v>
      </c>
      <c r="BL143">
        <f t="shared" si="261"/>
        <v>0</v>
      </c>
      <c r="BM143">
        <f t="shared" si="262"/>
        <v>0</v>
      </c>
      <c r="BN143">
        <f t="shared" si="263"/>
        <v>0</v>
      </c>
      <c r="BO143">
        <f t="shared" si="264"/>
        <v>0</v>
      </c>
      <c r="BP143">
        <f t="shared" si="265"/>
        <v>0</v>
      </c>
      <c r="BQ143" t="str">
        <f t="shared" si="266"/>
        <v>NA</v>
      </c>
    </row>
  </sheetData>
  <mergeCells count="3">
    <mergeCell ref="E2:N2"/>
    <mergeCell ref="V1:W1"/>
    <mergeCell ref="Q2:S2"/>
  </mergeCells>
  <phoneticPr fontId="1"/>
  <pageMargins left="0.7" right="0.7" top="0.75" bottom="0.75" header="0.3" footer="0.3"/>
  <pageSetup paperSize="9" orientation="portrait" horizontalDpi="360" verticalDpi="36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D128"/>
  <sheetViews>
    <sheetView tabSelected="1" topLeftCell="G1" zoomScaleNormal="100" workbookViewId="0">
      <selection activeCell="V5" activeCellId="1" sqref="T5:T61 V5:V61"/>
    </sheetView>
  </sheetViews>
  <sheetFormatPr defaultRowHeight="13.5" x14ac:dyDescent="0.15"/>
  <cols>
    <col min="2" max="2" width="27.375" customWidth="1"/>
  </cols>
  <sheetData>
    <row r="1" spans="2:30" x14ac:dyDescent="0.15">
      <c r="B1" t="s">
        <v>68</v>
      </c>
      <c r="C1">
        <v>1.2885279999999999</v>
      </c>
    </row>
    <row r="2" spans="2:30" x14ac:dyDescent="0.15">
      <c r="B2" t="s">
        <v>69</v>
      </c>
      <c r="C2">
        <v>1049.586</v>
      </c>
      <c r="E2" t="s">
        <v>79</v>
      </c>
      <c r="F2" t="s">
        <v>78</v>
      </c>
    </row>
    <row r="3" spans="2:30" x14ac:dyDescent="0.15">
      <c r="E3" t="s">
        <v>67</v>
      </c>
      <c r="M3" s="43"/>
      <c r="N3" s="43"/>
      <c r="O3" s="43"/>
      <c r="P3" s="43"/>
      <c r="Q3" s="43"/>
      <c r="R3" s="43"/>
      <c r="S3" s="40"/>
      <c r="T3" s="43"/>
      <c r="U3" s="43"/>
      <c r="V3" s="40"/>
      <c r="W3" s="43"/>
      <c r="X3" s="43"/>
      <c r="Y3" s="43"/>
      <c r="Z3" s="43"/>
      <c r="AA3" s="43"/>
      <c r="AB3" s="43"/>
      <c r="AC3" s="43"/>
      <c r="AD3" s="43"/>
    </row>
    <row r="4" spans="2:30" x14ac:dyDescent="0.15">
      <c r="D4" t="s">
        <v>66</v>
      </c>
      <c r="E4">
        <v>0</v>
      </c>
      <c r="G4" t="s">
        <v>62</v>
      </c>
      <c r="H4" t="s">
        <v>63</v>
      </c>
      <c r="I4" t="s">
        <v>64</v>
      </c>
      <c r="J4" t="s">
        <v>65</v>
      </c>
      <c r="M4" t="s">
        <v>70</v>
      </c>
      <c r="O4" t="s">
        <v>71</v>
      </c>
      <c r="Q4" t="s">
        <v>72</v>
      </c>
      <c r="S4">
        <v>24.421366854769747</v>
      </c>
      <c r="T4" t="s">
        <v>73</v>
      </c>
      <c r="W4" t="s">
        <v>74</v>
      </c>
      <c r="Y4" t="s">
        <v>75</v>
      </c>
      <c r="AA4" t="s">
        <v>76</v>
      </c>
      <c r="AC4" t="s">
        <v>77</v>
      </c>
    </row>
    <row r="5" spans="2:30" x14ac:dyDescent="0.15">
      <c r="B5" t="s">
        <v>89</v>
      </c>
      <c r="C5">
        <v>1166</v>
      </c>
      <c r="D5">
        <v>6.4031242374279129</v>
      </c>
      <c r="E5" s="36">
        <f>E4</f>
        <v>0</v>
      </c>
      <c r="F5" s="36">
        <f t="shared" ref="F5:F68" si="0">E$128-E5</f>
        <v>742.9597593031832</v>
      </c>
      <c r="G5">
        <v>6.1690703965262958E-3</v>
      </c>
      <c r="H5">
        <v>0.17131525231654399</v>
      </c>
      <c r="I5">
        <v>2.5556607511824222E-3</v>
      </c>
      <c r="J5">
        <v>1.4436833031206837E-2</v>
      </c>
      <c r="M5">
        <v>0</v>
      </c>
      <c r="N5">
        <v>9.1517203510359929E-4</v>
      </c>
      <c r="O5">
        <v>0</v>
      </c>
      <c r="P5">
        <v>1.3382077932153002E-3</v>
      </c>
      <c r="Q5">
        <v>0</v>
      </c>
      <c r="R5">
        <v>0.10387667203053846</v>
      </c>
      <c r="S5">
        <f>R5*$S$4</f>
        <v>2.5368103153103796</v>
      </c>
      <c r="T5">
        <v>6.7082039324996003</v>
      </c>
      <c r="U5">
        <v>0.12400230968276178</v>
      </c>
      <c r="V5">
        <f>U5*$S$4</f>
        <v>3.0283058956014921</v>
      </c>
      <c r="W5">
        <v>0</v>
      </c>
      <c r="X5">
        <v>3.8635270202819535E-3</v>
      </c>
      <c r="Y5">
        <v>0</v>
      </c>
      <c r="Z5">
        <v>6.4639059157462347E-3</v>
      </c>
      <c r="AA5">
        <v>0</v>
      </c>
      <c r="AB5">
        <v>1.488694360557225E-2</v>
      </c>
      <c r="AC5">
        <v>0</v>
      </c>
      <c r="AD5">
        <v>1.6090101938117145E-2</v>
      </c>
    </row>
    <row r="6" spans="2:30" x14ac:dyDescent="0.15">
      <c r="B6" t="s">
        <v>90</v>
      </c>
      <c r="C6">
        <v>1167</v>
      </c>
      <c r="D6">
        <v>5.0000000000039799</v>
      </c>
      <c r="E6" s="36">
        <f>E5+D6</f>
        <v>5.0000000000039799</v>
      </c>
      <c r="F6" s="36">
        <f t="shared" si="0"/>
        <v>737.95975930317923</v>
      </c>
      <c r="G6">
        <v>1.1538247843501689E-3</v>
      </c>
      <c r="H6">
        <v>0.10492287508449376</v>
      </c>
      <c r="I6">
        <v>3.6102343753851292E-3</v>
      </c>
      <c r="J6">
        <v>1.5872677093071771E-2</v>
      </c>
      <c r="M6">
        <v>6.4031242374323512</v>
      </c>
      <c r="N6">
        <v>1.2811445448338904E-3</v>
      </c>
      <c r="O6">
        <v>6.7082039324996003</v>
      </c>
      <c r="P6">
        <v>1.2641784899816897E-3</v>
      </c>
      <c r="Q6">
        <v>6.7082039324996288</v>
      </c>
      <c r="R6">
        <v>0.10720141600087624</v>
      </c>
      <c r="S6">
        <f t="shared" ref="S6:S69" si="1">R6*$S$4</f>
        <v>2.618005107508182</v>
      </c>
      <c r="T6">
        <v>13.111328169933017</v>
      </c>
      <c r="U6">
        <v>0.12468680010037278</v>
      </c>
      <c r="V6">
        <f t="shared" ref="V6:V61" si="2">U6*$S$4</f>
        <v>3.0450220871985452</v>
      </c>
      <c r="W6">
        <v>4.4721359549986914</v>
      </c>
      <c r="X6">
        <v>3.8997498181225945E-3</v>
      </c>
      <c r="Y6">
        <v>6.7082039324996003</v>
      </c>
      <c r="Z6">
        <v>6.8326593932149567E-3</v>
      </c>
      <c r="AA6">
        <v>6.4031242374334596</v>
      </c>
      <c r="AB6">
        <v>1.4814690872030023E-2</v>
      </c>
      <c r="AC6">
        <v>6.7082039324996003</v>
      </c>
      <c r="AD6">
        <v>1.6277590063176091E-2</v>
      </c>
    </row>
    <row r="7" spans="2:30" x14ac:dyDescent="0.15">
      <c r="B7" t="s">
        <v>91</v>
      </c>
      <c r="C7">
        <v>1168</v>
      </c>
      <c r="D7">
        <v>7.2111025509308799</v>
      </c>
      <c r="E7" s="36">
        <f t="shared" ref="E7:E70" si="3">E6+D7</f>
        <v>12.211102550934861</v>
      </c>
      <c r="F7" s="36">
        <f t="shared" si="0"/>
        <v>730.74865675224839</v>
      </c>
      <c r="G7">
        <v>9.4525834836983985E-4</v>
      </c>
      <c r="H7">
        <v>0.10337192699180826</v>
      </c>
      <c r="I7">
        <v>3.42173695751632E-3</v>
      </c>
      <c r="J7">
        <v>1.5332251759211034E-2</v>
      </c>
      <c r="M7">
        <v>11.40312423743633</v>
      </c>
      <c r="N7">
        <v>1.0728744832843701E-3</v>
      </c>
      <c r="O7">
        <v>13.111328169933017</v>
      </c>
      <c r="P7">
        <v>1.4466208010985434E-3</v>
      </c>
      <c r="Q7">
        <v>13.11132816993198</v>
      </c>
      <c r="R7">
        <v>0.10883177408845332</v>
      </c>
      <c r="S7">
        <f t="shared" si="1"/>
        <v>2.657820680469543</v>
      </c>
      <c r="T7">
        <v>18.111328169931312</v>
      </c>
      <c r="U7">
        <v>0.12636024323206221</v>
      </c>
      <c r="V7">
        <f t="shared" si="2"/>
        <v>3.0858898558281274</v>
      </c>
      <c r="W7">
        <v>10.875260192432151</v>
      </c>
      <c r="X7">
        <v>4.229929146677699E-3</v>
      </c>
      <c r="Y7">
        <v>13.111328169933017</v>
      </c>
      <c r="Z7">
        <v>7.1400185737879934E-3</v>
      </c>
      <c r="AA7">
        <v>13.111328169933088</v>
      </c>
      <c r="AB7">
        <v>1.5156648189070672E-2</v>
      </c>
      <c r="AC7">
        <v>13.111328169933017</v>
      </c>
      <c r="AD7">
        <v>1.6224799261230428E-2</v>
      </c>
    </row>
    <row r="8" spans="2:30" x14ac:dyDescent="0.15">
      <c r="B8" t="s">
        <v>92</v>
      </c>
      <c r="C8">
        <v>1169</v>
      </c>
      <c r="D8">
        <v>5.8309518948414594</v>
      </c>
      <c r="E8" s="36">
        <f t="shared" si="3"/>
        <v>18.042054445776319</v>
      </c>
      <c r="F8" s="36">
        <f t="shared" si="0"/>
        <v>724.91770485740687</v>
      </c>
      <c r="G8">
        <v>9.9802926140994805E-4</v>
      </c>
      <c r="H8">
        <v>0.1029459074195251</v>
      </c>
      <c r="I8">
        <v>3.6434307862751466E-3</v>
      </c>
      <c r="J8">
        <v>1.5298788836422453E-2</v>
      </c>
      <c r="M8">
        <v>17.806248474864248</v>
      </c>
      <c r="N8">
        <v>1.1773263738212008E-3</v>
      </c>
      <c r="O8">
        <v>18.111328169931312</v>
      </c>
      <c r="P8">
        <v>1.8619391006622459E-3</v>
      </c>
      <c r="Q8">
        <v>18.111328169935959</v>
      </c>
      <c r="R8">
        <v>0.11175141061148004</v>
      </c>
      <c r="S8">
        <f t="shared" si="1"/>
        <v>2.7291221950809628</v>
      </c>
      <c r="T8">
        <v>25.322430720862144</v>
      </c>
      <c r="U8">
        <v>0.12955668022844916</v>
      </c>
      <c r="V8">
        <f t="shared" si="2"/>
        <v>3.1639512163450512</v>
      </c>
      <c r="W8">
        <v>17.58346412493178</v>
      </c>
      <c r="X8">
        <v>4.3417888400110079E-3</v>
      </c>
      <c r="Y8">
        <v>18.111328169931312</v>
      </c>
      <c r="Z8">
        <v>7.6097067606380282E-3</v>
      </c>
      <c r="AA8">
        <v>19.51445240736544</v>
      </c>
      <c r="AB8">
        <v>1.4894849082525877E-2</v>
      </c>
      <c r="AC8">
        <v>18.111328169931312</v>
      </c>
      <c r="AD8">
        <v>1.6426381261340217E-2</v>
      </c>
    </row>
    <row r="9" spans="2:30" x14ac:dyDescent="0.15">
      <c r="B9" t="s">
        <v>93</v>
      </c>
      <c r="C9">
        <v>1170</v>
      </c>
      <c r="D9">
        <v>5.0000000000039799</v>
      </c>
      <c r="E9" s="36">
        <f t="shared" si="3"/>
        <v>23.042054445780298</v>
      </c>
      <c r="F9" s="36">
        <f t="shared" si="0"/>
        <v>719.9177048574029</v>
      </c>
      <c r="G9">
        <v>1.1296941907266119E-3</v>
      </c>
      <c r="H9">
        <v>0.10429443917973873</v>
      </c>
      <c r="I9">
        <v>3.7273752991513107E-3</v>
      </c>
      <c r="J9">
        <v>1.5303466322318871E-2</v>
      </c>
      <c r="M9">
        <v>24.514452407363876</v>
      </c>
      <c r="N9">
        <v>1.281214264594182E-3</v>
      </c>
      <c r="O9">
        <v>25.322430720862144</v>
      </c>
      <c r="P9">
        <v>1.666993677855154E-3</v>
      </c>
      <c r="Q9">
        <v>24.514452407363876</v>
      </c>
      <c r="R9">
        <v>0.11431282988998023</v>
      </c>
      <c r="S9">
        <f t="shared" si="1"/>
        <v>2.7916755549500958</v>
      </c>
      <c r="T9">
        <v>31.153382615709688</v>
      </c>
      <c r="U9">
        <v>0.13173813867412537</v>
      </c>
      <c r="V9">
        <f t="shared" si="2"/>
        <v>3.217225413325346</v>
      </c>
      <c r="W9">
        <v>23.986588362364131</v>
      </c>
      <c r="X9">
        <v>4.4513729327702719E-3</v>
      </c>
      <c r="Y9">
        <v>25.322430720862144</v>
      </c>
      <c r="Z9">
        <v>7.7193370072277528E-3</v>
      </c>
      <c r="AA9">
        <v>24.514452407369419</v>
      </c>
      <c r="AB9">
        <v>1.5279986854238871E-2</v>
      </c>
      <c r="AC9">
        <v>25.322430720862144</v>
      </c>
      <c r="AD9">
        <v>1.6581948658456924E-2</v>
      </c>
    </row>
    <row r="10" spans="2:30" x14ac:dyDescent="0.15">
      <c r="B10" t="s">
        <v>94</v>
      </c>
      <c r="C10">
        <v>1171</v>
      </c>
      <c r="D10">
        <v>5.8309518948414594</v>
      </c>
      <c r="E10" s="36">
        <f t="shared" si="3"/>
        <v>28.873006340621757</v>
      </c>
      <c r="F10" s="36">
        <f t="shared" si="0"/>
        <v>714.08675296256149</v>
      </c>
      <c r="G10">
        <v>8.4085847933105325E-4</v>
      </c>
      <c r="H10">
        <v>0.10390211379160998</v>
      </c>
      <c r="I10">
        <v>3.7004508699478673E-3</v>
      </c>
      <c r="J10">
        <v>1.5381150294344484E-2</v>
      </c>
      <c r="M10">
        <v>29.514452407367855</v>
      </c>
      <c r="N10">
        <v>1.147807835319077E-3</v>
      </c>
      <c r="O10">
        <v>31.153382615709688</v>
      </c>
      <c r="P10">
        <v>1.4341097579856344E-3</v>
      </c>
      <c r="Q10">
        <v>31.222656339863505</v>
      </c>
      <c r="R10">
        <v>0.117357922865576</v>
      </c>
      <c r="S10">
        <f t="shared" si="1"/>
        <v>2.8660408876140027</v>
      </c>
      <c r="T10">
        <v>36.153382615707983</v>
      </c>
      <c r="U10">
        <v>0.13424348232275191</v>
      </c>
      <c r="V10">
        <f t="shared" si="2"/>
        <v>3.2784093296657217</v>
      </c>
      <c r="W10">
        <v>28.98658836236811</v>
      </c>
      <c r="X10">
        <v>4.7576016626203529E-3</v>
      </c>
      <c r="Y10">
        <v>31.153382615709688</v>
      </c>
      <c r="Z10">
        <v>7.9468426463634306E-3</v>
      </c>
      <c r="AA10">
        <v>30.917576644797336</v>
      </c>
      <c r="AB10">
        <v>1.5277147795470644E-2</v>
      </c>
      <c r="AC10">
        <v>31.153382615709688</v>
      </c>
      <c r="AD10">
        <v>1.6748283647895615E-2</v>
      </c>
    </row>
    <row r="11" spans="2:30" x14ac:dyDescent="0.15">
      <c r="B11" t="s">
        <v>95</v>
      </c>
      <c r="C11">
        <v>1172</v>
      </c>
      <c r="D11">
        <v>7.2111025509269382</v>
      </c>
      <c r="E11" s="36">
        <f t="shared" si="3"/>
        <v>36.084108891548695</v>
      </c>
      <c r="F11" s="36">
        <f t="shared" si="0"/>
        <v>706.87565041163452</v>
      </c>
      <c r="G11">
        <v>1.0519802080706749E-3</v>
      </c>
      <c r="H11">
        <v>0.10362097391815317</v>
      </c>
      <c r="I11">
        <v>3.6483661988637324E-3</v>
      </c>
      <c r="J11">
        <v>1.5132232559061275E-2</v>
      </c>
      <c r="M11">
        <v>35.345404302209317</v>
      </c>
      <c r="N11">
        <v>1.2249277340646097E-3</v>
      </c>
      <c r="O11">
        <v>36.153382615707983</v>
      </c>
      <c r="P11">
        <v>1.8498034365124153E-3</v>
      </c>
      <c r="Q11">
        <v>36.222656339867484</v>
      </c>
      <c r="R11">
        <v>0.11896544041137005</v>
      </c>
      <c r="S11">
        <f t="shared" si="1"/>
        <v>2.9052986633253179</v>
      </c>
      <c r="T11">
        <v>42.5565068531414</v>
      </c>
      <c r="U11">
        <v>0.13509657884781559</v>
      </c>
      <c r="V11">
        <f t="shared" si="2"/>
        <v>3.2992431128668316</v>
      </c>
      <c r="W11">
        <v>35.389712599796027</v>
      </c>
      <c r="X11">
        <v>5.0591679463049873E-3</v>
      </c>
      <c r="Y11">
        <v>36.153382615707983</v>
      </c>
      <c r="Z11">
        <v>8.2142024499666233E-3</v>
      </c>
      <c r="AA11">
        <v>37.625780577296965</v>
      </c>
      <c r="AB11">
        <v>1.5417007746806172E-2</v>
      </c>
      <c r="AC11">
        <v>36.153382615707983</v>
      </c>
      <c r="AD11">
        <v>1.6808907972368062E-2</v>
      </c>
    </row>
    <row r="12" spans="2:30" x14ac:dyDescent="0.15">
      <c r="B12" t="s">
        <v>96</v>
      </c>
      <c r="C12">
        <v>1173</v>
      </c>
      <c r="D12">
        <v>5.8309518948475532</v>
      </c>
      <c r="E12" s="36">
        <f t="shared" si="3"/>
        <v>41.915060786396246</v>
      </c>
      <c r="F12" s="36">
        <f t="shared" si="0"/>
        <v>701.04469851678698</v>
      </c>
      <c r="G12">
        <v>1.2095488058015867E-3</v>
      </c>
      <c r="H12">
        <v>0.10331305410040043</v>
      </c>
      <c r="I12">
        <v>3.6200433853095563E-3</v>
      </c>
      <c r="J12">
        <v>1.4942130505932585E-2</v>
      </c>
      <c r="M12">
        <v>42.556506853136256</v>
      </c>
      <c r="N12">
        <v>1.2311859419834464E-3</v>
      </c>
      <c r="O12">
        <v>42.5565068531414</v>
      </c>
      <c r="P12">
        <v>1.8491894901987718E-3</v>
      </c>
      <c r="Q12">
        <v>42.053608234708946</v>
      </c>
      <c r="R12">
        <v>0.12126379676391585</v>
      </c>
      <c r="S12">
        <f t="shared" si="1"/>
        <v>2.9614276669738295</v>
      </c>
      <c r="T12">
        <v>49.264710785641</v>
      </c>
      <c r="U12">
        <v>0.13734992517597766</v>
      </c>
      <c r="V12">
        <f t="shared" si="2"/>
        <v>3.3542729101977256</v>
      </c>
      <c r="W12">
        <v>42.097916532295656</v>
      </c>
      <c r="X12">
        <v>5.30346746282267E-3</v>
      </c>
      <c r="Y12">
        <v>42.5565068531414</v>
      </c>
      <c r="Z12">
        <v>8.5946783928156027E-3</v>
      </c>
      <c r="AA12">
        <v>42.625780577300944</v>
      </c>
      <c r="AB12">
        <v>1.5455530035048496E-2</v>
      </c>
      <c r="AC12">
        <v>42.5565068531414</v>
      </c>
      <c r="AD12">
        <v>1.6951702894260866E-2</v>
      </c>
    </row>
    <row r="13" spans="2:30" x14ac:dyDescent="0.15">
      <c r="B13" t="s">
        <v>97</v>
      </c>
      <c r="C13">
        <v>1174</v>
      </c>
      <c r="D13">
        <v>5.6568542494892453</v>
      </c>
      <c r="E13" s="36">
        <f t="shared" si="3"/>
        <v>47.571915035885489</v>
      </c>
      <c r="F13" s="36">
        <f t="shared" si="0"/>
        <v>695.38784426729774</v>
      </c>
      <c r="G13">
        <v>8.9429596920554354E-4</v>
      </c>
      <c r="H13">
        <v>0.10322198088108815</v>
      </c>
      <c r="I13">
        <v>3.7041116526475705E-3</v>
      </c>
      <c r="J13">
        <v>1.4796994627197583E-2</v>
      </c>
      <c r="M13">
        <v>48.387458747983814</v>
      </c>
      <c r="N13">
        <v>1.4120768952233329E-3</v>
      </c>
      <c r="O13">
        <v>49.264710785641</v>
      </c>
      <c r="P13">
        <v>1.7988234805547377E-3</v>
      </c>
      <c r="Q13">
        <v>49.264710785635884</v>
      </c>
      <c r="R13">
        <v>0.1228682545298094</v>
      </c>
      <c r="S13">
        <f t="shared" si="1"/>
        <v>3.0006107186777</v>
      </c>
      <c r="T13">
        <v>55.095662680482405</v>
      </c>
      <c r="U13">
        <v>0.13930891657103525</v>
      </c>
      <c r="V13">
        <f t="shared" si="2"/>
        <v>3.4021141577217642</v>
      </c>
      <c r="W13">
        <v>47.097916532299635</v>
      </c>
      <c r="X13">
        <v>5.455649981321465E-3</v>
      </c>
      <c r="Y13">
        <v>49.264710785641</v>
      </c>
      <c r="Z13">
        <v>8.9316967969752022E-3</v>
      </c>
      <c r="AA13">
        <v>48.456732472142406</v>
      </c>
      <c r="AB13">
        <v>1.5849462881644572E-2</v>
      </c>
      <c r="AC13">
        <v>49.264710785641</v>
      </c>
      <c r="AD13">
        <v>1.7153608621910649E-2</v>
      </c>
    </row>
    <row r="14" spans="2:30" x14ac:dyDescent="0.15">
      <c r="B14" t="s">
        <v>98</v>
      </c>
      <c r="C14">
        <v>1175</v>
      </c>
      <c r="D14">
        <v>6.7082039324996234</v>
      </c>
      <c r="E14" s="36">
        <f t="shared" si="3"/>
        <v>54.280118968385111</v>
      </c>
      <c r="F14" s="36">
        <f t="shared" si="0"/>
        <v>688.67964033479814</v>
      </c>
      <c r="G14">
        <v>1.0744676098780404E-3</v>
      </c>
      <c r="H14">
        <v>0.10300830368555512</v>
      </c>
      <c r="I14">
        <v>3.7731750413237011E-3</v>
      </c>
      <c r="J14">
        <v>1.4705498711591181E-2</v>
      </c>
      <c r="M14">
        <v>54.044312997478087</v>
      </c>
      <c r="N14">
        <v>1.777470697266903E-3</v>
      </c>
      <c r="O14">
        <v>55.095662680482405</v>
      </c>
      <c r="P14">
        <v>2.4273233124523716E-3</v>
      </c>
      <c r="Q14">
        <v>55.095662680483443</v>
      </c>
      <c r="R14">
        <v>0.12511106546527725</v>
      </c>
      <c r="S14">
        <f t="shared" si="1"/>
        <v>3.0553832273186501</v>
      </c>
      <c r="T14">
        <v>60.095662680486384</v>
      </c>
      <c r="U14">
        <v>0.14029709455972847</v>
      </c>
      <c r="V14">
        <f t="shared" si="2"/>
        <v>3.4262468149014498</v>
      </c>
      <c r="W14">
        <v>52.928868427141097</v>
      </c>
      <c r="X14">
        <v>5.7792566264179375E-3</v>
      </c>
      <c r="Y14">
        <v>55.095662680482405</v>
      </c>
      <c r="Z14">
        <v>9.1341013554065084E-3</v>
      </c>
      <c r="AA14">
        <v>55.667835023069344</v>
      </c>
      <c r="AB14">
        <v>1.5893130643551884E-2</v>
      </c>
      <c r="AC14">
        <v>55.095662680482405</v>
      </c>
      <c r="AD14">
        <v>1.7322264245163616E-2</v>
      </c>
    </row>
    <row r="15" spans="2:30" x14ac:dyDescent="0.15">
      <c r="B15" t="s">
        <v>99</v>
      </c>
      <c r="C15">
        <v>1176</v>
      </c>
      <c r="D15">
        <v>6.4031242374334605</v>
      </c>
      <c r="E15" s="36">
        <f t="shared" si="3"/>
        <v>60.68324320581857</v>
      </c>
      <c r="F15" s="36">
        <f t="shared" si="0"/>
        <v>682.27651609736461</v>
      </c>
      <c r="G15">
        <v>9.4532578610491977E-4</v>
      </c>
      <c r="H15">
        <v>0.1037084043069902</v>
      </c>
      <c r="I15">
        <v>3.8635270202819535E-3</v>
      </c>
      <c r="J15">
        <v>1.4959361571497715E-2</v>
      </c>
      <c r="M15">
        <v>59.875264892325632</v>
      </c>
      <c r="N15">
        <v>1.8561561218781938E-3</v>
      </c>
      <c r="O15">
        <v>60.095662680486384</v>
      </c>
      <c r="P15">
        <v>2.3477685495289745E-3</v>
      </c>
      <c r="Q15">
        <v>60.752516929977716</v>
      </c>
      <c r="R15">
        <v>0.12489799859782133</v>
      </c>
      <c r="S15">
        <f t="shared" si="1"/>
        <v>3.050179843183912</v>
      </c>
      <c r="T15">
        <v>67.306765231413351</v>
      </c>
      <c r="U15">
        <v>0.14167249895856529</v>
      </c>
      <c r="V15">
        <f t="shared" si="2"/>
        <v>3.459836070299108</v>
      </c>
      <c r="W15">
        <v>60.139970978068035</v>
      </c>
      <c r="X15">
        <v>5.9464319829465768E-3</v>
      </c>
      <c r="Y15">
        <v>60.095662680486384</v>
      </c>
      <c r="Z15">
        <v>9.4582062602005922E-3</v>
      </c>
      <c r="AA15">
        <v>61.498786917916902</v>
      </c>
      <c r="AB15">
        <v>1.6088753517660478E-2</v>
      </c>
      <c r="AC15">
        <v>60.095662680486384</v>
      </c>
      <c r="AD15">
        <v>1.7424474053533038E-2</v>
      </c>
    </row>
    <row r="16" spans="2:30" x14ac:dyDescent="0.15">
      <c r="B16" t="s">
        <v>100</v>
      </c>
      <c r="C16">
        <v>1177</v>
      </c>
      <c r="D16">
        <v>4.4721359549986897</v>
      </c>
      <c r="E16" s="36">
        <f t="shared" si="3"/>
        <v>65.155379160817262</v>
      </c>
      <c r="F16" s="36">
        <f t="shared" si="0"/>
        <v>677.80438014236597</v>
      </c>
      <c r="G16">
        <v>1.0714091335872528E-3</v>
      </c>
      <c r="H16">
        <v>0.10345198596675978</v>
      </c>
      <c r="I16">
        <v>3.8997498181225945E-3</v>
      </c>
      <c r="J16">
        <v>1.488694360557225E-2</v>
      </c>
      <c r="M16">
        <v>67.08636744325257</v>
      </c>
      <c r="N16">
        <v>1.8574546198495874E-3</v>
      </c>
      <c r="O16">
        <v>67.306765231413351</v>
      </c>
      <c r="P16">
        <v>2.1630774477485221E-3</v>
      </c>
      <c r="Q16">
        <v>66.58346882482526</v>
      </c>
      <c r="R16">
        <v>0.12716859132742292</v>
      </c>
      <c r="S16">
        <f t="shared" si="1"/>
        <v>3.1056308212112858</v>
      </c>
      <c r="T16">
        <v>73.137717126254756</v>
      </c>
      <c r="U16">
        <v>0.14224956284793336</v>
      </c>
      <c r="V16">
        <f t="shared" si="2"/>
        <v>3.4739287592400059</v>
      </c>
      <c r="W16">
        <v>65.970922872915594</v>
      </c>
      <c r="X16">
        <v>6.1558711373104714E-3</v>
      </c>
      <c r="Y16">
        <v>67.306765231413351</v>
      </c>
      <c r="Z16">
        <v>9.6408106892801222E-3</v>
      </c>
      <c r="AA16">
        <v>67.155641167411176</v>
      </c>
      <c r="AB16">
        <v>1.6194101550069909E-2</v>
      </c>
      <c r="AC16">
        <v>67.306765231413351</v>
      </c>
      <c r="AD16">
        <v>1.7519029336554453E-2</v>
      </c>
    </row>
    <row r="17" spans="2:30" x14ac:dyDescent="0.15">
      <c r="B17" t="s">
        <v>101</v>
      </c>
      <c r="C17">
        <v>1178</v>
      </c>
      <c r="D17">
        <v>6.4031242374334605</v>
      </c>
      <c r="E17" s="36">
        <f t="shared" si="3"/>
        <v>71.558503398250721</v>
      </c>
      <c r="F17" s="36">
        <f t="shared" si="0"/>
        <v>671.40125590493244</v>
      </c>
      <c r="G17">
        <v>9.6702384152266352E-4</v>
      </c>
      <c r="H17">
        <v>0.10387667203053846</v>
      </c>
      <c r="I17">
        <v>4.229929146677699E-3</v>
      </c>
      <c r="J17">
        <v>1.4814690872030023E-2</v>
      </c>
      <c r="M17">
        <v>72.917319338094032</v>
      </c>
      <c r="N17">
        <v>2.0924673327473581E-3</v>
      </c>
      <c r="O17">
        <v>73.137717126254756</v>
      </c>
      <c r="P17">
        <v>2.4251746474341172E-3</v>
      </c>
      <c r="Q17">
        <v>73.794571375752199</v>
      </c>
      <c r="R17">
        <v>0.12791330926727942</v>
      </c>
      <c r="S17">
        <f t="shared" si="1"/>
        <v>3.1238178512238495</v>
      </c>
      <c r="T17">
        <v>78.794571375754003</v>
      </c>
      <c r="U17">
        <v>0.14113764911744339</v>
      </c>
      <c r="V17">
        <f t="shared" si="2"/>
        <v>3.4467743061168545</v>
      </c>
      <c r="W17">
        <v>71.627777122409867</v>
      </c>
      <c r="X17">
        <v>6.2633300630082888E-3</v>
      </c>
      <c r="Y17">
        <v>73.137717126254756</v>
      </c>
      <c r="Z17">
        <v>9.8659630862967564E-3</v>
      </c>
      <c r="AA17">
        <v>72.98659306225872</v>
      </c>
      <c r="AB17">
        <v>1.6345369320365549E-2</v>
      </c>
      <c r="AC17">
        <v>73.137717126254756</v>
      </c>
      <c r="AD17">
        <v>1.7678323948374437E-2</v>
      </c>
    </row>
    <row r="18" spans="2:30" x14ac:dyDescent="0.15">
      <c r="B18" t="s">
        <v>102</v>
      </c>
      <c r="C18">
        <v>1179</v>
      </c>
      <c r="D18">
        <v>6.7082039324996234</v>
      </c>
      <c r="E18" s="36">
        <f t="shared" si="3"/>
        <v>78.26670733075035</v>
      </c>
      <c r="F18" s="36">
        <f t="shared" si="0"/>
        <v>664.69305197243284</v>
      </c>
      <c r="G18">
        <v>9.1517203510359929E-4</v>
      </c>
      <c r="H18">
        <v>0.10720141600087624</v>
      </c>
      <c r="I18">
        <v>4.3417888400110079E-3</v>
      </c>
      <c r="J18">
        <v>1.5156648189070672E-2</v>
      </c>
      <c r="M18">
        <v>77.917319338098011</v>
      </c>
      <c r="N18">
        <v>2.0395667158642512E-3</v>
      </c>
      <c r="O18">
        <v>78.794571375754003</v>
      </c>
      <c r="P18">
        <v>2.3680731047463085E-3</v>
      </c>
      <c r="Q18">
        <v>79.625523270593661</v>
      </c>
      <c r="R18">
        <v>0.12923867334620695</v>
      </c>
      <c r="S18">
        <f t="shared" si="1"/>
        <v>3.1561850536114728</v>
      </c>
      <c r="T18">
        <v>84.625523270595409</v>
      </c>
      <c r="U18">
        <v>0.14307463971606291</v>
      </c>
      <c r="V18">
        <f t="shared" si="2"/>
        <v>3.4940782641199819</v>
      </c>
      <c r="W18">
        <v>77.458729017257411</v>
      </c>
      <c r="X18">
        <v>6.5115055317189969E-3</v>
      </c>
      <c r="Y18">
        <v>78.794571375754003</v>
      </c>
      <c r="Z18">
        <v>9.9821362167463387E-3</v>
      </c>
      <c r="AA18">
        <v>80.197695613185658</v>
      </c>
      <c r="AB18">
        <v>1.6617618575757387E-2</v>
      </c>
      <c r="AC18">
        <v>78.794571375754003</v>
      </c>
      <c r="AD18">
        <v>1.7382034996555315E-2</v>
      </c>
    </row>
    <row r="19" spans="2:30" x14ac:dyDescent="0.15">
      <c r="B19" t="s">
        <v>103</v>
      </c>
      <c r="C19">
        <v>1180</v>
      </c>
      <c r="D19">
        <v>6.403124237432352</v>
      </c>
      <c r="E19" s="36">
        <f t="shared" si="3"/>
        <v>84.669831568182701</v>
      </c>
      <c r="F19" s="36">
        <f t="shared" si="0"/>
        <v>658.28992773500045</v>
      </c>
      <c r="G19">
        <v>1.2811445448338904E-3</v>
      </c>
      <c r="H19">
        <v>0.10883177408845332</v>
      </c>
      <c r="I19">
        <v>4.4513729327702719E-3</v>
      </c>
      <c r="J19">
        <v>1.4894849082525877E-2</v>
      </c>
      <c r="M19">
        <v>84.320443575525914</v>
      </c>
      <c r="N19">
        <v>2.0649675081776007E-3</v>
      </c>
      <c r="O19">
        <v>84.625523270595409</v>
      </c>
      <c r="P19">
        <v>2.5491524243261227E-3</v>
      </c>
      <c r="Q19">
        <v>84.62552327059764</v>
      </c>
      <c r="R19">
        <v>0.12961100878716492</v>
      </c>
      <c r="S19">
        <f t="shared" si="1"/>
        <v>3.1652779940081399</v>
      </c>
      <c r="T19">
        <v>91.836625821522375</v>
      </c>
      <c r="U19">
        <v>0.14335892904370512</v>
      </c>
      <c r="V19">
        <f t="shared" si="2"/>
        <v>3.5010209980832281</v>
      </c>
      <c r="W19">
        <v>84.66983156818435</v>
      </c>
      <c r="X19">
        <v>6.6810243024780971E-3</v>
      </c>
      <c r="Y19">
        <v>84.625523270595409</v>
      </c>
      <c r="Z19">
        <v>1.0251275637154066E-2</v>
      </c>
      <c r="AA19">
        <v>86.02864750802712</v>
      </c>
      <c r="AB19">
        <v>1.6837639180564416E-2</v>
      </c>
      <c r="AC19">
        <v>84.625523270595409</v>
      </c>
      <c r="AD19">
        <v>1.7671042528396567E-2</v>
      </c>
    </row>
    <row r="20" spans="2:30" x14ac:dyDescent="0.15">
      <c r="B20" t="s">
        <v>104</v>
      </c>
      <c r="C20">
        <v>1181</v>
      </c>
      <c r="D20">
        <v>5.0000000000039799</v>
      </c>
      <c r="E20" s="36">
        <f t="shared" si="3"/>
        <v>89.66983156818668</v>
      </c>
      <c r="F20" s="36">
        <f t="shared" si="0"/>
        <v>653.28992773499658</v>
      </c>
      <c r="G20">
        <v>1.0728744832843701E-3</v>
      </c>
      <c r="H20">
        <v>0.11175141061148004</v>
      </c>
      <c r="I20">
        <v>4.7576016626203529E-3</v>
      </c>
      <c r="J20">
        <v>1.5279986854238871E-2</v>
      </c>
      <c r="M20">
        <v>90.151395470373458</v>
      </c>
      <c r="N20">
        <v>2.0400465278294171E-3</v>
      </c>
      <c r="O20">
        <v>91.836625821522375</v>
      </c>
      <c r="P20">
        <v>2.7374413798313354E-3</v>
      </c>
      <c r="Q20">
        <v>91.028647508025543</v>
      </c>
      <c r="R20">
        <v>0.13066974335204329</v>
      </c>
      <c r="S20">
        <f t="shared" si="1"/>
        <v>3.1911337392188597</v>
      </c>
      <c r="T20">
        <v>97.221790628660187</v>
      </c>
      <c r="U20">
        <v>0.14412277907291104</v>
      </c>
      <c r="V20">
        <f t="shared" si="2"/>
        <v>3.5196752598684928</v>
      </c>
      <c r="W20">
        <v>90.500783463025812</v>
      </c>
      <c r="X20">
        <v>6.8720391143003044E-3</v>
      </c>
      <c r="Y20">
        <v>91.836625821522375</v>
      </c>
      <c r="Z20">
        <v>1.0493762172515913E-2</v>
      </c>
      <c r="AA20">
        <v>91.028647508031099</v>
      </c>
      <c r="AB20">
        <v>1.7018981947718906E-2</v>
      </c>
      <c r="AC20">
        <v>91.836625821522375</v>
      </c>
      <c r="AD20">
        <v>1.7711199380761947E-2</v>
      </c>
    </row>
    <row r="21" spans="2:30" x14ac:dyDescent="0.15">
      <c r="B21" t="s">
        <v>105</v>
      </c>
      <c r="C21">
        <v>1182</v>
      </c>
      <c r="D21">
        <v>6.4031242374279129</v>
      </c>
      <c r="E21" s="36">
        <f t="shared" si="3"/>
        <v>96.072955805614598</v>
      </c>
      <c r="F21" s="36">
        <f t="shared" si="0"/>
        <v>646.88680349756862</v>
      </c>
      <c r="G21">
        <v>1.1773263738212008E-3</v>
      </c>
      <c r="H21">
        <v>0.11431282988998023</v>
      </c>
      <c r="I21">
        <v>5.0591679463049873E-3</v>
      </c>
      <c r="J21">
        <v>1.5277147795470644E-2</v>
      </c>
      <c r="M21">
        <v>95.982347365221003</v>
      </c>
      <c r="N21">
        <v>2.1187340982463856E-3</v>
      </c>
      <c r="O21">
        <v>97.221790628660187</v>
      </c>
      <c r="P21">
        <v>2.7885574578696212E-3</v>
      </c>
      <c r="Q21">
        <v>96.859599402873087</v>
      </c>
      <c r="R21">
        <v>0.13226383125131097</v>
      </c>
      <c r="S21">
        <f t="shared" si="1"/>
        <v>3.2300635446056249</v>
      </c>
      <c r="T21">
        <v>102.87864487814943</v>
      </c>
      <c r="U21">
        <v>0.1451154339938231</v>
      </c>
      <c r="V21">
        <f t="shared" si="2"/>
        <v>3.5439172498522784</v>
      </c>
      <c r="W21">
        <v>95.500783463029791</v>
      </c>
      <c r="X21">
        <v>7.1998180137111149E-3</v>
      </c>
      <c r="Y21">
        <v>97.221790628660187</v>
      </c>
      <c r="Z21">
        <v>1.0681625349526059E-2</v>
      </c>
      <c r="AA21">
        <v>97.431771745459002</v>
      </c>
      <c r="AB21">
        <v>1.7496776867535833E-2</v>
      </c>
      <c r="AC21">
        <v>193.39979697290994</v>
      </c>
      <c r="AD21">
        <v>1.8204075599339575E-2</v>
      </c>
    </row>
    <row r="22" spans="2:30" x14ac:dyDescent="0.15">
      <c r="B22" t="s">
        <v>106</v>
      </c>
      <c r="C22">
        <v>1183</v>
      </c>
      <c r="D22">
        <v>6.7082039324996234</v>
      </c>
      <c r="E22" s="36">
        <f t="shared" si="3"/>
        <v>102.78115973811423</v>
      </c>
      <c r="F22" s="36">
        <f t="shared" si="0"/>
        <v>640.17859956506902</v>
      </c>
      <c r="G22">
        <v>1.281214264594182E-3</v>
      </c>
      <c r="H22">
        <v>0.117357922865576</v>
      </c>
      <c r="I22">
        <v>5.30346746282267E-3</v>
      </c>
      <c r="J22">
        <v>1.5417007746806172E-2</v>
      </c>
      <c r="M22">
        <v>101.81329926006246</v>
      </c>
      <c r="N22">
        <v>2.2248062901936462E-3</v>
      </c>
      <c r="O22">
        <v>102.87864487814943</v>
      </c>
      <c r="P22">
        <v>2.627984976399779E-3</v>
      </c>
      <c r="Q22">
        <v>102.69055129772063</v>
      </c>
      <c r="R22">
        <v>0.13252370083751683</v>
      </c>
      <c r="S22">
        <f t="shared" si="1"/>
        <v>3.2364099151047552</v>
      </c>
      <c r="T22">
        <v>108.70959677299697</v>
      </c>
      <c r="U22">
        <v>0.14535448639682322</v>
      </c>
      <c r="V22">
        <f t="shared" si="2"/>
        <v>3.5497552362834588</v>
      </c>
      <c r="W22">
        <v>101.90390770045769</v>
      </c>
      <c r="X22">
        <v>7.0049207479620365E-3</v>
      </c>
      <c r="Y22">
        <v>102.87864487814943</v>
      </c>
      <c r="Z22">
        <v>1.060987199816509E-2</v>
      </c>
      <c r="AA22">
        <v>103.26272364030655</v>
      </c>
      <c r="AB22">
        <v>1.728373164730141E-2</v>
      </c>
      <c r="AC22">
        <v>199.80292121034233</v>
      </c>
      <c r="AD22">
        <v>1.7945839042808734E-2</v>
      </c>
    </row>
    <row r="23" spans="2:30" x14ac:dyDescent="0.15">
      <c r="B23" t="s">
        <v>107</v>
      </c>
      <c r="C23">
        <v>1184</v>
      </c>
      <c r="D23">
        <v>5.0000000000039799</v>
      </c>
      <c r="E23" s="36">
        <f t="shared" si="3"/>
        <v>107.78115973811821</v>
      </c>
      <c r="F23" s="36">
        <f t="shared" si="0"/>
        <v>635.17859956506504</v>
      </c>
      <c r="G23">
        <v>1.147807835319077E-3</v>
      </c>
      <c r="H23">
        <v>0.11896544041137005</v>
      </c>
      <c r="I23">
        <v>5.455649981321465E-3</v>
      </c>
      <c r="J23">
        <v>1.5455530035048496E-2</v>
      </c>
      <c r="M23">
        <v>108.21642349749594</v>
      </c>
      <c r="N23">
        <v>2.2543393447136818E-3</v>
      </c>
      <c r="O23">
        <v>108.70959677299697</v>
      </c>
      <c r="P23">
        <v>2.8676822973792465E-3</v>
      </c>
      <c r="Q23">
        <v>108.52150319256209</v>
      </c>
      <c r="R23">
        <v>0.13322480463660402</v>
      </c>
      <c r="S23">
        <f t="shared" si="1"/>
        <v>3.2535318281855363</v>
      </c>
      <c r="T23">
        <v>115.92069932392394</v>
      </c>
      <c r="U23">
        <v>0.14559521763034627</v>
      </c>
      <c r="V23">
        <f t="shared" si="2"/>
        <v>3.5556342220507267</v>
      </c>
      <c r="W23">
        <v>107.73485959530524</v>
      </c>
      <c r="X23">
        <v>7.4488919604579519E-3</v>
      </c>
      <c r="Y23">
        <v>108.70959677299697</v>
      </c>
      <c r="Z23">
        <v>1.0849518148627767E-2</v>
      </c>
      <c r="AA23">
        <v>109.09367553515409</v>
      </c>
      <c r="AB23">
        <v>1.7732601488916491E-2</v>
      </c>
      <c r="AC23">
        <v>205.63387310518988</v>
      </c>
      <c r="AD23">
        <v>1.7925524727638691E-2</v>
      </c>
    </row>
    <row r="24" spans="2:30" x14ac:dyDescent="0.15">
      <c r="B24" t="s">
        <v>108</v>
      </c>
      <c r="C24">
        <v>1185</v>
      </c>
      <c r="D24">
        <v>5.8309518948414594</v>
      </c>
      <c r="E24" s="36">
        <f t="shared" si="3"/>
        <v>113.61211163295967</v>
      </c>
      <c r="F24" s="36">
        <f t="shared" si="0"/>
        <v>629.34764767022352</v>
      </c>
      <c r="G24">
        <v>1.2249277340646097E-3</v>
      </c>
      <c r="H24">
        <v>0.12126379676391585</v>
      </c>
      <c r="I24">
        <v>5.7792566264179375E-3</v>
      </c>
      <c r="J24">
        <v>1.5849462881644572E-2</v>
      </c>
      <c r="M24">
        <v>114.0473753923374</v>
      </c>
      <c r="N24">
        <v>2.4590099718052641E-3</v>
      </c>
      <c r="O24">
        <v>115.92069932392394</v>
      </c>
      <c r="P24">
        <v>2.8700124274254825E-3</v>
      </c>
      <c r="Q24">
        <v>114.92462742999557</v>
      </c>
      <c r="R24">
        <v>0.13408065653482626</v>
      </c>
      <c r="S24">
        <f t="shared" si="1"/>
        <v>3.2744329013653726</v>
      </c>
      <c r="T24">
        <v>120.92069932392224</v>
      </c>
      <c r="U24">
        <v>0.14692061606380818</v>
      </c>
      <c r="V24">
        <f t="shared" si="2"/>
        <v>3.5880022634230371</v>
      </c>
      <c r="W24">
        <v>113.56581149015278</v>
      </c>
      <c r="X24">
        <v>7.5596388017567925E-3</v>
      </c>
      <c r="Y24">
        <v>115.92069932392394</v>
      </c>
      <c r="Z24">
        <v>1.0913173975135674E-2</v>
      </c>
      <c r="AA24">
        <v>114.92462742999555</v>
      </c>
      <c r="AB24">
        <v>1.7781390566553694E-2</v>
      </c>
      <c r="AC24">
        <v>212.03699734262329</v>
      </c>
      <c r="AD24">
        <v>1.7983512536677907E-2</v>
      </c>
    </row>
    <row r="25" spans="2:30" x14ac:dyDescent="0.15">
      <c r="B25" t="s">
        <v>109</v>
      </c>
      <c r="C25">
        <v>1186</v>
      </c>
      <c r="D25">
        <v>7.2111025509269382</v>
      </c>
      <c r="E25" s="36">
        <f t="shared" si="3"/>
        <v>120.82321418388661</v>
      </c>
      <c r="F25" s="36">
        <f t="shared" si="0"/>
        <v>622.13654511929656</v>
      </c>
      <c r="G25">
        <v>1.2311859419834464E-3</v>
      </c>
      <c r="H25">
        <v>0.1228682545298094</v>
      </c>
      <c r="I25">
        <v>5.9464319829465768E-3</v>
      </c>
      <c r="J25">
        <v>1.5893130643551884E-2</v>
      </c>
      <c r="M25">
        <v>120.45049962977531</v>
      </c>
      <c r="N25">
        <v>2.3277619381764478E-3</v>
      </c>
      <c r="O25">
        <v>134.03202749385525</v>
      </c>
      <c r="P25">
        <v>2.9302223917897878E-3</v>
      </c>
      <c r="Q25">
        <v>120.75557932483703</v>
      </c>
      <c r="R25">
        <v>0.13479022940839697</v>
      </c>
      <c r="S25">
        <f t="shared" si="1"/>
        <v>3.291761640821036</v>
      </c>
      <c r="T25">
        <v>127.32382356135565</v>
      </c>
      <c r="U25">
        <v>0.14719728411950553</v>
      </c>
      <c r="V25">
        <f t="shared" si="2"/>
        <v>3.5947588755082176</v>
      </c>
      <c r="W25">
        <v>119.39676338499424</v>
      </c>
      <c r="X25">
        <v>7.7020835222641757E-3</v>
      </c>
      <c r="Y25">
        <v>120.92069932392224</v>
      </c>
      <c r="Z25">
        <v>1.0990720589507978E-2</v>
      </c>
      <c r="AA25">
        <v>121.32775166742903</v>
      </c>
      <c r="AB25">
        <v>1.8069255772559918E-2</v>
      </c>
      <c r="AC25">
        <v>217.8679492374647</v>
      </c>
      <c r="AD25">
        <v>1.8389949322538231E-2</v>
      </c>
    </row>
    <row r="26" spans="2:30" x14ac:dyDescent="0.15">
      <c r="B26" t="s">
        <v>110</v>
      </c>
      <c r="C26">
        <v>1187</v>
      </c>
      <c r="D26">
        <v>5.8309518948475532</v>
      </c>
      <c r="E26" s="36">
        <f t="shared" si="3"/>
        <v>126.65416607873416</v>
      </c>
      <c r="F26" s="36">
        <f t="shared" si="0"/>
        <v>616.30559322444901</v>
      </c>
      <c r="G26">
        <v>1.4120768952233329E-3</v>
      </c>
      <c r="H26">
        <v>0.12511106546527725</v>
      </c>
      <c r="I26">
        <v>6.1558711373104714E-3</v>
      </c>
      <c r="J26">
        <v>1.6088753517660478E-2</v>
      </c>
      <c r="M26">
        <v>126.28145152462285</v>
      </c>
      <c r="N26">
        <v>2.405421461552512E-3</v>
      </c>
      <c r="O26">
        <v>139.86297938869666</v>
      </c>
      <c r="P26">
        <v>2.8964358657205111E-3</v>
      </c>
      <c r="Q26">
        <v>127.15870356227494</v>
      </c>
      <c r="R26">
        <v>0.13591147639826709</v>
      </c>
      <c r="S26">
        <f t="shared" si="1"/>
        <v>3.3191440248954609</v>
      </c>
      <c r="T26">
        <v>134.03202749385525</v>
      </c>
      <c r="U26">
        <v>0.14714283229737024</v>
      </c>
      <c r="V26">
        <f t="shared" si="2"/>
        <v>3.593429087583941</v>
      </c>
      <c r="W26">
        <v>125.79988762242772</v>
      </c>
      <c r="X26">
        <v>7.7686733737964125E-3</v>
      </c>
      <c r="Y26">
        <v>127.32382356135565</v>
      </c>
      <c r="Z26">
        <v>1.125603623538524E-2</v>
      </c>
      <c r="AA26">
        <v>127.15870356227049</v>
      </c>
      <c r="AB26">
        <v>1.8330385700348131E-2</v>
      </c>
      <c r="AC26">
        <v>290.25444660083622</v>
      </c>
      <c r="AD26">
        <v>1.8727470438822256E-2</v>
      </c>
    </row>
    <row r="27" spans="2:30" x14ac:dyDescent="0.15">
      <c r="B27" t="s">
        <v>111</v>
      </c>
      <c r="C27">
        <v>1188</v>
      </c>
      <c r="D27">
        <v>5.6568542494942697</v>
      </c>
      <c r="E27" s="36">
        <f t="shared" si="3"/>
        <v>132.31102032822844</v>
      </c>
      <c r="F27" s="36">
        <f t="shared" si="0"/>
        <v>610.64873897495477</v>
      </c>
      <c r="G27">
        <v>1.777470697266903E-3</v>
      </c>
      <c r="H27">
        <v>0.12489799859782133</v>
      </c>
      <c r="I27">
        <v>6.2633300630082888E-3</v>
      </c>
      <c r="J27">
        <v>1.6194101550069909E-2</v>
      </c>
      <c r="M27">
        <v>132.68457576205077</v>
      </c>
      <c r="N27">
        <v>2.4615326254676011E-3</v>
      </c>
      <c r="O27">
        <v>144.86297938870064</v>
      </c>
      <c r="P27">
        <v>3.077235120605057E-3</v>
      </c>
      <c r="Q27">
        <v>132.98965545712247</v>
      </c>
      <c r="R27">
        <v>0.13709485898788898</v>
      </c>
      <c r="S27">
        <f t="shared" si="1"/>
        <v>3.3480438452461643</v>
      </c>
      <c r="T27">
        <v>139.86297938869666</v>
      </c>
      <c r="U27">
        <v>0.14810556406919359</v>
      </c>
      <c r="V27">
        <f t="shared" si="2"/>
        <v>3.6169403133663818</v>
      </c>
      <c r="W27">
        <v>131.63083951726918</v>
      </c>
      <c r="X27">
        <v>8.0002275497948454E-3</v>
      </c>
      <c r="Y27">
        <v>134.03202749385525</v>
      </c>
      <c r="Z27">
        <v>1.0970650263120059E-2</v>
      </c>
      <c r="AA27">
        <v>133.5618277997084</v>
      </c>
      <c r="AB27">
        <v>1.8475844429263054E-2</v>
      </c>
      <c r="AC27">
        <v>296.08539849568376</v>
      </c>
      <c r="AD27">
        <v>1.8822848001590658E-2</v>
      </c>
    </row>
    <row r="28" spans="2:30" x14ac:dyDescent="0.15">
      <c r="B28" t="s">
        <v>112</v>
      </c>
      <c r="C28">
        <v>1189</v>
      </c>
      <c r="D28">
        <v>5.8309518948475532</v>
      </c>
      <c r="E28" s="36">
        <f t="shared" si="3"/>
        <v>138.14197222307598</v>
      </c>
      <c r="F28" s="36">
        <f t="shared" si="0"/>
        <v>604.81778708010722</v>
      </c>
      <c r="G28">
        <v>1.8561561218781938E-3</v>
      </c>
      <c r="H28">
        <v>0.12716859132742292</v>
      </c>
      <c r="I28">
        <v>6.5115055317189969E-3</v>
      </c>
      <c r="J28">
        <v>1.6345369320365549E-2</v>
      </c>
      <c r="M28">
        <v>138.06974056918853</v>
      </c>
      <c r="N28">
        <v>2.4907656221764556E-3</v>
      </c>
      <c r="O28">
        <v>157.97430755863263</v>
      </c>
      <c r="P28">
        <v>3.184809529818089E-3</v>
      </c>
      <c r="Q28">
        <v>139.39277969455037</v>
      </c>
      <c r="R28">
        <v>0.13710278947781357</v>
      </c>
      <c r="S28">
        <f t="shared" si="1"/>
        <v>3.3482375186499507</v>
      </c>
      <c r="T28">
        <v>144.86297938870064</v>
      </c>
      <c r="U28">
        <v>0.14732162417846315</v>
      </c>
      <c r="V28">
        <f t="shared" si="2"/>
        <v>3.5977954297027654</v>
      </c>
      <c r="W28">
        <v>138.03396375470709</v>
      </c>
      <c r="X28">
        <v>7.8887349968933262E-3</v>
      </c>
      <c r="Y28">
        <v>139.86297938869666</v>
      </c>
      <c r="Z28">
        <v>1.1270927965984213E-2</v>
      </c>
      <c r="AA28">
        <v>139.39277969455594</v>
      </c>
      <c r="AB28">
        <v>1.8432431020404622E-2</v>
      </c>
      <c r="AC28">
        <v>350.97904017451219</v>
      </c>
      <c r="AD28">
        <v>1.8724531828950831E-2</v>
      </c>
    </row>
    <row r="29" spans="2:30" x14ac:dyDescent="0.15">
      <c r="B29" t="s">
        <v>113</v>
      </c>
      <c r="C29">
        <v>1190</v>
      </c>
      <c r="D29">
        <v>7.2111025509269382</v>
      </c>
      <c r="E29" s="36">
        <f t="shared" si="3"/>
        <v>145.35307477400292</v>
      </c>
      <c r="F29" s="36">
        <f t="shared" si="0"/>
        <v>597.60668452918026</v>
      </c>
      <c r="G29">
        <v>1.8574546198495874E-3</v>
      </c>
      <c r="H29">
        <v>0.12791330926727942</v>
      </c>
      <c r="I29">
        <v>6.6810243024780971E-3</v>
      </c>
      <c r="J29">
        <v>1.6617618575757387E-2</v>
      </c>
      <c r="M29">
        <v>144.472864806622</v>
      </c>
      <c r="N29">
        <v>2.7575348073155446E-3</v>
      </c>
      <c r="O29">
        <v>164.37743179606605</v>
      </c>
      <c r="P29">
        <v>3.3211466147691337E-3</v>
      </c>
      <c r="Q29">
        <v>144.77794450168818</v>
      </c>
      <c r="R29">
        <v>0.13850291895138886</v>
      </c>
      <c r="S29">
        <f t="shared" si="1"/>
        <v>3.3824305941683086</v>
      </c>
      <c r="T29">
        <v>151.26610362613303</v>
      </c>
      <c r="U29">
        <v>0.14833516253455745</v>
      </c>
      <c r="V29">
        <f t="shared" si="2"/>
        <v>3.6225474217183247</v>
      </c>
      <c r="W29">
        <v>143.86491564955463</v>
      </c>
      <c r="X29">
        <v>8.1333971589538871E-3</v>
      </c>
      <c r="Y29">
        <v>144.86297938870064</v>
      </c>
      <c r="Z29">
        <v>1.1401156790999104E-2</v>
      </c>
      <c r="AA29">
        <v>145.79590393198384</v>
      </c>
      <c r="AB29">
        <v>1.8796731742020869E-2</v>
      </c>
      <c r="AC29">
        <v>356.80999206935974</v>
      </c>
      <c r="AD29">
        <v>1.8237899266827846E-2</v>
      </c>
    </row>
    <row r="30" spans="2:30" x14ac:dyDescent="0.15">
      <c r="B30" t="s">
        <v>114</v>
      </c>
      <c r="C30">
        <v>1191</v>
      </c>
      <c r="D30">
        <v>5.8309518948414594</v>
      </c>
      <c r="E30" s="36">
        <f t="shared" si="3"/>
        <v>151.18402666884438</v>
      </c>
      <c r="F30" s="36">
        <f t="shared" si="0"/>
        <v>591.77573263433885</v>
      </c>
      <c r="G30">
        <v>2.0924673327473581E-3</v>
      </c>
      <c r="H30">
        <v>0.12923867334620695</v>
      </c>
      <c r="I30">
        <v>6.8720391143003044E-3</v>
      </c>
      <c r="J30">
        <v>1.6837639180564416E-2</v>
      </c>
      <c r="M30">
        <v>150.30381670146346</v>
      </c>
      <c r="N30">
        <v>2.7003950278472648E-3</v>
      </c>
      <c r="O30">
        <v>169.37743179606434</v>
      </c>
      <c r="P30">
        <v>3.2962574626161246E-3</v>
      </c>
      <c r="Q30">
        <v>151.18106873912166</v>
      </c>
      <c r="R30">
        <v>0.14120207729064418</v>
      </c>
      <c r="S30">
        <f t="shared" si="1"/>
        <v>3.448347730170374</v>
      </c>
      <c r="T30">
        <v>157.97430755863263</v>
      </c>
      <c r="U30">
        <v>0.14902670677321184</v>
      </c>
      <c r="V30">
        <f t="shared" si="2"/>
        <v>3.6394358772668056</v>
      </c>
      <c r="W30">
        <v>150.26803988698254</v>
      </c>
      <c r="X30">
        <v>8.2561183896027058E-3</v>
      </c>
      <c r="Y30">
        <v>151.26610362613303</v>
      </c>
      <c r="Z30">
        <v>1.1419425179173338E-2</v>
      </c>
      <c r="AA30">
        <v>199.6715861805221</v>
      </c>
      <c r="AB30">
        <v>1.838887350311097E-2</v>
      </c>
      <c r="AC30">
        <v>363.21311630679321</v>
      </c>
      <c r="AD30">
        <v>1.8598396429938244E-2</v>
      </c>
    </row>
    <row r="31" spans="2:30" x14ac:dyDescent="0.15">
      <c r="B31" t="s">
        <v>115</v>
      </c>
      <c r="C31">
        <v>1192</v>
      </c>
      <c r="D31">
        <v>5.0000000000039799</v>
      </c>
      <c r="E31" s="36">
        <f t="shared" si="3"/>
        <v>156.18402666884836</v>
      </c>
      <c r="F31" s="36">
        <f t="shared" si="0"/>
        <v>586.77573263433487</v>
      </c>
      <c r="G31">
        <v>2.0395667158642512E-3</v>
      </c>
      <c r="H31">
        <v>0.12961100878716492</v>
      </c>
      <c r="I31">
        <v>7.1998180137111149E-3</v>
      </c>
      <c r="J31">
        <v>1.7018981947718906E-2</v>
      </c>
      <c r="M31">
        <v>156.70694093889693</v>
      </c>
      <c r="N31">
        <v>2.9069218718631644E-3</v>
      </c>
      <c r="O31">
        <v>175.78055603349776</v>
      </c>
      <c r="P31">
        <v>3.0277605813463821E-3</v>
      </c>
      <c r="Q31">
        <v>157.01202063396312</v>
      </c>
      <c r="R31">
        <v>0.13997541499124372</v>
      </c>
      <c r="S31">
        <f t="shared" si="1"/>
        <v>3.4183909601497997</v>
      </c>
      <c r="T31">
        <v>164.37743179606605</v>
      </c>
      <c r="U31">
        <v>0.1514183092795261</v>
      </c>
      <c r="V31">
        <f t="shared" si="2"/>
        <v>3.697842079444293</v>
      </c>
      <c r="W31">
        <v>155.65320469412032</v>
      </c>
      <c r="X31">
        <v>8.4039993753227734E-3</v>
      </c>
      <c r="Y31">
        <v>157.97430755863263</v>
      </c>
      <c r="Z31">
        <v>1.155001753992207E-2</v>
      </c>
      <c r="AA31">
        <v>206.07471041795557</v>
      </c>
      <c r="AB31">
        <v>1.8660008293004047E-2</v>
      </c>
      <c r="AC31">
        <v>369.04406820163467</v>
      </c>
      <c r="AD31">
        <v>1.8547374505827371E-2</v>
      </c>
    </row>
    <row r="32" spans="2:30" x14ac:dyDescent="0.15">
      <c r="B32" t="s">
        <v>116</v>
      </c>
      <c r="C32">
        <v>1193</v>
      </c>
      <c r="D32">
        <v>6.4031242374279129</v>
      </c>
      <c r="E32" s="36">
        <f t="shared" si="3"/>
        <v>162.58715090627626</v>
      </c>
      <c r="F32" s="36">
        <f t="shared" si="0"/>
        <v>580.37260839690691</v>
      </c>
      <c r="G32">
        <v>2.0649675081776007E-3</v>
      </c>
      <c r="H32">
        <v>0.13066974335204329</v>
      </c>
      <c r="I32">
        <v>7.0049207479620365E-3</v>
      </c>
      <c r="J32">
        <v>1.7496776867535833E-2</v>
      </c>
      <c r="M32">
        <v>162.53789283374448</v>
      </c>
      <c r="N32">
        <v>2.8357769479606283E-3</v>
      </c>
      <c r="O32">
        <v>181.16572084062898</v>
      </c>
      <c r="P32">
        <v>3.2336213250044456E-3</v>
      </c>
      <c r="Q32">
        <v>163.41514487139659</v>
      </c>
      <c r="R32">
        <v>0.14125684636924277</v>
      </c>
      <c r="S32">
        <f t="shared" si="1"/>
        <v>3.4496852659311275</v>
      </c>
      <c r="T32">
        <v>169.37743179606434</v>
      </c>
      <c r="U32">
        <v>0.15127136605046237</v>
      </c>
      <c r="V32">
        <f t="shared" si="2"/>
        <v>3.6942535249405033</v>
      </c>
      <c r="W32">
        <v>162.05632893155379</v>
      </c>
      <c r="X32">
        <v>8.6387907788786616E-3</v>
      </c>
      <c r="Y32">
        <v>164.37743179606605</v>
      </c>
      <c r="Z32">
        <v>1.1982508096349698E-2</v>
      </c>
      <c r="AA32">
        <v>211.90566231279703</v>
      </c>
      <c r="AB32">
        <v>1.8701054290174452E-2</v>
      </c>
      <c r="AC32">
        <v>375.44719243907258</v>
      </c>
      <c r="AD32">
        <v>1.8871743992568191E-2</v>
      </c>
    </row>
    <row r="33" spans="2:30" x14ac:dyDescent="0.15">
      <c r="B33" t="s">
        <v>117</v>
      </c>
      <c r="C33">
        <v>1194</v>
      </c>
      <c r="D33">
        <v>5.8309518948475532</v>
      </c>
      <c r="E33" s="36">
        <f t="shared" si="3"/>
        <v>168.41810280112381</v>
      </c>
      <c r="F33" s="36">
        <f t="shared" si="0"/>
        <v>574.54165650205937</v>
      </c>
      <c r="G33">
        <v>2.0400465278294171E-3</v>
      </c>
      <c r="H33">
        <v>0.13226383125131097</v>
      </c>
      <c r="I33">
        <v>7.4488919604579519E-3</v>
      </c>
      <c r="J33">
        <v>1.728373164730141E-2</v>
      </c>
      <c r="M33">
        <v>168.94101707117687</v>
      </c>
      <c r="N33">
        <v>2.7602447354054217E-3</v>
      </c>
      <c r="O33">
        <v>187.5688450780624</v>
      </c>
      <c r="P33">
        <v>3.2101754499655891E-3</v>
      </c>
      <c r="Q33">
        <v>169.24609676624414</v>
      </c>
      <c r="R33">
        <v>0.14072248290252573</v>
      </c>
      <c r="S33">
        <f t="shared" si="1"/>
        <v>3.4366353796766442</v>
      </c>
      <c r="T33">
        <v>175.78055603349776</v>
      </c>
      <c r="U33">
        <v>0.14970123145745037</v>
      </c>
      <c r="V33">
        <f t="shared" si="2"/>
        <v>3.6559086920331927</v>
      </c>
      <c r="W33">
        <v>167.88728082639525</v>
      </c>
      <c r="X33">
        <v>8.5964983362783187E-3</v>
      </c>
      <c r="Y33">
        <v>169.37743179606434</v>
      </c>
      <c r="Z33">
        <v>1.1794642657201699E-2</v>
      </c>
      <c r="AA33">
        <v>218.30878655023051</v>
      </c>
      <c r="AB33">
        <v>1.8413956215153432E-2</v>
      </c>
      <c r="AC33">
        <v>441.43056556501244</v>
      </c>
      <c r="AD33">
        <v>1.8870729884769729E-2</v>
      </c>
    </row>
    <row r="34" spans="2:30" x14ac:dyDescent="0.15">
      <c r="B34" t="s">
        <v>118</v>
      </c>
      <c r="C34">
        <v>1195</v>
      </c>
      <c r="D34">
        <v>5.8309518948475532</v>
      </c>
      <c r="E34" s="36">
        <f t="shared" si="3"/>
        <v>174.24905469597135</v>
      </c>
      <c r="F34" s="36">
        <f t="shared" si="0"/>
        <v>568.71070460721182</v>
      </c>
      <c r="G34">
        <v>2.1187340982463856E-3</v>
      </c>
      <c r="H34">
        <v>0.13252370083751683</v>
      </c>
      <c r="I34">
        <v>7.5596388017567925E-3</v>
      </c>
      <c r="J34">
        <v>1.7732601488916491E-2</v>
      </c>
      <c r="M34">
        <v>174.77196896602442</v>
      </c>
      <c r="N34">
        <v>2.862423496367054E-3</v>
      </c>
      <c r="O34">
        <v>193.39979697290994</v>
      </c>
      <c r="P34">
        <v>3.1366564425302102E-3</v>
      </c>
      <c r="Q34">
        <v>175.64922100367647</v>
      </c>
      <c r="R34">
        <v>0.14072309318901308</v>
      </c>
      <c r="S34">
        <f t="shared" si="1"/>
        <v>3.4366502837068382</v>
      </c>
      <c r="T34">
        <v>181.16572084062898</v>
      </c>
      <c r="U34">
        <v>0.15034098677747168</v>
      </c>
      <c r="V34">
        <f t="shared" si="2"/>
        <v>3.6715323914007238</v>
      </c>
      <c r="W34">
        <v>174.29040506382873</v>
      </c>
      <c r="X34">
        <v>8.8622330599355415E-3</v>
      </c>
      <c r="Y34">
        <v>175.78055603349776</v>
      </c>
      <c r="Z34">
        <v>1.1685574133422926E-2</v>
      </c>
      <c r="AA34">
        <v>224.13973844507805</v>
      </c>
      <c r="AB34">
        <v>1.8487118511886631E-2</v>
      </c>
      <c r="AC34">
        <v>447.26151745985999</v>
      </c>
      <c r="AD34">
        <v>1.8522480917790626E-2</v>
      </c>
    </row>
    <row r="35" spans="2:30" x14ac:dyDescent="0.15">
      <c r="B35" t="s">
        <v>119</v>
      </c>
      <c r="C35">
        <v>1196</v>
      </c>
      <c r="D35">
        <v>5.8309518948414594</v>
      </c>
      <c r="E35" s="36">
        <f t="shared" si="3"/>
        <v>180.08000659081281</v>
      </c>
      <c r="F35" s="36">
        <f t="shared" si="0"/>
        <v>562.87975271237042</v>
      </c>
      <c r="G35">
        <v>2.2248062901936462E-3</v>
      </c>
      <c r="H35">
        <v>0.13322480463660402</v>
      </c>
      <c r="I35">
        <v>7.7020835222641757E-3</v>
      </c>
      <c r="J35">
        <v>1.7781390566553694E-2</v>
      </c>
      <c r="M35">
        <v>181.17509320345783</v>
      </c>
      <c r="N35">
        <v>2.676273030709692E-3</v>
      </c>
      <c r="O35">
        <v>199.80292121034233</v>
      </c>
      <c r="P35">
        <v>2.9479561329494473E-3</v>
      </c>
      <c r="Q35">
        <v>181.48017289852402</v>
      </c>
      <c r="R35">
        <v>0.14086504843164871</v>
      </c>
      <c r="S35">
        <f t="shared" si="1"/>
        <v>3.4401170247642008</v>
      </c>
      <c r="T35">
        <v>187.5688450780624</v>
      </c>
      <c r="U35">
        <v>0.14981014534508849</v>
      </c>
      <c r="V35">
        <f t="shared" si="2"/>
        <v>3.6585685180387824</v>
      </c>
      <c r="W35">
        <v>180.12135695867627</v>
      </c>
      <c r="X35">
        <v>8.775105505090721E-3</v>
      </c>
      <c r="Y35">
        <v>181.16572084062898</v>
      </c>
      <c r="Z35">
        <v>1.1757139786219313E-2</v>
      </c>
      <c r="AA35">
        <v>230.54286268250596</v>
      </c>
      <c r="AB35">
        <v>1.8522480917790626E-2</v>
      </c>
      <c r="AC35">
        <v>453.66464169728789</v>
      </c>
      <c r="AD35">
        <v>1.8487118511886631E-2</v>
      </c>
    </row>
    <row r="36" spans="2:30" x14ac:dyDescent="0.15">
      <c r="B36" t="s">
        <v>120</v>
      </c>
      <c r="C36">
        <v>1197</v>
      </c>
      <c r="D36">
        <v>6.4031242374334605</v>
      </c>
      <c r="E36" s="36">
        <f t="shared" si="3"/>
        <v>186.48313082824629</v>
      </c>
      <c r="F36" s="36">
        <f t="shared" si="0"/>
        <v>556.47662847493689</v>
      </c>
      <c r="G36">
        <v>2.2543393447136818E-3</v>
      </c>
      <c r="H36">
        <v>0.13408065653482626</v>
      </c>
      <c r="I36">
        <v>7.7686733737964125E-3</v>
      </c>
      <c r="J36">
        <v>1.8069255772559918E-2</v>
      </c>
      <c r="M36">
        <v>186.560258010589</v>
      </c>
      <c r="N36">
        <v>2.703044422153183E-3</v>
      </c>
      <c r="O36">
        <v>205.63387310518988</v>
      </c>
      <c r="P36">
        <v>3.1530877175730012E-3</v>
      </c>
      <c r="Q36">
        <v>187.88329713595749</v>
      </c>
      <c r="R36">
        <v>0.14263359331440845</v>
      </c>
      <c r="S36">
        <f t="shared" si="1"/>
        <v>3.4833073081452022</v>
      </c>
      <c r="T36">
        <v>193.39979697290994</v>
      </c>
      <c r="U36">
        <v>0.1497929972832962</v>
      </c>
      <c r="V36">
        <f t="shared" si="2"/>
        <v>3.6581497389309048</v>
      </c>
      <c r="W36">
        <v>186.52448119610864</v>
      </c>
      <c r="X36">
        <v>8.8406700857042095E-3</v>
      </c>
      <c r="Y36">
        <v>187.5688450780624</v>
      </c>
      <c r="Z36">
        <v>1.1629644219690056E-2</v>
      </c>
      <c r="AA36">
        <v>236.3738145773535</v>
      </c>
      <c r="AB36">
        <v>1.8870729884769729E-2</v>
      </c>
      <c r="AC36">
        <v>459.49559359213544</v>
      </c>
      <c r="AD36">
        <v>1.8413956215153432E-2</v>
      </c>
    </row>
    <row r="37" spans="2:30" x14ac:dyDescent="0.15">
      <c r="B37" t="s">
        <v>121</v>
      </c>
      <c r="C37">
        <v>1198</v>
      </c>
      <c r="D37">
        <v>5.8309518948414594</v>
      </c>
      <c r="E37" s="36">
        <f t="shared" si="3"/>
        <v>192.31408272308775</v>
      </c>
      <c r="F37" s="36">
        <f t="shared" si="0"/>
        <v>550.64567658009548</v>
      </c>
      <c r="G37">
        <v>2.4590099718052641E-3</v>
      </c>
      <c r="H37">
        <v>0.13479022940839697</v>
      </c>
      <c r="I37">
        <v>8.0002275497948454E-3</v>
      </c>
      <c r="J37">
        <v>1.8330385700348131E-2</v>
      </c>
      <c r="M37">
        <v>192.96338224802247</v>
      </c>
      <c r="N37">
        <v>2.8094480135078272E-3</v>
      </c>
      <c r="O37">
        <v>212.03699734262329</v>
      </c>
      <c r="P37">
        <v>3.2089297349064093E-3</v>
      </c>
      <c r="Q37">
        <v>193.26846194308865</v>
      </c>
      <c r="R37">
        <v>0.14229173022010036</v>
      </c>
      <c r="S37">
        <f t="shared" si="1"/>
        <v>3.4749585441049979</v>
      </c>
      <c r="T37">
        <v>199.80292121034233</v>
      </c>
      <c r="U37">
        <v>0.14933899313884497</v>
      </c>
      <c r="V37">
        <f t="shared" si="2"/>
        <v>3.647062337165675</v>
      </c>
      <c r="W37">
        <v>192.35543309095618</v>
      </c>
      <c r="X37">
        <v>9.1350788109601268E-3</v>
      </c>
      <c r="Y37">
        <v>193.39979697290994</v>
      </c>
      <c r="Z37">
        <v>1.1619916009249161E-2</v>
      </c>
      <c r="AC37">
        <v>465.89871782956891</v>
      </c>
      <c r="AD37">
        <v>1.8701054290174452E-2</v>
      </c>
    </row>
    <row r="38" spans="2:30" x14ac:dyDescent="0.15">
      <c r="B38" t="s">
        <v>122</v>
      </c>
      <c r="C38">
        <v>1199</v>
      </c>
      <c r="D38">
        <v>6.4031242374378996</v>
      </c>
      <c r="E38" s="36">
        <f t="shared" si="3"/>
        <v>198.71720696052566</v>
      </c>
      <c r="F38" s="36">
        <f t="shared" si="0"/>
        <v>544.24255234265752</v>
      </c>
      <c r="G38">
        <v>2.3277619381764478E-3</v>
      </c>
      <c r="H38">
        <v>0.13591147639826709</v>
      </c>
      <c r="I38">
        <v>7.8887349968933262E-3</v>
      </c>
      <c r="J38">
        <v>1.8475844429263054E-2</v>
      </c>
      <c r="M38">
        <v>198.79433414286393</v>
      </c>
      <c r="N38">
        <v>2.8887815892545306E-3</v>
      </c>
      <c r="O38">
        <v>217.8679492374647</v>
      </c>
      <c r="P38">
        <v>3.176030192938193E-3</v>
      </c>
      <c r="Q38">
        <v>199.67158618052213</v>
      </c>
      <c r="R38">
        <v>0.14347485731316564</v>
      </c>
      <c r="S38">
        <f t="shared" si="1"/>
        <v>3.5038521248805625</v>
      </c>
      <c r="T38">
        <v>205.63387310518988</v>
      </c>
      <c r="U38">
        <v>0.14961900565177508</v>
      </c>
      <c r="V38">
        <f t="shared" si="2"/>
        <v>3.6539006254678674</v>
      </c>
      <c r="W38">
        <v>198.75855732838963</v>
      </c>
      <c r="X38">
        <v>9.0995748194628231E-3</v>
      </c>
      <c r="Y38">
        <v>199.80292121034233</v>
      </c>
      <c r="Z38">
        <v>1.1844131882233601E-2</v>
      </c>
      <c r="AC38">
        <v>471.72966972441037</v>
      </c>
      <c r="AD38">
        <v>1.8660008293004047E-2</v>
      </c>
    </row>
    <row r="39" spans="2:30" x14ac:dyDescent="0.15">
      <c r="B39" t="s">
        <v>123</v>
      </c>
      <c r="C39">
        <v>1200</v>
      </c>
      <c r="D39">
        <v>5.8309518948475532</v>
      </c>
      <c r="E39" s="36">
        <f t="shared" si="3"/>
        <v>204.5481588553732</v>
      </c>
      <c r="F39" s="36">
        <f t="shared" si="0"/>
        <v>538.41160044780997</v>
      </c>
      <c r="G39">
        <v>2.405421461552512E-3</v>
      </c>
      <c r="H39">
        <v>0.13709485898788898</v>
      </c>
      <c r="I39">
        <v>8.1333971589538871E-3</v>
      </c>
      <c r="J39">
        <v>1.8432431020404622E-2</v>
      </c>
      <c r="M39">
        <v>205.19745838029741</v>
      </c>
      <c r="N39">
        <v>2.7012410897468125E-3</v>
      </c>
      <c r="O39">
        <v>223.69890113231224</v>
      </c>
      <c r="P39">
        <v>3.3599536446982932E-3</v>
      </c>
      <c r="Q39">
        <v>205.50253807536359</v>
      </c>
      <c r="R39">
        <v>0.14387315170560397</v>
      </c>
      <c r="S39">
        <f t="shared" si="1"/>
        <v>3.5135790183544962</v>
      </c>
      <c r="T39">
        <v>212.03699734262329</v>
      </c>
      <c r="U39">
        <v>0.15040595012958533</v>
      </c>
      <c r="V39">
        <f t="shared" si="2"/>
        <v>3.6731188852548065</v>
      </c>
      <c r="W39">
        <v>204.14372213552079</v>
      </c>
      <c r="X39">
        <v>9.1013708899469522E-3</v>
      </c>
      <c r="Y39">
        <v>205.63387310518988</v>
      </c>
      <c r="Z39">
        <v>1.1775952699174388E-2</v>
      </c>
      <c r="AC39">
        <v>478.13279396184384</v>
      </c>
      <c r="AD39">
        <v>1.838887350311097E-2</v>
      </c>
    </row>
    <row r="40" spans="2:30" x14ac:dyDescent="0.15">
      <c r="B40" t="s">
        <v>124</v>
      </c>
      <c r="C40">
        <v>1201</v>
      </c>
      <c r="D40">
        <v>6.4031242374279129</v>
      </c>
      <c r="E40" s="36">
        <f t="shared" si="3"/>
        <v>210.95128309280111</v>
      </c>
      <c r="F40" s="36">
        <f t="shared" si="0"/>
        <v>532.00847621038213</v>
      </c>
      <c r="G40">
        <v>2.4615326254676011E-3</v>
      </c>
      <c r="H40">
        <v>0.13710278947781357</v>
      </c>
      <c r="I40">
        <v>8.2561183896027058E-3</v>
      </c>
      <c r="J40">
        <v>1.8796731742020869E-2</v>
      </c>
      <c r="M40">
        <v>211.02841027514495</v>
      </c>
      <c r="N40">
        <v>2.9311058835926381E-3</v>
      </c>
      <c r="O40">
        <v>230.10202536974566</v>
      </c>
      <c r="P40">
        <v>3.4694851693263216E-3</v>
      </c>
      <c r="Q40">
        <v>211.90566231279706</v>
      </c>
      <c r="R40">
        <v>0.14449758662503656</v>
      </c>
      <c r="S40">
        <f t="shared" si="1"/>
        <v>3.5288285725988882</v>
      </c>
      <c r="T40">
        <v>217.8679492374647</v>
      </c>
      <c r="U40">
        <v>0.15053273059405226</v>
      </c>
      <c r="V40">
        <f t="shared" si="2"/>
        <v>3.6762150374875717</v>
      </c>
      <c r="W40">
        <v>210.54684637295426</v>
      </c>
      <c r="X40">
        <v>9.2991668033714763E-3</v>
      </c>
      <c r="Y40">
        <v>212.03699734262329</v>
      </c>
      <c r="Z40">
        <v>1.1926726700622191E-2</v>
      </c>
      <c r="AC40">
        <v>532.00847621038213</v>
      </c>
      <c r="AD40">
        <v>1.8796731742020869E-2</v>
      </c>
    </row>
    <row r="41" spans="2:30" x14ac:dyDescent="0.15">
      <c r="B41" t="s">
        <v>125</v>
      </c>
      <c r="C41">
        <v>1202</v>
      </c>
      <c r="D41">
        <v>5.3851648071377864</v>
      </c>
      <c r="E41" s="36">
        <f t="shared" si="3"/>
        <v>216.33644789993889</v>
      </c>
      <c r="F41" s="36">
        <f t="shared" si="0"/>
        <v>526.62331140324432</v>
      </c>
      <c r="G41">
        <v>2.4907656221764556E-3</v>
      </c>
      <c r="H41">
        <v>0.13850291895138886</v>
      </c>
      <c r="I41">
        <v>8.4039993753227734E-3</v>
      </c>
      <c r="J41">
        <v>1.9454543526807411E-2</v>
      </c>
      <c r="M41">
        <v>217.43153451257285</v>
      </c>
      <c r="N41">
        <v>3.0275824788205691E-3</v>
      </c>
      <c r="O41">
        <v>235.93297726458712</v>
      </c>
      <c r="P41">
        <v>3.2047172697610505E-3</v>
      </c>
      <c r="Q41">
        <v>217.73661420764461</v>
      </c>
      <c r="R41">
        <v>0.14497323951208074</v>
      </c>
      <c r="S41">
        <f t="shared" si="1"/>
        <v>3.5404446662489244</v>
      </c>
      <c r="T41">
        <v>223.69890113231224</v>
      </c>
      <c r="U41">
        <v>0.14991491059135198</v>
      </c>
      <c r="V41">
        <f t="shared" si="2"/>
        <v>3.6611270285514133</v>
      </c>
      <c r="W41">
        <v>216.37779826779573</v>
      </c>
      <c r="X41">
        <v>9.3009827258126523E-3</v>
      </c>
      <c r="Y41">
        <v>217.8679492374647</v>
      </c>
      <c r="Z41">
        <v>1.1846487555752086E-2</v>
      </c>
      <c r="AC41">
        <v>538.41160044780997</v>
      </c>
      <c r="AD41">
        <v>1.8432431020404622E-2</v>
      </c>
    </row>
    <row r="42" spans="2:30" x14ac:dyDescent="0.15">
      <c r="B42" t="s">
        <v>126</v>
      </c>
      <c r="C42">
        <v>1203</v>
      </c>
      <c r="D42">
        <v>6.4031242374334605</v>
      </c>
      <c r="E42" s="36">
        <f t="shared" si="3"/>
        <v>222.73957213737236</v>
      </c>
      <c r="F42" s="36">
        <f t="shared" si="0"/>
        <v>520.22018716581078</v>
      </c>
      <c r="G42">
        <v>2.7575348073155446E-3</v>
      </c>
      <c r="H42">
        <v>0.14120207729064418</v>
      </c>
      <c r="I42">
        <v>8.6387907788786616E-3</v>
      </c>
      <c r="J42">
        <v>3.6131242341367151E-2</v>
      </c>
      <c r="M42">
        <v>223.2624864074204</v>
      </c>
      <c r="N42">
        <v>2.8804265297639469E-3</v>
      </c>
      <c r="O42">
        <v>242.3361015020206</v>
      </c>
      <c r="P42">
        <v>3.3385717782218097E-3</v>
      </c>
      <c r="Q42">
        <v>224.13973844507251</v>
      </c>
      <c r="R42">
        <v>0.14348770002556319</v>
      </c>
      <c r="S42">
        <f t="shared" si="1"/>
        <v>3.504165761471433</v>
      </c>
      <c r="T42">
        <v>230.10202536974566</v>
      </c>
      <c r="U42">
        <v>0.15096365019430275</v>
      </c>
      <c r="V42">
        <f t="shared" si="2"/>
        <v>3.6867386831301996</v>
      </c>
      <c r="W42">
        <v>222.7809225052292</v>
      </c>
      <c r="X42">
        <v>9.3157910178450678E-3</v>
      </c>
      <c r="Y42">
        <v>223.69890113231224</v>
      </c>
      <c r="Z42">
        <v>1.1879829821501276E-2</v>
      </c>
      <c r="AC42">
        <v>544.24255234265752</v>
      </c>
      <c r="AD42">
        <v>1.8475844429263054E-2</v>
      </c>
    </row>
    <row r="43" spans="2:30" x14ac:dyDescent="0.15">
      <c r="B43" t="s">
        <v>127</v>
      </c>
      <c r="C43">
        <v>1204</v>
      </c>
      <c r="D43">
        <v>5.8309518948414594</v>
      </c>
      <c r="E43" s="36">
        <f t="shared" si="3"/>
        <v>228.57052403221383</v>
      </c>
      <c r="F43" s="36">
        <f t="shared" si="0"/>
        <v>514.38923527096938</v>
      </c>
      <c r="G43">
        <v>2.7003950278472648E-3</v>
      </c>
      <c r="H43">
        <v>0.13997541499124372</v>
      </c>
      <c r="I43">
        <v>8.5964983362783187E-3</v>
      </c>
      <c r="J43">
        <v>2.9759282807378752E-2</v>
      </c>
      <c r="M43">
        <v>229.09343830226794</v>
      </c>
      <c r="N43">
        <v>2.8906218800594055E-3</v>
      </c>
      <c r="O43">
        <v>254.12439054658631</v>
      </c>
      <c r="P43">
        <v>3.4175980591972244E-3</v>
      </c>
      <c r="Q43">
        <v>229.97069033992005</v>
      </c>
      <c r="R43">
        <v>0.14595943163353922</v>
      </c>
      <c r="S43">
        <f t="shared" si="1"/>
        <v>3.5645288258363457</v>
      </c>
      <c r="T43">
        <v>235.93297726458712</v>
      </c>
      <c r="U43">
        <v>0.15135139822450019</v>
      </c>
      <c r="V43">
        <f t="shared" si="2"/>
        <v>3.696208020022866</v>
      </c>
      <c r="W43">
        <v>228.61187440007674</v>
      </c>
      <c r="X43">
        <v>9.3512424277987366E-3</v>
      </c>
      <c r="Y43">
        <v>230.10202536974566</v>
      </c>
      <c r="Z43">
        <v>1.2062657180622096E-2</v>
      </c>
    </row>
    <row r="44" spans="2:30" x14ac:dyDescent="0.15">
      <c r="B44" t="s">
        <v>128</v>
      </c>
      <c r="C44">
        <v>1205</v>
      </c>
      <c r="D44">
        <v>6.4031242374334605</v>
      </c>
      <c r="E44" s="36">
        <f t="shared" si="3"/>
        <v>234.9736482696473</v>
      </c>
      <c r="F44" s="36">
        <f t="shared" si="0"/>
        <v>507.98611103353591</v>
      </c>
      <c r="G44">
        <v>2.9069218718631644E-3</v>
      </c>
      <c r="H44">
        <v>0.14125684636924277</v>
      </c>
      <c r="I44">
        <v>8.8622330599355415E-3</v>
      </c>
      <c r="J44">
        <v>3.8193055298611389E-2</v>
      </c>
      <c r="M44">
        <v>241.32751443454731</v>
      </c>
      <c r="N44">
        <v>3.2107572193679794E-3</v>
      </c>
      <c r="O44">
        <v>259.95534244143386</v>
      </c>
      <c r="P44">
        <v>3.2598295812946072E-3</v>
      </c>
      <c r="Q44">
        <v>235.8016422347676</v>
      </c>
      <c r="R44">
        <v>0.1454880250000645</v>
      </c>
      <c r="S44">
        <f t="shared" si="1"/>
        <v>3.5530164315024875</v>
      </c>
      <c r="T44">
        <v>242.3361015020206</v>
      </c>
      <c r="U44">
        <v>0.15220857778280084</v>
      </c>
      <c r="V44">
        <f t="shared" si="2"/>
        <v>3.7171415164765351</v>
      </c>
      <c r="W44">
        <v>235.01499863750465</v>
      </c>
      <c r="X44">
        <v>9.4347291347471815E-3</v>
      </c>
      <c r="Y44">
        <v>235.93297726458712</v>
      </c>
      <c r="Z44">
        <v>1.210274249582074E-2</v>
      </c>
    </row>
    <row r="45" spans="2:30" x14ac:dyDescent="0.15">
      <c r="B45" t="s">
        <v>129</v>
      </c>
      <c r="C45">
        <v>1206</v>
      </c>
      <c r="D45">
        <v>5.8309518948475532</v>
      </c>
      <c r="E45" s="36">
        <f t="shared" si="3"/>
        <v>240.80460016449484</v>
      </c>
      <c r="F45" s="36">
        <f t="shared" si="0"/>
        <v>502.15515913868836</v>
      </c>
      <c r="G45">
        <v>2.8357769479606283E-3</v>
      </c>
      <c r="H45">
        <v>0.14072248290252573</v>
      </c>
      <c r="I45">
        <v>8.775105505090721E-3</v>
      </c>
      <c r="J45">
        <v>2.6513594613676299E-2</v>
      </c>
      <c r="M45">
        <v>271.62661859394524</v>
      </c>
      <c r="N45">
        <v>3.0992499583430682E-3</v>
      </c>
      <c r="O45">
        <v>278.59254281114721</v>
      </c>
      <c r="P45">
        <v>3.2629488408012913E-3</v>
      </c>
      <c r="Q45">
        <v>241.63259412960906</v>
      </c>
      <c r="R45">
        <v>0.14661381926075887</v>
      </c>
      <c r="S45">
        <f t="shared" si="1"/>
        <v>3.5805098661458987</v>
      </c>
      <c r="T45">
        <v>247.72126630915841</v>
      </c>
      <c r="U45">
        <v>0.15293882585634005</v>
      </c>
      <c r="V45">
        <f t="shared" si="2"/>
        <v>3.7349751725754254</v>
      </c>
      <c r="W45">
        <v>240.84595053235219</v>
      </c>
      <c r="X45">
        <v>9.6868749881387911E-3</v>
      </c>
      <c r="Y45">
        <v>242.3361015020206</v>
      </c>
      <c r="Z45">
        <v>1.1896450235164212E-2</v>
      </c>
    </row>
    <row r="46" spans="2:30" x14ac:dyDescent="0.15">
      <c r="B46" t="s">
        <v>130</v>
      </c>
      <c r="C46">
        <v>1207</v>
      </c>
      <c r="D46">
        <v>6.403124237432352</v>
      </c>
      <c r="E46" s="36">
        <f t="shared" si="3"/>
        <v>247.20772440192721</v>
      </c>
      <c r="F46" s="36">
        <f t="shared" si="0"/>
        <v>495.75203490125602</v>
      </c>
      <c r="G46">
        <v>2.7602447354054217E-3</v>
      </c>
      <c r="H46">
        <v>0.14072309318901308</v>
      </c>
      <c r="I46">
        <v>8.8406700857042095E-3</v>
      </c>
      <c r="J46">
        <v>2.3137734347682321E-2</v>
      </c>
      <c r="M46">
        <v>277.45757048879278</v>
      </c>
      <c r="N46">
        <v>3.1480226189881878E-3</v>
      </c>
      <c r="O46">
        <v>284.42349470598867</v>
      </c>
      <c r="P46">
        <v>3.2900636632067766E-3</v>
      </c>
      <c r="Q46">
        <v>248.03571836704697</v>
      </c>
      <c r="R46">
        <v>0.14789078576720677</v>
      </c>
      <c r="S46">
        <f t="shared" si="1"/>
        <v>3.6116951336611169</v>
      </c>
      <c r="T46">
        <v>254.12439054658631</v>
      </c>
      <c r="U46">
        <v>0.15175280965299587</v>
      </c>
      <c r="V46">
        <f t="shared" si="2"/>
        <v>3.706011035777856</v>
      </c>
      <c r="W46">
        <v>246.67690242719974</v>
      </c>
      <c r="X46">
        <v>9.5278433916255768E-3</v>
      </c>
      <c r="Y46">
        <v>247.72126630915841</v>
      </c>
      <c r="Z46">
        <v>1.2450098161063279E-2</v>
      </c>
    </row>
    <row r="47" spans="2:30" x14ac:dyDescent="0.15">
      <c r="B47" t="s">
        <v>131</v>
      </c>
      <c r="C47">
        <v>1208</v>
      </c>
      <c r="D47">
        <v>5.8309518948475532</v>
      </c>
      <c r="E47" s="36">
        <f t="shared" si="3"/>
        <v>253.03867629677475</v>
      </c>
      <c r="F47" s="36">
        <f t="shared" si="0"/>
        <v>489.92108300640848</v>
      </c>
      <c r="G47">
        <v>2.862423496367054E-3</v>
      </c>
      <c r="H47">
        <v>0.14086504843164871</v>
      </c>
      <c r="I47">
        <v>9.1350788109601268E-3</v>
      </c>
      <c r="J47">
        <v>2.0084255619760058E-2</v>
      </c>
      <c r="M47">
        <v>283.86069472622512</v>
      </c>
      <c r="N47">
        <v>3.122413816306431E-3</v>
      </c>
      <c r="O47">
        <v>290.25444660083622</v>
      </c>
      <c r="P47">
        <v>3.3656134131663448E-3</v>
      </c>
      <c r="Q47">
        <v>253.86667026189451</v>
      </c>
      <c r="R47">
        <v>0.14831500119805813</v>
      </c>
      <c r="S47">
        <f t="shared" si="1"/>
        <v>3.622055054323392</v>
      </c>
      <c r="T47">
        <v>259.95534244143386</v>
      </c>
      <c r="U47">
        <v>0.14977504085982721</v>
      </c>
      <c r="V47">
        <f t="shared" si="2"/>
        <v>3.6577112185259688</v>
      </c>
      <c r="W47">
        <v>252.5078543220412</v>
      </c>
      <c r="X47">
        <v>9.5341246590868994E-3</v>
      </c>
      <c r="Y47">
        <v>254.12439054658631</v>
      </c>
      <c r="Z47">
        <v>1.2063665307648507E-2</v>
      </c>
    </row>
    <row r="48" spans="2:30" x14ac:dyDescent="0.15">
      <c r="B48" t="s">
        <v>132</v>
      </c>
      <c r="C48">
        <v>1209</v>
      </c>
      <c r="D48">
        <v>6.4031242374334605</v>
      </c>
      <c r="E48" s="36">
        <f t="shared" si="3"/>
        <v>259.4418005342082</v>
      </c>
      <c r="F48" s="36">
        <f t="shared" si="0"/>
        <v>483.51795876897501</v>
      </c>
      <c r="G48">
        <v>2.676273030709692E-3</v>
      </c>
      <c r="H48">
        <v>0.14263359331440845</v>
      </c>
      <c r="I48">
        <v>9.0995748194628231E-3</v>
      </c>
      <c r="J48">
        <v>1.9057875531913061E-2</v>
      </c>
      <c r="M48">
        <v>289.24585953336026</v>
      </c>
      <c r="N48">
        <v>3.188525125280083E-3</v>
      </c>
      <c r="O48">
        <v>296.08539849568376</v>
      </c>
      <c r="P48">
        <v>3.2323992462775933E-3</v>
      </c>
      <c r="Q48">
        <v>259.69762215673597</v>
      </c>
      <c r="R48">
        <v>0.1482582716541499</v>
      </c>
      <c r="S48">
        <f t="shared" si="1"/>
        <v>3.6206696413201054</v>
      </c>
      <c r="T48">
        <v>266.35846667886619</v>
      </c>
      <c r="U48">
        <v>0.15127100199851609</v>
      </c>
      <c r="V48">
        <f t="shared" si="2"/>
        <v>3.6942446342943689</v>
      </c>
      <c r="W48">
        <v>258.91097855947908</v>
      </c>
      <c r="X48">
        <v>1.0067599608458242E-2</v>
      </c>
      <c r="Y48">
        <v>259.95534244143386</v>
      </c>
      <c r="Z48">
        <v>1.1976867221415936E-2</v>
      </c>
    </row>
    <row r="49" spans="2:26" x14ac:dyDescent="0.15">
      <c r="B49" t="s">
        <v>133</v>
      </c>
      <c r="C49">
        <v>1210</v>
      </c>
      <c r="D49">
        <v>5.3851648071311899</v>
      </c>
      <c r="E49" s="36">
        <f t="shared" si="3"/>
        <v>264.82696534133936</v>
      </c>
      <c r="F49" s="36">
        <f t="shared" si="0"/>
        <v>478.13279396184384</v>
      </c>
      <c r="G49">
        <v>2.703044422153183E-3</v>
      </c>
      <c r="H49">
        <v>0.14229173022010036</v>
      </c>
      <c r="I49">
        <v>9.1013708899469522E-3</v>
      </c>
      <c r="J49">
        <v>1.838887350311097E-2</v>
      </c>
      <c r="M49">
        <v>295.64898377079817</v>
      </c>
      <c r="N49">
        <v>3.1839604326173248E-3</v>
      </c>
      <c r="O49">
        <v>302.48852273311167</v>
      </c>
      <c r="P49">
        <v>3.3133363353917674E-3</v>
      </c>
      <c r="Q49">
        <v>266.10074639416945</v>
      </c>
      <c r="R49">
        <v>0.14637194383489982</v>
      </c>
      <c r="S49">
        <f t="shared" si="1"/>
        <v>3.5746029376378416</v>
      </c>
      <c r="T49">
        <v>272.18941857371374</v>
      </c>
      <c r="U49">
        <v>0.15048337774962689</v>
      </c>
      <c r="V49">
        <f t="shared" si="2"/>
        <v>3.6750097735685334</v>
      </c>
      <c r="W49">
        <v>264.74193045432662</v>
      </c>
      <c r="X49">
        <v>9.8610781134797678E-3</v>
      </c>
      <c r="Y49">
        <v>266.35846667886619</v>
      </c>
      <c r="Z49">
        <v>1.2187202152486511E-2</v>
      </c>
    </row>
    <row r="50" spans="2:26" x14ac:dyDescent="0.15">
      <c r="B50" t="s">
        <v>134</v>
      </c>
      <c r="C50">
        <v>1211</v>
      </c>
      <c r="D50">
        <v>6.4031242374334605</v>
      </c>
      <c r="E50" s="36">
        <f t="shared" si="3"/>
        <v>271.23008957877283</v>
      </c>
      <c r="F50" s="36">
        <f t="shared" si="0"/>
        <v>471.72966972441037</v>
      </c>
      <c r="G50">
        <v>2.8094480135078272E-3</v>
      </c>
      <c r="H50">
        <v>0.14347485731316564</v>
      </c>
      <c r="I50">
        <v>9.2991668033714763E-3</v>
      </c>
      <c r="J50">
        <v>1.8660008293004047E-2</v>
      </c>
      <c r="M50">
        <v>301.47993566563963</v>
      </c>
      <c r="N50">
        <v>3.0557462942264694E-3</v>
      </c>
      <c r="O50">
        <v>308.31947462795921</v>
      </c>
      <c r="P50">
        <v>3.0556732089662211E-3</v>
      </c>
      <c r="Q50">
        <v>272.50387063159735</v>
      </c>
      <c r="R50">
        <v>0.14681657166571657</v>
      </c>
      <c r="S50">
        <f t="shared" si="1"/>
        <v>3.5854613570080578</v>
      </c>
      <c r="T50">
        <v>278.59254281114721</v>
      </c>
      <c r="U50">
        <v>0.15000014583508686</v>
      </c>
      <c r="V50">
        <f t="shared" si="2"/>
        <v>3.6632085897076188</v>
      </c>
      <c r="W50">
        <v>270.57288234916814</v>
      </c>
      <c r="X50">
        <v>1.0042222957291777E-2</v>
      </c>
      <c r="Y50">
        <v>272.18941857371374</v>
      </c>
      <c r="Z50">
        <v>1.196029834838507E-2</v>
      </c>
    </row>
    <row r="51" spans="2:26" x14ac:dyDescent="0.15">
      <c r="B51" t="s">
        <v>135</v>
      </c>
      <c r="C51">
        <v>1212</v>
      </c>
      <c r="D51">
        <v>5.8309518948414594</v>
      </c>
      <c r="E51" s="36">
        <f t="shared" si="3"/>
        <v>277.0610414736143</v>
      </c>
      <c r="F51" s="36">
        <f t="shared" si="0"/>
        <v>465.89871782956891</v>
      </c>
      <c r="G51">
        <v>2.8887815892545306E-3</v>
      </c>
      <c r="H51">
        <v>0.14387315170560397</v>
      </c>
      <c r="I51">
        <v>9.3009827258126523E-3</v>
      </c>
      <c r="J51">
        <v>1.8701054290174452E-2</v>
      </c>
      <c r="M51">
        <v>307.8830599030731</v>
      </c>
      <c r="N51">
        <v>3.2079261938520506E-3</v>
      </c>
      <c r="O51">
        <v>314.72259886539712</v>
      </c>
      <c r="P51">
        <v>3.271037480053893E-3</v>
      </c>
      <c r="Q51">
        <v>278.3348225264449</v>
      </c>
      <c r="R51">
        <v>0.14710002466796107</v>
      </c>
      <c r="S51">
        <f t="shared" si="1"/>
        <v>3.5923836667619566</v>
      </c>
      <c r="T51">
        <v>284.42349470598867</v>
      </c>
      <c r="U51">
        <v>0.15008717078354603</v>
      </c>
      <c r="V51">
        <f t="shared" si="2"/>
        <v>3.6653338578994572</v>
      </c>
      <c r="W51">
        <v>276.97600658660156</v>
      </c>
      <c r="X51">
        <v>1.0070186843848623E-2</v>
      </c>
      <c r="Y51">
        <v>278.59254281114721</v>
      </c>
      <c r="Z51">
        <v>1.201576086724789E-2</v>
      </c>
    </row>
    <row r="52" spans="2:26" x14ac:dyDescent="0.15">
      <c r="B52" t="s">
        <v>136</v>
      </c>
      <c r="C52">
        <v>1213</v>
      </c>
      <c r="D52">
        <v>6.4031242374334605</v>
      </c>
      <c r="E52" s="36">
        <f t="shared" si="3"/>
        <v>283.46416571104777</v>
      </c>
      <c r="F52" s="36">
        <f t="shared" si="0"/>
        <v>459.49559359213544</v>
      </c>
      <c r="G52">
        <v>2.7012410897468125E-3</v>
      </c>
      <c r="H52">
        <v>0.14449758662503656</v>
      </c>
      <c r="I52">
        <v>9.3157910178450678E-3</v>
      </c>
      <c r="J52">
        <v>1.8413956215153432E-2</v>
      </c>
      <c r="M52">
        <v>313.71401179792065</v>
      </c>
      <c r="N52">
        <v>3.0842596045146803E-3</v>
      </c>
      <c r="O52">
        <v>320.55355076023858</v>
      </c>
      <c r="P52">
        <v>3.2429876017518945E-3</v>
      </c>
      <c r="Q52">
        <v>284.16577442129244</v>
      </c>
      <c r="R52">
        <v>0.14733565590098674</v>
      </c>
      <c r="S52">
        <f t="shared" si="1"/>
        <v>3.5981381035461184</v>
      </c>
      <c r="T52">
        <v>290.25444660083622</v>
      </c>
      <c r="U52">
        <v>0.14959521684027974</v>
      </c>
      <c r="V52">
        <f t="shared" si="2"/>
        <v>3.6533196701753008</v>
      </c>
      <c r="W52">
        <v>283.37913082402952</v>
      </c>
      <c r="X52">
        <v>9.9096768655531856E-3</v>
      </c>
      <c r="Y52">
        <v>284.42349470598867</v>
      </c>
      <c r="Z52">
        <v>1.2156663550846899E-2</v>
      </c>
    </row>
    <row r="53" spans="2:26" x14ac:dyDescent="0.15">
      <c r="B53" t="s">
        <v>137</v>
      </c>
      <c r="C53">
        <v>1214</v>
      </c>
      <c r="D53">
        <v>5.8309518948475532</v>
      </c>
      <c r="E53" s="36">
        <f t="shared" si="3"/>
        <v>289.29511760589531</v>
      </c>
      <c r="F53" s="36">
        <f t="shared" si="0"/>
        <v>453.66464169728789</v>
      </c>
      <c r="G53">
        <v>2.9311058835926381E-3</v>
      </c>
      <c r="H53">
        <v>0.14497323951208074</v>
      </c>
      <c r="I53">
        <v>9.3512424277987366E-3</v>
      </c>
      <c r="J53">
        <v>1.8487118511886631E-2</v>
      </c>
      <c r="M53">
        <v>320.11713603534855</v>
      </c>
      <c r="N53">
        <v>3.3463856899061651E-3</v>
      </c>
      <c r="O53">
        <v>326.95667499767205</v>
      </c>
      <c r="P53">
        <v>3.3676160998883467E-3</v>
      </c>
      <c r="Q53">
        <v>290.56889865872478</v>
      </c>
      <c r="R53">
        <v>0.14695407972230629</v>
      </c>
      <c r="S53">
        <f t="shared" si="1"/>
        <v>3.5888194917035219</v>
      </c>
      <c r="T53">
        <v>296.08539849568376</v>
      </c>
      <c r="U53">
        <v>0.15057003520913032</v>
      </c>
      <c r="V53">
        <f t="shared" si="2"/>
        <v>3.677126067177769</v>
      </c>
      <c r="W53">
        <v>289.21008271887706</v>
      </c>
      <c r="X53">
        <v>9.9921761552818431E-3</v>
      </c>
      <c r="Y53">
        <v>290.25444660083622</v>
      </c>
      <c r="Z53">
        <v>1.1817584168778093E-2</v>
      </c>
    </row>
    <row r="54" spans="2:26" x14ac:dyDescent="0.15">
      <c r="B54" t="s">
        <v>138</v>
      </c>
      <c r="C54">
        <v>1215</v>
      </c>
      <c r="D54">
        <v>6.4031242374279129</v>
      </c>
      <c r="E54" s="36">
        <f t="shared" si="3"/>
        <v>295.69824184332322</v>
      </c>
      <c r="F54" s="36">
        <f t="shared" si="0"/>
        <v>447.26151745985999</v>
      </c>
      <c r="G54">
        <v>3.0275824788205691E-3</v>
      </c>
      <c r="H54">
        <v>0.14348770002556319</v>
      </c>
      <c r="I54">
        <v>9.4347291347471815E-3</v>
      </c>
      <c r="J54">
        <v>1.8522480917790626E-2</v>
      </c>
      <c r="M54">
        <v>332.35121216762957</v>
      </c>
      <c r="N54">
        <v>3.0330056526187625E-3</v>
      </c>
      <c r="O54">
        <v>332.34183980480327</v>
      </c>
      <c r="P54">
        <v>3.0330056526187625E-3</v>
      </c>
      <c r="Q54">
        <v>295.95406346585992</v>
      </c>
      <c r="R54">
        <v>0.1497328447955481</v>
      </c>
      <c r="S54">
        <f t="shared" si="1"/>
        <v>3.6566807329603814</v>
      </c>
      <c r="T54">
        <v>302.48852273311167</v>
      </c>
      <c r="U54">
        <v>0.15012216992417765</v>
      </c>
      <c r="V54">
        <f t="shared" si="2"/>
        <v>3.6661885847524238</v>
      </c>
      <c r="W54">
        <v>295.04103461372461</v>
      </c>
      <c r="X54">
        <v>1.0062974613259683E-2</v>
      </c>
      <c r="Y54">
        <v>296.08539849568376</v>
      </c>
      <c r="Z54">
        <v>1.2108838740008062E-2</v>
      </c>
    </row>
    <row r="55" spans="2:26" x14ac:dyDescent="0.15">
      <c r="B55" t="s">
        <v>139</v>
      </c>
      <c r="C55">
        <v>1216</v>
      </c>
      <c r="D55">
        <v>5.8309518948475532</v>
      </c>
      <c r="E55" s="36">
        <f t="shared" si="3"/>
        <v>301.52919373817076</v>
      </c>
      <c r="F55" s="36">
        <f t="shared" si="0"/>
        <v>441.43056556501244</v>
      </c>
      <c r="G55">
        <v>2.8804265297639469E-3</v>
      </c>
      <c r="H55">
        <v>0.14595943163353922</v>
      </c>
      <c r="I55">
        <v>9.6868749881387911E-3</v>
      </c>
      <c r="J55">
        <v>1.8870729884769729E-2</v>
      </c>
      <c r="M55">
        <v>337.73637697476079</v>
      </c>
      <c r="N55">
        <v>3.3676160998883467E-3</v>
      </c>
      <c r="O55">
        <v>344.57591593708429</v>
      </c>
      <c r="P55">
        <v>3.3463856899061651E-3</v>
      </c>
      <c r="Q55">
        <v>302.35718770329783</v>
      </c>
      <c r="R55">
        <v>0.14923228834140451</v>
      </c>
      <c r="S55">
        <f t="shared" si="1"/>
        <v>3.644456460162218</v>
      </c>
      <c r="T55">
        <v>308.31947462795921</v>
      </c>
      <c r="U55">
        <v>0.14995367937137083</v>
      </c>
      <c r="V55">
        <f t="shared" si="2"/>
        <v>3.6620738151507655</v>
      </c>
      <c r="W55">
        <v>301.44415885115689</v>
      </c>
      <c r="X55">
        <v>1.0120138994117647E-2</v>
      </c>
      <c r="Y55">
        <v>302.48852273311167</v>
      </c>
      <c r="Z55">
        <v>1.1926910866664302E-2</v>
      </c>
    </row>
    <row r="56" spans="2:26" x14ac:dyDescent="0.15">
      <c r="B56" t="s">
        <v>140</v>
      </c>
      <c r="C56">
        <v>1217</v>
      </c>
      <c r="D56">
        <v>5.8309518948475532</v>
      </c>
      <c r="E56" s="36">
        <f t="shared" si="3"/>
        <v>307.36014563301831</v>
      </c>
      <c r="F56" s="36">
        <f t="shared" si="0"/>
        <v>435.5996136701649</v>
      </c>
      <c r="G56">
        <v>2.8906218800594055E-3</v>
      </c>
      <c r="H56">
        <v>0.1454880250000645</v>
      </c>
      <c r="I56">
        <v>9.5278433916255768E-3</v>
      </c>
      <c r="J56">
        <v>2.0921097942504286E-2</v>
      </c>
      <c r="M56">
        <v>344.13950121219426</v>
      </c>
      <c r="N56">
        <v>3.2429876017518945E-3</v>
      </c>
      <c r="O56">
        <v>350.97904017451219</v>
      </c>
      <c r="P56">
        <v>3.0842596045146803E-3</v>
      </c>
      <c r="Q56">
        <v>308.18813959813929</v>
      </c>
      <c r="R56">
        <v>0.14922077732863548</v>
      </c>
      <c r="S56">
        <f t="shared" si="1"/>
        <v>3.6441753454965156</v>
      </c>
      <c r="T56">
        <v>314.72259886539712</v>
      </c>
      <c r="U56">
        <v>0.15057696467164033</v>
      </c>
      <c r="V56">
        <f t="shared" si="2"/>
        <v>3.6772952941238324</v>
      </c>
      <c r="Y56">
        <v>308.31947462795921</v>
      </c>
      <c r="Z56">
        <v>1.1774846422265756E-2</v>
      </c>
    </row>
    <row r="57" spans="2:26" x14ac:dyDescent="0.15">
      <c r="B57" t="s">
        <v>141</v>
      </c>
      <c r="C57">
        <v>1218</v>
      </c>
      <c r="D57">
        <v>5.8309518948414594</v>
      </c>
      <c r="E57" s="36">
        <f t="shared" si="3"/>
        <v>313.19109752785977</v>
      </c>
      <c r="F57" s="36">
        <f t="shared" si="0"/>
        <v>429.76866177532344</v>
      </c>
      <c r="G57">
        <v>3.2869631064429165E-3</v>
      </c>
      <c r="H57">
        <v>0.14661381926075887</v>
      </c>
      <c r="I57">
        <v>9.5341246590868994E-3</v>
      </c>
      <c r="J57">
        <v>3.2095171646118921E-2</v>
      </c>
      <c r="M57">
        <v>349.97045310703572</v>
      </c>
      <c r="N57">
        <v>3.271037480053893E-3</v>
      </c>
      <c r="O57">
        <v>356.80999206935974</v>
      </c>
      <c r="P57">
        <v>3.2079261938520506E-3</v>
      </c>
      <c r="Q57">
        <v>314.59126383557276</v>
      </c>
      <c r="R57">
        <v>0.14941916988603424</v>
      </c>
      <c r="S57">
        <f t="shared" si="1"/>
        <v>3.6490203629220064</v>
      </c>
      <c r="T57">
        <v>320.55355076023858</v>
      </c>
      <c r="U57">
        <v>0.14995701650134011</v>
      </c>
      <c r="V57">
        <f t="shared" si="2"/>
        <v>3.6621553124259871</v>
      </c>
    </row>
    <row r="58" spans="2:26" x14ac:dyDescent="0.15">
      <c r="B58" t="s">
        <v>142</v>
      </c>
      <c r="C58">
        <v>1219</v>
      </c>
      <c r="D58">
        <v>6.4031242374378996</v>
      </c>
      <c r="E58" s="36">
        <f t="shared" si="3"/>
        <v>319.59422176529768</v>
      </c>
      <c r="F58" s="36">
        <f t="shared" si="0"/>
        <v>423.36553753788553</v>
      </c>
      <c r="G58">
        <v>3.2107572193679794E-3</v>
      </c>
      <c r="H58">
        <v>0.14789078576720677</v>
      </c>
      <c r="I58">
        <v>1.0067599608458242E-2</v>
      </c>
      <c r="J58">
        <v>5.8734151316818937E-2</v>
      </c>
      <c r="M58">
        <v>356.37357734447363</v>
      </c>
      <c r="N58">
        <v>3.0556732089662211E-3</v>
      </c>
      <c r="O58">
        <v>363.21311630679321</v>
      </c>
      <c r="P58">
        <v>3.0557462942264694E-3</v>
      </c>
      <c r="Q58">
        <v>320.42221573042031</v>
      </c>
      <c r="R58">
        <v>0.14958246763078262</v>
      </c>
      <c r="S58">
        <f t="shared" si="1"/>
        <v>3.6530083170530632</v>
      </c>
      <c r="T58">
        <v>326.95667499767205</v>
      </c>
      <c r="U58">
        <v>0.15017500049213445</v>
      </c>
      <c r="V58">
        <f t="shared" si="2"/>
        <v>3.6674787794336425</v>
      </c>
    </row>
    <row r="59" spans="2:26" x14ac:dyDescent="0.15">
      <c r="B59" t="s">
        <v>143</v>
      </c>
      <c r="C59">
        <v>1220</v>
      </c>
      <c r="D59">
        <v>5.8309518948475532</v>
      </c>
      <c r="E59" s="36">
        <f t="shared" si="3"/>
        <v>325.42517366014522</v>
      </c>
      <c r="F59" s="36">
        <f t="shared" si="0"/>
        <v>417.53458564303799</v>
      </c>
      <c r="G59">
        <v>3.5745236663501608E-3</v>
      </c>
      <c r="H59">
        <v>0.14831500119805813</v>
      </c>
      <c r="I59">
        <v>9.8610781134797678E-3</v>
      </c>
      <c r="J59">
        <v>5.2855237592444627E-2</v>
      </c>
      <c r="M59">
        <v>362.20452923932118</v>
      </c>
      <c r="N59">
        <v>3.3133363353917674E-3</v>
      </c>
      <c r="O59">
        <v>369.04406820163467</v>
      </c>
      <c r="P59">
        <v>3.1839604326173248E-3</v>
      </c>
      <c r="Q59">
        <v>326.82533996784821</v>
      </c>
      <c r="R59">
        <v>0.15068079929590317</v>
      </c>
      <c r="S59">
        <f t="shared" si="1"/>
        <v>3.6798310775751824</v>
      </c>
      <c r="T59">
        <v>332.34183980480327</v>
      </c>
      <c r="U59">
        <v>0.14967383145821064</v>
      </c>
      <c r="V59">
        <f t="shared" si="2"/>
        <v>3.655239546599939</v>
      </c>
    </row>
    <row r="60" spans="2:26" x14ac:dyDescent="0.15">
      <c r="B60" t="s">
        <v>144</v>
      </c>
      <c r="C60">
        <v>1221</v>
      </c>
      <c r="D60">
        <v>5.8309518948414594</v>
      </c>
      <c r="E60" s="36">
        <f t="shared" si="3"/>
        <v>331.25612555498668</v>
      </c>
      <c r="F60" s="36">
        <f t="shared" si="0"/>
        <v>411.70363374819652</v>
      </c>
      <c r="G60">
        <v>3.6489369685939279E-3</v>
      </c>
      <c r="H60">
        <v>0.1482582716541499</v>
      </c>
      <c r="I60">
        <v>1.0042222957291777E-2</v>
      </c>
      <c r="J60">
        <v>5.0884293698306E-2</v>
      </c>
      <c r="M60">
        <v>368.60765347674908</v>
      </c>
      <c r="N60">
        <v>3.2323992462775933E-3</v>
      </c>
      <c r="O60">
        <v>375.44719243907258</v>
      </c>
      <c r="P60">
        <v>3.188525125280083E-3</v>
      </c>
      <c r="Q60">
        <v>332.65629186269575</v>
      </c>
      <c r="R60">
        <v>0.1496345591020028</v>
      </c>
      <c r="S60">
        <f t="shared" si="1"/>
        <v>3.654280461981736</v>
      </c>
      <c r="T60">
        <v>338.74496404223675</v>
      </c>
      <c r="U60">
        <v>0.1496345591020028</v>
      </c>
      <c r="V60">
        <f t="shared" si="2"/>
        <v>3.654280461981736</v>
      </c>
    </row>
    <row r="61" spans="2:26" x14ac:dyDescent="0.15">
      <c r="B61" t="s">
        <v>145</v>
      </c>
      <c r="C61">
        <v>1222</v>
      </c>
      <c r="D61">
        <v>6.4031242374334605</v>
      </c>
      <c r="E61" s="36">
        <f t="shared" si="3"/>
        <v>337.65924979242016</v>
      </c>
      <c r="F61" s="36">
        <f t="shared" si="0"/>
        <v>405.30050951076305</v>
      </c>
      <c r="G61">
        <v>3.4128020734653804E-3</v>
      </c>
      <c r="H61">
        <v>0.14637194383489982</v>
      </c>
      <c r="I61">
        <v>1.0070186843848623E-2</v>
      </c>
      <c r="J61">
        <v>4.2398927245461529E-2</v>
      </c>
      <c r="M61">
        <v>374.43860537159662</v>
      </c>
      <c r="N61">
        <v>3.3656134131663448E-3</v>
      </c>
      <c r="O61">
        <v>380.83235724620772</v>
      </c>
      <c r="P61">
        <v>3.122413816306431E-3</v>
      </c>
      <c r="Q61">
        <v>339.05941610012923</v>
      </c>
      <c r="R61">
        <v>0.14967383145821064</v>
      </c>
      <c r="S61">
        <f t="shared" si="1"/>
        <v>3.655239546599939</v>
      </c>
      <c r="T61">
        <v>344.57591593708429</v>
      </c>
      <c r="U61">
        <v>0.15068079929590317</v>
      </c>
      <c r="V61">
        <f t="shared" si="2"/>
        <v>3.6798310775751824</v>
      </c>
    </row>
    <row r="62" spans="2:26" x14ac:dyDescent="0.15">
      <c r="B62" t="s">
        <v>146</v>
      </c>
      <c r="C62">
        <v>1223</v>
      </c>
      <c r="D62">
        <v>6.4031242374279129</v>
      </c>
      <c r="E62" s="36">
        <f t="shared" si="3"/>
        <v>344.06237402984806</v>
      </c>
      <c r="F62" s="36">
        <f t="shared" si="0"/>
        <v>398.89738527333515</v>
      </c>
      <c r="G62">
        <v>3.5458625652247272E-3</v>
      </c>
      <c r="H62">
        <v>0.14681657166571657</v>
      </c>
      <c r="I62">
        <v>9.9096768655531856E-3</v>
      </c>
      <c r="J62">
        <v>3.8305589571432257E-2</v>
      </c>
      <c r="M62">
        <v>380.26955726644417</v>
      </c>
      <c r="N62">
        <v>3.2900636632067766E-3</v>
      </c>
      <c r="O62">
        <v>387.23548148364006</v>
      </c>
      <c r="P62">
        <v>3.1480226189881878E-3</v>
      </c>
      <c r="Q62">
        <v>344.44458090726044</v>
      </c>
      <c r="R62">
        <v>0.15017500049213445</v>
      </c>
      <c r="S62">
        <f t="shared" si="1"/>
        <v>3.6674787794336425</v>
      </c>
    </row>
    <row r="63" spans="2:26" x14ac:dyDescent="0.15">
      <c r="B63" t="s">
        <v>147</v>
      </c>
      <c r="C63">
        <v>1224</v>
      </c>
      <c r="D63">
        <v>5.8309518948475532</v>
      </c>
      <c r="E63" s="36">
        <f t="shared" si="3"/>
        <v>349.8933259246956</v>
      </c>
      <c r="F63" s="36">
        <f t="shared" si="0"/>
        <v>393.0664333784876</v>
      </c>
      <c r="G63">
        <v>3.0992499583430682E-3</v>
      </c>
      <c r="H63">
        <v>0.14710002466796107</v>
      </c>
      <c r="I63">
        <v>9.9921761552818431E-3</v>
      </c>
      <c r="J63">
        <v>2.4052467355841753E-2</v>
      </c>
      <c r="M63">
        <v>386.10050916128563</v>
      </c>
      <c r="N63">
        <v>3.2629488408012913E-3</v>
      </c>
      <c r="Q63">
        <v>350.84770514469392</v>
      </c>
      <c r="R63">
        <v>0.14995701650134011</v>
      </c>
      <c r="S63">
        <f t="shared" si="1"/>
        <v>3.6621553124259871</v>
      </c>
    </row>
    <row r="64" spans="2:26" x14ac:dyDescent="0.15">
      <c r="B64" t="s">
        <v>148</v>
      </c>
      <c r="C64">
        <v>1225</v>
      </c>
      <c r="D64">
        <v>5.8309518948475532</v>
      </c>
      <c r="E64" s="36">
        <f t="shared" si="3"/>
        <v>355.72427781954315</v>
      </c>
      <c r="F64" s="36">
        <f t="shared" si="0"/>
        <v>387.23548148364006</v>
      </c>
      <c r="G64">
        <v>3.1480226189881878E-3</v>
      </c>
      <c r="H64">
        <v>0.14733565590098674</v>
      </c>
      <c r="I64">
        <v>1.0062974613259683E-2</v>
      </c>
      <c r="J64">
        <v>2.2006245679111539E-2</v>
      </c>
      <c r="M64">
        <v>404.73770953099898</v>
      </c>
      <c r="N64">
        <v>3.2598295812946072E-3</v>
      </c>
      <c r="Q64">
        <v>356.67865703953538</v>
      </c>
      <c r="R64">
        <v>0.15057696467164033</v>
      </c>
      <c r="S64">
        <f t="shared" si="1"/>
        <v>3.6772952941238324</v>
      </c>
    </row>
    <row r="65" spans="2:19" x14ac:dyDescent="0.15">
      <c r="B65" t="s">
        <v>149</v>
      </c>
      <c r="C65">
        <v>1226</v>
      </c>
      <c r="D65">
        <v>6.403124237432352</v>
      </c>
      <c r="E65" s="36">
        <f t="shared" si="3"/>
        <v>362.12740205697548</v>
      </c>
      <c r="F65" s="36">
        <f t="shared" si="0"/>
        <v>380.83235724620772</v>
      </c>
      <c r="G65">
        <v>3.122413816306431E-3</v>
      </c>
      <c r="H65">
        <v>0.14695407972230629</v>
      </c>
      <c r="I65">
        <v>1.0120138994117647E-2</v>
      </c>
      <c r="J65">
        <v>1.9880586622856602E-2</v>
      </c>
      <c r="M65">
        <v>410.56866142584653</v>
      </c>
      <c r="N65">
        <v>3.4175980591972244E-3</v>
      </c>
      <c r="Q65">
        <v>363.08178127697329</v>
      </c>
      <c r="R65">
        <v>0.14995367937137083</v>
      </c>
      <c r="S65">
        <f t="shared" si="1"/>
        <v>3.6620738151507655</v>
      </c>
    </row>
    <row r="66" spans="2:19" x14ac:dyDescent="0.15">
      <c r="B66" t="s">
        <v>150</v>
      </c>
      <c r="C66">
        <v>1227</v>
      </c>
      <c r="D66">
        <v>5.3851648071351477</v>
      </c>
      <c r="E66" s="36">
        <f t="shared" si="3"/>
        <v>367.51256686411062</v>
      </c>
      <c r="F66" s="36">
        <f t="shared" si="0"/>
        <v>375.44719243907258</v>
      </c>
      <c r="G66">
        <v>3.188525125280083E-3</v>
      </c>
      <c r="H66">
        <v>0.1497328447955481</v>
      </c>
      <c r="I66">
        <v>1.1645892687718077E-2</v>
      </c>
      <c r="J66">
        <v>1.8871743992568191E-2</v>
      </c>
      <c r="M66">
        <v>422.35695047041224</v>
      </c>
      <c r="N66">
        <v>3.3385717782218097E-3</v>
      </c>
      <c r="Q66">
        <v>368.91273317182083</v>
      </c>
      <c r="R66">
        <v>0.15012216992417765</v>
      </c>
      <c r="S66">
        <f t="shared" si="1"/>
        <v>3.6661885847524238</v>
      </c>
    </row>
    <row r="67" spans="2:19" x14ac:dyDescent="0.15">
      <c r="B67" t="s">
        <v>151</v>
      </c>
      <c r="C67">
        <v>1228</v>
      </c>
      <c r="D67">
        <v>6.4031242374378996</v>
      </c>
      <c r="E67" s="36">
        <f t="shared" si="3"/>
        <v>373.91569110154853</v>
      </c>
      <c r="F67" s="36">
        <f t="shared" si="0"/>
        <v>369.04406820163467</v>
      </c>
      <c r="G67">
        <v>3.1839604326173248E-3</v>
      </c>
      <c r="H67">
        <v>0.14923228834140451</v>
      </c>
      <c r="I67">
        <v>1.1574365614068358E-2</v>
      </c>
      <c r="J67">
        <v>1.8547374505827371E-2</v>
      </c>
      <c r="M67">
        <v>428.76007470784572</v>
      </c>
      <c r="N67">
        <v>3.2047172697610505E-3</v>
      </c>
      <c r="Q67">
        <v>375.31585740924874</v>
      </c>
      <c r="R67">
        <v>0.15057003520913032</v>
      </c>
      <c r="S67">
        <f t="shared" si="1"/>
        <v>3.677126067177769</v>
      </c>
    </row>
    <row r="68" spans="2:19" x14ac:dyDescent="0.15">
      <c r="B68" t="s">
        <v>152</v>
      </c>
      <c r="C68">
        <v>1229</v>
      </c>
      <c r="D68">
        <v>5.8309518948414594</v>
      </c>
      <c r="E68" s="36">
        <f t="shared" si="3"/>
        <v>379.74664299638999</v>
      </c>
      <c r="F68" s="36">
        <f t="shared" si="0"/>
        <v>363.21311630679321</v>
      </c>
      <c r="G68">
        <v>3.0557462942264694E-3</v>
      </c>
      <c r="H68">
        <v>0.14922077732863548</v>
      </c>
      <c r="I68">
        <v>1.1610440946145733E-2</v>
      </c>
      <c r="J68">
        <v>1.8598396429938244E-2</v>
      </c>
      <c r="M68">
        <v>434.59102660268718</v>
      </c>
      <c r="N68">
        <v>3.4694851693263216E-3</v>
      </c>
      <c r="Q68">
        <v>381.14680930409628</v>
      </c>
      <c r="R68">
        <v>0.14959521684027974</v>
      </c>
      <c r="S68">
        <f t="shared" si="1"/>
        <v>3.6533196701753008</v>
      </c>
    </row>
    <row r="69" spans="2:19" x14ac:dyDescent="0.15">
      <c r="B69" t="s">
        <v>153</v>
      </c>
      <c r="C69">
        <v>1230</v>
      </c>
      <c r="D69">
        <v>6.4031242374334605</v>
      </c>
      <c r="E69" s="36">
        <f t="shared" si="3"/>
        <v>386.14976723382347</v>
      </c>
      <c r="F69" s="36">
        <f t="shared" ref="F69:F127" si="4">E$128-E69</f>
        <v>356.80999206935974</v>
      </c>
      <c r="G69">
        <v>3.2079261938520506E-3</v>
      </c>
      <c r="H69">
        <v>0.14941916988603424</v>
      </c>
      <c r="I69">
        <v>1.1621495740341459E-2</v>
      </c>
      <c r="J69">
        <v>1.8237899266827846E-2</v>
      </c>
      <c r="M69">
        <v>440.9941508401206</v>
      </c>
      <c r="N69">
        <v>3.3599536446982932E-3</v>
      </c>
      <c r="Q69">
        <v>386.97776119894382</v>
      </c>
      <c r="R69">
        <v>0.15008717078354603</v>
      </c>
      <c r="S69">
        <f t="shared" si="1"/>
        <v>3.6653338578994572</v>
      </c>
    </row>
    <row r="70" spans="2:19" x14ac:dyDescent="0.15">
      <c r="B70" t="s">
        <v>154</v>
      </c>
      <c r="C70">
        <v>1231</v>
      </c>
      <c r="D70">
        <v>5.8309518948475532</v>
      </c>
      <c r="E70" s="36">
        <f t="shared" si="3"/>
        <v>391.98071912867101</v>
      </c>
      <c r="F70" s="36">
        <f t="shared" si="4"/>
        <v>350.97904017451219</v>
      </c>
      <c r="G70">
        <v>3.0842596045146803E-3</v>
      </c>
      <c r="H70">
        <v>0.14958246763078262</v>
      </c>
      <c r="I70">
        <v>1.1729343581276017E-2</v>
      </c>
      <c r="J70">
        <v>1.8724531828950831E-2</v>
      </c>
      <c r="M70">
        <v>446.82510273496814</v>
      </c>
      <c r="N70">
        <v>3.176030192938193E-3</v>
      </c>
      <c r="Q70">
        <v>392.80871309378529</v>
      </c>
      <c r="R70">
        <v>0.15000014583508686</v>
      </c>
      <c r="S70">
        <f t="shared" ref="S70:S71" si="5">R70*$S$4</f>
        <v>3.6632085897076188</v>
      </c>
    </row>
    <row r="71" spans="2:19" x14ac:dyDescent="0.15">
      <c r="B71" t="s">
        <v>155</v>
      </c>
      <c r="C71">
        <v>1232</v>
      </c>
      <c r="D71">
        <v>6.4031242374279129</v>
      </c>
      <c r="E71" s="36">
        <f t="shared" ref="E71:E128" si="6">E70+D71</f>
        <v>398.38384336609892</v>
      </c>
      <c r="F71" s="36">
        <f t="shared" si="4"/>
        <v>344.57591593708429</v>
      </c>
      <c r="G71">
        <v>3.3463856899061651E-3</v>
      </c>
      <c r="H71">
        <v>0.15068079929590317</v>
      </c>
      <c r="I71">
        <v>1.1869343158713132E-2</v>
      </c>
      <c r="J71">
        <v>1.9287229523697901E-2</v>
      </c>
      <c r="M71">
        <v>452.65605462980955</v>
      </c>
      <c r="N71">
        <v>3.2089297349064093E-3</v>
      </c>
      <c r="Q71">
        <v>399.21183733121876</v>
      </c>
      <c r="R71">
        <v>0.15048337774962689</v>
      </c>
      <c r="S71">
        <f t="shared" si="5"/>
        <v>3.6750097735685334</v>
      </c>
    </row>
    <row r="72" spans="2:19" x14ac:dyDescent="0.15">
      <c r="B72" t="s">
        <v>156</v>
      </c>
      <c r="C72">
        <v>1233</v>
      </c>
      <c r="D72">
        <v>5.8309518948475532</v>
      </c>
      <c r="E72" s="36">
        <f t="shared" si="6"/>
        <v>404.21479526094646</v>
      </c>
      <c r="F72" s="36">
        <f t="shared" si="4"/>
        <v>338.74496404223675</v>
      </c>
      <c r="G72">
        <v>3.5733210095566337E-3</v>
      </c>
      <c r="H72">
        <v>0.1496345591020028</v>
      </c>
      <c r="I72">
        <v>1.173200256266178E-2</v>
      </c>
      <c r="J72">
        <v>1.9687990879746081E-2</v>
      </c>
      <c r="M72">
        <v>459.05917886724296</v>
      </c>
      <c r="N72">
        <v>3.1530877175730012E-3</v>
      </c>
    </row>
    <row r="73" spans="2:19" x14ac:dyDescent="0.15">
      <c r="B73" t="s">
        <v>157</v>
      </c>
      <c r="C73">
        <v>1234</v>
      </c>
      <c r="D73">
        <v>6.4031242374334605</v>
      </c>
      <c r="E73" s="36">
        <f t="shared" si="6"/>
        <v>410.61791949837993</v>
      </c>
      <c r="F73" s="36">
        <f t="shared" si="4"/>
        <v>332.34183980480327</v>
      </c>
      <c r="G73">
        <v>3.0330056526187625E-3</v>
      </c>
      <c r="H73">
        <v>0.14967383145821064</v>
      </c>
      <c r="I73">
        <v>1.187068803565634E-2</v>
      </c>
      <c r="J73">
        <v>2.1039612774180507E-2</v>
      </c>
    </row>
    <row r="74" spans="2:19" x14ac:dyDescent="0.15">
      <c r="B74" t="s">
        <v>158</v>
      </c>
      <c r="C74">
        <v>1235</v>
      </c>
      <c r="D74">
        <v>5.3851648071311899</v>
      </c>
      <c r="E74" s="36">
        <f t="shared" si="6"/>
        <v>416.00308430551115</v>
      </c>
      <c r="F74" s="36">
        <f t="shared" si="4"/>
        <v>326.95667499767205</v>
      </c>
      <c r="G74">
        <v>3.3676160998883467E-3</v>
      </c>
      <c r="H74">
        <v>0.15017500049213445</v>
      </c>
      <c r="I74">
        <v>1.1879486755175609E-2</v>
      </c>
      <c r="J74">
        <v>2.3386087835435318E-2</v>
      </c>
    </row>
    <row r="75" spans="2:19" x14ac:dyDescent="0.15">
      <c r="B75" t="s">
        <v>159</v>
      </c>
      <c r="C75">
        <v>1236</v>
      </c>
      <c r="D75">
        <v>6.4031242374334605</v>
      </c>
      <c r="E75" s="36">
        <f t="shared" si="6"/>
        <v>422.40620854294463</v>
      </c>
      <c r="F75" s="36">
        <f t="shared" si="4"/>
        <v>320.55355076023858</v>
      </c>
      <c r="G75">
        <v>3.2429876017518945E-3</v>
      </c>
      <c r="H75">
        <v>0.14995701650134011</v>
      </c>
      <c r="I75">
        <v>1.2038562398742738E-2</v>
      </c>
      <c r="J75">
        <v>2.2944488453823436E-2</v>
      </c>
    </row>
    <row r="76" spans="2:19" x14ac:dyDescent="0.15">
      <c r="B76" t="s">
        <v>160</v>
      </c>
      <c r="C76">
        <v>1237</v>
      </c>
      <c r="D76">
        <v>5.8309518948414594</v>
      </c>
      <c r="E76" s="36">
        <f t="shared" si="6"/>
        <v>428.23716043778609</v>
      </c>
      <c r="F76" s="36">
        <f t="shared" si="4"/>
        <v>314.72259886539712</v>
      </c>
      <c r="G76">
        <v>3.271037480053893E-3</v>
      </c>
      <c r="H76">
        <v>0.15057696467164033</v>
      </c>
      <c r="I76">
        <v>1.1880539666348276E-2</v>
      </c>
      <c r="J76">
        <v>2.2286955995880913E-2</v>
      </c>
    </row>
    <row r="77" spans="2:19" x14ac:dyDescent="0.15">
      <c r="B77" t="s">
        <v>161</v>
      </c>
      <c r="C77">
        <v>1238</v>
      </c>
      <c r="D77">
        <v>6.4031242374378996</v>
      </c>
      <c r="E77" s="36">
        <f t="shared" si="6"/>
        <v>434.640284675224</v>
      </c>
      <c r="F77" s="36">
        <f t="shared" si="4"/>
        <v>308.31947462795921</v>
      </c>
      <c r="G77">
        <v>3.0556732089662211E-3</v>
      </c>
      <c r="H77">
        <v>0.14995367937137083</v>
      </c>
      <c r="I77">
        <v>1.1774846422265756E-2</v>
      </c>
      <c r="J77">
        <v>2.0234571347490925E-2</v>
      </c>
    </row>
    <row r="78" spans="2:19" x14ac:dyDescent="0.15">
      <c r="B78" t="s">
        <v>162</v>
      </c>
      <c r="C78">
        <v>1239</v>
      </c>
      <c r="D78">
        <v>5.8309518948475532</v>
      </c>
      <c r="E78" s="36">
        <f t="shared" si="6"/>
        <v>440.47123657007154</v>
      </c>
      <c r="F78" s="36">
        <f t="shared" si="4"/>
        <v>302.48852273311167</v>
      </c>
      <c r="G78">
        <v>3.3133363353917674E-3</v>
      </c>
      <c r="H78">
        <v>0.15012216992417765</v>
      </c>
      <c r="I78">
        <v>1.1926910866664302E-2</v>
      </c>
      <c r="J78">
        <v>2.0138872528408389E-2</v>
      </c>
    </row>
    <row r="79" spans="2:19" x14ac:dyDescent="0.15">
      <c r="B79" t="s">
        <v>163</v>
      </c>
      <c r="C79">
        <v>1240</v>
      </c>
      <c r="D79">
        <v>6.4031242374279129</v>
      </c>
      <c r="E79" s="36">
        <f t="shared" si="6"/>
        <v>446.87436080749944</v>
      </c>
      <c r="F79" s="36">
        <f t="shared" si="4"/>
        <v>296.08539849568376</v>
      </c>
      <c r="G79">
        <v>3.2323992462775933E-3</v>
      </c>
      <c r="H79">
        <v>0.15057003520913032</v>
      </c>
      <c r="I79">
        <v>1.2108838740008062E-2</v>
      </c>
      <c r="J79">
        <v>1.8822848001590658E-2</v>
      </c>
    </row>
    <row r="80" spans="2:19" x14ac:dyDescent="0.15">
      <c r="B80" t="s">
        <v>164</v>
      </c>
      <c r="C80">
        <v>1241</v>
      </c>
      <c r="D80">
        <v>5.8309518948475532</v>
      </c>
      <c r="E80" s="36">
        <f t="shared" si="6"/>
        <v>452.70531270234699</v>
      </c>
      <c r="F80" s="36">
        <f t="shared" si="4"/>
        <v>290.25444660083622</v>
      </c>
      <c r="G80">
        <v>3.3656134131663448E-3</v>
      </c>
      <c r="H80">
        <v>0.14959521684027974</v>
      </c>
      <c r="I80">
        <v>1.1817584168778093E-2</v>
      </c>
      <c r="J80">
        <v>1.8727470438822256E-2</v>
      </c>
    </row>
    <row r="81" spans="2:10" x14ac:dyDescent="0.15">
      <c r="B81" t="s">
        <v>165</v>
      </c>
      <c r="C81">
        <v>1242</v>
      </c>
      <c r="D81">
        <v>5.8309518948475532</v>
      </c>
      <c r="E81" s="36">
        <f t="shared" si="6"/>
        <v>458.53626459719453</v>
      </c>
      <c r="F81" s="36">
        <f t="shared" si="4"/>
        <v>284.42349470598867</v>
      </c>
      <c r="G81">
        <v>3.2900636632067766E-3</v>
      </c>
      <c r="H81">
        <v>0.15008717078354603</v>
      </c>
      <c r="I81">
        <v>1.2156663550846899E-2</v>
      </c>
      <c r="J81">
        <v>2.1792418818984378E-2</v>
      </c>
    </row>
    <row r="82" spans="2:10" x14ac:dyDescent="0.15">
      <c r="B82" t="s">
        <v>166</v>
      </c>
      <c r="C82">
        <v>1243</v>
      </c>
      <c r="D82">
        <v>5.8309518948414594</v>
      </c>
      <c r="E82" s="36">
        <f t="shared" si="6"/>
        <v>464.36721649203599</v>
      </c>
      <c r="F82" s="36">
        <f t="shared" si="4"/>
        <v>278.59254281114721</v>
      </c>
      <c r="G82">
        <v>3.2629488408012913E-3</v>
      </c>
      <c r="H82">
        <v>0.15000014583508686</v>
      </c>
      <c r="I82">
        <v>1.201576086724789E-2</v>
      </c>
      <c r="J82">
        <v>2.4090694580475486E-2</v>
      </c>
    </row>
    <row r="83" spans="2:10" x14ac:dyDescent="0.15">
      <c r="B83" t="s">
        <v>167</v>
      </c>
      <c r="C83">
        <v>1244</v>
      </c>
      <c r="D83">
        <v>6.4031242374334605</v>
      </c>
      <c r="E83" s="36">
        <f t="shared" si="6"/>
        <v>470.77034072946947</v>
      </c>
      <c r="F83" s="36">
        <f t="shared" si="4"/>
        <v>272.18941857371374</v>
      </c>
      <c r="G83">
        <v>2.9234564734915681E-3</v>
      </c>
      <c r="H83">
        <v>0.15048337774962689</v>
      </c>
      <c r="I83">
        <v>1.196029834838507E-2</v>
      </c>
      <c r="J83">
        <v>2.3383166342694429E-2</v>
      </c>
    </row>
    <row r="84" spans="2:10" x14ac:dyDescent="0.15">
      <c r="B84" t="s">
        <v>168</v>
      </c>
      <c r="C84">
        <v>1245</v>
      </c>
      <c r="D84">
        <v>5.8309518948475532</v>
      </c>
      <c r="E84" s="36">
        <f t="shared" si="6"/>
        <v>476.60129262431701</v>
      </c>
      <c r="F84" s="36">
        <f t="shared" si="4"/>
        <v>266.35846667886619</v>
      </c>
      <c r="G84">
        <v>2.9774808825028605E-3</v>
      </c>
      <c r="H84">
        <v>0.15127100199851609</v>
      </c>
      <c r="I84">
        <v>1.2187202152486511E-2</v>
      </c>
      <c r="J84">
        <v>2.4253018068824343E-2</v>
      </c>
    </row>
    <row r="85" spans="2:10" x14ac:dyDescent="0.15">
      <c r="B85" t="s">
        <v>169</v>
      </c>
      <c r="C85">
        <v>1246</v>
      </c>
      <c r="D85">
        <v>6.403124237432352</v>
      </c>
      <c r="E85" s="36">
        <f t="shared" si="6"/>
        <v>483.00441686174935</v>
      </c>
      <c r="F85" s="36">
        <f t="shared" si="4"/>
        <v>259.95534244143386</v>
      </c>
      <c r="G85">
        <v>3.2598295812946072E-3</v>
      </c>
      <c r="H85">
        <v>0.14977504085982721</v>
      </c>
      <c r="I85">
        <v>1.1976867221415936E-2</v>
      </c>
      <c r="J85">
        <v>2.1913460197570973E-2</v>
      </c>
    </row>
    <row r="86" spans="2:10" x14ac:dyDescent="0.15">
      <c r="B86" t="s">
        <v>170</v>
      </c>
      <c r="C86">
        <v>1247</v>
      </c>
      <c r="D86">
        <v>5.8309518948475532</v>
      </c>
      <c r="E86" s="36">
        <f t="shared" si="6"/>
        <v>488.83536875659689</v>
      </c>
      <c r="F86" s="36">
        <f t="shared" si="4"/>
        <v>254.12439054658631</v>
      </c>
      <c r="G86">
        <v>3.4175980591972244E-3</v>
      </c>
      <c r="H86">
        <v>0.15175280965299587</v>
      </c>
      <c r="I86">
        <v>1.2063665307648507E-2</v>
      </c>
      <c r="J86">
        <v>2.8275377363440511E-2</v>
      </c>
    </row>
    <row r="87" spans="2:10" x14ac:dyDescent="0.15">
      <c r="B87" t="s">
        <v>171</v>
      </c>
      <c r="C87">
        <v>1248</v>
      </c>
      <c r="D87">
        <v>6.4031242374279129</v>
      </c>
      <c r="E87" s="36">
        <f t="shared" si="6"/>
        <v>495.2384929940248</v>
      </c>
      <c r="F87" s="36">
        <f t="shared" si="4"/>
        <v>247.72126630915841</v>
      </c>
      <c r="G87">
        <v>3.6350673292569295E-3</v>
      </c>
      <c r="H87">
        <v>0.15293882585634005</v>
      </c>
      <c r="I87">
        <v>1.2450098161063279E-2</v>
      </c>
      <c r="J87">
        <v>4.7078085929498886E-2</v>
      </c>
    </row>
    <row r="88" spans="2:10" x14ac:dyDescent="0.15">
      <c r="B88" t="s">
        <v>172</v>
      </c>
      <c r="C88">
        <v>1249</v>
      </c>
      <c r="D88">
        <v>5.3851648071377864</v>
      </c>
      <c r="E88" s="36">
        <f t="shared" si="6"/>
        <v>500.62365780116261</v>
      </c>
      <c r="F88" s="36">
        <f t="shared" si="4"/>
        <v>242.3361015020206</v>
      </c>
      <c r="G88">
        <v>3.3385717782218097E-3</v>
      </c>
      <c r="H88">
        <v>0.15220857778280084</v>
      </c>
      <c r="I88">
        <v>1.1896450235164212E-2</v>
      </c>
      <c r="J88">
        <v>3.6478443593412957E-2</v>
      </c>
    </row>
    <row r="89" spans="2:10" x14ac:dyDescent="0.15">
      <c r="B89" t="s">
        <v>173</v>
      </c>
      <c r="C89">
        <v>1250</v>
      </c>
      <c r="D89">
        <v>6.4031242374334605</v>
      </c>
      <c r="E89" s="36">
        <f t="shared" si="6"/>
        <v>507.02678203859608</v>
      </c>
      <c r="F89" s="36">
        <f t="shared" si="4"/>
        <v>235.93297726458712</v>
      </c>
      <c r="G89">
        <v>3.2047172697610505E-3</v>
      </c>
      <c r="H89">
        <v>0.15135139822450019</v>
      </c>
      <c r="I89">
        <v>1.210274249582074E-2</v>
      </c>
      <c r="J89">
        <v>2.7422251645731748E-2</v>
      </c>
    </row>
    <row r="90" spans="2:10" x14ac:dyDescent="0.15">
      <c r="B90" t="s">
        <v>174</v>
      </c>
      <c r="C90">
        <v>1251</v>
      </c>
      <c r="D90">
        <v>5.8309518948414594</v>
      </c>
      <c r="E90" s="36">
        <f t="shared" si="6"/>
        <v>512.85773393343754</v>
      </c>
      <c r="F90" s="36">
        <f t="shared" si="4"/>
        <v>230.10202536974566</v>
      </c>
      <c r="G90">
        <v>3.4694851693263216E-3</v>
      </c>
      <c r="H90">
        <v>0.15096365019430275</v>
      </c>
      <c r="I90">
        <v>1.2062657180622096E-2</v>
      </c>
      <c r="J90">
        <v>2.2180012664618321E-2</v>
      </c>
    </row>
    <row r="91" spans="2:10" x14ac:dyDescent="0.15">
      <c r="B91" t="s">
        <v>175</v>
      </c>
      <c r="C91">
        <v>1252</v>
      </c>
      <c r="D91">
        <v>6.4031242374334605</v>
      </c>
      <c r="E91" s="36">
        <f t="shared" si="6"/>
        <v>519.26085817087096</v>
      </c>
      <c r="F91" s="36">
        <f t="shared" si="4"/>
        <v>223.69890113231224</v>
      </c>
      <c r="G91">
        <v>3.3599536446982932E-3</v>
      </c>
      <c r="H91">
        <v>0.14991491059135198</v>
      </c>
      <c r="I91">
        <v>1.1879829821501276E-2</v>
      </c>
      <c r="J91">
        <v>2.1737783332226018E-2</v>
      </c>
    </row>
    <row r="92" spans="2:10" x14ac:dyDescent="0.15">
      <c r="B92" t="s">
        <v>176</v>
      </c>
      <c r="C92">
        <v>1253</v>
      </c>
      <c r="D92">
        <v>5.8309518948475532</v>
      </c>
      <c r="E92" s="36">
        <f t="shared" si="6"/>
        <v>525.09181006571851</v>
      </c>
      <c r="F92" s="36">
        <f t="shared" si="4"/>
        <v>217.8679492374647</v>
      </c>
      <c r="G92">
        <v>3.176030192938193E-3</v>
      </c>
      <c r="H92">
        <v>0.15053273059405226</v>
      </c>
      <c r="I92">
        <v>1.1846487555752086E-2</v>
      </c>
      <c r="J92">
        <v>1.8389949322538231E-2</v>
      </c>
    </row>
    <row r="93" spans="2:10" x14ac:dyDescent="0.15">
      <c r="B93" t="s">
        <v>177</v>
      </c>
      <c r="C93">
        <v>1254</v>
      </c>
      <c r="D93">
        <v>5.8309518948414594</v>
      </c>
      <c r="E93" s="36">
        <f t="shared" si="6"/>
        <v>530.92276196055991</v>
      </c>
      <c r="F93" s="36">
        <f t="shared" si="4"/>
        <v>212.03699734262329</v>
      </c>
      <c r="G93">
        <v>3.2089297349064093E-3</v>
      </c>
      <c r="H93">
        <v>0.15040595012958533</v>
      </c>
      <c r="I93">
        <v>1.1926726700622191E-2</v>
      </c>
      <c r="J93">
        <v>1.7983512536677907E-2</v>
      </c>
    </row>
    <row r="94" spans="2:10" x14ac:dyDescent="0.15">
      <c r="B94" t="s">
        <v>178</v>
      </c>
      <c r="C94">
        <v>1255</v>
      </c>
      <c r="D94">
        <v>6.4031242374334605</v>
      </c>
      <c r="E94" s="36">
        <f t="shared" si="6"/>
        <v>537.32588619799333</v>
      </c>
      <c r="F94" s="36">
        <f t="shared" si="4"/>
        <v>205.63387310518988</v>
      </c>
      <c r="G94">
        <v>3.1530877175730012E-3</v>
      </c>
      <c r="H94">
        <v>0.14961900565177508</v>
      </c>
      <c r="I94">
        <v>1.1775952699174388E-2</v>
      </c>
      <c r="J94">
        <v>1.7925524727638691E-2</v>
      </c>
    </row>
    <row r="95" spans="2:10" x14ac:dyDescent="0.15">
      <c r="B95" t="s">
        <v>179</v>
      </c>
      <c r="C95">
        <v>1256</v>
      </c>
      <c r="D95">
        <v>5.8309518948475532</v>
      </c>
      <c r="E95" s="36">
        <f t="shared" si="6"/>
        <v>543.15683809284087</v>
      </c>
      <c r="F95" s="36">
        <f t="shared" si="4"/>
        <v>199.80292121034233</v>
      </c>
      <c r="G95">
        <v>2.9479561329494473E-3</v>
      </c>
      <c r="H95">
        <v>0.14933899313884497</v>
      </c>
      <c r="I95">
        <v>1.1844131882233601E-2</v>
      </c>
      <c r="J95">
        <v>1.7945839042808734E-2</v>
      </c>
    </row>
    <row r="96" spans="2:10" x14ac:dyDescent="0.15">
      <c r="B96" t="s">
        <v>180</v>
      </c>
      <c r="C96">
        <v>1257</v>
      </c>
      <c r="D96">
        <v>6.403124237432352</v>
      </c>
      <c r="E96" s="36">
        <f t="shared" si="6"/>
        <v>549.55996233027327</v>
      </c>
      <c r="F96" s="36">
        <f t="shared" si="4"/>
        <v>193.39979697290994</v>
      </c>
      <c r="G96">
        <v>3.1366564425302102E-3</v>
      </c>
      <c r="H96">
        <v>0.1497929972832962</v>
      </c>
      <c r="I96">
        <v>1.1619916009249161E-2</v>
      </c>
      <c r="J96">
        <v>1.8204075599339575E-2</v>
      </c>
    </row>
    <row r="97" spans="2:10" x14ac:dyDescent="0.15">
      <c r="B97" t="s">
        <v>181</v>
      </c>
      <c r="C97">
        <v>1258</v>
      </c>
      <c r="D97">
        <v>5.8309518948475532</v>
      </c>
      <c r="E97" s="36">
        <f t="shared" si="6"/>
        <v>555.39091422512081</v>
      </c>
      <c r="F97" s="36">
        <f t="shared" si="4"/>
        <v>187.5688450780624</v>
      </c>
      <c r="G97">
        <v>3.2101754499655891E-3</v>
      </c>
      <c r="H97">
        <v>0.14981014534508849</v>
      </c>
      <c r="I97">
        <v>1.1629644219690056E-2</v>
      </c>
      <c r="J97">
        <v>1.8808243501540974E-2</v>
      </c>
    </row>
    <row r="98" spans="2:10" x14ac:dyDescent="0.15">
      <c r="B98" t="s">
        <v>182</v>
      </c>
      <c r="C98">
        <v>1259</v>
      </c>
      <c r="D98">
        <v>6.4031242374334605</v>
      </c>
      <c r="E98" s="36">
        <f t="shared" si="6"/>
        <v>561.79403846255423</v>
      </c>
      <c r="F98" s="36">
        <f t="shared" si="4"/>
        <v>181.16572084062898</v>
      </c>
      <c r="G98">
        <v>3.2336213250044456E-3</v>
      </c>
      <c r="H98">
        <v>0.15034098677747168</v>
      </c>
      <c r="I98">
        <v>1.1757139786219313E-2</v>
      </c>
      <c r="J98">
        <v>2.1169782448066721E-2</v>
      </c>
    </row>
    <row r="99" spans="2:10" x14ac:dyDescent="0.15">
      <c r="B99" t="s">
        <v>183</v>
      </c>
      <c r="C99">
        <v>1260</v>
      </c>
      <c r="D99">
        <v>5.3851648071311899</v>
      </c>
      <c r="E99" s="36">
        <f t="shared" si="6"/>
        <v>567.17920326968544</v>
      </c>
      <c r="F99" s="36">
        <f t="shared" si="4"/>
        <v>175.78055603349776</v>
      </c>
      <c r="G99">
        <v>3.0277605813463821E-3</v>
      </c>
      <c r="H99">
        <v>0.14970123145745037</v>
      </c>
      <c r="I99">
        <v>1.1685574133422926E-2</v>
      </c>
      <c r="J99">
        <v>3.4237120847198384E-2</v>
      </c>
    </row>
    <row r="100" spans="2:10" x14ac:dyDescent="0.15">
      <c r="B100" t="s">
        <v>184</v>
      </c>
      <c r="C100">
        <v>1261</v>
      </c>
      <c r="D100">
        <v>6.4031242374334605</v>
      </c>
      <c r="E100" s="36">
        <f t="shared" si="6"/>
        <v>573.58232750711886</v>
      </c>
      <c r="F100" s="36">
        <f t="shared" si="4"/>
        <v>169.37743179606434</v>
      </c>
      <c r="G100">
        <v>3.2962574626161246E-3</v>
      </c>
      <c r="H100">
        <v>0.15127136605046237</v>
      </c>
      <c r="I100">
        <v>1.1794642657201699E-2</v>
      </c>
      <c r="J100">
        <v>4.8063385164331014E-2</v>
      </c>
    </row>
    <row r="101" spans="2:10" x14ac:dyDescent="0.15">
      <c r="B101" t="s">
        <v>185</v>
      </c>
      <c r="C101">
        <v>1262</v>
      </c>
      <c r="D101">
        <v>4.9999999999982947</v>
      </c>
      <c r="E101" s="36">
        <f t="shared" si="6"/>
        <v>578.58232750711716</v>
      </c>
      <c r="F101" s="36">
        <f t="shared" si="4"/>
        <v>164.37743179606605</v>
      </c>
      <c r="G101">
        <v>3.3211466147691337E-3</v>
      </c>
      <c r="H101">
        <v>0.1514183092795261</v>
      </c>
      <c r="I101">
        <v>1.1982508096349698E-2</v>
      </c>
      <c r="J101">
        <v>5.1359721225432003E-2</v>
      </c>
    </row>
    <row r="102" spans="2:10" x14ac:dyDescent="0.15">
      <c r="B102" t="s">
        <v>186</v>
      </c>
      <c r="C102">
        <v>1263</v>
      </c>
      <c r="D102">
        <v>6.4031242374334605</v>
      </c>
      <c r="E102" s="36">
        <f t="shared" si="6"/>
        <v>584.98545174455057</v>
      </c>
      <c r="F102" s="36">
        <f t="shared" si="4"/>
        <v>157.97430755863263</v>
      </c>
      <c r="G102">
        <v>3.184809529818089E-3</v>
      </c>
      <c r="H102">
        <v>0.14902670677321184</v>
      </c>
      <c r="I102">
        <v>1.155001753992207E-2</v>
      </c>
      <c r="J102">
        <v>3.5877734442456448E-2</v>
      </c>
    </row>
    <row r="103" spans="2:10" x14ac:dyDescent="0.15">
      <c r="B103" t="s">
        <v>187</v>
      </c>
      <c r="C103">
        <v>1264</v>
      </c>
      <c r="D103">
        <v>6.7082039324996234</v>
      </c>
      <c r="E103" s="36">
        <f t="shared" si="6"/>
        <v>591.69365567705017</v>
      </c>
      <c r="F103" s="36">
        <f t="shared" si="4"/>
        <v>151.26610362613303</v>
      </c>
      <c r="G103">
        <v>3.4217265048871949E-3</v>
      </c>
      <c r="H103">
        <v>0.14833516253455745</v>
      </c>
      <c r="I103">
        <v>1.1419425179173338E-2</v>
      </c>
      <c r="J103">
        <v>3.2364381741001133E-2</v>
      </c>
    </row>
    <row r="104" spans="2:10" x14ac:dyDescent="0.15">
      <c r="B104" t="s">
        <v>188</v>
      </c>
      <c r="C104">
        <v>1265</v>
      </c>
      <c r="D104">
        <v>6.403124237432352</v>
      </c>
      <c r="E104" s="36">
        <f t="shared" si="6"/>
        <v>598.09677991448257</v>
      </c>
      <c r="F104" s="36">
        <f t="shared" si="4"/>
        <v>144.86297938870064</v>
      </c>
      <c r="G104">
        <v>3.077235120605057E-3</v>
      </c>
      <c r="H104">
        <v>0.14732162417846315</v>
      </c>
      <c r="I104">
        <v>1.1401156790999104E-2</v>
      </c>
      <c r="J104">
        <v>2.5218689331595039E-2</v>
      </c>
    </row>
    <row r="105" spans="2:10" x14ac:dyDescent="0.15">
      <c r="B105" t="s">
        <v>189</v>
      </c>
      <c r="C105">
        <v>1266</v>
      </c>
      <c r="D105">
        <v>5.0000000000039799</v>
      </c>
      <c r="E105" s="36">
        <f t="shared" si="6"/>
        <v>603.09677991448655</v>
      </c>
      <c r="F105" s="36">
        <f t="shared" si="4"/>
        <v>139.86297938869666</v>
      </c>
      <c r="G105">
        <v>2.8964358657205111E-3</v>
      </c>
      <c r="H105">
        <v>0.14810556406919359</v>
      </c>
      <c r="I105">
        <v>1.1270927965984213E-2</v>
      </c>
      <c r="J105">
        <v>2.3338591674117979E-2</v>
      </c>
    </row>
    <row r="106" spans="2:10" x14ac:dyDescent="0.15">
      <c r="B106" t="s">
        <v>190</v>
      </c>
      <c r="C106">
        <v>1267</v>
      </c>
      <c r="D106">
        <v>5.8309518948414594</v>
      </c>
      <c r="E106" s="36">
        <f t="shared" si="6"/>
        <v>608.92773180932795</v>
      </c>
      <c r="F106" s="36">
        <f t="shared" si="4"/>
        <v>134.03202749385525</v>
      </c>
      <c r="G106">
        <v>2.9302223917897878E-3</v>
      </c>
      <c r="H106">
        <v>0.14714283229737024</v>
      </c>
      <c r="I106">
        <v>1.0970650263120059E-2</v>
      </c>
      <c r="J106">
        <v>3.2007355106062091E-2</v>
      </c>
    </row>
    <row r="107" spans="2:10" x14ac:dyDescent="0.15">
      <c r="B107" t="s">
        <v>191</v>
      </c>
      <c r="C107">
        <v>1268</v>
      </c>
      <c r="D107">
        <v>6.7082039324996234</v>
      </c>
      <c r="E107" s="36">
        <f t="shared" si="6"/>
        <v>615.63593574182755</v>
      </c>
      <c r="F107" s="36">
        <f t="shared" si="4"/>
        <v>127.32382356135565</v>
      </c>
      <c r="G107">
        <v>3.2209973792317434E-3</v>
      </c>
      <c r="H107">
        <v>0.14719728411950553</v>
      </c>
      <c r="I107">
        <v>1.125603623538524E-2</v>
      </c>
      <c r="J107">
        <v>3.8787578143998962E-2</v>
      </c>
    </row>
    <row r="108" spans="2:10" x14ac:dyDescent="0.15">
      <c r="B108" t="s">
        <v>192</v>
      </c>
      <c r="C108">
        <v>1269</v>
      </c>
      <c r="D108">
        <v>6.4031242374334605</v>
      </c>
      <c r="E108" s="36">
        <f t="shared" si="6"/>
        <v>622.03905997926097</v>
      </c>
      <c r="F108" s="36">
        <f t="shared" si="4"/>
        <v>120.92069932392224</v>
      </c>
      <c r="G108">
        <v>3.2158395555542422E-3</v>
      </c>
      <c r="H108">
        <v>0.14692061606380818</v>
      </c>
      <c r="I108">
        <v>1.0990720589507978E-2</v>
      </c>
      <c r="J108">
        <v>3.7533914272472345E-2</v>
      </c>
    </row>
    <row r="109" spans="2:10" x14ac:dyDescent="0.15">
      <c r="B109" t="s">
        <v>193</v>
      </c>
      <c r="C109">
        <v>1270</v>
      </c>
      <c r="D109">
        <v>4.9999999999982947</v>
      </c>
      <c r="E109" s="36">
        <f t="shared" si="6"/>
        <v>627.03905997925926</v>
      </c>
      <c r="F109" s="36">
        <f t="shared" si="4"/>
        <v>115.92069932392394</v>
      </c>
      <c r="G109">
        <v>2.8700124274254825E-3</v>
      </c>
      <c r="H109">
        <v>0.14559521763034627</v>
      </c>
      <c r="I109">
        <v>1.0913173975135674E-2</v>
      </c>
      <c r="J109">
        <v>3.3183073976679939E-2</v>
      </c>
    </row>
    <row r="110" spans="2:10" x14ac:dyDescent="0.15">
      <c r="B110" t="s">
        <v>194</v>
      </c>
      <c r="C110">
        <v>1271</v>
      </c>
      <c r="D110">
        <v>7.2111025509269382</v>
      </c>
      <c r="E110" s="36">
        <f t="shared" si="6"/>
        <v>634.25016253018623</v>
      </c>
      <c r="F110" s="36">
        <f t="shared" si="4"/>
        <v>108.70959677299697</v>
      </c>
      <c r="G110">
        <v>2.8676822973792465E-3</v>
      </c>
      <c r="H110">
        <v>0.14535448639682322</v>
      </c>
      <c r="I110">
        <v>1.0849518148627767E-2</v>
      </c>
      <c r="J110">
        <v>2.8106598764695293E-2</v>
      </c>
    </row>
    <row r="111" spans="2:10" x14ac:dyDescent="0.15">
      <c r="B111" t="s">
        <v>195</v>
      </c>
      <c r="C111">
        <v>1272</v>
      </c>
      <c r="D111">
        <v>5.8309518948475532</v>
      </c>
      <c r="E111" s="36">
        <f t="shared" si="6"/>
        <v>640.08111442503377</v>
      </c>
      <c r="F111" s="36">
        <f t="shared" si="4"/>
        <v>102.87864487814943</v>
      </c>
      <c r="G111">
        <v>2.627984976399779E-3</v>
      </c>
      <c r="H111">
        <v>0.1451154339938231</v>
      </c>
      <c r="I111">
        <v>1.060987199816509E-2</v>
      </c>
      <c r="J111">
        <v>2.4680263818418018E-2</v>
      </c>
    </row>
    <row r="112" spans="2:10" x14ac:dyDescent="0.15">
      <c r="B112" t="s">
        <v>196</v>
      </c>
      <c r="C112">
        <v>1273</v>
      </c>
      <c r="D112">
        <v>5.6568542494892453</v>
      </c>
      <c r="E112" s="36">
        <f t="shared" si="6"/>
        <v>645.73796867452302</v>
      </c>
      <c r="F112" s="36">
        <f t="shared" si="4"/>
        <v>97.221790628660187</v>
      </c>
      <c r="G112">
        <v>2.7885574578696212E-3</v>
      </c>
      <c r="H112">
        <v>0.14412277907291104</v>
      </c>
      <c r="I112">
        <v>1.0681625349526059E-2</v>
      </c>
      <c r="J112">
        <v>2.0859610730412856E-2</v>
      </c>
    </row>
    <row r="113" spans="2:10" x14ac:dyDescent="0.15">
      <c r="B113" t="s">
        <v>197</v>
      </c>
      <c r="C113">
        <v>1274</v>
      </c>
      <c r="D113">
        <v>5.3851648071377864</v>
      </c>
      <c r="E113" s="36">
        <f t="shared" si="6"/>
        <v>651.12313348166083</v>
      </c>
      <c r="F113" s="36">
        <f t="shared" si="4"/>
        <v>91.836625821522375</v>
      </c>
      <c r="G113">
        <v>2.7374413798313354E-3</v>
      </c>
      <c r="H113">
        <v>0.14335892904370512</v>
      </c>
      <c r="I113">
        <v>1.0493762172515913E-2</v>
      </c>
      <c r="J113">
        <v>1.7711199380761947E-2</v>
      </c>
    </row>
    <row r="114" spans="2:10" x14ac:dyDescent="0.15">
      <c r="B114" t="s">
        <v>198</v>
      </c>
      <c r="C114">
        <v>1275</v>
      </c>
      <c r="D114">
        <v>7.2111025509269382</v>
      </c>
      <c r="E114" s="36">
        <f t="shared" si="6"/>
        <v>658.3342360325878</v>
      </c>
      <c r="F114" s="36">
        <f t="shared" si="4"/>
        <v>84.625523270595409</v>
      </c>
      <c r="G114">
        <v>2.5491524243261227E-3</v>
      </c>
      <c r="H114">
        <v>0.14307463971606291</v>
      </c>
      <c r="I114">
        <v>1.0251275637154066E-2</v>
      </c>
      <c r="J114">
        <v>1.7671042528396567E-2</v>
      </c>
    </row>
    <row r="115" spans="2:10" x14ac:dyDescent="0.15">
      <c r="B115" t="s">
        <v>199</v>
      </c>
      <c r="C115">
        <v>1276</v>
      </c>
      <c r="D115">
        <v>5.8309518948414594</v>
      </c>
      <c r="E115" s="36">
        <f t="shared" si="6"/>
        <v>664.1651879274292</v>
      </c>
      <c r="F115" s="36">
        <f t="shared" si="4"/>
        <v>78.794571375754003</v>
      </c>
      <c r="G115">
        <v>2.3680731047463085E-3</v>
      </c>
      <c r="H115">
        <v>0.14113764911744339</v>
      </c>
      <c r="I115">
        <v>9.9821362167463387E-3</v>
      </c>
      <c r="J115">
        <v>1.7382034996555315E-2</v>
      </c>
    </row>
    <row r="116" spans="2:10" x14ac:dyDescent="0.15">
      <c r="B116" t="s">
        <v>200</v>
      </c>
      <c r="C116">
        <v>1277</v>
      </c>
      <c r="D116">
        <v>5.6568542494992942</v>
      </c>
      <c r="E116" s="36">
        <f t="shared" si="6"/>
        <v>669.82204217692845</v>
      </c>
      <c r="F116" s="36">
        <f t="shared" si="4"/>
        <v>73.137717126254756</v>
      </c>
      <c r="G116">
        <v>2.4251746474341172E-3</v>
      </c>
      <c r="H116">
        <v>0.14224956284793336</v>
      </c>
      <c r="I116">
        <v>9.8659630862967564E-3</v>
      </c>
      <c r="J116">
        <v>1.7678323948374437E-2</v>
      </c>
    </row>
    <row r="117" spans="2:10" x14ac:dyDescent="0.15">
      <c r="B117" t="s">
        <v>201</v>
      </c>
      <c r="C117">
        <v>1278</v>
      </c>
      <c r="D117">
        <v>5.8309518948414594</v>
      </c>
      <c r="E117" s="36">
        <f t="shared" si="6"/>
        <v>675.65299407176985</v>
      </c>
      <c r="F117" s="36">
        <f t="shared" si="4"/>
        <v>67.306765231413351</v>
      </c>
      <c r="G117">
        <v>2.1630774477485221E-3</v>
      </c>
      <c r="H117">
        <v>0.14167249895856529</v>
      </c>
      <c r="I117">
        <v>9.6408106892801222E-3</v>
      </c>
      <c r="J117">
        <v>1.7519029336554453E-2</v>
      </c>
    </row>
    <row r="118" spans="2:10" x14ac:dyDescent="0.15">
      <c r="B118" t="s">
        <v>202</v>
      </c>
      <c r="C118">
        <v>1279</v>
      </c>
      <c r="D118">
        <v>7.2111025509269382</v>
      </c>
      <c r="E118" s="36">
        <f t="shared" si="6"/>
        <v>682.86409662269682</v>
      </c>
      <c r="F118" s="36">
        <f t="shared" si="4"/>
        <v>60.095662680486384</v>
      </c>
      <c r="G118">
        <v>2.3477685495289745E-3</v>
      </c>
      <c r="H118">
        <v>0.14029709455972847</v>
      </c>
      <c r="I118">
        <v>9.4582062602005922E-3</v>
      </c>
      <c r="J118">
        <v>1.7424474053533038E-2</v>
      </c>
    </row>
    <row r="119" spans="2:10" x14ac:dyDescent="0.15">
      <c r="B119" t="s">
        <v>203</v>
      </c>
      <c r="C119">
        <v>1280</v>
      </c>
      <c r="D119">
        <v>5.0000000000039799</v>
      </c>
      <c r="E119" s="36">
        <f t="shared" si="6"/>
        <v>687.8640966227008</v>
      </c>
      <c r="F119" s="36">
        <f t="shared" si="4"/>
        <v>55.095662680482405</v>
      </c>
      <c r="G119">
        <v>2.4273233124523716E-3</v>
      </c>
      <c r="H119">
        <v>0.13930891657103525</v>
      </c>
      <c r="I119">
        <v>9.1341013554065084E-3</v>
      </c>
      <c r="J119">
        <v>1.7322264245163616E-2</v>
      </c>
    </row>
    <row r="120" spans="2:10" x14ac:dyDescent="0.15">
      <c r="B120" t="s">
        <v>204</v>
      </c>
      <c r="C120">
        <v>1281</v>
      </c>
      <c r="D120">
        <v>5.8309518948414594</v>
      </c>
      <c r="E120" s="36">
        <f t="shared" si="6"/>
        <v>693.6950485175422</v>
      </c>
      <c r="F120" s="36">
        <f t="shared" si="4"/>
        <v>49.264710785641</v>
      </c>
      <c r="G120">
        <v>1.7988234805547377E-3</v>
      </c>
      <c r="H120">
        <v>0.13734992517597766</v>
      </c>
      <c r="I120">
        <v>8.9316967969752022E-3</v>
      </c>
      <c r="J120">
        <v>1.7153608621910649E-2</v>
      </c>
    </row>
    <row r="121" spans="2:10" x14ac:dyDescent="0.15">
      <c r="B121" t="s">
        <v>205</v>
      </c>
      <c r="C121">
        <v>1282</v>
      </c>
      <c r="D121">
        <v>6.7082039324996234</v>
      </c>
      <c r="E121" s="36">
        <f t="shared" si="6"/>
        <v>700.4032524500418</v>
      </c>
      <c r="F121" s="36">
        <f t="shared" si="4"/>
        <v>42.5565068531414</v>
      </c>
      <c r="G121">
        <v>1.8491894901987718E-3</v>
      </c>
      <c r="H121">
        <v>0.13509657884781559</v>
      </c>
      <c r="I121">
        <v>8.5946783928156027E-3</v>
      </c>
      <c r="J121">
        <v>1.6951702894260866E-2</v>
      </c>
    </row>
    <row r="122" spans="2:10" x14ac:dyDescent="0.15">
      <c r="B122" t="s">
        <v>206</v>
      </c>
      <c r="C122">
        <v>1283</v>
      </c>
      <c r="D122">
        <v>6.4031242374334605</v>
      </c>
      <c r="E122" s="36">
        <f t="shared" si="6"/>
        <v>706.80637668747522</v>
      </c>
      <c r="F122" s="36">
        <f t="shared" si="4"/>
        <v>36.153382615707983</v>
      </c>
      <c r="G122">
        <v>1.8498034365124153E-3</v>
      </c>
      <c r="H122">
        <v>0.13424348232275191</v>
      </c>
      <c r="I122">
        <v>8.2142024499666233E-3</v>
      </c>
      <c r="J122">
        <v>1.6808907972368062E-2</v>
      </c>
    </row>
    <row r="123" spans="2:10" x14ac:dyDescent="0.15">
      <c r="B123" t="s">
        <v>207</v>
      </c>
      <c r="C123">
        <v>1284</v>
      </c>
      <c r="D123">
        <v>4.9999999999982947</v>
      </c>
      <c r="E123" s="36">
        <f t="shared" si="6"/>
        <v>711.80637668747352</v>
      </c>
      <c r="F123" s="36">
        <f t="shared" si="4"/>
        <v>31.153382615709688</v>
      </c>
      <c r="G123">
        <v>1.4341097579856344E-3</v>
      </c>
      <c r="H123">
        <v>0.13173813867412537</v>
      </c>
      <c r="I123">
        <v>7.9468426463634306E-3</v>
      </c>
      <c r="J123">
        <v>1.6748283647895615E-2</v>
      </c>
    </row>
    <row r="124" spans="2:10" x14ac:dyDescent="0.15">
      <c r="B124" t="s">
        <v>208</v>
      </c>
      <c r="C124">
        <v>1285</v>
      </c>
      <c r="D124">
        <v>5.8309518948475532</v>
      </c>
      <c r="E124" s="36">
        <f t="shared" si="6"/>
        <v>717.63732858232106</v>
      </c>
      <c r="F124" s="36">
        <f t="shared" si="4"/>
        <v>25.322430720862144</v>
      </c>
      <c r="G124">
        <v>1.666993677855154E-3</v>
      </c>
      <c r="H124">
        <v>0.12955668022844916</v>
      </c>
      <c r="I124">
        <v>7.7193370072277528E-3</v>
      </c>
      <c r="J124">
        <v>1.6581948658456924E-2</v>
      </c>
    </row>
    <row r="125" spans="2:10" x14ac:dyDescent="0.15">
      <c r="B125" t="s">
        <v>209</v>
      </c>
      <c r="C125">
        <v>1286</v>
      </c>
      <c r="D125">
        <v>7.2111025509308799</v>
      </c>
      <c r="E125" s="36">
        <f t="shared" si="6"/>
        <v>724.84843113325189</v>
      </c>
      <c r="F125" s="36">
        <f t="shared" si="4"/>
        <v>18.111328169931312</v>
      </c>
      <c r="G125">
        <v>1.8619391006622459E-3</v>
      </c>
      <c r="H125">
        <v>0.12636024323206221</v>
      </c>
      <c r="I125">
        <v>7.6097067606380282E-3</v>
      </c>
      <c r="J125">
        <v>1.6426381261340217E-2</v>
      </c>
    </row>
    <row r="126" spans="2:10" x14ac:dyDescent="0.15">
      <c r="B126" t="s">
        <v>210</v>
      </c>
      <c r="C126">
        <v>1287</v>
      </c>
      <c r="D126">
        <v>4.9999999999982947</v>
      </c>
      <c r="E126" s="36">
        <f t="shared" si="6"/>
        <v>729.84843113325019</v>
      </c>
      <c r="F126" s="36">
        <f t="shared" si="4"/>
        <v>13.111328169933017</v>
      </c>
      <c r="G126">
        <v>1.4466208010985434E-3</v>
      </c>
      <c r="H126">
        <v>0.12468680010037278</v>
      </c>
      <c r="I126">
        <v>7.1400185737879934E-3</v>
      </c>
      <c r="J126">
        <v>1.6224799261230428E-2</v>
      </c>
    </row>
    <row r="127" spans="2:10" x14ac:dyDescent="0.15">
      <c r="B127" t="s">
        <v>211</v>
      </c>
      <c r="C127">
        <v>1288</v>
      </c>
      <c r="D127">
        <v>6.4031242374334605</v>
      </c>
      <c r="E127" s="36">
        <f t="shared" si="6"/>
        <v>736.2515553706836</v>
      </c>
      <c r="F127" s="36">
        <f t="shared" si="4"/>
        <v>6.7082039324996003</v>
      </c>
      <c r="G127">
        <v>1.2641784899816897E-3</v>
      </c>
      <c r="H127">
        <v>0.12400230968276178</v>
      </c>
      <c r="I127">
        <v>6.8326593932149567E-3</v>
      </c>
      <c r="J127">
        <v>1.6277590063176091E-2</v>
      </c>
    </row>
    <row r="128" spans="2:10" x14ac:dyDescent="0.15">
      <c r="B128" t="s">
        <v>212</v>
      </c>
      <c r="C128">
        <v>1289</v>
      </c>
      <c r="D128">
        <v>6.7082039324996234</v>
      </c>
      <c r="E128" s="36">
        <f t="shared" si="6"/>
        <v>742.9597593031832</v>
      </c>
      <c r="F128" s="36">
        <f>E$128-E128</f>
        <v>0</v>
      </c>
      <c r="G128">
        <v>1.3382077932153002E-3</v>
      </c>
      <c r="H128">
        <v>0.12530353518310208</v>
      </c>
      <c r="I128">
        <v>6.4639059157462347E-3</v>
      </c>
      <c r="J128">
        <v>1.6090101938117145E-2</v>
      </c>
    </row>
  </sheetData>
  <sortState ref="AC5:AD64">
    <sortCondition ref="AC5"/>
  </sortState>
  <mergeCells count="8">
    <mergeCell ref="AA3:AB3"/>
    <mergeCell ref="AC3:AD3"/>
    <mergeCell ref="M3:N3"/>
    <mergeCell ref="O3:P3"/>
    <mergeCell ref="Q3:R3"/>
    <mergeCell ref="W3:X3"/>
    <mergeCell ref="Y3:Z3"/>
    <mergeCell ref="T3:U3"/>
  </mergeCells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Data</vt:lpstr>
      <vt:lpstr>Line</vt:lpstr>
      <vt:lpstr>Sheet3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2019-06-11T12:28:05Z</dcterms:modified>
</cp:coreProperties>
</file>