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E60" i="2" s="1"/>
  <c r="D5" i="2"/>
  <c r="E37" i="2" l="1"/>
  <c r="E21" i="2"/>
  <c r="E13" i="2"/>
  <c r="E12" i="2"/>
  <c r="E54" i="2"/>
  <c r="E36" i="2"/>
  <c r="E5" i="2"/>
  <c r="E53" i="2"/>
  <c r="E30" i="2"/>
  <c r="E52" i="2"/>
  <c r="E29" i="2"/>
  <c r="E44" i="2"/>
  <c r="E28" i="2"/>
  <c r="E48" i="2"/>
  <c r="E32" i="2"/>
  <c r="E24" i="2"/>
  <c r="E16" i="2"/>
  <c r="E8" i="2"/>
  <c r="E40" i="2"/>
  <c r="E15" i="2"/>
  <c r="E55" i="2"/>
  <c r="E47" i="2"/>
  <c r="E23" i="2"/>
  <c r="E7" i="2"/>
  <c r="E39" i="2"/>
  <c r="E14" i="2"/>
  <c r="E46" i="2"/>
  <c r="E22" i="2"/>
  <c r="E38" i="2"/>
  <c r="E9" i="2"/>
  <c r="E56" i="2"/>
  <c r="E45" i="2"/>
  <c r="E31" i="2"/>
  <c r="E20" i="2"/>
  <c r="E6" i="2"/>
  <c r="E59" i="2"/>
  <c r="E51" i="2"/>
  <c r="E43" i="2"/>
  <c r="E35" i="2"/>
  <c r="E27" i="2"/>
  <c r="E19" i="2"/>
  <c r="E11" i="2"/>
  <c r="E58" i="2"/>
  <c r="E50" i="2"/>
  <c r="E42" i="2"/>
  <c r="E34" i="2"/>
  <c r="E26" i="2"/>
  <c r="E18" i="2"/>
  <c r="E10" i="2"/>
  <c r="E57" i="2"/>
  <c r="E49" i="2"/>
  <c r="E41" i="2"/>
  <c r="E33" i="2"/>
  <c r="E25" i="2"/>
  <c r="E17" i="2"/>
  <c r="D33" i="1" l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5" i="1"/>
  <c r="D6" i="1"/>
  <c r="D7" i="1"/>
  <c r="D4" i="1"/>
  <c r="P131" i="1" l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P132" i="1"/>
  <c r="AQ132" i="1"/>
  <c r="AR132" i="1"/>
  <c r="AS132" i="1"/>
  <c r="AT132" i="1"/>
  <c r="AU132" i="1"/>
  <c r="AW132" i="1"/>
  <c r="AX132" i="1"/>
  <c r="AY132" i="1"/>
  <c r="AZ132" i="1"/>
  <c r="BA132" i="1"/>
  <c r="BB132" i="1"/>
  <c r="BE132" i="1"/>
  <c r="BF132" i="1"/>
  <c r="BG132" i="1"/>
  <c r="BH132" i="1"/>
  <c r="BI132" i="1"/>
  <c r="AV132" i="1" s="1"/>
  <c r="BJ132" i="1"/>
  <c r="BK132" i="1"/>
  <c r="BL132" i="1"/>
  <c r="BM132" i="1"/>
  <c r="BN132" i="1"/>
  <c r="BO132" i="1"/>
  <c r="BP132" i="1"/>
  <c r="P133" i="1"/>
  <c r="AQ133" i="1"/>
  <c r="AR133" i="1"/>
  <c r="AS133" i="1"/>
  <c r="AT133" i="1"/>
  <c r="AW133" i="1"/>
  <c r="AX133" i="1"/>
  <c r="AY133" i="1"/>
  <c r="AZ133" i="1"/>
  <c r="BA133" i="1"/>
  <c r="BB133" i="1"/>
  <c r="BE133" i="1"/>
  <c r="BF133" i="1"/>
  <c r="BG133" i="1"/>
  <c r="BH133" i="1"/>
  <c r="BI133" i="1"/>
  <c r="AV133" i="1" s="1"/>
  <c r="BJ133" i="1"/>
  <c r="AU133" i="1" s="1"/>
  <c r="BK133" i="1"/>
  <c r="BL133" i="1"/>
  <c r="BM133" i="1"/>
  <c r="BN133" i="1"/>
  <c r="BO133" i="1"/>
  <c r="BP133" i="1"/>
  <c r="P134" i="1"/>
  <c r="AQ134" i="1"/>
  <c r="AR134" i="1"/>
  <c r="AS134" i="1"/>
  <c r="AT134" i="1"/>
  <c r="AV134" i="1"/>
  <c r="AW134" i="1"/>
  <c r="AX134" i="1"/>
  <c r="AY134" i="1"/>
  <c r="AZ134" i="1"/>
  <c r="BA134" i="1"/>
  <c r="BB134" i="1"/>
  <c r="BE134" i="1"/>
  <c r="BF134" i="1"/>
  <c r="BG134" i="1"/>
  <c r="BH134" i="1"/>
  <c r="BI134" i="1"/>
  <c r="BJ134" i="1"/>
  <c r="AU134" i="1" s="1"/>
  <c r="BK134" i="1"/>
  <c r="BL134" i="1"/>
  <c r="BM134" i="1"/>
  <c r="BN134" i="1"/>
  <c r="BO134" i="1"/>
  <c r="BP134" i="1"/>
  <c r="P135" i="1"/>
  <c r="AQ135" i="1"/>
  <c r="AR135" i="1"/>
  <c r="AS135" i="1"/>
  <c r="AT135" i="1"/>
  <c r="AW135" i="1"/>
  <c r="AX135" i="1"/>
  <c r="AY135" i="1"/>
  <c r="AZ135" i="1"/>
  <c r="BA135" i="1"/>
  <c r="BB135" i="1"/>
  <c r="BE135" i="1"/>
  <c r="BF135" i="1"/>
  <c r="BG135" i="1"/>
  <c r="BH135" i="1"/>
  <c r="BI135" i="1"/>
  <c r="AV135" i="1" s="1"/>
  <c r="BJ135" i="1"/>
  <c r="AU135" i="1" s="1"/>
  <c r="BK135" i="1"/>
  <c r="BL135" i="1"/>
  <c r="BM135" i="1"/>
  <c r="BN135" i="1"/>
  <c r="BO135" i="1"/>
  <c r="BP135" i="1"/>
  <c r="P136" i="1"/>
  <c r="AQ136" i="1"/>
  <c r="AR136" i="1"/>
  <c r="AS136" i="1"/>
  <c r="AT136" i="1"/>
  <c r="AU136" i="1"/>
  <c r="AV136" i="1"/>
  <c r="AW136" i="1"/>
  <c r="AX136" i="1"/>
  <c r="AY136" i="1"/>
  <c r="AZ136" i="1"/>
  <c r="BA136" i="1"/>
  <c r="BB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P137" i="1"/>
  <c r="AQ137" i="1"/>
  <c r="AR137" i="1"/>
  <c r="AS137" i="1"/>
  <c r="AT137" i="1"/>
  <c r="AV137" i="1"/>
  <c r="AW137" i="1"/>
  <c r="AX137" i="1"/>
  <c r="AY137" i="1"/>
  <c r="AZ137" i="1"/>
  <c r="BA137" i="1"/>
  <c r="BB137" i="1"/>
  <c r="BE137" i="1"/>
  <c r="BF137" i="1"/>
  <c r="BG137" i="1"/>
  <c r="BH137" i="1"/>
  <c r="BI137" i="1"/>
  <c r="BJ137" i="1"/>
  <c r="AU137" i="1" s="1"/>
  <c r="BK137" i="1"/>
  <c r="BL137" i="1"/>
  <c r="BM137" i="1"/>
  <c r="BN137" i="1"/>
  <c r="BO137" i="1"/>
  <c r="BP137" i="1"/>
  <c r="P138" i="1"/>
  <c r="AQ138" i="1"/>
  <c r="AR138" i="1"/>
  <c r="AS138" i="1"/>
  <c r="AT138" i="1"/>
  <c r="AW138" i="1"/>
  <c r="AX138" i="1"/>
  <c r="AY138" i="1"/>
  <c r="AZ138" i="1"/>
  <c r="BA138" i="1"/>
  <c r="BB138" i="1"/>
  <c r="BE138" i="1"/>
  <c r="BR138" i="1" s="1"/>
  <c r="AG138" i="1" s="1"/>
  <c r="BF138" i="1"/>
  <c r="BG138" i="1"/>
  <c r="BH138" i="1"/>
  <c r="BI138" i="1"/>
  <c r="AV138" i="1" s="1"/>
  <c r="BJ138" i="1"/>
  <c r="AU138" i="1" s="1"/>
  <c r="BK138" i="1"/>
  <c r="BL138" i="1"/>
  <c r="BM138" i="1"/>
  <c r="BN138" i="1"/>
  <c r="BO138" i="1"/>
  <c r="BP138" i="1"/>
  <c r="P139" i="1"/>
  <c r="AQ139" i="1"/>
  <c r="AR139" i="1"/>
  <c r="AS139" i="1"/>
  <c r="AT139" i="1"/>
  <c r="AU139" i="1"/>
  <c r="AV139" i="1"/>
  <c r="AW139" i="1"/>
  <c r="AX139" i="1"/>
  <c r="AY139" i="1"/>
  <c r="AZ139" i="1"/>
  <c r="BA139" i="1"/>
  <c r="BB139" i="1"/>
  <c r="BE139" i="1"/>
  <c r="BF139" i="1"/>
  <c r="BG139" i="1"/>
  <c r="BH139" i="1"/>
  <c r="BI139" i="1"/>
  <c r="BJ139" i="1"/>
  <c r="BK139" i="1"/>
  <c r="BL139" i="1"/>
  <c r="BM139" i="1"/>
  <c r="BN139" i="1"/>
  <c r="BO139" i="1"/>
  <c r="BP139" i="1"/>
  <c r="P140" i="1"/>
  <c r="AQ140" i="1"/>
  <c r="AR140" i="1"/>
  <c r="AS140" i="1"/>
  <c r="AT140" i="1"/>
  <c r="AU140" i="1"/>
  <c r="AW140" i="1"/>
  <c r="AX140" i="1"/>
  <c r="AY140" i="1"/>
  <c r="AZ140" i="1"/>
  <c r="BA140" i="1"/>
  <c r="BB140" i="1"/>
  <c r="BE140" i="1"/>
  <c r="BF140" i="1"/>
  <c r="BG140" i="1"/>
  <c r="BH140" i="1"/>
  <c r="BI140" i="1"/>
  <c r="AV140" i="1" s="1"/>
  <c r="BJ140" i="1"/>
  <c r="BK140" i="1"/>
  <c r="BL140" i="1"/>
  <c r="BM140" i="1"/>
  <c r="BN140" i="1"/>
  <c r="BO140" i="1"/>
  <c r="BP140" i="1"/>
  <c r="P141" i="1"/>
  <c r="AQ141" i="1"/>
  <c r="AR141" i="1"/>
  <c r="AS141" i="1"/>
  <c r="AT141" i="1"/>
  <c r="AW141" i="1"/>
  <c r="AX141" i="1"/>
  <c r="AY141" i="1"/>
  <c r="AZ141" i="1"/>
  <c r="BA141" i="1"/>
  <c r="BB141" i="1"/>
  <c r="BE141" i="1"/>
  <c r="BF141" i="1"/>
  <c r="BG141" i="1"/>
  <c r="BH141" i="1"/>
  <c r="BI141" i="1"/>
  <c r="BJ141" i="1"/>
  <c r="AU141" i="1" s="1"/>
  <c r="BK141" i="1"/>
  <c r="BL141" i="1"/>
  <c r="BM141" i="1"/>
  <c r="BN141" i="1"/>
  <c r="BO141" i="1"/>
  <c r="BP141" i="1"/>
  <c r="P142" i="1"/>
  <c r="AQ142" i="1"/>
  <c r="AR142" i="1"/>
  <c r="AS142" i="1"/>
  <c r="AT142" i="1"/>
  <c r="AV142" i="1"/>
  <c r="AW142" i="1"/>
  <c r="AX142" i="1"/>
  <c r="AY142" i="1"/>
  <c r="AZ142" i="1"/>
  <c r="BA142" i="1"/>
  <c r="BB142" i="1"/>
  <c r="BE142" i="1"/>
  <c r="BF142" i="1"/>
  <c r="BG142" i="1"/>
  <c r="BH142" i="1"/>
  <c r="BI142" i="1"/>
  <c r="BJ142" i="1"/>
  <c r="AU142" i="1" s="1"/>
  <c r="BK142" i="1"/>
  <c r="BL142" i="1"/>
  <c r="BM142" i="1"/>
  <c r="BN142" i="1"/>
  <c r="BO142" i="1"/>
  <c r="BP142" i="1"/>
  <c r="P100" i="1"/>
  <c r="AQ100" i="1"/>
  <c r="AR100" i="1"/>
  <c r="AS100" i="1"/>
  <c r="AT100" i="1"/>
  <c r="AV100" i="1"/>
  <c r="AW100" i="1"/>
  <c r="AX100" i="1"/>
  <c r="AY100" i="1"/>
  <c r="AZ100" i="1"/>
  <c r="BA100" i="1"/>
  <c r="BB100" i="1"/>
  <c r="BE100" i="1"/>
  <c r="BF100" i="1"/>
  <c r="BG100" i="1"/>
  <c r="BH100" i="1"/>
  <c r="BI100" i="1"/>
  <c r="BJ100" i="1"/>
  <c r="AU100" i="1" s="1"/>
  <c r="BK100" i="1"/>
  <c r="BL100" i="1"/>
  <c r="BM100" i="1"/>
  <c r="BN100" i="1"/>
  <c r="BO100" i="1"/>
  <c r="BP100" i="1"/>
  <c r="P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P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P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P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BJ104" i="1"/>
  <c r="AU104" i="1" s="1"/>
  <c r="BK104" i="1"/>
  <c r="BL104" i="1"/>
  <c r="BM104" i="1"/>
  <c r="BN104" i="1"/>
  <c r="BO104" i="1"/>
  <c r="BP104" i="1"/>
  <c r="P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AV105" i="1" s="1"/>
  <c r="BJ105" i="1"/>
  <c r="AU105" i="1" s="1"/>
  <c r="BK105" i="1"/>
  <c r="BL105" i="1"/>
  <c r="BM105" i="1"/>
  <c r="BN105" i="1"/>
  <c r="BO105" i="1"/>
  <c r="BP105" i="1"/>
  <c r="P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BJ106" i="1"/>
  <c r="AU106" i="1" s="1"/>
  <c r="BK106" i="1"/>
  <c r="BL106" i="1"/>
  <c r="BM106" i="1"/>
  <c r="BN106" i="1"/>
  <c r="BO106" i="1"/>
  <c r="BP106" i="1"/>
  <c r="P107" i="1"/>
  <c r="AQ107" i="1"/>
  <c r="AR107" i="1"/>
  <c r="AS107" i="1"/>
  <c r="AT107" i="1"/>
  <c r="AV107" i="1"/>
  <c r="AW107" i="1"/>
  <c r="AX107" i="1"/>
  <c r="AY107" i="1"/>
  <c r="AZ107" i="1"/>
  <c r="BA107" i="1"/>
  <c r="BB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P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AV108" i="1" s="1"/>
  <c r="BJ108" i="1"/>
  <c r="AU108" i="1" s="1"/>
  <c r="BK108" i="1"/>
  <c r="BL108" i="1"/>
  <c r="BM108" i="1"/>
  <c r="BN108" i="1"/>
  <c r="BO108" i="1"/>
  <c r="BP108" i="1"/>
  <c r="P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BJ109" i="1"/>
  <c r="AU109" i="1" s="1"/>
  <c r="BK109" i="1"/>
  <c r="BL109" i="1"/>
  <c r="BM109" i="1"/>
  <c r="BN109" i="1"/>
  <c r="BO109" i="1"/>
  <c r="BP109" i="1"/>
  <c r="P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AV110" i="1" s="1"/>
  <c r="BJ110" i="1"/>
  <c r="AU110" i="1" s="1"/>
  <c r="BK110" i="1"/>
  <c r="BL110" i="1"/>
  <c r="BM110" i="1"/>
  <c r="BN110" i="1"/>
  <c r="BO110" i="1"/>
  <c r="BP110" i="1"/>
  <c r="P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BK111" i="1"/>
  <c r="BL111" i="1"/>
  <c r="BM111" i="1"/>
  <c r="BN111" i="1"/>
  <c r="BO111" i="1"/>
  <c r="BP111" i="1"/>
  <c r="P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BJ112" i="1"/>
  <c r="AU112" i="1" s="1"/>
  <c r="BK112" i="1"/>
  <c r="BL112" i="1"/>
  <c r="BM112" i="1"/>
  <c r="BN112" i="1"/>
  <c r="BO112" i="1"/>
  <c r="BP112" i="1"/>
  <c r="P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AV113" i="1" s="1"/>
  <c r="BJ113" i="1"/>
  <c r="AU113" i="1" s="1"/>
  <c r="BK113" i="1"/>
  <c r="BL113" i="1"/>
  <c r="BM113" i="1"/>
  <c r="BN113" i="1"/>
  <c r="BO113" i="1"/>
  <c r="BP113" i="1"/>
  <c r="P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BJ114" i="1"/>
  <c r="AU114" i="1" s="1"/>
  <c r="BK114" i="1"/>
  <c r="BL114" i="1"/>
  <c r="BM114" i="1"/>
  <c r="BN114" i="1"/>
  <c r="BO114" i="1"/>
  <c r="BP114" i="1"/>
  <c r="P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AV115" i="1" s="1"/>
  <c r="BJ115" i="1"/>
  <c r="BK115" i="1"/>
  <c r="BL115" i="1"/>
  <c r="BM115" i="1"/>
  <c r="BN115" i="1"/>
  <c r="BO115" i="1"/>
  <c r="BP115" i="1"/>
  <c r="P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P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P118" i="1"/>
  <c r="AQ118" i="1"/>
  <c r="AR118" i="1"/>
  <c r="AS118" i="1"/>
  <c r="AT118" i="1"/>
  <c r="AU118" i="1"/>
  <c r="AW118" i="1"/>
  <c r="AX118" i="1"/>
  <c r="AY118" i="1"/>
  <c r="AZ118" i="1"/>
  <c r="BA118" i="1"/>
  <c r="BB118" i="1"/>
  <c r="BE118" i="1"/>
  <c r="BR118" i="1" s="1"/>
  <c r="BF118" i="1"/>
  <c r="AB118" i="1" s="1"/>
  <c r="BG118" i="1"/>
  <c r="BH118" i="1"/>
  <c r="BI118" i="1"/>
  <c r="AV118" i="1" s="1"/>
  <c r="BJ118" i="1"/>
  <c r="BK118" i="1"/>
  <c r="BL118" i="1"/>
  <c r="BM118" i="1"/>
  <c r="BN118" i="1"/>
  <c r="BO118" i="1"/>
  <c r="BP118" i="1"/>
  <c r="P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BJ119" i="1"/>
  <c r="AU119" i="1" s="1"/>
  <c r="BK119" i="1"/>
  <c r="BL119" i="1"/>
  <c r="BM119" i="1"/>
  <c r="BN119" i="1"/>
  <c r="BO119" i="1"/>
  <c r="BP119" i="1"/>
  <c r="P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AV120" i="1" s="1"/>
  <c r="BJ120" i="1"/>
  <c r="AU120" i="1" s="1"/>
  <c r="BK120" i="1"/>
  <c r="BL120" i="1"/>
  <c r="BM120" i="1"/>
  <c r="BN120" i="1"/>
  <c r="BO120" i="1"/>
  <c r="BP120" i="1"/>
  <c r="P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AV121" i="1" s="1"/>
  <c r="BJ121" i="1"/>
  <c r="AU121" i="1" s="1"/>
  <c r="BK121" i="1"/>
  <c r="BL121" i="1"/>
  <c r="BM121" i="1"/>
  <c r="BN121" i="1"/>
  <c r="BO121" i="1"/>
  <c r="BP121" i="1"/>
  <c r="P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BK122" i="1"/>
  <c r="BL122" i="1"/>
  <c r="BM122" i="1"/>
  <c r="BN122" i="1"/>
  <c r="BO122" i="1"/>
  <c r="BP122" i="1"/>
  <c r="P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AV123" i="1" s="1"/>
  <c r="BJ123" i="1"/>
  <c r="AU123" i="1" s="1"/>
  <c r="BK123" i="1"/>
  <c r="BL123" i="1"/>
  <c r="BM123" i="1"/>
  <c r="BN123" i="1"/>
  <c r="BO123" i="1"/>
  <c r="BP123" i="1"/>
  <c r="P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BJ124" i="1"/>
  <c r="BR124" i="1" s="1"/>
  <c r="BK124" i="1"/>
  <c r="BL124" i="1"/>
  <c r="BM124" i="1"/>
  <c r="BN124" i="1"/>
  <c r="BO124" i="1"/>
  <c r="BP124" i="1"/>
  <c r="P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BQ125" i="1" s="1"/>
  <c r="BJ125" i="1"/>
  <c r="AU125" i="1" s="1"/>
  <c r="BK125" i="1"/>
  <c r="BL125" i="1"/>
  <c r="BM125" i="1"/>
  <c r="BN125" i="1"/>
  <c r="BO125" i="1"/>
  <c r="BP125" i="1"/>
  <c r="P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AV126" i="1" s="1"/>
  <c r="BJ126" i="1"/>
  <c r="AU126" i="1" s="1"/>
  <c r="BC126" i="1" s="1"/>
  <c r="BK126" i="1"/>
  <c r="BL126" i="1"/>
  <c r="BM126" i="1"/>
  <c r="BN126" i="1"/>
  <c r="BO126" i="1"/>
  <c r="BP126" i="1"/>
  <c r="P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BJ127" i="1"/>
  <c r="AU127" i="1" s="1"/>
  <c r="BK127" i="1"/>
  <c r="BL127" i="1"/>
  <c r="BM127" i="1"/>
  <c r="BN127" i="1"/>
  <c r="BO127" i="1"/>
  <c r="BP127" i="1"/>
  <c r="P128" i="1"/>
  <c r="AQ128" i="1"/>
  <c r="BC128" i="1" s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AV128" i="1" s="1"/>
  <c r="BJ128" i="1"/>
  <c r="AU128" i="1" s="1"/>
  <c r="BK128" i="1"/>
  <c r="BL128" i="1"/>
  <c r="BM128" i="1"/>
  <c r="BN128" i="1"/>
  <c r="BO128" i="1"/>
  <c r="BP128" i="1"/>
  <c r="P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E130" i="1"/>
  <c r="BF130" i="1"/>
  <c r="BG130" i="1"/>
  <c r="BH130" i="1"/>
  <c r="BI130" i="1"/>
  <c r="BJ130" i="1"/>
  <c r="BK130" i="1"/>
  <c r="BL130" i="1"/>
  <c r="BM130" i="1"/>
  <c r="BN130" i="1"/>
  <c r="BO130" i="1"/>
  <c r="BP130" i="1"/>
  <c r="AJ118" i="1" l="1"/>
  <c r="AK138" i="1"/>
  <c r="BQ135" i="1"/>
  <c r="BR141" i="1"/>
  <c r="BQ137" i="1"/>
  <c r="BC117" i="1"/>
  <c r="BR133" i="1"/>
  <c r="AD133" i="1" s="1"/>
  <c r="AL138" i="1"/>
  <c r="AB142" i="1"/>
  <c r="AC138" i="1"/>
  <c r="AC133" i="1"/>
  <c r="BR142" i="1"/>
  <c r="BC142" i="1"/>
  <c r="BC116" i="1"/>
  <c r="BC140" i="1"/>
  <c r="BC138" i="1"/>
  <c r="BC135" i="1"/>
  <c r="BC133" i="1"/>
  <c r="AC141" i="1"/>
  <c r="AB141" i="1"/>
  <c r="BC137" i="1"/>
  <c r="BC134" i="1"/>
  <c r="BR140" i="1"/>
  <c r="AE140" i="1" s="1"/>
  <c r="BC139" i="1"/>
  <c r="BC136" i="1"/>
  <c r="BC132" i="1"/>
  <c r="AK141" i="1"/>
  <c r="AD138" i="1"/>
  <c r="AJ142" i="1"/>
  <c r="AJ141" i="1"/>
  <c r="BC118" i="1"/>
  <c r="AI142" i="1"/>
  <c r="BQ124" i="1"/>
  <c r="BQ133" i="1"/>
  <c r="BR132" i="1"/>
  <c r="AJ132" i="1" s="1"/>
  <c r="BC131" i="1"/>
  <c r="BC100" i="1"/>
  <c r="BQ114" i="1"/>
  <c r="BQ101" i="1"/>
  <c r="BC105" i="1"/>
  <c r="BR103" i="1"/>
  <c r="AJ103" i="1" s="1"/>
  <c r="BC113" i="1"/>
  <c r="BQ109" i="1"/>
  <c r="BQ104" i="1"/>
  <c r="BC103" i="1"/>
  <c r="BR101" i="1"/>
  <c r="AH101" i="1" s="1"/>
  <c r="BR104" i="1"/>
  <c r="AG104" i="1" s="1"/>
  <c r="AH142" i="1"/>
  <c r="AG142" i="1"/>
  <c r="AF141" i="1"/>
  <c r="AA140" i="1"/>
  <c r="AD140" i="1"/>
  <c r="AJ140" i="1"/>
  <c r="AK140" i="1"/>
  <c r="AC142" i="1"/>
  <c r="AF142" i="1"/>
  <c r="AK142" i="1"/>
  <c r="AD142" i="1"/>
  <c r="AL142" i="1"/>
  <c r="AE142" i="1"/>
  <c r="AE141" i="1"/>
  <c r="AA141" i="1"/>
  <c r="AI141" i="1"/>
  <c r="AG141" i="1"/>
  <c r="AN141" i="1" s="1"/>
  <c r="AH141" i="1"/>
  <c r="AE133" i="1"/>
  <c r="AO133" i="1" s="1"/>
  <c r="AH133" i="1"/>
  <c r="AA133" i="1"/>
  <c r="AI133" i="1"/>
  <c r="AL141" i="1"/>
  <c r="AD141" i="1"/>
  <c r="AI132" i="1"/>
  <c r="AA132" i="1"/>
  <c r="AB132" i="1"/>
  <c r="AC132" i="1"/>
  <c r="AK132" i="1"/>
  <c r="AD132" i="1"/>
  <c r="AL132" i="1"/>
  <c r="AJ138" i="1"/>
  <c r="AB138" i="1"/>
  <c r="BQ138" i="1"/>
  <c r="AI138" i="1"/>
  <c r="AA138" i="1"/>
  <c r="BR135" i="1"/>
  <c r="AD135" i="1" s="1"/>
  <c r="AH138" i="1"/>
  <c r="BR137" i="1"/>
  <c r="AH137" i="1" s="1"/>
  <c r="AF133" i="1"/>
  <c r="AV141" i="1"/>
  <c r="BC141" i="1" s="1"/>
  <c r="AF138" i="1"/>
  <c r="AN138" i="1" s="1"/>
  <c r="BR134" i="1"/>
  <c r="AI134" i="1" s="1"/>
  <c r="BQ142" i="1"/>
  <c r="AA142" i="1"/>
  <c r="BR139" i="1"/>
  <c r="AI139" i="1" s="1"/>
  <c r="AE138" i="1"/>
  <c r="AF135" i="1"/>
  <c r="BQ134" i="1"/>
  <c r="BR131" i="1"/>
  <c r="AJ131" i="1" s="1"/>
  <c r="BQ141" i="1"/>
  <c r="BQ140" i="1"/>
  <c r="BQ132" i="1"/>
  <c r="AF140" i="1"/>
  <c r="BQ139" i="1"/>
  <c r="BR136" i="1"/>
  <c r="AA136" i="1" s="1"/>
  <c r="AF132" i="1"/>
  <c r="BQ131" i="1"/>
  <c r="BQ136" i="1"/>
  <c r="BQ130" i="1"/>
  <c r="BR130" i="1"/>
  <c r="AB130" i="1" s="1"/>
  <c r="AG124" i="1"/>
  <c r="AI124" i="1"/>
  <c r="AJ124" i="1"/>
  <c r="AH124" i="1"/>
  <c r="AA124" i="1"/>
  <c r="BQ116" i="1"/>
  <c r="BR116" i="1"/>
  <c r="AG116" i="1" s="1"/>
  <c r="AV114" i="1"/>
  <c r="BC114" i="1" s="1"/>
  <c r="BC108" i="1"/>
  <c r="BR128" i="1"/>
  <c r="AI128" i="1" s="1"/>
  <c r="BQ128" i="1"/>
  <c r="AL124" i="1"/>
  <c r="AD124" i="1"/>
  <c r="BQ127" i="1"/>
  <c r="BC120" i="1"/>
  <c r="BR129" i="1"/>
  <c r="AC129" i="1" s="1"/>
  <c r="BR106" i="1"/>
  <c r="AL106" i="1" s="1"/>
  <c r="AA104" i="1"/>
  <c r="AH104" i="1"/>
  <c r="AI104" i="1"/>
  <c r="AV101" i="1"/>
  <c r="AV119" i="1"/>
  <c r="BC119" i="1" s="1"/>
  <c r="AV125" i="1"/>
  <c r="BC125" i="1" s="1"/>
  <c r="BC123" i="1"/>
  <c r="AC116" i="1"/>
  <c r="AU107" i="1"/>
  <c r="BC107" i="1" s="1"/>
  <c r="BR107" i="1"/>
  <c r="AA107" i="1" s="1"/>
  <c r="AI101" i="1"/>
  <c r="BQ119" i="1"/>
  <c r="BQ126" i="1"/>
  <c r="BR126" i="1"/>
  <c r="AG126" i="1" s="1"/>
  <c r="AJ130" i="1"/>
  <c r="BC130" i="1"/>
  <c r="AE124" i="1"/>
  <c r="AU124" i="1"/>
  <c r="AB124" i="1"/>
  <c r="BR122" i="1"/>
  <c r="AL122" i="1" s="1"/>
  <c r="AB122" i="1"/>
  <c r="AA118" i="1"/>
  <c r="AI118" i="1"/>
  <c r="AF118" i="1"/>
  <c r="AK118" i="1"/>
  <c r="AL118" i="1"/>
  <c r="AC118" i="1"/>
  <c r="AD118" i="1"/>
  <c r="BR110" i="1"/>
  <c r="AJ110" i="1" s="1"/>
  <c r="BQ110" i="1"/>
  <c r="BQ106" i="1"/>
  <c r="BQ102" i="1"/>
  <c r="BR127" i="1"/>
  <c r="AJ127" i="1" s="1"/>
  <c r="BQ129" i="1"/>
  <c r="AV127" i="1"/>
  <c r="BC127" i="1" s="1"/>
  <c r="BQ123" i="1"/>
  <c r="BR123" i="1"/>
  <c r="AK123" i="1" s="1"/>
  <c r="BQ121" i="1"/>
  <c r="AG118" i="1"/>
  <c r="AN118" i="1" s="1"/>
  <c r="BR117" i="1"/>
  <c r="AI117" i="1" s="1"/>
  <c r="AU115" i="1"/>
  <c r="BC115" i="1" s="1"/>
  <c r="BR112" i="1"/>
  <c r="AD112" i="1" s="1"/>
  <c r="AU111" i="1"/>
  <c r="BC111" i="1" s="1"/>
  <c r="AV109" i="1"/>
  <c r="BC109" i="1" s="1"/>
  <c r="BQ105" i="1"/>
  <c r="BR105" i="1"/>
  <c r="AD127" i="1"/>
  <c r="AE118" i="1"/>
  <c r="AO118" i="1" s="1"/>
  <c r="AH117" i="1"/>
  <c r="AF117" i="1"/>
  <c r="BR115" i="1"/>
  <c r="AB115" i="1" s="1"/>
  <c r="BR114" i="1"/>
  <c r="AD114" i="1" s="1"/>
  <c r="BQ103" i="1"/>
  <c r="AU101" i="1"/>
  <c r="BQ100" i="1"/>
  <c r="BR100" i="1"/>
  <c r="AG100" i="1" s="1"/>
  <c r="AG128" i="1"/>
  <c r="BQ120" i="1"/>
  <c r="BR120" i="1"/>
  <c r="AH120" i="1" s="1"/>
  <c r="AV112" i="1"/>
  <c r="BC112" i="1" s="1"/>
  <c r="BQ108" i="1"/>
  <c r="BR108" i="1"/>
  <c r="AG108" i="1" s="1"/>
  <c r="AL107" i="1"/>
  <c r="BR102" i="1"/>
  <c r="AF102" i="1" s="1"/>
  <c r="BQ118" i="1"/>
  <c r="BQ117" i="1"/>
  <c r="BR111" i="1"/>
  <c r="AE111" i="1" s="1"/>
  <c r="BC110" i="1"/>
  <c r="BR125" i="1"/>
  <c r="AA125" i="1" s="1"/>
  <c r="AK124" i="1"/>
  <c r="AC124" i="1"/>
  <c r="AU122" i="1"/>
  <c r="BC122" i="1" s="1"/>
  <c r="AE122" i="1"/>
  <c r="AG120" i="1"/>
  <c r="BR119" i="1"/>
  <c r="AJ119" i="1" s="1"/>
  <c r="AI113" i="1"/>
  <c r="AA113" i="1"/>
  <c r="BQ113" i="1"/>
  <c r="BR113" i="1"/>
  <c r="AV104" i="1"/>
  <c r="BC104" i="1" s="1"/>
  <c r="BC102" i="1"/>
  <c r="AV124" i="1"/>
  <c r="AF124" i="1"/>
  <c r="BQ112" i="1"/>
  <c r="BC129" i="1"/>
  <c r="BR121" i="1"/>
  <c r="AA121" i="1" s="1"/>
  <c r="BC121" i="1"/>
  <c r="AH118" i="1"/>
  <c r="BQ111" i="1"/>
  <c r="BR109" i="1"/>
  <c r="AE109" i="1" s="1"/>
  <c r="AI107" i="1"/>
  <c r="AV106" i="1"/>
  <c r="BC106" i="1" s="1"/>
  <c r="BQ122" i="1"/>
  <c r="BQ115" i="1"/>
  <c r="BQ107" i="1"/>
  <c r="P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P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P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BJ74" i="1"/>
  <c r="AU74" i="1" s="1"/>
  <c r="BK74" i="1"/>
  <c r="BL74" i="1"/>
  <c r="BM74" i="1"/>
  <c r="BN74" i="1"/>
  <c r="BO74" i="1"/>
  <c r="BP74" i="1"/>
  <c r="P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P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P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AU77" i="1" s="1"/>
  <c r="BK77" i="1"/>
  <c r="BL77" i="1"/>
  <c r="BM77" i="1"/>
  <c r="BN77" i="1"/>
  <c r="BO77" i="1"/>
  <c r="BP77" i="1"/>
  <c r="P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AV78" i="1" s="1"/>
  <c r="BJ78" i="1"/>
  <c r="AU78" i="1" s="1"/>
  <c r="BK78" i="1"/>
  <c r="BL78" i="1"/>
  <c r="BM78" i="1"/>
  <c r="BN78" i="1"/>
  <c r="BO78" i="1"/>
  <c r="BP78" i="1"/>
  <c r="P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BK79" i="1"/>
  <c r="BL79" i="1"/>
  <c r="BM79" i="1"/>
  <c r="BN79" i="1"/>
  <c r="BO79" i="1"/>
  <c r="BP79" i="1"/>
  <c r="P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AV80" i="1" s="1"/>
  <c r="BJ80" i="1"/>
  <c r="AU80" i="1" s="1"/>
  <c r="BK80" i="1"/>
  <c r="BL80" i="1"/>
  <c r="BM80" i="1"/>
  <c r="BN80" i="1"/>
  <c r="BO80" i="1"/>
  <c r="BP80" i="1"/>
  <c r="P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BK81" i="1"/>
  <c r="BL81" i="1"/>
  <c r="BM81" i="1"/>
  <c r="BN81" i="1"/>
  <c r="BO81" i="1"/>
  <c r="BP81" i="1"/>
  <c r="P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AU82" i="1" s="1"/>
  <c r="BK82" i="1"/>
  <c r="BL82" i="1"/>
  <c r="BM82" i="1"/>
  <c r="BN82" i="1"/>
  <c r="BO82" i="1"/>
  <c r="BP82" i="1"/>
  <c r="P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AV83" i="1" s="1"/>
  <c r="BJ83" i="1"/>
  <c r="BK83" i="1"/>
  <c r="BL83" i="1"/>
  <c r="BM83" i="1"/>
  <c r="BN83" i="1"/>
  <c r="BO83" i="1"/>
  <c r="BP83" i="1"/>
  <c r="P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P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AV85" i="1" s="1"/>
  <c r="BJ85" i="1"/>
  <c r="AU85" i="1" s="1"/>
  <c r="BK85" i="1"/>
  <c r="BL85" i="1"/>
  <c r="BM85" i="1"/>
  <c r="BN85" i="1"/>
  <c r="BO85" i="1"/>
  <c r="BP85" i="1"/>
  <c r="P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BJ86" i="1"/>
  <c r="AU86" i="1" s="1"/>
  <c r="BK86" i="1"/>
  <c r="BL86" i="1"/>
  <c r="BM86" i="1"/>
  <c r="BN86" i="1"/>
  <c r="BO86" i="1"/>
  <c r="BP86" i="1"/>
  <c r="P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AV87" i="1" s="1"/>
  <c r="BJ87" i="1"/>
  <c r="BK87" i="1"/>
  <c r="BL87" i="1"/>
  <c r="BM87" i="1"/>
  <c r="BN87" i="1"/>
  <c r="BO87" i="1"/>
  <c r="BP87" i="1"/>
  <c r="P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AV88" i="1" s="1"/>
  <c r="BJ88" i="1"/>
  <c r="AU88" i="1" s="1"/>
  <c r="BK88" i="1"/>
  <c r="BL88" i="1"/>
  <c r="BM88" i="1"/>
  <c r="BN88" i="1"/>
  <c r="BO88" i="1"/>
  <c r="BP88" i="1"/>
  <c r="P89" i="1"/>
  <c r="AQ89" i="1"/>
  <c r="AR89" i="1"/>
  <c r="AS89" i="1"/>
  <c r="AT89" i="1"/>
  <c r="AU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BK89" i="1"/>
  <c r="BL89" i="1"/>
  <c r="BM89" i="1"/>
  <c r="BN89" i="1"/>
  <c r="BO89" i="1"/>
  <c r="BP89" i="1"/>
  <c r="P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P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AV91" i="1" s="1"/>
  <c r="BJ91" i="1"/>
  <c r="AU91" i="1" s="1"/>
  <c r="BK91" i="1"/>
  <c r="BL91" i="1"/>
  <c r="BM91" i="1"/>
  <c r="BN91" i="1"/>
  <c r="BO91" i="1"/>
  <c r="BP91" i="1"/>
  <c r="P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P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AV93" i="1" s="1"/>
  <c r="BJ93" i="1"/>
  <c r="AU93" i="1" s="1"/>
  <c r="BK93" i="1"/>
  <c r="BL93" i="1"/>
  <c r="BM93" i="1"/>
  <c r="BN93" i="1"/>
  <c r="BO93" i="1"/>
  <c r="BP93" i="1"/>
  <c r="P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AV94" i="1" s="1"/>
  <c r="BJ94" i="1"/>
  <c r="AU94" i="1" s="1"/>
  <c r="BK94" i="1"/>
  <c r="BL94" i="1"/>
  <c r="BM94" i="1"/>
  <c r="BN94" i="1"/>
  <c r="BO94" i="1"/>
  <c r="BP94" i="1"/>
  <c r="P95" i="1"/>
  <c r="AQ95" i="1"/>
  <c r="AR95" i="1"/>
  <c r="AS95" i="1"/>
  <c r="AT95" i="1"/>
  <c r="AW95" i="1"/>
  <c r="AX95" i="1"/>
  <c r="AY95" i="1"/>
  <c r="AZ95" i="1"/>
  <c r="BA95" i="1"/>
  <c r="BB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P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P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AV97" i="1" s="1"/>
  <c r="BJ97" i="1"/>
  <c r="AU97" i="1" s="1"/>
  <c r="BK97" i="1"/>
  <c r="BL97" i="1"/>
  <c r="BM97" i="1"/>
  <c r="BN97" i="1"/>
  <c r="BO97" i="1"/>
  <c r="BP97" i="1"/>
  <c r="P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BJ98" i="1"/>
  <c r="AU98" i="1" s="1"/>
  <c r="BK98" i="1"/>
  <c r="BL98" i="1"/>
  <c r="BM98" i="1"/>
  <c r="BN98" i="1"/>
  <c r="BO98" i="1"/>
  <c r="BP98" i="1"/>
  <c r="P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AV99" i="1" s="1"/>
  <c r="BJ99" i="1"/>
  <c r="BK99" i="1"/>
  <c r="BL99" i="1"/>
  <c r="BM99" i="1"/>
  <c r="BN99" i="1"/>
  <c r="BO99" i="1"/>
  <c r="BP99" i="1"/>
  <c r="P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AU65" i="1" s="1"/>
  <c r="BK65" i="1"/>
  <c r="BL65" i="1"/>
  <c r="BM65" i="1"/>
  <c r="BN65" i="1"/>
  <c r="BO65" i="1"/>
  <c r="BP65" i="1"/>
  <c r="P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AV66" i="1" s="1"/>
  <c r="BJ66" i="1"/>
  <c r="AU66" i="1" s="1"/>
  <c r="BK66" i="1"/>
  <c r="BL66" i="1"/>
  <c r="BM66" i="1"/>
  <c r="BN66" i="1"/>
  <c r="BO66" i="1"/>
  <c r="BP66" i="1"/>
  <c r="P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AU67" i="1" s="1"/>
  <c r="BK67" i="1"/>
  <c r="BL67" i="1"/>
  <c r="BM67" i="1"/>
  <c r="BN67" i="1"/>
  <c r="BO67" i="1"/>
  <c r="BP67" i="1"/>
  <c r="P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AV68" i="1" s="1"/>
  <c r="BJ68" i="1"/>
  <c r="AU68" i="1" s="1"/>
  <c r="BK68" i="1"/>
  <c r="BL68" i="1"/>
  <c r="BM68" i="1"/>
  <c r="BN68" i="1"/>
  <c r="BO68" i="1"/>
  <c r="BP68" i="1"/>
  <c r="P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AV69" i="1" s="1"/>
  <c r="BJ69" i="1"/>
  <c r="AU69" i="1" s="1"/>
  <c r="BK69" i="1"/>
  <c r="BL69" i="1"/>
  <c r="BM69" i="1"/>
  <c r="BN69" i="1"/>
  <c r="BO69" i="1"/>
  <c r="BP69" i="1"/>
  <c r="P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P71" i="1"/>
  <c r="AQ71" i="1"/>
  <c r="AR71" i="1"/>
  <c r="AS71" i="1"/>
  <c r="AT71" i="1"/>
  <c r="AV71" i="1"/>
  <c r="AW71" i="1"/>
  <c r="AX71" i="1"/>
  <c r="AY71" i="1"/>
  <c r="AZ71" i="1"/>
  <c r="BA71" i="1"/>
  <c r="BB71" i="1"/>
  <c r="BE71" i="1"/>
  <c r="BF71" i="1"/>
  <c r="BG71" i="1"/>
  <c r="BH71" i="1"/>
  <c r="BI71" i="1"/>
  <c r="BJ71" i="1"/>
  <c r="AU71" i="1" s="1"/>
  <c r="BK71" i="1"/>
  <c r="BL71" i="1"/>
  <c r="BM71" i="1"/>
  <c r="BN71" i="1"/>
  <c r="BO71" i="1"/>
  <c r="BP71" i="1"/>
  <c r="AJ128" i="1" l="1"/>
  <c r="AE126" i="1"/>
  <c r="AA129" i="1"/>
  <c r="AF123" i="1"/>
  <c r="AE129" i="1"/>
  <c r="AJ122" i="1"/>
  <c r="AF129" i="1"/>
  <c r="AA116" i="1"/>
  <c r="AO140" i="1"/>
  <c r="AH139" i="1"/>
  <c r="AI100" i="1"/>
  <c r="AF116" i="1"/>
  <c r="AH116" i="1"/>
  <c r="AA100" i="1"/>
  <c r="AD129" i="1"/>
  <c r="AH130" i="1"/>
  <c r="AI116" i="1"/>
  <c r="AB129" i="1"/>
  <c r="AH110" i="1"/>
  <c r="AC117" i="1"/>
  <c r="AH102" i="1"/>
  <c r="AB102" i="1"/>
  <c r="BC124" i="1"/>
  <c r="AK103" i="1"/>
  <c r="AB117" i="1"/>
  <c r="AH100" i="1"/>
  <c r="AE103" i="1"/>
  <c r="BC101" i="1"/>
  <c r="AC122" i="1"/>
  <c r="AC103" i="1"/>
  <c r="AF137" i="1"/>
  <c r="AJ117" i="1"/>
  <c r="AF106" i="1"/>
  <c r="AD107" i="1"/>
  <c r="AC107" i="1"/>
  <c r="AK122" i="1"/>
  <c r="AD122" i="1"/>
  <c r="AE107" i="1"/>
  <c r="AO132" i="1"/>
  <c r="AA137" i="1"/>
  <c r="AK107" i="1"/>
  <c r="AH123" i="1"/>
  <c r="AK110" i="1"/>
  <c r="AE135" i="1"/>
  <c r="AO135" i="1" s="1"/>
  <c r="AG133" i="1"/>
  <c r="AN133" i="1" s="1"/>
  <c r="AC140" i="1"/>
  <c r="AG135" i="1"/>
  <c r="AN135" i="1" s="1"/>
  <c r="AH132" i="1"/>
  <c r="AK133" i="1"/>
  <c r="AG140" i="1"/>
  <c r="AK139" i="1"/>
  <c r="AB140" i="1"/>
  <c r="AB133" i="1"/>
  <c r="AL133" i="1"/>
  <c r="AI140" i="1"/>
  <c r="AJ133" i="1"/>
  <c r="AM133" i="1" s="1"/>
  <c r="AL140" i="1"/>
  <c r="AH140" i="1"/>
  <c r="AG132" i="1"/>
  <c r="AE132" i="1"/>
  <c r="AE104" i="1"/>
  <c r="AB103" i="1"/>
  <c r="AF100" i="1"/>
  <c r="AK101" i="1"/>
  <c r="AB104" i="1"/>
  <c r="AF103" i="1"/>
  <c r="AO103" i="1" s="1"/>
  <c r="AL104" i="1"/>
  <c r="AL101" i="1"/>
  <c r="AB110" i="1"/>
  <c r="AA101" i="1"/>
  <c r="AF101" i="1"/>
  <c r="AK104" i="1"/>
  <c r="AD104" i="1"/>
  <c r="AF104" i="1"/>
  <c r="AN104" i="1" s="1"/>
  <c r="AJ104" i="1"/>
  <c r="AC110" i="1"/>
  <c r="BC91" i="1"/>
  <c r="AL115" i="1"/>
  <c r="AC115" i="1"/>
  <c r="AA115" i="1"/>
  <c r="BQ95" i="1"/>
  <c r="BC78" i="1"/>
  <c r="AK115" i="1"/>
  <c r="AI115" i="1"/>
  <c r="AA110" i="1"/>
  <c r="AG101" i="1"/>
  <c r="BC85" i="1"/>
  <c r="BR91" i="1"/>
  <c r="AJ91" i="1" s="1"/>
  <c r="BQ87" i="1"/>
  <c r="BR87" i="1"/>
  <c r="AH87" i="1" s="1"/>
  <c r="AF112" i="1"/>
  <c r="AH111" i="1"/>
  <c r="BC97" i="1"/>
  <c r="AA102" i="1"/>
  <c r="AB112" i="1"/>
  <c r="AD101" i="1"/>
  <c r="AD106" i="1"/>
  <c r="AH103" i="1"/>
  <c r="AE106" i="1"/>
  <c r="AC108" i="1"/>
  <c r="AI106" i="1"/>
  <c r="AD103" i="1"/>
  <c r="AL112" i="1"/>
  <c r="AJ112" i="1"/>
  <c r="AK108" i="1"/>
  <c r="BC93" i="1"/>
  <c r="BQ82" i="1"/>
  <c r="AC101" i="1"/>
  <c r="AE101" i="1"/>
  <c r="AB101" i="1"/>
  <c r="AI103" i="1"/>
  <c r="BC66" i="1"/>
  <c r="BC94" i="1"/>
  <c r="BR84" i="1"/>
  <c r="AJ84" i="1" s="1"/>
  <c r="AI108" i="1"/>
  <c r="AJ102" i="1"/>
  <c r="AG111" i="1"/>
  <c r="AA103" i="1"/>
  <c r="AJ101" i="1"/>
  <c r="AG103" i="1"/>
  <c r="AC104" i="1"/>
  <c r="AL103" i="1"/>
  <c r="AD139" i="1"/>
  <c r="AL139" i="1"/>
  <c r="AG139" i="1"/>
  <c r="AE139" i="1"/>
  <c r="AF139" i="1"/>
  <c r="AJ137" i="1"/>
  <c r="AB137" i="1"/>
  <c r="AC137" i="1"/>
  <c r="AK137" i="1"/>
  <c r="AD137" i="1"/>
  <c r="AL137" i="1"/>
  <c r="AE137" i="1"/>
  <c r="AL136" i="1"/>
  <c r="AH131" i="1"/>
  <c r="AN140" i="1"/>
  <c r="AB136" i="1"/>
  <c r="AG134" i="1"/>
  <c r="AC131" i="1"/>
  <c r="AB131" i="1"/>
  <c r="AE136" i="1"/>
  <c r="AH136" i="1"/>
  <c r="AG136" i="1"/>
  <c r="AM142" i="1"/>
  <c r="AA131" i="1"/>
  <c r="AK131" i="1"/>
  <c r="AG137" i="1"/>
  <c r="AI136" i="1"/>
  <c r="AM141" i="1"/>
  <c r="AO138" i="1"/>
  <c r="AD136" i="1"/>
  <c r="AO142" i="1"/>
  <c r="AJ134" i="1"/>
  <c r="AH135" i="1"/>
  <c r="AA135" i="1"/>
  <c r="AI135" i="1"/>
  <c r="AB135" i="1"/>
  <c r="AJ135" i="1"/>
  <c r="AC135" i="1"/>
  <c r="AK135" i="1"/>
  <c r="AC139" i="1"/>
  <c r="AF136" i="1"/>
  <c r="AI137" i="1"/>
  <c r="AL135" i="1"/>
  <c r="AM132" i="1"/>
  <c r="AK134" i="1"/>
  <c r="AC134" i="1"/>
  <c r="AD134" i="1"/>
  <c r="AL134" i="1"/>
  <c r="AE134" i="1"/>
  <c r="AF134" i="1"/>
  <c r="AM138" i="1"/>
  <c r="AM140" i="1"/>
  <c r="AN142" i="1"/>
  <c r="AC136" i="1"/>
  <c r="AK136" i="1"/>
  <c r="AL131" i="1"/>
  <c r="AD131" i="1"/>
  <c r="AF131" i="1"/>
  <c r="AG131" i="1"/>
  <c r="AN131" i="1" s="1"/>
  <c r="AE131" i="1"/>
  <c r="AO131" i="1" s="1"/>
  <c r="AI131" i="1"/>
  <c r="AJ136" i="1"/>
  <c r="AB139" i="1"/>
  <c r="AN132" i="1"/>
  <c r="AH134" i="1"/>
  <c r="AO141" i="1"/>
  <c r="AB134" i="1"/>
  <c r="AA134" i="1"/>
  <c r="AA139" i="1"/>
  <c r="AJ139" i="1"/>
  <c r="AC113" i="1"/>
  <c r="AK113" i="1"/>
  <c r="AE113" i="1"/>
  <c r="AF113" i="1"/>
  <c r="AD113" i="1"/>
  <c r="AH114" i="1"/>
  <c r="AC114" i="1"/>
  <c r="AJ114" i="1"/>
  <c r="AE114" i="1"/>
  <c r="AK114" i="1"/>
  <c r="AI114" i="1"/>
  <c r="AB114" i="1"/>
  <c r="AH113" i="1"/>
  <c r="AN116" i="1"/>
  <c r="AC128" i="1"/>
  <c r="AK128" i="1"/>
  <c r="AD128" i="1"/>
  <c r="AE128" i="1"/>
  <c r="AF128" i="1"/>
  <c r="AN128" i="1" s="1"/>
  <c r="AL128" i="1"/>
  <c r="AF114" i="1"/>
  <c r="AG119" i="1"/>
  <c r="AK125" i="1"/>
  <c r="AF109" i="1"/>
  <c r="AO109" i="1" s="1"/>
  <c r="AF127" i="1"/>
  <c r="AB127" i="1"/>
  <c r="AF119" i="1"/>
  <c r="AK117" i="1"/>
  <c r="AA111" i="1"/>
  <c r="AI111" i="1"/>
  <c r="AK111" i="1"/>
  <c r="AL111" i="1"/>
  <c r="AC111" i="1"/>
  <c r="AB111" i="1"/>
  <c r="AF111" i="1"/>
  <c r="AO111" i="1" s="1"/>
  <c r="AJ111" i="1"/>
  <c r="AD111" i="1"/>
  <c r="AN100" i="1"/>
  <c r="AH108" i="1"/>
  <c r="AA108" i="1"/>
  <c r="AB100" i="1"/>
  <c r="AJ100" i="1"/>
  <c r="AC100" i="1"/>
  <c r="AE100" i="1"/>
  <c r="AD100" i="1"/>
  <c r="AK100" i="1"/>
  <c r="AL100" i="1"/>
  <c r="AF115" i="1"/>
  <c r="AG115" i="1"/>
  <c r="AH115" i="1"/>
  <c r="AJ115" i="1"/>
  <c r="AL129" i="1"/>
  <c r="AE115" i="1"/>
  <c r="AD115" i="1"/>
  <c r="AF122" i="1"/>
  <c r="AH122" i="1"/>
  <c r="AG122" i="1"/>
  <c r="AN122" i="1" s="1"/>
  <c r="AC119" i="1"/>
  <c r="AB120" i="1"/>
  <c r="AA128" i="1"/>
  <c r="AB116" i="1"/>
  <c r="AJ116" i="1"/>
  <c r="AK116" i="1"/>
  <c r="AD116" i="1"/>
  <c r="AE116" i="1"/>
  <c r="AL116" i="1"/>
  <c r="AC105" i="1"/>
  <c r="AK105" i="1"/>
  <c r="AD105" i="1"/>
  <c r="AE105" i="1"/>
  <c r="AL105" i="1"/>
  <c r="AF105" i="1"/>
  <c r="AA126" i="1"/>
  <c r="AI126" i="1"/>
  <c r="AC126" i="1"/>
  <c r="AD126" i="1"/>
  <c r="AF126" i="1"/>
  <c r="AO126" i="1" s="1"/>
  <c r="AK126" i="1"/>
  <c r="AL126" i="1"/>
  <c r="AD119" i="1"/>
  <c r="AJ120" i="1"/>
  <c r="AG109" i="1"/>
  <c r="AA109" i="1"/>
  <c r="AB109" i="1"/>
  <c r="AD109" i="1"/>
  <c r="AH109" i="1"/>
  <c r="AI109" i="1"/>
  <c r="AJ109" i="1"/>
  <c r="AD125" i="1"/>
  <c r="AL125" i="1"/>
  <c r="AG125" i="1"/>
  <c r="AI125" i="1"/>
  <c r="AE125" i="1"/>
  <c r="AB126" i="1"/>
  <c r="AG107" i="1"/>
  <c r="AH107" i="1"/>
  <c r="AJ107" i="1"/>
  <c r="AF107" i="1"/>
  <c r="AO107" i="1" s="1"/>
  <c r="AO104" i="1"/>
  <c r="AL119" i="1"/>
  <c r="AL113" i="1"/>
  <c r="AN124" i="1"/>
  <c r="AE127" i="1"/>
  <c r="AA127" i="1"/>
  <c r="AG127" i="1"/>
  <c r="AN127" i="1" s="1"/>
  <c r="AI127" i="1"/>
  <c r="AH127" i="1"/>
  <c r="AG105" i="1"/>
  <c r="AK130" i="1"/>
  <c r="AL130" i="1"/>
  <c r="AC130" i="1"/>
  <c r="AF130" i="1"/>
  <c r="AG130" i="1"/>
  <c r="AN130" i="1" s="1"/>
  <c r="AE130" i="1"/>
  <c r="AO130" i="1" s="1"/>
  <c r="AD130" i="1"/>
  <c r="AB123" i="1"/>
  <c r="AJ123" i="1"/>
  <c r="AD123" i="1"/>
  <c r="AC123" i="1"/>
  <c r="AL123" i="1"/>
  <c r="AE123" i="1"/>
  <c r="AO123" i="1" s="1"/>
  <c r="AG123" i="1"/>
  <c r="AN123" i="1" s="1"/>
  <c r="AB105" i="1"/>
  <c r="AB113" i="1"/>
  <c r="AC120" i="1"/>
  <c r="AK120" i="1"/>
  <c r="AE120" i="1"/>
  <c r="AF120" i="1"/>
  <c r="AL120" i="1"/>
  <c r="AD120" i="1"/>
  <c r="AL127" i="1"/>
  <c r="AA105" i="1"/>
  <c r="AJ105" i="1"/>
  <c r="AI120" i="1"/>
  <c r="AH126" i="1"/>
  <c r="AJ113" i="1"/>
  <c r="AD102" i="1"/>
  <c r="AL102" i="1"/>
  <c r="AE102" i="1"/>
  <c r="AO102" i="1" s="1"/>
  <c r="AG102" i="1"/>
  <c r="AN102" i="1" s="1"/>
  <c r="AI102" i="1"/>
  <c r="AB128" i="1"/>
  <c r="AI105" i="1"/>
  <c r="AE112" i="1"/>
  <c r="AO112" i="1" s="1"/>
  <c r="AH112" i="1"/>
  <c r="AI112" i="1"/>
  <c r="AK112" i="1"/>
  <c r="AA112" i="1"/>
  <c r="AD117" i="1"/>
  <c r="AL117" i="1"/>
  <c r="AG117" i="1"/>
  <c r="AN117" i="1" s="1"/>
  <c r="AA117" i="1"/>
  <c r="AE117" i="1"/>
  <c r="AO117" i="1" s="1"/>
  <c r="AA123" i="1"/>
  <c r="AO124" i="1"/>
  <c r="AC112" i="1"/>
  <c r="AF125" i="1"/>
  <c r="AC102" i="1"/>
  <c r="AH106" i="1"/>
  <c r="AA106" i="1"/>
  <c r="AJ106" i="1"/>
  <c r="AK106" i="1"/>
  <c r="AC106" i="1"/>
  <c r="AB106" i="1"/>
  <c r="AH129" i="1"/>
  <c r="AK129" i="1"/>
  <c r="AC127" i="1"/>
  <c r="AA122" i="1"/>
  <c r="AH121" i="1"/>
  <c r="AC121" i="1"/>
  <c r="AB121" i="1"/>
  <c r="AE121" i="1"/>
  <c r="AK121" i="1"/>
  <c r="AI121" i="1"/>
  <c r="AJ121" i="1"/>
  <c r="AH125" i="1"/>
  <c r="AG121" i="1"/>
  <c r="AB125" i="1"/>
  <c r="AA120" i="1"/>
  <c r="AD121" i="1"/>
  <c r="AO106" i="1"/>
  <c r="AG113" i="1"/>
  <c r="AI123" i="1"/>
  <c r="AG129" i="1"/>
  <c r="AN129" i="1" s="1"/>
  <c r="AA114" i="1"/>
  <c r="AC109" i="1"/>
  <c r="AJ126" i="1"/>
  <c r="AK102" i="1"/>
  <c r="AG106" i="1"/>
  <c r="AN106" i="1" s="1"/>
  <c r="AI129" i="1"/>
  <c r="AK127" i="1"/>
  <c r="AG112" i="1"/>
  <c r="AN112" i="1" s="1"/>
  <c r="AI122" i="1"/>
  <c r="AA130" i="1"/>
  <c r="AH128" i="1"/>
  <c r="AE119" i="1"/>
  <c r="AH119" i="1"/>
  <c r="AI119" i="1"/>
  <c r="AA119" i="1"/>
  <c r="AK119" i="1"/>
  <c r="AB119" i="1"/>
  <c r="AN120" i="1"/>
  <c r="AO122" i="1"/>
  <c r="AL114" i="1"/>
  <c r="AD110" i="1"/>
  <c r="AL110" i="1"/>
  <c r="AE110" i="1"/>
  <c r="AF110" i="1"/>
  <c r="AG110" i="1"/>
  <c r="AN110" i="1" s="1"/>
  <c r="AJ125" i="1"/>
  <c r="AB108" i="1"/>
  <c r="AJ108" i="1"/>
  <c r="AE108" i="1"/>
  <c r="AL108" i="1"/>
  <c r="AD108" i="1"/>
  <c r="AC125" i="1"/>
  <c r="AL121" i="1"/>
  <c r="AF108" i="1"/>
  <c r="AN108" i="1" s="1"/>
  <c r="AG114" i="1"/>
  <c r="AN114" i="1" s="1"/>
  <c r="AF121" i="1"/>
  <c r="AI110" i="1"/>
  <c r="AM118" i="1"/>
  <c r="AK109" i="1"/>
  <c r="AH105" i="1"/>
  <c r="AL109" i="1"/>
  <c r="AJ129" i="1"/>
  <c r="AB107" i="1"/>
  <c r="AM124" i="1"/>
  <c r="AI130" i="1"/>
  <c r="AG84" i="1"/>
  <c r="BR79" i="1"/>
  <c r="AH79" i="1" s="1"/>
  <c r="BQ76" i="1"/>
  <c r="BC77" i="1"/>
  <c r="BR74" i="1"/>
  <c r="AE74" i="1" s="1"/>
  <c r="BQ70" i="1"/>
  <c r="BR67" i="1"/>
  <c r="AB67" i="1" s="1"/>
  <c r="BQ84" i="1"/>
  <c r="BC73" i="1"/>
  <c r="BQ78" i="1"/>
  <c r="BC71" i="1"/>
  <c r="BC67" i="1"/>
  <c r="BC68" i="1"/>
  <c r="BR66" i="1"/>
  <c r="AE66" i="1" s="1"/>
  <c r="AU99" i="1"/>
  <c r="BC99" i="1" s="1"/>
  <c r="BR99" i="1"/>
  <c r="AA99" i="1" s="1"/>
  <c r="AD91" i="1"/>
  <c r="BC89" i="1"/>
  <c r="AU81" i="1"/>
  <c r="BC81" i="1" s="1"/>
  <c r="BR81" i="1"/>
  <c r="AH81" i="1" s="1"/>
  <c r="AV82" i="1"/>
  <c r="BC82" i="1" s="1"/>
  <c r="BR98" i="1"/>
  <c r="AF98" i="1" s="1"/>
  <c r="BQ98" i="1"/>
  <c r="AV95" i="1"/>
  <c r="BR89" i="1"/>
  <c r="AD89" i="1" s="1"/>
  <c r="BQ83" i="1"/>
  <c r="BC80" i="1"/>
  <c r="BQ75" i="1"/>
  <c r="BQ96" i="1"/>
  <c r="BR96" i="1"/>
  <c r="AC96" i="1" s="1"/>
  <c r="BR92" i="1"/>
  <c r="AE92" i="1" s="1"/>
  <c r="AU92" i="1"/>
  <c r="BR90" i="1"/>
  <c r="AD90" i="1" s="1"/>
  <c r="AU83" i="1"/>
  <c r="BC83" i="1" s="1"/>
  <c r="BC75" i="1"/>
  <c r="AL72" i="1"/>
  <c r="BR94" i="1"/>
  <c r="AH94" i="1" s="1"/>
  <c r="BQ92" i="1"/>
  <c r="AV92" i="1"/>
  <c r="AA84" i="1"/>
  <c r="AU79" i="1"/>
  <c r="BC79" i="1" s="1"/>
  <c r="BR73" i="1"/>
  <c r="AA73" i="1" s="1"/>
  <c r="BR82" i="1"/>
  <c r="AC82" i="1" s="1"/>
  <c r="BQ79" i="1"/>
  <c r="BQ99" i="1"/>
  <c r="BR97" i="1"/>
  <c r="AL97" i="1" s="1"/>
  <c r="BC96" i="1"/>
  <c r="BR86" i="1"/>
  <c r="AI86" i="1" s="1"/>
  <c r="AV86" i="1"/>
  <c r="BC86" i="1" s="1"/>
  <c r="AV84" i="1"/>
  <c r="BR83" i="1"/>
  <c r="AK83" i="1" s="1"/>
  <c r="BR75" i="1"/>
  <c r="AH75" i="1" s="1"/>
  <c r="BC72" i="1"/>
  <c r="AU87" i="1"/>
  <c r="BC87" i="1" s="1"/>
  <c r="BQ86" i="1"/>
  <c r="BQ93" i="1"/>
  <c r="BR93" i="1"/>
  <c r="AB93" i="1" s="1"/>
  <c r="BQ88" i="1"/>
  <c r="BR88" i="1"/>
  <c r="AB88" i="1" s="1"/>
  <c r="AU84" i="1"/>
  <c r="AE84" i="1"/>
  <c r="BQ74" i="1"/>
  <c r="BQ90" i="1"/>
  <c r="AF90" i="1"/>
  <c r="BC90" i="1"/>
  <c r="BQ85" i="1"/>
  <c r="BR85" i="1"/>
  <c r="AL85" i="1" s="1"/>
  <c r="BQ80" i="1"/>
  <c r="BR80" i="1"/>
  <c r="AK80" i="1" s="1"/>
  <c r="BR76" i="1"/>
  <c r="AF76" i="1" s="1"/>
  <c r="AU76" i="1"/>
  <c r="BQ77" i="1"/>
  <c r="BR77" i="1"/>
  <c r="AC77" i="1" s="1"/>
  <c r="AC87" i="1"/>
  <c r="AD84" i="1"/>
  <c r="AL84" i="1"/>
  <c r="AV98" i="1"/>
  <c r="BC98" i="1" s="1"/>
  <c r="BR95" i="1"/>
  <c r="AE95" i="1" s="1"/>
  <c r="AU95" i="1"/>
  <c r="BQ94" i="1"/>
  <c r="AI91" i="1"/>
  <c r="AA91" i="1"/>
  <c r="BQ91" i="1"/>
  <c r="BC88" i="1"/>
  <c r="BR78" i="1"/>
  <c r="AH78" i="1" s="1"/>
  <c r="AV76" i="1"/>
  <c r="AV74" i="1"/>
  <c r="BC74" i="1" s="1"/>
  <c r="BQ97" i="1"/>
  <c r="BQ89" i="1"/>
  <c r="BQ81" i="1"/>
  <c r="BQ73" i="1"/>
  <c r="BR72" i="1"/>
  <c r="AD72" i="1" s="1"/>
  <c r="BQ72" i="1"/>
  <c r="BC69" i="1"/>
  <c r="BC70" i="1"/>
  <c r="BC65" i="1"/>
  <c r="BQ69" i="1"/>
  <c r="BR71" i="1"/>
  <c r="AA71" i="1" s="1"/>
  <c r="BQ66" i="1"/>
  <c r="BR69" i="1"/>
  <c r="AE69" i="1" s="1"/>
  <c r="BQ71" i="1"/>
  <c r="BR68" i="1"/>
  <c r="AI68" i="1" s="1"/>
  <c r="BQ68" i="1"/>
  <c r="BR65" i="1"/>
  <c r="AA65" i="1" s="1"/>
  <c r="BQ67" i="1"/>
  <c r="BR70" i="1"/>
  <c r="AE70" i="1" s="1"/>
  <c r="BQ65" i="1"/>
  <c r="AO125" i="1" l="1"/>
  <c r="AN126" i="1"/>
  <c r="AO100" i="1"/>
  <c r="AM137" i="1"/>
  <c r="AO136" i="1"/>
  <c r="AO137" i="1"/>
  <c r="AN101" i="1"/>
  <c r="AN119" i="1"/>
  <c r="AO119" i="1"/>
  <c r="AM121" i="1"/>
  <c r="AN137" i="1"/>
  <c r="AO101" i="1"/>
  <c r="AO129" i="1"/>
  <c r="AM123" i="1"/>
  <c r="AM125" i="1"/>
  <c r="AM136" i="1"/>
  <c r="AL66" i="1"/>
  <c r="AB65" i="1"/>
  <c r="AC91" i="1"/>
  <c r="AB91" i="1"/>
  <c r="AO116" i="1"/>
  <c r="AG91" i="1"/>
  <c r="AM119" i="1"/>
  <c r="AM122" i="1"/>
  <c r="AM117" i="1"/>
  <c r="AE77" i="1"/>
  <c r="AO120" i="1"/>
  <c r="AO127" i="1"/>
  <c r="AJ96" i="1"/>
  <c r="AJ71" i="1"/>
  <c r="AK87" i="1"/>
  <c r="AB86" i="1"/>
  <c r="AI97" i="1"/>
  <c r="AI96" i="1"/>
  <c r="AJ66" i="1"/>
  <c r="AD96" i="1"/>
  <c r="AL98" i="1"/>
  <c r="AL87" i="1"/>
  <c r="AM113" i="1"/>
  <c r="AN103" i="1"/>
  <c r="BC95" i="1"/>
  <c r="AM107" i="1"/>
  <c r="AN107" i="1"/>
  <c r="AK65" i="1"/>
  <c r="AD87" i="1"/>
  <c r="AH84" i="1"/>
  <c r="AM104" i="1"/>
  <c r="AB66" i="1"/>
  <c r="AK84" i="1"/>
  <c r="BC92" i="1"/>
  <c r="AB70" i="1"/>
  <c r="AB74" i="1"/>
  <c r="AI80" i="1"/>
  <c r="AK99" i="1"/>
  <c r="AA98" i="1"/>
  <c r="AD85" i="1"/>
  <c r="AM101" i="1"/>
  <c r="AB71" i="1"/>
  <c r="AI99" i="1"/>
  <c r="AD98" i="1"/>
  <c r="AG80" i="1"/>
  <c r="AN115" i="1"/>
  <c r="AM100" i="1"/>
  <c r="AI65" i="1"/>
  <c r="AK85" i="1"/>
  <c r="AE99" i="1"/>
  <c r="AO105" i="1"/>
  <c r="AD74" i="1"/>
  <c r="AM103" i="1"/>
  <c r="AD79" i="1"/>
  <c r="AF86" i="1"/>
  <c r="AL96" i="1"/>
  <c r="AG74" i="1"/>
  <c r="AA80" i="1"/>
  <c r="AI81" i="1"/>
  <c r="AA97" i="1"/>
  <c r="AG96" i="1"/>
  <c r="AC84" i="1"/>
  <c r="AL79" i="1"/>
  <c r="AK77" i="1"/>
  <c r="AF66" i="1"/>
  <c r="AO66" i="1" s="1"/>
  <c r="AH71" i="1"/>
  <c r="AC74" i="1"/>
  <c r="AB85" i="1"/>
  <c r="AG95" i="1"/>
  <c r="AF87" i="1"/>
  <c r="AB72" i="1"/>
  <c r="AE79" i="1"/>
  <c r="AG79" i="1"/>
  <c r="AE91" i="1"/>
  <c r="AI98" i="1"/>
  <c r="AF91" i="1"/>
  <c r="AA79" i="1"/>
  <c r="AM115" i="1"/>
  <c r="AB87" i="1"/>
  <c r="AF79" i="1"/>
  <c r="AK98" i="1"/>
  <c r="AC98" i="1"/>
  <c r="AA72" i="1"/>
  <c r="AJ79" i="1"/>
  <c r="AM110" i="1"/>
  <c r="AG69" i="1"/>
  <c r="AH66" i="1"/>
  <c r="AI84" i="1"/>
  <c r="AB96" i="1"/>
  <c r="AJ85" i="1"/>
  <c r="AI72" i="1"/>
  <c r="AF84" i="1"/>
  <c r="AN84" i="1" s="1"/>
  <c r="AK91" i="1"/>
  <c r="AD80" i="1"/>
  <c r="AK93" i="1"/>
  <c r="AB84" i="1"/>
  <c r="AA96" i="1"/>
  <c r="AF95" i="1"/>
  <c r="AO95" i="1" s="1"/>
  <c r="AB99" i="1"/>
  <c r="AH85" i="1"/>
  <c r="AL91" i="1"/>
  <c r="AI79" i="1"/>
  <c r="AI66" i="1"/>
  <c r="AI74" i="1"/>
  <c r="AN113" i="1"/>
  <c r="AN109" i="1"/>
  <c r="AG87" i="1"/>
  <c r="AC79" i="1"/>
  <c r="AK66" i="1"/>
  <c r="AJ67" i="1"/>
  <c r="AG86" i="1"/>
  <c r="AJ72" i="1"/>
  <c r="AH86" i="1"/>
  <c r="AJ86" i="1"/>
  <c r="AK72" i="1"/>
  <c r="AB79" i="1"/>
  <c r="AM102" i="1"/>
  <c r="AC66" i="1"/>
  <c r="AG71" i="1"/>
  <c r="AI71" i="1"/>
  <c r="AH74" i="1"/>
  <c r="AA87" i="1"/>
  <c r="AF74" i="1"/>
  <c r="AO74" i="1" s="1"/>
  <c r="AJ74" i="1"/>
  <c r="BC84" i="1"/>
  <c r="AE87" i="1"/>
  <c r="AO87" i="1" s="1"/>
  <c r="AC85" i="1"/>
  <c r="AE97" i="1"/>
  <c r="AI87" i="1"/>
  <c r="AG97" i="1"/>
  <c r="AJ87" i="1"/>
  <c r="AA74" i="1"/>
  <c r="AK96" i="1"/>
  <c r="AH91" i="1"/>
  <c r="AK79" i="1"/>
  <c r="AN136" i="1"/>
  <c r="AO139" i="1"/>
  <c r="AO134" i="1"/>
  <c r="AM135" i="1"/>
  <c r="AN139" i="1"/>
  <c r="AM134" i="1"/>
  <c r="AM131" i="1"/>
  <c r="AN134" i="1"/>
  <c r="AM139" i="1"/>
  <c r="AM108" i="1"/>
  <c r="AN125" i="1"/>
  <c r="AM109" i="1"/>
  <c r="AO128" i="1"/>
  <c r="AO113" i="1"/>
  <c r="AN121" i="1"/>
  <c r="AO114" i="1"/>
  <c r="AM130" i="1"/>
  <c r="AM120" i="1"/>
  <c r="AM128" i="1"/>
  <c r="AO110" i="1"/>
  <c r="AM114" i="1"/>
  <c r="AO121" i="1"/>
  <c r="AM112" i="1"/>
  <c r="AM127" i="1"/>
  <c r="AN111" i="1"/>
  <c r="AO115" i="1"/>
  <c r="AM111" i="1"/>
  <c r="AM106" i="1"/>
  <c r="AO108" i="1"/>
  <c r="AM105" i="1"/>
  <c r="AM126" i="1"/>
  <c r="AM129" i="1"/>
  <c r="AN105" i="1"/>
  <c r="AM116" i="1"/>
  <c r="AF67" i="1"/>
  <c r="AA67" i="1"/>
  <c r="AC75" i="1"/>
  <c r="AC83" i="1"/>
  <c r="AB78" i="1"/>
  <c r="AA83" i="1"/>
  <c r="AC67" i="1"/>
  <c r="AD66" i="1"/>
  <c r="AG67" i="1"/>
  <c r="AB77" i="1"/>
  <c r="AJ78" i="1"/>
  <c r="AJ77" i="1"/>
  <c r="AB80" i="1"/>
  <c r="AL81" i="1"/>
  <c r="AD67" i="1"/>
  <c r="AA66" i="1"/>
  <c r="AI67" i="1"/>
  <c r="AG81" i="1"/>
  <c r="AE67" i="1"/>
  <c r="BC76" i="1"/>
  <c r="AJ80" i="1"/>
  <c r="AL67" i="1"/>
  <c r="AF69" i="1"/>
  <c r="AO69" i="1" s="1"/>
  <c r="AG66" i="1"/>
  <c r="AN66" i="1" s="1"/>
  <c r="AH67" i="1"/>
  <c r="AO84" i="1"/>
  <c r="AA81" i="1"/>
  <c r="AK67" i="1"/>
  <c r="AK74" i="1"/>
  <c r="AL74" i="1"/>
  <c r="AO79" i="1"/>
  <c r="AE81" i="1"/>
  <c r="AD76" i="1"/>
  <c r="AL76" i="1"/>
  <c r="AA76" i="1"/>
  <c r="AI76" i="1"/>
  <c r="AJ76" i="1"/>
  <c r="AB76" i="1"/>
  <c r="AG76" i="1"/>
  <c r="AN76" i="1" s="1"/>
  <c r="AG83" i="1"/>
  <c r="AD83" i="1"/>
  <c r="AF83" i="1"/>
  <c r="AL83" i="1"/>
  <c r="AG78" i="1"/>
  <c r="AE93" i="1"/>
  <c r="AH97" i="1"/>
  <c r="AK92" i="1"/>
  <c r="AN86" i="1"/>
  <c r="AF94" i="1"/>
  <c r="AB82" i="1"/>
  <c r="AJ82" i="1"/>
  <c r="AH82" i="1"/>
  <c r="AE82" i="1"/>
  <c r="AG82" i="1"/>
  <c r="AF92" i="1"/>
  <c r="AO92" i="1" s="1"/>
  <c r="AG75" i="1"/>
  <c r="AD75" i="1"/>
  <c r="AL75" i="1"/>
  <c r="AF75" i="1"/>
  <c r="AE75" i="1"/>
  <c r="AG89" i="1"/>
  <c r="AK82" i="1"/>
  <c r="AB90" i="1"/>
  <c r="AJ90" i="1"/>
  <c r="AI90" i="1"/>
  <c r="AE90" i="1"/>
  <c r="AO90" i="1" s="1"/>
  <c r="AG90" i="1"/>
  <c r="AN90" i="1" s="1"/>
  <c r="AH90" i="1"/>
  <c r="AB83" i="1"/>
  <c r="AC90" i="1"/>
  <c r="AE83" i="1"/>
  <c r="AH88" i="1"/>
  <c r="AE88" i="1"/>
  <c r="AF88" i="1"/>
  <c r="AG88" i="1"/>
  <c r="AK78" i="1"/>
  <c r="AL78" i="1"/>
  <c r="AA78" i="1"/>
  <c r="AI78" i="1"/>
  <c r="AC78" i="1"/>
  <c r="AD78" i="1"/>
  <c r="AE78" i="1"/>
  <c r="AE89" i="1"/>
  <c r="AA93" i="1"/>
  <c r="AI93" i="1"/>
  <c r="AF93" i="1"/>
  <c r="AG93" i="1"/>
  <c r="AL93" i="1"/>
  <c r="AH93" i="1"/>
  <c r="AD93" i="1"/>
  <c r="AD88" i="1"/>
  <c r="AD82" i="1"/>
  <c r="AJ83" i="1"/>
  <c r="AD97" i="1"/>
  <c r="AF81" i="1"/>
  <c r="AK81" i="1"/>
  <c r="AJ81" i="1"/>
  <c r="AC81" i="1"/>
  <c r="AB81" i="1"/>
  <c r="AK90" i="1"/>
  <c r="AB75" i="1"/>
  <c r="AC94" i="1"/>
  <c r="AD94" i="1"/>
  <c r="AI94" i="1"/>
  <c r="AE94" i="1"/>
  <c r="AK94" i="1"/>
  <c r="AL94" i="1"/>
  <c r="AA94" i="1"/>
  <c r="AE76" i="1"/>
  <c r="AO76" i="1" s="1"/>
  <c r="AA90" i="1"/>
  <c r="AI88" i="1"/>
  <c r="AF73" i="1"/>
  <c r="AB73" i="1"/>
  <c r="AJ73" i="1"/>
  <c r="AD73" i="1"/>
  <c r="AL73" i="1"/>
  <c r="AH73" i="1"/>
  <c r="AC73" i="1"/>
  <c r="AK73" i="1"/>
  <c r="AH72" i="1"/>
  <c r="AE72" i="1"/>
  <c r="AC72" i="1"/>
  <c r="AG72" i="1"/>
  <c r="AF72" i="1"/>
  <c r="AK75" i="1"/>
  <c r="AA82" i="1"/>
  <c r="AL90" i="1"/>
  <c r="AC95" i="1"/>
  <c r="AK95" i="1"/>
  <c r="AI95" i="1"/>
  <c r="AA95" i="1"/>
  <c r="AB95" i="1"/>
  <c r="AH95" i="1"/>
  <c r="AJ95" i="1"/>
  <c r="AL95" i="1"/>
  <c r="AA77" i="1"/>
  <c r="AI77" i="1"/>
  <c r="AL77" i="1"/>
  <c r="AD77" i="1"/>
  <c r="AF77" i="1"/>
  <c r="AO77" i="1" s="1"/>
  <c r="AG77" i="1"/>
  <c r="AH77" i="1"/>
  <c r="AA85" i="1"/>
  <c r="AI85" i="1"/>
  <c r="AF85" i="1"/>
  <c r="AG85" i="1"/>
  <c r="AJ93" i="1"/>
  <c r="AF78" i="1"/>
  <c r="AC93" i="1"/>
  <c r="AH83" i="1"/>
  <c r="AE73" i="1"/>
  <c r="AL82" i="1"/>
  <c r="AJ75" i="1"/>
  <c r="AD92" i="1"/>
  <c r="AL92" i="1"/>
  <c r="AJ92" i="1"/>
  <c r="AI92" i="1"/>
  <c r="AA92" i="1"/>
  <c r="AB92" i="1"/>
  <c r="AF82" i="1"/>
  <c r="AK76" i="1"/>
  <c r="AI82" i="1"/>
  <c r="AF89" i="1"/>
  <c r="AB89" i="1"/>
  <c r="AC89" i="1"/>
  <c r="AJ89" i="1"/>
  <c r="AK89" i="1"/>
  <c r="AH92" i="1"/>
  <c r="AC88" i="1"/>
  <c r="AH76" i="1"/>
  <c r="AL88" i="1"/>
  <c r="AA89" i="1"/>
  <c r="AJ94" i="1"/>
  <c r="AA75" i="1"/>
  <c r="AI83" i="1"/>
  <c r="AL89" i="1"/>
  <c r="AG99" i="1"/>
  <c r="AF99" i="1"/>
  <c r="AL99" i="1"/>
  <c r="AD99" i="1"/>
  <c r="AH89" i="1"/>
  <c r="AG94" i="1"/>
  <c r="AJ88" i="1"/>
  <c r="AC76" i="1"/>
  <c r="AB94" i="1"/>
  <c r="AG73" i="1"/>
  <c r="AI73" i="1"/>
  <c r="AH80" i="1"/>
  <c r="AF80" i="1"/>
  <c r="AE80" i="1"/>
  <c r="AC80" i="1"/>
  <c r="AH99" i="1"/>
  <c r="AA88" i="1"/>
  <c r="AE86" i="1"/>
  <c r="AO86" i="1" s="1"/>
  <c r="AL86" i="1"/>
  <c r="AK86" i="1"/>
  <c r="AC86" i="1"/>
  <c r="AA86" i="1"/>
  <c r="AD86" i="1"/>
  <c r="AF97" i="1"/>
  <c r="AN97" i="1" s="1"/>
  <c r="AB97" i="1"/>
  <c r="AC97" i="1"/>
  <c r="AJ97" i="1"/>
  <c r="AK97" i="1"/>
  <c r="AD95" i="1"/>
  <c r="AL80" i="1"/>
  <c r="AI89" i="1"/>
  <c r="AC99" i="1"/>
  <c r="AE85" i="1"/>
  <c r="AO85" i="1" s="1"/>
  <c r="AH96" i="1"/>
  <c r="AE96" i="1"/>
  <c r="AF96" i="1"/>
  <c r="AN96" i="1" s="1"/>
  <c r="AI75" i="1"/>
  <c r="AD81" i="1"/>
  <c r="AG92" i="1"/>
  <c r="AN92" i="1" s="1"/>
  <c r="AB98" i="1"/>
  <c r="AJ98" i="1"/>
  <c r="AG98" i="1"/>
  <c r="AN98" i="1" s="1"/>
  <c r="AE98" i="1"/>
  <c r="AO98" i="1" s="1"/>
  <c r="AH98" i="1"/>
  <c r="AK88" i="1"/>
  <c r="AJ99" i="1"/>
  <c r="AC92" i="1"/>
  <c r="AA68" i="1"/>
  <c r="AJ68" i="1"/>
  <c r="AG68" i="1"/>
  <c r="AE68" i="1"/>
  <c r="AF68" i="1"/>
  <c r="AD68" i="1"/>
  <c r="AL68" i="1"/>
  <c r="AB68" i="1"/>
  <c r="AH65" i="1"/>
  <c r="AF65" i="1"/>
  <c r="AG65" i="1"/>
  <c r="AE65" i="1"/>
  <c r="AC70" i="1"/>
  <c r="AD65" i="1"/>
  <c r="AJ70" i="1"/>
  <c r="AC68" i="1"/>
  <c r="AK70" i="1"/>
  <c r="AL65" i="1"/>
  <c r="AH68" i="1"/>
  <c r="AK68" i="1"/>
  <c r="AD70" i="1"/>
  <c r="AL70" i="1"/>
  <c r="AD69" i="1"/>
  <c r="AL69" i="1"/>
  <c r="AJ69" i="1"/>
  <c r="AK69" i="1"/>
  <c r="AA69" i="1"/>
  <c r="AI69" i="1"/>
  <c r="AB69" i="1"/>
  <c r="AC69" i="1"/>
  <c r="AH69" i="1"/>
  <c r="AA70" i="1"/>
  <c r="AI70" i="1"/>
  <c r="AH70" i="1"/>
  <c r="AF70" i="1"/>
  <c r="AO70" i="1" s="1"/>
  <c r="AG70" i="1"/>
  <c r="AL71" i="1"/>
  <c r="AE71" i="1"/>
  <c r="AC71" i="1"/>
  <c r="AK71" i="1"/>
  <c r="AD71" i="1"/>
  <c r="AF71" i="1"/>
  <c r="AJ65" i="1"/>
  <c r="AC65" i="1"/>
  <c r="AN67" i="1" l="1"/>
  <c r="AO81" i="1"/>
  <c r="AN80" i="1"/>
  <c r="AN77" i="1"/>
  <c r="AO67" i="1"/>
  <c r="AO99" i="1"/>
  <c r="AM99" i="1"/>
  <c r="AM80" i="1"/>
  <c r="AN79" i="1"/>
  <c r="AM91" i="1"/>
  <c r="AM79" i="1"/>
  <c r="AN95" i="1"/>
  <c r="AM74" i="1"/>
  <c r="AO91" i="1"/>
  <c r="AM72" i="1"/>
  <c r="AN81" i="1"/>
  <c r="AO97" i="1"/>
  <c r="AM94" i="1"/>
  <c r="AM84" i="1"/>
  <c r="AN69" i="1"/>
  <c r="AM87" i="1"/>
  <c r="AM81" i="1"/>
  <c r="AN94" i="1"/>
  <c r="AM66" i="1"/>
  <c r="AN71" i="1"/>
  <c r="AN91" i="1"/>
  <c r="AO82" i="1"/>
  <c r="AM67" i="1"/>
  <c r="AO94" i="1"/>
  <c r="AN74" i="1"/>
  <c r="AM98" i="1"/>
  <c r="AM97" i="1"/>
  <c r="AM88" i="1"/>
  <c r="AN87" i="1"/>
  <c r="AO68" i="1"/>
  <c r="AO83" i="1"/>
  <c r="AN75" i="1"/>
  <c r="AM71" i="1"/>
  <c r="AN68" i="1"/>
  <c r="AM65" i="1"/>
  <c r="AM78" i="1"/>
  <c r="AN83" i="1"/>
  <c r="AM73" i="1"/>
  <c r="AO75" i="1"/>
  <c r="AO93" i="1"/>
  <c r="AO96" i="1"/>
  <c r="AN78" i="1"/>
  <c r="AM95" i="1"/>
  <c r="AN85" i="1"/>
  <c r="AO89" i="1"/>
  <c r="AN88" i="1"/>
  <c r="AM76" i="1"/>
  <c r="AO78" i="1"/>
  <c r="AM96" i="1"/>
  <c r="AO72" i="1"/>
  <c r="AN99" i="1"/>
  <c r="AM89" i="1"/>
  <c r="AM77" i="1"/>
  <c r="AN89" i="1"/>
  <c r="AO73" i="1"/>
  <c r="AM85" i="1"/>
  <c r="AO88" i="1"/>
  <c r="AM75" i="1"/>
  <c r="AN72" i="1"/>
  <c r="AM93" i="1"/>
  <c r="AN73" i="1"/>
  <c r="AM83" i="1"/>
  <c r="AM92" i="1"/>
  <c r="AM86" i="1"/>
  <c r="AO80" i="1"/>
  <c r="AM82" i="1"/>
  <c r="AM90" i="1"/>
  <c r="AN93" i="1"/>
  <c r="AN82" i="1"/>
  <c r="AN70" i="1"/>
  <c r="AM69" i="1"/>
  <c r="AO65" i="1"/>
  <c r="AM70" i="1"/>
  <c r="AO71" i="1"/>
  <c r="AN65" i="1"/>
  <c r="AM68" i="1"/>
  <c r="P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AV51" i="1" s="1"/>
  <c r="BJ51" i="1"/>
  <c r="AU51" i="1" s="1"/>
  <c r="BK51" i="1"/>
  <c r="BL51" i="1"/>
  <c r="BM51" i="1"/>
  <c r="BN51" i="1"/>
  <c r="BO51" i="1"/>
  <c r="BP51" i="1"/>
  <c r="P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AV52" i="1" s="1"/>
  <c r="BJ52" i="1"/>
  <c r="AU52" i="1" s="1"/>
  <c r="BK52" i="1"/>
  <c r="BL52" i="1"/>
  <c r="BM52" i="1"/>
  <c r="BN52" i="1"/>
  <c r="BO52" i="1"/>
  <c r="BP52" i="1"/>
  <c r="P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AU53" i="1" s="1"/>
  <c r="BK53" i="1"/>
  <c r="BL53" i="1"/>
  <c r="BM53" i="1"/>
  <c r="BN53" i="1"/>
  <c r="BO53" i="1"/>
  <c r="BP53" i="1"/>
  <c r="P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P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AV55" i="1" s="1"/>
  <c r="BJ55" i="1"/>
  <c r="AU55" i="1" s="1"/>
  <c r="BK55" i="1"/>
  <c r="BL55" i="1"/>
  <c r="BM55" i="1"/>
  <c r="BN55" i="1"/>
  <c r="BO55" i="1"/>
  <c r="BP55" i="1"/>
  <c r="P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P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P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P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P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AV60" i="1" s="1"/>
  <c r="BJ60" i="1"/>
  <c r="AU60" i="1" s="1"/>
  <c r="BK60" i="1"/>
  <c r="BL60" i="1"/>
  <c r="BM60" i="1"/>
  <c r="BN60" i="1"/>
  <c r="BO60" i="1"/>
  <c r="BP60" i="1"/>
  <c r="P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BJ61" i="1"/>
  <c r="AU61" i="1" s="1"/>
  <c r="BK61" i="1"/>
  <c r="BL61" i="1"/>
  <c r="BM61" i="1"/>
  <c r="BN61" i="1"/>
  <c r="BO61" i="1"/>
  <c r="BP61" i="1"/>
  <c r="P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P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AV63" i="1" s="1"/>
  <c r="BJ63" i="1"/>
  <c r="BK63" i="1"/>
  <c r="BL63" i="1"/>
  <c r="BM63" i="1"/>
  <c r="BN63" i="1"/>
  <c r="BO63" i="1"/>
  <c r="BP63" i="1"/>
  <c r="P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AV64" i="1" s="1"/>
  <c r="BJ64" i="1"/>
  <c r="AU64" i="1" s="1"/>
  <c r="BK64" i="1"/>
  <c r="BL64" i="1"/>
  <c r="BM64" i="1"/>
  <c r="BN64" i="1"/>
  <c r="BO64" i="1"/>
  <c r="BP64" i="1"/>
  <c r="BR60" i="1" l="1"/>
  <c r="AJ60" i="1" s="1"/>
  <c r="BC64" i="1"/>
  <c r="BC60" i="1"/>
  <c r="BR58" i="1"/>
  <c r="AB58" i="1" s="1"/>
  <c r="BC57" i="1"/>
  <c r="BR61" i="1"/>
  <c r="AI61" i="1" s="1"/>
  <c r="AD58" i="1"/>
  <c r="BQ53" i="1"/>
  <c r="BC52" i="1"/>
  <c r="BQ56" i="1"/>
  <c r="BC55" i="1"/>
  <c r="BC54" i="1"/>
  <c r="BC56" i="1"/>
  <c r="AF60" i="1"/>
  <c r="AB60" i="1"/>
  <c r="BR63" i="1"/>
  <c r="AU58" i="1"/>
  <c r="BQ57" i="1"/>
  <c r="BR57" i="1"/>
  <c r="AB57" i="1" s="1"/>
  <c r="BR53" i="1"/>
  <c r="AK53" i="1" s="1"/>
  <c r="BR52" i="1"/>
  <c r="AH52" i="1" s="1"/>
  <c r="BQ62" i="1"/>
  <c r="BR62" i="1"/>
  <c r="AJ62" i="1" s="1"/>
  <c r="AI60" i="1"/>
  <c r="AA60" i="1"/>
  <c r="BQ58" i="1"/>
  <c r="AV58" i="1"/>
  <c r="BC51" i="1"/>
  <c r="BR55" i="1"/>
  <c r="AH55" i="1" s="1"/>
  <c r="AV61" i="1"/>
  <c r="BC61" i="1" s="1"/>
  <c r="BC59" i="1"/>
  <c r="BQ61" i="1"/>
  <c r="AC60" i="1"/>
  <c r="BQ63" i="1"/>
  <c r="BC62" i="1"/>
  <c r="AG60" i="1"/>
  <c r="BQ55" i="1"/>
  <c r="BR59" i="1"/>
  <c r="AE59" i="1" s="1"/>
  <c r="AU63" i="1"/>
  <c r="BC63" i="1" s="1"/>
  <c r="BQ64" i="1"/>
  <c r="AE60" i="1"/>
  <c r="AV53" i="1"/>
  <c r="BC53" i="1" s="1"/>
  <c r="BQ60" i="1"/>
  <c r="BQ52" i="1"/>
  <c r="BR54" i="1"/>
  <c r="AC54" i="1" s="1"/>
  <c r="BR51" i="1"/>
  <c r="AJ51" i="1" s="1"/>
  <c r="BR64" i="1"/>
  <c r="AL64" i="1" s="1"/>
  <c r="BQ59" i="1"/>
  <c r="BR56" i="1"/>
  <c r="AD56" i="1" s="1"/>
  <c r="BQ51" i="1"/>
  <c r="BQ54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O49" i="1"/>
  <c r="BP49" i="1"/>
  <c r="BO50" i="1"/>
  <c r="BP50" i="1"/>
  <c r="BP4" i="1"/>
  <c r="BO4" i="1"/>
  <c r="AL58" i="1" l="1"/>
  <c r="AI58" i="1"/>
  <c r="AJ61" i="1"/>
  <c r="AG57" i="1"/>
  <c r="AH58" i="1"/>
  <c r="AC58" i="1"/>
  <c r="AK58" i="1"/>
  <c r="AB56" i="1"/>
  <c r="AJ56" i="1"/>
  <c r="AF58" i="1"/>
  <c r="AK60" i="1"/>
  <c r="AE55" i="1"/>
  <c r="AG58" i="1"/>
  <c r="AN58" i="1" s="1"/>
  <c r="AA61" i="1"/>
  <c r="AL61" i="1"/>
  <c r="AL60" i="1"/>
  <c r="AK61" i="1"/>
  <c r="AH60" i="1"/>
  <c r="AD60" i="1"/>
  <c r="AC61" i="1"/>
  <c r="AA58" i="1"/>
  <c r="AE61" i="1"/>
  <c r="AJ58" i="1"/>
  <c r="BC58" i="1"/>
  <c r="AD61" i="1"/>
  <c r="AB61" i="1"/>
  <c r="AC56" i="1"/>
  <c r="AE58" i="1"/>
  <c r="AK54" i="1"/>
  <c r="AK51" i="1"/>
  <c r="AC62" i="1"/>
  <c r="AH62" i="1"/>
  <c r="AI54" i="1"/>
  <c r="AB64" i="1"/>
  <c r="AB54" i="1"/>
  <c r="AH61" i="1"/>
  <c r="AG61" i="1"/>
  <c r="AF61" i="1"/>
  <c r="AB51" i="1"/>
  <c r="AJ54" i="1"/>
  <c r="AE51" i="1"/>
  <c r="AL51" i="1"/>
  <c r="AH54" i="1"/>
  <c r="AC51" i="1"/>
  <c r="AD59" i="1"/>
  <c r="AB59" i="1"/>
  <c r="AF52" i="1"/>
  <c r="AB52" i="1"/>
  <c r="AJ52" i="1"/>
  <c r="AC52" i="1"/>
  <c r="AK52" i="1"/>
  <c r="AD52" i="1"/>
  <c r="AL52" i="1"/>
  <c r="AI59" i="1"/>
  <c r="AC59" i="1"/>
  <c r="AD55" i="1"/>
  <c r="AL55" i="1"/>
  <c r="AF55" i="1"/>
  <c r="AA55" i="1"/>
  <c r="AI55" i="1"/>
  <c r="AB55" i="1"/>
  <c r="AJ55" i="1"/>
  <c r="AC55" i="1"/>
  <c r="AK55" i="1"/>
  <c r="AK56" i="1"/>
  <c r="AB53" i="1"/>
  <c r="AJ53" i="1"/>
  <c r="AE53" i="1"/>
  <c r="AG53" i="1"/>
  <c r="AH53" i="1"/>
  <c r="AI53" i="1"/>
  <c r="AA53" i="1"/>
  <c r="AD63" i="1"/>
  <c r="AL63" i="1"/>
  <c r="AF63" i="1"/>
  <c r="AA63" i="1"/>
  <c r="AI63" i="1"/>
  <c r="AB63" i="1"/>
  <c r="AJ63" i="1"/>
  <c r="AA56" i="1"/>
  <c r="AI56" i="1"/>
  <c r="AF56" i="1"/>
  <c r="AG56" i="1"/>
  <c r="AH56" i="1"/>
  <c r="AE64" i="1"/>
  <c r="AF57" i="1"/>
  <c r="AN57" i="1" s="1"/>
  <c r="AJ64" i="1"/>
  <c r="AA54" i="1"/>
  <c r="AG55" i="1"/>
  <c r="AH57" i="1"/>
  <c r="AL56" i="1"/>
  <c r="AH64" i="1"/>
  <c r="AH59" i="1"/>
  <c r="AG59" i="1"/>
  <c r="AF59" i="1"/>
  <c r="AO59" i="1" s="1"/>
  <c r="AG62" i="1"/>
  <c r="AD62" i="1"/>
  <c r="AL62" i="1"/>
  <c r="AF62" i="1"/>
  <c r="AE62" i="1"/>
  <c r="AC57" i="1"/>
  <c r="AK57" i="1"/>
  <c r="AD57" i="1"/>
  <c r="AL57" i="1"/>
  <c r="AE57" i="1"/>
  <c r="AJ59" i="1"/>
  <c r="AA62" i="1"/>
  <c r="AA51" i="1"/>
  <c r="AE56" i="1"/>
  <c r="AJ57" i="1"/>
  <c r="AK63" i="1"/>
  <c r="AA64" i="1"/>
  <c r="AI64" i="1"/>
  <c r="AF64" i="1"/>
  <c r="AD64" i="1"/>
  <c r="AG64" i="1"/>
  <c r="AO60" i="1"/>
  <c r="AH63" i="1"/>
  <c r="AK64" i="1"/>
  <c r="AA52" i="1"/>
  <c r="AK62" i="1"/>
  <c r="AE52" i="1"/>
  <c r="AA57" i="1"/>
  <c r="AG63" i="1"/>
  <c r="AL59" i="1"/>
  <c r="AE63" i="1"/>
  <c r="AO63" i="1" s="1"/>
  <c r="AK59" i="1"/>
  <c r="AC64" i="1"/>
  <c r="AH51" i="1"/>
  <c r="AF51" i="1"/>
  <c r="AG51" i="1"/>
  <c r="AG52" i="1"/>
  <c r="AG54" i="1"/>
  <c r="AD54" i="1"/>
  <c r="AL54" i="1"/>
  <c r="AE54" i="1"/>
  <c r="AF54" i="1"/>
  <c r="AF53" i="1"/>
  <c r="AI51" i="1"/>
  <c r="AD51" i="1"/>
  <c r="AN60" i="1"/>
  <c r="AI52" i="1"/>
  <c r="AC53" i="1"/>
  <c r="AL53" i="1"/>
  <c r="AI62" i="1"/>
  <c r="AI57" i="1"/>
  <c r="AB62" i="1"/>
  <c r="AA59" i="1"/>
  <c r="AD53" i="1"/>
  <c r="AC63" i="1"/>
  <c r="BI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4" i="1"/>
  <c r="AU4" i="1" s="1"/>
  <c r="BJ5" i="1"/>
  <c r="AU5" i="1" s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BI5" i="1"/>
  <c r="BJ6" i="1"/>
  <c r="AU6" i="1" s="1"/>
  <c r="AM58" i="1" l="1"/>
  <c r="AM60" i="1"/>
  <c r="AO55" i="1"/>
  <c r="AN61" i="1"/>
  <c r="AO58" i="1"/>
  <c r="AO57" i="1"/>
  <c r="AM61" i="1"/>
  <c r="AN62" i="1"/>
  <c r="AO61" i="1"/>
  <c r="AN63" i="1"/>
  <c r="AN59" i="1"/>
  <c r="AN51" i="1"/>
  <c r="AO62" i="1"/>
  <c r="AO51" i="1"/>
  <c r="AO52" i="1"/>
  <c r="AN53" i="1"/>
  <c r="AO54" i="1"/>
  <c r="AM52" i="1"/>
  <c r="AN55" i="1"/>
  <c r="AO53" i="1"/>
  <c r="AN52" i="1"/>
  <c r="AO56" i="1"/>
  <c r="AM59" i="1"/>
  <c r="AN54" i="1"/>
  <c r="AM53" i="1"/>
  <c r="AM56" i="1"/>
  <c r="AM57" i="1"/>
  <c r="AN64" i="1"/>
  <c r="AM51" i="1"/>
  <c r="AO64" i="1"/>
  <c r="AM62" i="1"/>
  <c r="AM63" i="1"/>
  <c r="AM64" i="1"/>
  <c r="AN56" i="1"/>
  <c r="AM55" i="1"/>
  <c r="AM54" i="1"/>
  <c r="P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AU50" i="1"/>
  <c r="BK50" i="1"/>
  <c r="BL50" i="1"/>
  <c r="BM50" i="1"/>
  <c r="BN50" i="1"/>
  <c r="P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BK5" i="1"/>
  <c r="BL5" i="1"/>
  <c r="BM5" i="1"/>
  <c r="BN5" i="1"/>
  <c r="P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BK6" i="1"/>
  <c r="BL6" i="1"/>
  <c r="BM6" i="1"/>
  <c r="BN6" i="1"/>
  <c r="P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P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BK8" i="1"/>
  <c r="BL8" i="1"/>
  <c r="BM8" i="1"/>
  <c r="BN8" i="1"/>
  <c r="P9" i="1"/>
  <c r="AQ9" i="1"/>
  <c r="AR9" i="1"/>
  <c r="AS9" i="1"/>
  <c r="AT9" i="1"/>
  <c r="AW9" i="1"/>
  <c r="AX9" i="1"/>
  <c r="AY9" i="1"/>
  <c r="AZ9" i="1"/>
  <c r="BA9" i="1"/>
  <c r="BB9" i="1"/>
  <c r="BE9" i="1"/>
  <c r="BF9" i="1"/>
  <c r="BG9" i="1"/>
  <c r="BH9" i="1"/>
  <c r="AV9" i="1"/>
  <c r="AU9" i="1"/>
  <c r="BK9" i="1"/>
  <c r="BL9" i="1"/>
  <c r="BM9" i="1"/>
  <c r="BN9" i="1"/>
  <c r="P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P11" i="1"/>
  <c r="AQ11" i="1"/>
  <c r="AR11" i="1"/>
  <c r="AS11" i="1"/>
  <c r="AT11" i="1"/>
  <c r="AU11" i="1"/>
  <c r="AW11" i="1"/>
  <c r="AX11" i="1"/>
  <c r="AY11" i="1"/>
  <c r="AZ11" i="1"/>
  <c r="BA11" i="1"/>
  <c r="BB11" i="1"/>
  <c r="BE11" i="1"/>
  <c r="BF11" i="1"/>
  <c r="BG11" i="1"/>
  <c r="BH11" i="1"/>
  <c r="AV11" i="1"/>
  <c r="BK11" i="1"/>
  <c r="BL11" i="1"/>
  <c r="BM11" i="1"/>
  <c r="BN11" i="1"/>
  <c r="P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AU12" i="1"/>
  <c r="BK12" i="1"/>
  <c r="BL12" i="1"/>
  <c r="BM12" i="1"/>
  <c r="BN12" i="1"/>
  <c r="P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P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P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P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P17" i="1"/>
  <c r="AQ17" i="1"/>
  <c r="AR17" i="1"/>
  <c r="AS17" i="1"/>
  <c r="AT17" i="1"/>
  <c r="AW17" i="1"/>
  <c r="AX17" i="1"/>
  <c r="AY17" i="1"/>
  <c r="AZ17" i="1"/>
  <c r="BA17" i="1"/>
  <c r="BB17" i="1"/>
  <c r="BE17" i="1"/>
  <c r="BF17" i="1"/>
  <c r="BG17" i="1"/>
  <c r="BH17" i="1"/>
  <c r="AV17" i="1"/>
  <c r="AU17" i="1"/>
  <c r="BK17" i="1"/>
  <c r="BL17" i="1"/>
  <c r="BM17" i="1"/>
  <c r="BN17" i="1"/>
  <c r="P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BK18" i="1"/>
  <c r="BL18" i="1"/>
  <c r="BM18" i="1"/>
  <c r="BN18" i="1"/>
  <c r="P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P20" i="1"/>
  <c r="AQ20" i="1"/>
  <c r="AR20" i="1"/>
  <c r="AS20" i="1"/>
  <c r="AT20" i="1"/>
  <c r="AW20" i="1"/>
  <c r="AX20" i="1"/>
  <c r="AY20" i="1"/>
  <c r="AZ20" i="1"/>
  <c r="BA20" i="1"/>
  <c r="BB20" i="1"/>
  <c r="BE20" i="1"/>
  <c r="BF20" i="1"/>
  <c r="BG20" i="1"/>
  <c r="BH20" i="1"/>
  <c r="AV20" i="1"/>
  <c r="AU20" i="1"/>
  <c r="BK20" i="1"/>
  <c r="BL20" i="1"/>
  <c r="BM20" i="1"/>
  <c r="BN20" i="1"/>
  <c r="P21" i="1"/>
  <c r="AQ21" i="1"/>
  <c r="AR21" i="1"/>
  <c r="AS21" i="1"/>
  <c r="AT21" i="1"/>
  <c r="AU21" i="1"/>
  <c r="AW21" i="1"/>
  <c r="AX21" i="1"/>
  <c r="AY21" i="1"/>
  <c r="AZ21" i="1"/>
  <c r="BA21" i="1"/>
  <c r="BB21" i="1"/>
  <c r="BE21" i="1"/>
  <c r="BF21" i="1"/>
  <c r="BG21" i="1"/>
  <c r="BH21" i="1"/>
  <c r="BK21" i="1"/>
  <c r="BL21" i="1"/>
  <c r="BM21" i="1"/>
  <c r="BN21" i="1"/>
  <c r="P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P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P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P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U25" i="1"/>
  <c r="BK25" i="1"/>
  <c r="BL25" i="1"/>
  <c r="BM25" i="1"/>
  <c r="BN25" i="1"/>
  <c r="P26" i="1"/>
  <c r="AQ26" i="1"/>
  <c r="AR26" i="1"/>
  <c r="AS26" i="1"/>
  <c r="AT26" i="1"/>
  <c r="AU26" i="1"/>
  <c r="AW26" i="1"/>
  <c r="AX26" i="1"/>
  <c r="AY26" i="1"/>
  <c r="AZ26" i="1"/>
  <c r="BA26" i="1"/>
  <c r="BB26" i="1"/>
  <c r="BE26" i="1"/>
  <c r="BF26" i="1"/>
  <c r="BG26" i="1"/>
  <c r="BH26" i="1"/>
  <c r="AV26" i="1"/>
  <c r="BK26" i="1"/>
  <c r="BL26" i="1"/>
  <c r="BM26" i="1"/>
  <c r="BN26" i="1"/>
  <c r="P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P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AU28" i="1"/>
  <c r="BK28" i="1"/>
  <c r="BL28" i="1"/>
  <c r="BM28" i="1"/>
  <c r="BN28" i="1"/>
  <c r="P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P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P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P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P33" i="1"/>
  <c r="AQ33" i="1"/>
  <c r="AR33" i="1"/>
  <c r="AS33" i="1"/>
  <c r="AT33" i="1"/>
  <c r="AW33" i="1"/>
  <c r="AX33" i="1"/>
  <c r="AY33" i="1"/>
  <c r="AZ33" i="1"/>
  <c r="BA33" i="1"/>
  <c r="BB33" i="1"/>
  <c r="BE33" i="1"/>
  <c r="BF33" i="1"/>
  <c r="BG33" i="1"/>
  <c r="BH33" i="1"/>
  <c r="AV33" i="1"/>
  <c r="AU33" i="1"/>
  <c r="BK33" i="1"/>
  <c r="BL33" i="1"/>
  <c r="BM33" i="1"/>
  <c r="BN33" i="1"/>
  <c r="P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BK34" i="1"/>
  <c r="BL34" i="1"/>
  <c r="BM34" i="1"/>
  <c r="BN34" i="1"/>
  <c r="P35" i="1"/>
  <c r="AQ35" i="1"/>
  <c r="AR35" i="1"/>
  <c r="AS35" i="1"/>
  <c r="AT35" i="1"/>
  <c r="AU35" i="1"/>
  <c r="AW35" i="1"/>
  <c r="AX35" i="1"/>
  <c r="AY35" i="1"/>
  <c r="AZ35" i="1"/>
  <c r="BA35" i="1"/>
  <c r="BB35" i="1"/>
  <c r="BE35" i="1"/>
  <c r="BF35" i="1"/>
  <c r="BG35" i="1"/>
  <c r="BH35" i="1"/>
  <c r="BK35" i="1"/>
  <c r="BL35" i="1"/>
  <c r="BM35" i="1"/>
  <c r="BN35" i="1"/>
  <c r="P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AU36" i="1"/>
  <c r="BK36" i="1"/>
  <c r="BL36" i="1"/>
  <c r="BM36" i="1"/>
  <c r="BN36" i="1"/>
  <c r="P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V37" i="1"/>
  <c r="AU37" i="1"/>
  <c r="BK37" i="1"/>
  <c r="BL37" i="1"/>
  <c r="BM37" i="1"/>
  <c r="BN37" i="1"/>
  <c r="P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P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U39" i="1"/>
  <c r="BK39" i="1"/>
  <c r="BL39" i="1"/>
  <c r="BM39" i="1"/>
  <c r="BN39" i="1"/>
  <c r="P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BK40" i="1"/>
  <c r="BL40" i="1"/>
  <c r="BM40" i="1"/>
  <c r="BN40" i="1"/>
  <c r="P41" i="1"/>
  <c r="AQ41" i="1"/>
  <c r="AR41" i="1"/>
  <c r="AS41" i="1"/>
  <c r="AT41" i="1"/>
  <c r="AW41" i="1"/>
  <c r="AX41" i="1"/>
  <c r="AY41" i="1"/>
  <c r="AZ41" i="1"/>
  <c r="BA41" i="1"/>
  <c r="BB41" i="1"/>
  <c r="BE41" i="1"/>
  <c r="BF41" i="1"/>
  <c r="BG41" i="1"/>
  <c r="BH41" i="1"/>
  <c r="AV41" i="1"/>
  <c r="AU41" i="1"/>
  <c r="BK41" i="1"/>
  <c r="BL41" i="1"/>
  <c r="BM41" i="1"/>
  <c r="BN41" i="1"/>
  <c r="P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V42" i="1"/>
  <c r="AU42" i="1"/>
  <c r="BK42" i="1"/>
  <c r="BL42" i="1"/>
  <c r="BM42" i="1"/>
  <c r="BN42" i="1"/>
  <c r="P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P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U44" i="1"/>
  <c r="BK44" i="1"/>
  <c r="BL44" i="1"/>
  <c r="BM44" i="1"/>
  <c r="BN44" i="1"/>
  <c r="P45" i="1"/>
  <c r="AQ45" i="1"/>
  <c r="AR45" i="1"/>
  <c r="AS45" i="1"/>
  <c r="AT45" i="1"/>
  <c r="AU45" i="1"/>
  <c r="AW45" i="1"/>
  <c r="AX45" i="1"/>
  <c r="AY45" i="1"/>
  <c r="AZ45" i="1"/>
  <c r="BA45" i="1"/>
  <c r="BB45" i="1"/>
  <c r="BE45" i="1"/>
  <c r="BF45" i="1"/>
  <c r="BG45" i="1"/>
  <c r="BH45" i="1"/>
  <c r="AV45" i="1"/>
  <c r="BK45" i="1"/>
  <c r="BL45" i="1"/>
  <c r="BM45" i="1"/>
  <c r="BN45" i="1"/>
  <c r="P46" i="1"/>
  <c r="AQ46" i="1"/>
  <c r="AR46" i="1"/>
  <c r="AS46" i="1"/>
  <c r="AT46" i="1"/>
  <c r="AW46" i="1"/>
  <c r="AX46" i="1"/>
  <c r="AY46" i="1"/>
  <c r="AZ46" i="1"/>
  <c r="BA46" i="1"/>
  <c r="BB46" i="1"/>
  <c r="BE46" i="1"/>
  <c r="BF46" i="1"/>
  <c r="BG46" i="1"/>
  <c r="BH46" i="1"/>
  <c r="AV46" i="1"/>
  <c r="AU46" i="1"/>
  <c r="BK46" i="1"/>
  <c r="BL46" i="1"/>
  <c r="BM46" i="1"/>
  <c r="BN46" i="1"/>
  <c r="P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P48" i="1"/>
  <c r="AQ48" i="1"/>
  <c r="AR48" i="1"/>
  <c r="AS48" i="1"/>
  <c r="AT48" i="1"/>
  <c r="AU48" i="1"/>
  <c r="AW48" i="1"/>
  <c r="AX48" i="1"/>
  <c r="AY48" i="1"/>
  <c r="AZ48" i="1"/>
  <c r="BA48" i="1"/>
  <c r="BB48" i="1"/>
  <c r="BE48" i="1"/>
  <c r="BF48" i="1"/>
  <c r="BG48" i="1"/>
  <c r="BH48" i="1"/>
  <c r="AV48" i="1"/>
  <c r="BK48" i="1"/>
  <c r="BL48" i="1"/>
  <c r="BM48" i="1"/>
  <c r="BN48" i="1"/>
  <c r="P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AV49" i="1"/>
  <c r="AU49" i="1"/>
  <c r="BK49" i="1"/>
  <c r="BL49" i="1"/>
  <c r="BM49" i="1"/>
  <c r="BN49" i="1"/>
  <c r="BE4" i="1"/>
  <c r="AR4" i="1"/>
  <c r="AS4" i="1"/>
  <c r="AT4" i="1"/>
  <c r="AW4" i="1"/>
  <c r="AX4" i="1"/>
  <c r="AY4" i="1"/>
  <c r="AZ4" i="1"/>
  <c r="BA4" i="1"/>
  <c r="BB4" i="1"/>
  <c r="AQ4" i="1"/>
  <c r="BR46" i="1" l="1"/>
  <c r="AK46" i="1" s="1"/>
  <c r="BR41" i="1"/>
  <c r="AF41" i="1" s="1"/>
  <c r="AD46" i="1"/>
  <c r="AA41" i="1"/>
  <c r="BR47" i="1"/>
  <c r="AH47" i="1" s="1"/>
  <c r="BR42" i="1"/>
  <c r="AG42" i="1" s="1"/>
  <c r="BR39" i="1"/>
  <c r="AJ39" i="1" s="1"/>
  <c r="BR44" i="1"/>
  <c r="AG44" i="1" s="1"/>
  <c r="BR45" i="1"/>
  <c r="BR40" i="1"/>
  <c r="AG40" i="1" s="1"/>
  <c r="BR38" i="1"/>
  <c r="AC38" i="1" s="1"/>
  <c r="AB41" i="1"/>
  <c r="AC46" i="1"/>
  <c r="BR48" i="1"/>
  <c r="AJ48" i="1" s="1"/>
  <c r="BR43" i="1"/>
  <c r="AJ43" i="1" s="1"/>
  <c r="AI46" i="1"/>
  <c r="BR49" i="1"/>
  <c r="AB49" i="1" s="1"/>
  <c r="BR37" i="1"/>
  <c r="AD37" i="1" s="1"/>
  <c r="BR50" i="1"/>
  <c r="AG50" i="1" s="1"/>
  <c r="AE46" i="1"/>
  <c r="AD49" i="1"/>
  <c r="AL46" i="1"/>
  <c r="AF46" i="1"/>
  <c r="BR35" i="1"/>
  <c r="AA35" i="1" s="1"/>
  <c r="BR23" i="1"/>
  <c r="AA23" i="1" s="1"/>
  <c r="BR21" i="1"/>
  <c r="AI21" i="1" s="1"/>
  <c r="BR14" i="1"/>
  <c r="AH14" i="1" s="1"/>
  <c r="BR30" i="1"/>
  <c r="AH30" i="1" s="1"/>
  <c r="BR25" i="1"/>
  <c r="AB25" i="1" s="1"/>
  <c r="BR16" i="1"/>
  <c r="AH16" i="1" s="1"/>
  <c r="BR29" i="1"/>
  <c r="AD29" i="1" s="1"/>
  <c r="BR22" i="1"/>
  <c r="AA22" i="1" s="1"/>
  <c r="BR15" i="1"/>
  <c r="AG15" i="1" s="1"/>
  <c r="BR10" i="1"/>
  <c r="AI10" i="1" s="1"/>
  <c r="BR36" i="1"/>
  <c r="AG36" i="1" s="1"/>
  <c r="BR34" i="1"/>
  <c r="AD34" i="1" s="1"/>
  <c r="BR13" i="1"/>
  <c r="AI13" i="1" s="1"/>
  <c r="BR8" i="1"/>
  <c r="AA8" i="1" s="1"/>
  <c r="BR32" i="1"/>
  <c r="AI32" i="1" s="1"/>
  <c r="BR27" i="1"/>
  <c r="AA27" i="1" s="1"/>
  <c r="BR20" i="1"/>
  <c r="AB20" i="1" s="1"/>
  <c r="BR18" i="1"/>
  <c r="AB18" i="1" s="1"/>
  <c r="BR11" i="1"/>
  <c r="AG11" i="1" s="1"/>
  <c r="BR28" i="1"/>
  <c r="BR19" i="1"/>
  <c r="AA19" i="1" s="1"/>
  <c r="BR33" i="1"/>
  <c r="AC33" i="1" s="1"/>
  <c r="BR26" i="1"/>
  <c r="AD26" i="1" s="1"/>
  <c r="AC22" i="1"/>
  <c r="BR12" i="1"/>
  <c r="AG12" i="1" s="1"/>
  <c r="BR9" i="1"/>
  <c r="AI9" i="1" s="1"/>
  <c r="BR31" i="1"/>
  <c r="AG31" i="1" s="1"/>
  <c r="BR24" i="1"/>
  <c r="BR17" i="1"/>
  <c r="AI17" i="1" s="1"/>
  <c r="AA26" i="1"/>
  <c r="BQ50" i="1"/>
  <c r="BC48" i="1"/>
  <c r="BQ15" i="1"/>
  <c r="BQ9" i="1"/>
  <c r="BQ35" i="1"/>
  <c r="BQ48" i="1"/>
  <c r="BQ43" i="1"/>
  <c r="BC37" i="1"/>
  <c r="BQ39" i="1"/>
  <c r="BC36" i="1"/>
  <c r="BQ29" i="1"/>
  <c r="BC28" i="1"/>
  <c r="BQ10" i="1"/>
  <c r="BC43" i="1"/>
  <c r="BQ31" i="1"/>
  <c r="BC22" i="1"/>
  <c r="BQ33" i="1"/>
  <c r="BQ27" i="1"/>
  <c r="BC20" i="1"/>
  <c r="BQ5" i="1"/>
  <c r="BR5" i="1" s="1"/>
  <c r="BC45" i="1"/>
  <c r="BQ11" i="1"/>
  <c r="BQ44" i="1"/>
  <c r="BQ13" i="1"/>
  <c r="BQ17" i="1"/>
  <c r="BQ7" i="1"/>
  <c r="BR7" i="1" s="1"/>
  <c r="AC7" i="1" s="1"/>
  <c r="AV50" i="1"/>
  <c r="BC50" i="1" s="1"/>
  <c r="BC47" i="1"/>
  <c r="BC49" i="1"/>
  <c r="AV35" i="1"/>
  <c r="BC35" i="1" s="1"/>
  <c r="BQ25" i="1"/>
  <c r="AV25" i="1"/>
  <c r="BC25" i="1" s="1"/>
  <c r="BQ23" i="1"/>
  <c r="AV23" i="1"/>
  <c r="BC23" i="1" s="1"/>
  <c r="AU18" i="1"/>
  <c r="BC18" i="1" s="1"/>
  <c r="BQ40" i="1"/>
  <c r="AU32" i="1"/>
  <c r="BC32" i="1" s="1"/>
  <c r="BC17" i="1"/>
  <c r="AU8" i="1"/>
  <c r="BC8" i="1" s="1"/>
  <c r="BQ38" i="1"/>
  <c r="BC29" i="1"/>
  <c r="BQ14" i="1"/>
  <c r="BC5" i="1"/>
  <c r="BQ45" i="1"/>
  <c r="AU34" i="1"/>
  <c r="BC34" i="1" s="1"/>
  <c r="BQ30" i="1"/>
  <c r="BC26" i="1"/>
  <c r="BC24" i="1"/>
  <c r="BQ21" i="1"/>
  <c r="AU16" i="1"/>
  <c r="BC16" i="1" s="1"/>
  <c r="BC10" i="1"/>
  <c r="BC42" i="1"/>
  <c r="AV39" i="1"/>
  <c r="BC39" i="1" s="1"/>
  <c r="BC31" i="1"/>
  <c r="BQ18" i="1"/>
  <c r="BC15" i="1"/>
  <c r="BC12" i="1"/>
  <c r="BC7" i="1"/>
  <c r="BC46" i="1"/>
  <c r="AV44" i="1"/>
  <c r="BC44" i="1" s="1"/>
  <c r="BC41" i="1"/>
  <c r="AU40" i="1"/>
  <c r="BC40" i="1" s="1"/>
  <c r="BQ32" i="1"/>
  <c r="BC27" i="1"/>
  <c r="BQ8" i="1"/>
  <c r="BQ46" i="1"/>
  <c r="BQ42" i="1"/>
  <c r="AU38" i="1"/>
  <c r="BC38" i="1" s="1"/>
  <c r="BC33" i="1"/>
  <c r="AU14" i="1"/>
  <c r="BC14" i="1" s="1"/>
  <c r="BC11" i="1"/>
  <c r="BC9" i="1"/>
  <c r="BQ49" i="1"/>
  <c r="BQ47" i="1"/>
  <c r="BQ41" i="1"/>
  <c r="BQ34" i="1"/>
  <c r="AU30" i="1"/>
  <c r="BC30" i="1" s="1"/>
  <c r="BQ19" i="1"/>
  <c r="AV19" i="1"/>
  <c r="BC19" i="1" s="1"/>
  <c r="BQ16" i="1"/>
  <c r="BC13" i="1"/>
  <c r="BQ37" i="1"/>
  <c r="BQ36" i="1"/>
  <c r="BQ26" i="1"/>
  <c r="BQ24" i="1"/>
  <c r="BQ22" i="1"/>
  <c r="AV21" i="1"/>
  <c r="BC21" i="1" s="1"/>
  <c r="BQ28" i="1"/>
  <c r="BQ20" i="1"/>
  <c r="BQ12" i="1"/>
  <c r="AV4" i="1"/>
  <c r="BH4" i="1"/>
  <c r="BG4" i="1"/>
  <c r="BF4" i="1"/>
  <c r="BK4" i="1"/>
  <c r="BL4" i="1"/>
  <c r="BM4" i="1"/>
  <c r="BN4" i="1"/>
  <c r="AB10" i="1" l="1"/>
  <c r="AD39" i="1"/>
  <c r="AC39" i="1"/>
  <c r="AJ41" i="1"/>
  <c r="AG46" i="1"/>
  <c r="AN46" i="1" s="1"/>
  <c r="AJ35" i="1"/>
  <c r="AI22" i="1"/>
  <c r="AD40" i="1"/>
  <c r="AD41" i="1"/>
  <c r="AC41" i="1"/>
  <c r="AG48" i="1"/>
  <c r="AG41" i="1"/>
  <c r="AN41" i="1" s="1"/>
  <c r="AB35" i="1"/>
  <c r="AA38" i="1"/>
  <c r="AH13" i="1"/>
  <c r="AD30" i="1"/>
  <c r="AD43" i="1"/>
  <c r="AA17" i="1"/>
  <c r="AB17" i="1"/>
  <c r="AD17" i="1"/>
  <c r="AH49" i="1"/>
  <c r="AC30" i="1"/>
  <c r="AJ12" i="1"/>
  <c r="AD48" i="1"/>
  <c r="AG43" i="1"/>
  <c r="AA32" i="1"/>
  <c r="AD35" i="1"/>
  <c r="AC17" i="1"/>
  <c r="AH43" i="1"/>
  <c r="AB43" i="1"/>
  <c r="AA48" i="1"/>
  <c r="AG38" i="1"/>
  <c r="AG20" i="1"/>
  <c r="AA10" i="1"/>
  <c r="AI48" i="1"/>
  <c r="AH48" i="1"/>
  <c r="AA34" i="1"/>
  <c r="AG13" i="1"/>
  <c r="AB38" i="1"/>
  <c r="AB50" i="1"/>
  <c r="AC14" i="1"/>
  <c r="AG14" i="1"/>
  <c r="AB26" i="1"/>
  <c r="AH37" i="1"/>
  <c r="AA43" i="1"/>
  <c r="AC13" i="1"/>
  <c r="AI14" i="1"/>
  <c r="AB14" i="1"/>
  <c r="AA49" i="1"/>
  <c r="AL41" i="1"/>
  <c r="AG47" i="1"/>
  <c r="AI37" i="1"/>
  <c r="AH41" i="1"/>
  <c r="AB11" i="1"/>
  <c r="AI47" i="1"/>
  <c r="AJ8" i="1"/>
  <c r="AH17" i="1"/>
  <c r="AH46" i="1"/>
  <c r="AJ44" i="1"/>
  <c r="AB44" i="1"/>
  <c r="AC47" i="1"/>
  <c r="AD47" i="1"/>
  <c r="AB13" i="1"/>
  <c r="AA39" i="1"/>
  <c r="AD14" i="1"/>
  <c r="AI11" i="1"/>
  <c r="AB37" i="1"/>
  <c r="AH21" i="1"/>
  <c r="AI8" i="1"/>
  <c r="AD12" i="1"/>
  <c r="AC37" i="1"/>
  <c r="AA46" i="1"/>
  <c r="AK41" i="1"/>
  <c r="AB46" i="1"/>
  <c r="AE41" i="1"/>
  <c r="AI41" i="1"/>
  <c r="AA44" i="1"/>
  <c r="AJ46" i="1"/>
  <c r="AB27" i="1"/>
  <c r="AA45" i="1"/>
  <c r="AK45" i="1"/>
  <c r="AF45" i="1"/>
  <c r="AL45" i="1"/>
  <c r="AE45" i="1"/>
  <c r="AJ45" i="1"/>
  <c r="AJ27" i="1"/>
  <c r="AI15" i="1"/>
  <c r="AH45" i="1"/>
  <c r="AG9" i="1"/>
  <c r="AH42" i="1"/>
  <c r="AE42" i="1"/>
  <c r="AL42" i="1"/>
  <c r="AI42" i="1"/>
  <c r="AC42" i="1"/>
  <c r="AF42" i="1"/>
  <c r="AN42" i="1" s="1"/>
  <c r="AK42" i="1"/>
  <c r="AC45" i="1"/>
  <c r="AC50" i="1"/>
  <c r="AH8" i="1"/>
  <c r="AC26" i="1"/>
  <c r="AE49" i="1"/>
  <c r="AF49" i="1"/>
  <c r="AL49" i="1"/>
  <c r="AC49" i="1"/>
  <c r="AG49" i="1"/>
  <c r="AK49" i="1"/>
  <c r="AC43" i="1"/>
  <c r="AE43" i="1"/>
  <c r="AL43" i="1"/>
  <c r="AI43" i="1"/>
  <c r="AK43" i="1"/>
  <c r="AF43" i="1"/>
  <c r="AN43" i="1" s="1"/>
  <c r="AI38" i="1"/>
  <c r="AF38" i="1"/>
  <c r="AE38" i="1"/>
  <c r="AH38" i="1"/>
  <c r="AK38" i="1"/>
  <c r="AL38" i="1"/>
  <c r="AI39" i="1"/>
  <c r="AF39" i="1"/>
  <c r="AB39" i="1"/>
  <c r="AL39" i="1"/>
  <c r="AE39" i="1"/>
  <c r="AK39" i="1"/>
  <c r="AF47" i="1"/>
  <c r="AK47" i="1"/>
  <c r="AL47" i="1"/>
  <c r="AE47" i="1"/>
  <c r="AJ47" i="1"/>
  <c r="AA47" i="1"/>
  <c r="AB47" i="1"/>
  <c r="AJ49" i="1"/>
  <c r="AJ38" i="1"/>
  <c r="AG39" i="1"/>
  <c r="AD38" i="1"/>
  <c r="AI16" i="1"/>
  <c r="AJ16" i="1"/>
  <c r="AD23" i="1"/>
  <c r="AG8" i="1"/>
  <c r="AG27" i="1"/>
  <c r="AH50" i="1"/>
  <c r="AE50" i="1"/>
  <c r="AL50" i="1"/>
  <c r="AF50" i="1"/>
  <c r="AN50" i="1" s="1"/>
  <c r="AK50" i="1"/>
  <c r="AI50" i="1"/>
  <c r="AD42" i="1"/>
  <c r="AB40" i="1"/>
  <c r="AL40" i="1"/>
  <c r="AE40" i="1"/>
  <c r="AH40" i="1"/>
  <c r="AF40" i="1"/>
  <c r="AN40" i="1" s="1"/>
  <c r="AK40" i="1"/>
  <c r="AC40" i="1"/>
  <c r="AA50" i="1"/>
  <c r="AJ40" i="1"/>
  <c r="AB45" i="1"/>
  <c r="AG16" i="1"/>
  <c r="AG26" i="1"/>
  <c r="AH15" i="1"/>
  <c r="AA16" i="1"/>
  <c r="AC20" i="1"/>
  <c r="AJ50" i="1"/>
  <c r="AB48" i="1"/>
  <c r="AL48" i="1"/>
  <c r="AF48" i="1"/>
  <c r="AN48" i="1" s="1"/>
  <c r="AE48" i="1"/>
  <c r="AC48" i="1"/>
  <c r="AK48" i="1"/>
  <c r="AA40" i="1"/>
  <c r="AH39" i="1"/>
  <c r="AI49" i="1"/>
  <c r="AC16" i="1"/>
  <c r="AD15" i="1"/>
  <c r="AI45" i="1"/>
  <c r="AC25" i="1"/>
  <c r="AD16" i="1"/>
  <c r="AA42" i="1"/>
  <c r="AB42" i="1"/>
  <c r="AD45" i="1"/>
  <c r="AA33" i="1"/>
  <c r="AD33" i="1"/>
  <c r="AA37" i="1"/>
  <c r="AK37" i="1"/>
  <c r="AE37" i="1"/>
  <c r="AF37" i="1"/>
  <c r="AG37" i="1"/>
  <c r="AL37" i="1"/>
  <c r="AI40" i="1"/>
  <c r="AL44" i="1"/>
  <c r="AE44" i="1"/>
  <c r="AF44" i="1"/>
  <c r="AN44" i="1" s="1"/>
  <c r="AI44" i="1"/>
  <c r="AK44" i="1"/>
  <c r="AD44" i="1"/>
  <c r="AC44" i="1"/>
  <c r="AH44" i="1"/>
  <c r="AD50" i="1"/>
  <c r="AJ42" i="1"/>
  <c r="AG45" i="1"/>
  <c r="AJ37" i="1"/>
  <c r="AC10" i="1"/>
  <c r="AG10" i="1"/>
  <c r="AC9" i="1"/>
  <c r="AA9" i="1"/>
  <c r="AD10" i="1"/>
  <c r="AJ10" i="1"/>
  <c r="AD25" i="1"/>
  <c r="AI25" i="1"/>
  <c r="AK28" i="1"/>
  <c r="AF28" i="1"/>
  <c r="AL28" i="1"/>
  <c r="AI28" i="1"/>
  <c r="AE28" i="1"/>
  <c r="AD28" i="1"/>
  <c r="AB28" i="1"/>
  <c r="AA29" i="1"/>
  <c r="AK29" i="1"/>
  <c r="AF29" i="1"/>
  <c r="AE29" i="1"/>
  <c r="AL29" i="1"/>
  <c r="AG29" i="1"/>
  <c r="AJ29" i="1"/>
  <c r="AB29" i="1"/>
  <c r="AG25" i="1"/>
  <c r="AJ33" i="1"/>
  <c r="AB19" i="1"/>
  <c r="AB33" i="1"/>
  <c r="AJ18" i="1"/>
  <c r="AI29" i="1"/>
  <c r="AF31" i="1"/>
  <c r="AN31" i="1" s="1"/>
  <c r="AL31" i="1"/>
  <c r="AK31" i="1"/>
  <c r="AE31" i="1"/>
  <c r="AC31" i="1"/>
  <c r="AB8" i="1"/>
  <c r="AL8" i="1"/>
  <c r="AC8" i="1"/>
  <c r="AF8" i="1"/>
  <c r="AK8" i="1"/>
  <c r="AE8" i="1"/>
  <c r="AC32" i="1"/>
  <c r="AA30" i="1"/>
  <c r="AK30" i="1"/>
  <c r="AF30" i="1"/>
  <c r="AL30" i="1"/>
  <c r="AE30" i="1"/>
  <c r="AG30" i="1"/>
  <c r="AB30" i="1"/>
  <c r="AJ30" i="1"/>
  <c r="AB9" i="1"/>
  <c r="AC12" i="1"/>
  <c r="AI36" i="1"/>
  <c r="AG35" i="1"/>
  <c r="AJ31" i="1"/>
  <c r="AJ9" i="1"/>
  <c r="AH20" i="1"/>
  <c r="AH26" i="1"/>
  <c r="AE26" i="1"/>
  <c r="AL26" i="1"/>
  <c r="AK26" i="1"/>
  <c r="AF26" i="1"/>
  <c r="AI26" i="1"/>
  <c r="AC11" i="1"/>
  <c r="AE11" i="1"/>
  <c r="AK11" i="1"/>
  <c r="AL11" i="1"/>
  <c r="AD11" i="1"/>
  <c r="AA11" i="1"/>
  <c r="AF11" i="1"/>
  <c r="AN11" i="1" s="1"/>
  <c r="AC23" i="1"/>
  <c r="AA13" i="1"/>
  <c r="AK13" i="1"/>
  <c r="AL13" i="1"/>
  <c r="AD13" i="1"/>
  <c r="AE13" i="1"/>
  <c r="AF13" i="1"/>
  <c r="AJ13" i="1"/>
  <c r="AH34" i="1"/>
  <c r="AL34" i="1"/>
  <c r="AE34" i="1"/>
  <c r="AK34" i="1"/>
  <c r="AF34" i="1"/>
  <c r="AI34" i="1"/>
  <c r="AC34" i="1"/>
  <c r="AE22" i="1"/>
  <c r="AB22" i="1"/>
  <c r="AF22" i="1"/>
  <c r="AH22" i="1"/>
  <c r="AK22" i="1"/>
  <c r="AL22" i="1"/>
  <c r="AB36" i="1"/>
  <c r="AD36" i="1"/>
  <c r="AD22" i="1"/>
  <c r="AB16" i="1"/>
  <c r="AL16" i="1"/>
  <c r="AF16" i="1"/>
  <c r="AE16" i="1"/>
  <c r="AK16" i="1"/>
  <c r="AH11" i="1"/>
  <c r="AG22" i="1"/>
  <c r="AB34" i="1"/>
  <c r="AD31" i="1"/>
  <c r="AA15" i="1"/>
  <c r="AC19" i="1"/>
  <c r="AE19" i="1"/>
  <c r="AF19" i="1"/>
  <c r="AL19" i="1"/>
  <c r="AD19" i="1"/>
  <c r="AK19" i="1"/>
  <c r="AL25" i="1"/>
  <c r="AK25" i="1"/>
  <c r="AE25" i="1"/>
  <c r="AF25" i="1"/>
  <c r="AI19" i="1"/>
  <c r="AB24" i="1"/>
  <c r="AL24" i="1"/>
  <c r="AK24" i="1"/>
  <c r="AE24" i="1"/>
  <c r="AF24" i="1"/>
  <c r="AJ24" i="1"/>
  <c r="AH24" i="1"/>
  <c r="AG33" i="1"/>
  <c r="AF33" i="1"/>
  <c r="AI33" i="1"/>
  <c r="AK33" i="1"/>
  <c r="AE33" i="1"/>
  <c r="AL33" i="1"/>
  <c r="AB32" i="1"/>
  <c r="AL32" i="1"/>
  <c r="AF32" i="1"/>
  <c r="AK32" i="1"/>
  <c r="AE32" i="1"/>
  <c r="AA24" i="1"/>
  <c r="AG32" i="1"/>
  <c r="AH28" i="1"/>
  <c r="AC28" i="1"/>
  <c r="AH33" i="1"/>
  <c r="AJ19" i="1"/>
  <c r="AA28" i="1"/>
  <c r="AE20" i="1"/>
  <c r="AD20" i="1"/>
  <c r="AI20" i="1"/>
  <c r="AF20" i="1"/>
  <c r="AN20" i="1" s="1"/>
  <c r="AL20" i="1"/>
  <c r="AK20" i="1"/>
  <c r="AH19" i="1"/>
  <c r="AB31" i="1"/>
  <c r="AA21" i="1"/>
  <c r="AK21" i="1"/>
  <c r="AF21" i="1"/>
  <c r="AE21" i="1"/>
  <c r="AL21" i="1"/>
  <c r="AD21" i="1"/>
  <c r="AJ21" i="1"/>
  <c r="AI30" i="1"/>
  <c r="AI27" i="1"/>
  <c r="AB21" i="1"/>
  <c r="AI31" i="1"/>
  <c r="AA20" i="1"/>
  <c r="AC21" i="1"/>
  <c r="AH29" i="1"/>
  <c r="AI23" i="1"/>
  <c r="AL23" i="1"/>
  <c r="AG23" i="1"/>
  <c r="AF23" i="1"/>
  <c r="AK23" i="1"/>
  <c r="AH23" i="1"/>
  <c r="AE23" i="1"/>
  <c r="AH32" i="1"/>
  <c r="AJ32" i="1"/>
  <c r="AJ28" i="1"/>
  <c r="AD32" i="1"/>
  <c r="AA31" i="1"/>
  <c r="AE17" i="1"/>
  <c r="AL17" i="1"/>
  <c r="AG17" i="1"/>
  <c r="AK17" i="1"/>
  <c r="AJ17" i="1"/>
  <c r="AF17" i="1"/>
  <c r="AH35" i="1"/>
  <c r="AD8" i="1"/>
  <c r="AJ26" i="1"/>
  <c r="AJ11" i="1"/>
  <c r="AG24" i="1"/>
  <c r="AJ34" i="1"/>
  <c r="AJ20" i="1"/>
  <c r="AH10" i="1"/>
  <c r="AE10" i="1"/>
  <c r="AL10" i="1"/>
  <c r="AF10" i="1"/>
  <c r="AK10" i="1"/>
  <c r="AJ22" i="1"/>
  <c r="AC24" i="1"/>
  <c r="AB23" i="1"/>
  <c r="AA14" i="1"/>
  <c r="AK14" i="1"/>
  <c r="AF14" i="1"/>
  <c r="AL14" i="1"/>
  <c r="AE14" i="1"/>
  <c r="AJ14" i="1"/>
  <c r="AJ23" i="1"/>
  <c r="AG34" i="1"/>
  <c r="AJ25" i="1"/>
  <c r="AH12" i="1"/>
  <c r="AG21" i="1"/>
  <c r="AH18" i="1"/>
  <c r="AE18" i="1"/>
  <c r="AL18" i="1"/>
  <c r="AA18" i="1"/>
  <c r="AK18" i="1"/>
  <c r="AI18" i="1"/>
  <c r="AF18" i="1"/>
  <c r="AC18" i="1"/>
  <c r="AG28" i="1"/>
  <c r="AD18" i="1"/>
  <c r="AK9" i="1"/>
  <c r="AL9" i="1"/>
  <c r="AF9" i="1"/>
  <c r="AN9" i="1" s="1"/>
  <c r="AH9" i="1"/>
  <c r="AD9" i="1"/>
  <c r="AE9" i="1"/>
  <c r="AL12" i="1"/>
  <c r="AE12" i="1"/>
  <c r="AF12" i="1"/>
  <c r="AN12" i="1" s="1"/>
  <c r="AA12" i="1"/>
  <c r="AI12" i="1"/>
  <c r="AK12" i="1"/>
  <c r="AC29" i="1"/>
  <c r="AG18" i="1"/>
  <c r="AC27" i="1"/>
  <c r="AE27" i="1"/>
  <c r="AL27" i="1"/>
  <c r="AD27" i="1"/>
  <c r="AF27" i="1"/>
  <c r="AK27" i="1"/>
  <c r="AG19" i="1"/>
  <c r="AH36" i="1"/>
  <c r="AE36" i="1"/>
  <c r="AL36" i="1"/>
  <c r="AF36" i="1"/>
  <c r="AN36" i="1" s="1"/>
  <c r="AK36" i="1"/>
  <c r="AA36" i="1"/>
  <c r="AC36" i="1"/>
  <c r="AF15" i="1"/>
  <c r="AN15" i="1" s="1"/>
  <c r="AL15" i="1"/>
  <c r="AK15" i="1"/>
  <c r="AB15" i="1"/>
  <c r="AC15" i="1"/>
  <c r="AJ15" i="1"/>
  <c r="AE15" i="1"/>
  <c r="AI24" i="1"/>
  <c r="AB12" i="1"/>
  <c r="AH25" i="1"/>
  <c r="AA25" i="1"/>
  <c r="AJ36" i="1"/>
  <c r="AD24" i="1"/>
  <c r="AC35" i="1"/>
  <c r="AE35" i="1"/>
  <c r="AK35" i="1"/>
  <c r="AF35" i="1"/>
  <c r="AL35" i="1"/>
  <c r="AI35" i="1"/>
  <c r="AH27" i="1"/>
  <c r="AH31" i="1"/>
  <c r="AI7" i="1"/>
  <c r="AB7" i="1"/>
  <c r="AJ7" i="1"/>
  <c r="AG7" i="1"/>
  <c r="AL7" i="1"/>
  <c r="AD7" i="1"/>
  <c r="AH7" i="1"/>
  <c r="AA7" i="1"/>
  <c r="AK7" i="1"/>
  <c r="AH5" i="1"/>
  <c r="AB5" i="1"/>
  <c r="AA5" i="1"/>
  <c r="AI5" i="1"/>
  <c r="AJ5" i="1"/>
  <c r="AC5" i="1"/>
  <c r="AK5" i="1"/>
  <c r="AD5" i="1"/>
  <c r="AL5" i="1"/>
  <c r="AF5" i="1"/>
  <c r="AG5" i="1"/>
  <c r="AE5" i="1"/>
  <c r="BC4" i="1"/>
  <c r="BQ4" i="1"/>
  <c r="BR4" i="1" s="1"/>
  <c r="P4" i="1"/>
  <c r="AN47" i="1" l="1"/>
  <c r="AN30" i="1"/>
  <c r="AN45" i="1"/>
  <c r="AO30" i="1"/>
  <c r="AN14" i="1"/>
  <c r="AO32" i="1"/>
  <c r="AO37" i="1"/>
  <c r="AO38" i="1"/>
  <c r="AM41" i="1"/>
  <c r="AO42" i="1"/>
  <c r="AM34" i="1"/>
  <c r="AN38" i="1"/>
  <c r="AN10" i="1"/>
  <c r="AN13" i="1"/>
  <c r="AO48" i="1"/>
  <c r="AN8" i="1"/>
  <c r="AM46" i="1"/>
  <c r="AM48" i="1"/>
  <c r="AO47" i="1"/>
  <c r="AO39" i="1"/>
  <c r="AM38" i="1"/>
  <c r="AM43" i="1"/>
  <c r="AM26" i="1"/>
  <c r="AO29" i="1"/>
  <c r="AM44" i="1"/>
  <c r="AN16" i="1"/>
  <c r="AO49" i="1"/>
  <c r="AO16" i="1"/>
  <c r="AM19" i="1"/>
  <c r="AN39" i="1"/>
  <c r="AM20" i="1"/>
  <c r="AM15" i="1"/>
  <c r="AN25" i="1"/>
  <c r="AN37" i="1"/>
  <c r="AM49" i="1"/>
  <c r="AO43" i="1"/>
  <c r="AN21" i="1"/>
  <c r="AN26" i="1"/>
  <c r="AM50" i="1"/>
  <c r="AM45" i="1"/>
  <c r="AO40" i="1"/>
  <c r="AM40" i="1"/>
  <c r="AN27" i="1"/>
  <c r="AM42" i="1"/>
  <c r="AM47" i="1"/>
  <c r="AN34" i="1"/>
  <c r="AM27" i="1"/>
  <c r="AO34" i="1"/>
  <c r="AM17" i="1"/>
  <c r="AN32" i="1"/>
  <c r="AM35" i="1"/>
  <c r="AM37" i="1"/>
  <c r="AM39" i="1"/>
  <c r="AN49" i="1"/>
  <c r="AM10" i="1"/>
  <c r="AO8" i="1"/>
  <c r="AO10" i="1"/>
  <c r="AM24" i="1"/>
  <c r="AM30" i="1"/>
  <c r="AM12" i="1"/>
  <c r="AM18" i="1"/>
  <c r="AM8" i="1"/>
  <c r="AO20" i="1"/>
  <c r="AM25" i="1"/>
  <c r="AN28" i="1"/>
  <c r="AM32" i="1"/>
  <c r="AM16" i="1"/>
  <c r="AO17" i="1"/>
  <c r="AN24" i="1"/>
  <c r="AN17" i="1"/>
  <c r="AN29" i="1"/>
  <c r="AN35" i="1"/>
  <c r="AN19" i="1"/>
  <c r="AN18" i="1"/>
  <c r="AM9" i="1"/>
  <c r="AM36" i="1"/>
  <c r="AM31" i="1"/>
  <c r="AM22" i="1"/>
  <c r="AM13" i="1"/>
  <c r="AM14" i="1"/>
  <c r="AN23" i="1"/>
  <c r="AM21" i="1"/>
  <c r="AM33" i="1"/>
  <c r="AN22" i="1"/>
  <c r="AM29" i="1"/>
  <c r="AO12" i="1"/>
  <c r="AM23" i="1"/>
  <c r="AM28" i="1"/>
  <c r="AN33" i="1"/>
  <c r="AM11" i="1"/>
  <c r="AF7" i="1"/>
  <c r="AE7" i="1" s="1"/>
  <c r="AM7" i="1" s="1"/>
  <c r="AN5" i="1"/>
  <c r="AM5" i="1"/>
  <c r="AJ4" i="1"/>
  <c r="AB4" i="1"/>
  <c r="AI4" i="1"/>
  <c r="AA4" i="1"/>
  <c r="AH4" i="1"/>
  <c r="AG4" i="1"/>
  <c r="AE4" i="1"/>
  <c r="AL4" i="1"/>
  <c r="AD4" i="1"/>
  <c r="AK4" i="1"/>
  <c r="AC4" i="1"/>
  <c r="AF4" i="1"/>
  <c r="AO21" i="1"/>
  <c r="AO19" i="1"/>
  <c r="AO33" i="1"/>
  <c r="AO22" i="1"/>
  <c r="AO35" i="1"/>
  <c r="AO36" i="1"/>
  <c r="AO25" i="1"/>
  <c r="AO28" i="1"/>
  <c r="AO27" i="1"/>
  <c r="AO14" i="1"/>
  <c r="AO15" i="1"/>
  <c r="AO44" i="1"/>
  <c r="AO46" i="1"/>
  <c r="AO45" i="1"/>
  <c r="AO11" i="1"/>
  <c r="AO13" i="1"/>
  <c r="AO24" i="1"/>
  <c r="AO50" i="1"/>
  <c r="AO18" i="1"/>
  <c r="AO26" i="1"/>
  <c r="AO23" i="1"/>
  <c r="AO9" i="1"/>
  <c r="AO31" i="1"/>
  <c r="AO41" i="1"/>
  <c r="AO5" i="1"/>
  <c r="AO4" i="1" l="1"/>
  <c r="AN7" i="1"/>
  <c r="AO7" i="1"/>
  <c r="AM4" i="1"/>
  <c r="AN4" i="1"/>
  <c r="BQ6" i="1" l="1"/>
  <c r="BR6" i="1" s="1"/>
  <c r="AV6" i="1"/>
  <c r="BC6" i="1" s="1"/>
  <c r="AC6" i="1" l="1"/>
  <c r="AL6" i="1"/>
  <c r="AD6" i="1"/>
  <c r="AG6" i="1"/>
  <c r="AH6" i="1"/>
  <c r="AA6" i="1"/>
  <c r="AJ6" i="1"/>
  <c r="AB6" i="1"/>
  <c r="AK6" i="1"/>
  <c r="AI6" i="1"/>
  <c r="AF6" i="1" l="1"/>
  <c r="AE6" i="1" s="1"/>
  <c r="AO6" i="1" s="1"/>
  <c r="AN6" i="1" l="1"/>
  <c r="AM6" i="1"/>
</calcChain>
</file>

<file path=xl/sharedStrings.xml><?xml version="1.0" encoding="utf-8"?>
<sst xmlns="http://schemas.openxmlformats.org/spreadsheetml/2006/main" count="375" uniqueCount="194">
  <si>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</si>
  <si>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</si>
  <si>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</si>
  <si>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</si>
  <si>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</si>
  <si>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</si>
  <si>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</si>
  <si>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</si>
  <si>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</si>
  <si>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</si>
  <si>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</si>
  <si>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</si>
  <si>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</si>
  <si>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</si>
  <si>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</si>
  <si>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</si>
  <si>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</si>
  <si>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</si>
  <si>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</si>
  <si>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</si>
  <si>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</si>
  <si>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</si>
  <si>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</si>
  <si>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</si>
  <si>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</si>
  <si>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</si>
  <si>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</si>
  <si>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</si>
  <si>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</si>
  <si>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</si>
  <si>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</si>
  <si>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</si>
  <si>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</si>
  <si>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</si>
  <si>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</si>
  <si>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</si>
  <si>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</si>
  <si>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</si>
  <si>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</si>
  <si>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</si>
  <si>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</si>
  <si>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</si>
  <si>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</si>
  <si>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</si>
  <si>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</si>
  <si>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</si>
  <si>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</si>
  <si>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</si>
  <si>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</si>
  <si>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</si>
  <si>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</si>
  <si>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</si>
  <si>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</si>
  <si>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</si>
  <si>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</si>
  <si>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</si>
  <si>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</si>
  <si>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</si>
  <si>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</si>
  <si>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</si>
  <si>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</si>
  <si>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</si>
  <si>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</si>
  <si>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</si>
  <si>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</si>
  <si>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</si>
  <si>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P</t>
    <phoneticPr fontId="1"/>
  </si>
  <si>
    <t>T</t>
    <phoneticPr fontId="1"/>
  </si>
  <si>
    <t>Ti2</t>
    <phoneticPr fontId="1"/>
  </si>
  <si>
    <t>Al1</t>
    <phoneticPr fontId="1"/>
  </si>
  <si>
    <t>Al2</t>
    <phoneticPr fontId="1"/>
  </si>
  <si>
    <t>Ca1</t>
    <phoneticPr fontId="1"/>
  </si>
  <si>
    <t>Ca2</t>
    <phoneticPr fontId="1"/>
  </si>
  <si>
    <t>Inverse</t>
    <phoneticPr fontId="1"/>
  </si>
  <si>
    <t>Converse</t>
    <phoneticPr fontId="1"/>
  </si>
  <si>
    <t xml:space="preserve">1205a_Cpx2-Line_1 </t>
  </si>
  <si>
    <t xml:space="preserve">1205a_Cpx2-Line_2 </t>
  </si>
  <si>
    <t xml:space="preserve">1205a_Cpx2-Line_3 </t>
  </si>
  <si>
    <t xml:space="preserve">1205a_Cpx2-Line_4 </t>
  </si>
  <si>
    <t xml:space="preserve">1205a_Cpx2-Line_5 </t>
  </si>
  <si>
    <t xml:space="preserve">1205a_Cpx2-Line_6 </t>
  </si>
  <si>
    <t xml:space="preserve">1205a_Cpx2-Line_7 </t>
  </si>
  <si>
    <t xml:space="preserve">1205a_Cpx2-Line_8 </t>
  </si>
  <si>
    <t xml:space="preserve">1205a_Cpx2-Line_9 </t>
  </si>
  <si>
    <t xml:space="preserve">1205a_Cpx2-Line_10 </t>
  </si>
  <si>
    <t xml:space="preserve">1205a_Cpx2-Line_11 </t>
  </si>
  <si>
    <t xml:space="preserve">1205a_Cpx2-Line_12 </t>
  </si>
  <si>
    <t xml:space="preserve">1205a_Cpx2-Line_13 </t>
  </si>
  <si>
    <t xml:space="preserve">1205a_Cpx2-Line_14 </t>
  </si>
  <si>
    <t xml:space="preserve">1205a_Cpx2-Line_15 </t>
  </si>
  <si>
    <t xml:space="preserve">1205a_Cpx2-Line_16 </t>
  </si>
  <si>
    <t xml:space="preserve">1205a_Cpx2-Line_17 </t>
  </si>
  <si>
    <t xml:space="preserve">1205a_Cpx2-Line_18 </t>
  </si>
  <si>
    <t xml:space="preserve">1205a_Cpx2-Line_19 </t>
  </si>
  <si>
    <t xml:space="preserve">1205a_Cpx2-Line_20 </t>
  </si>
  <si>
    <t xml:space="preserve">1205a_Cpx2-Line_21 </t>
  </si>
  <si>
    <t xml:space="preserve">1205a_Cpx2-Line_22 </t>
  </si>
  <si>
    <t xml:space="preserve">1205a_Cpx2-Line_23 </t>
  </si>
  <si>
    <t xml:space="preserve">1205a_Cpx2-Line_24 </t>
  </si>
  <si>
    <t xml:space="preserve">1205a_Cpx2-Line_25 </t>
  </si>
  <si>
    <t xml:space="preserve">1205a_Cpx2-Line_26 </t>
  </si>
  <si>
    <t xml:space="preserve">1205a_Cpx2-Line_27 </t>
  </si>
  <si>
    <t xml:space="preserve">1205a_Cpx2-Line_28 </t>
  </si>
  <si>
    <t xml:space="preserve">1205a_Cpx2-Line_29 </t>
  </si>
  <si>
    <t xml:space="preserve">1205a_Cpx2-Line_30 </t>
  </si>
  <si>
    <t xml:space="preserve">1205a_Cpx2-Line_31 </t>
  </si>
  <si>
    <t xml:space="preserve">1205a_Cpx2-Line_32 </t>
  </si>
  <si>
    <t xml:space="preserve">1205a_Cpx2-Line_33 </t>
  </si>
  <si>
    <t xml:space="preserve">1205a_Cpx2-Line_34 </t>
  </si>
  <si>
    <t xml:space="preserve">1205a_Cpx2-Line_35 </t>
  </si>
  <si>
    <t xml:space="preserve">1205a_Cpx2-Line_36 </t>
  </si>
  <si>
    <t xml:space="preserve">1205a_Cpx2-Line_37 </t>
  </si>
  <si>
    <t xml:space="preserve">1205a_Cpx2-Line_38 </t>
  </si>
  <si>
    <t xml:space="preserve">1205a_Cpx2-Line_39 </t>
  </si>
  <si>
    <t xml:space="preserve">1205a_Cpx2-Line_40 </t>
  </si>
  <si>
    <t xml:space="preserve">1205a_Cpx2-Line_41 </t>
  </si>
  <si>
    <t xml:space="preserve">1205a_Cpx2-Line_42 </t>
  </si>
  <si>
    <t xml:space="preserve">1205a_Cpx2-Line_43 </t>
  </si>
  <si>
    <t xml:space="preserve">1205a_Cpx2-Line_44 </t>
  </si>
  <si>
    <t xml:space="preserve">1205a_Cpx2-Line_45 </t>
  </si>
  <si>
    <t xml:space="preserve">1205a_Cpx2-Line_46 </t>
  </si>
  <si>
    <t xml:space="preserve">1205a_Cpx2-Line_47 </t>
  </si>
  <si>
    <t xml:space="preserve">1205a_Cpx2-Line_48 </t>
  </si>
  <si>
    <t xml:space="preserve">1205a_Cpx2-Line_49 </t>
  </si>
  <si>
    <t xml:space="preserve">1205a_Cpx2-Line_50 </t>
  </si>
  <si>
    <t xml:space="preserve">1205a_Cpx2-Line_51 </t>
  </si>
  <si>
    <t xml:space="preserve">1205a_Cpx2-Line_52 </t>
  </si>
  <si>
    <t xml:space="preserve">1205a_Cpx2-Line_53 </t>
  </si>
  <si>
    <t xml:space="preserve">1205a_Cpx2-Line_54 </t>
  </si>
  <si>
    <t xml:space="preserve">1205a_Cpx2-Line_55 </t>
  </si>
  <si>
    <t xml:space="preserve">1205a_Cpx2-Line_56 </t>
  </si>
  <si>
    <t xml:space="preserve">1205a_Cpx2-Line_57 </t>
  </si>
  <si>
    <t xml:space="preserve">1205a_Cpx2-Line_58 </t>
  </si>
  <si>
    <t xml:space="preserve">1205a_Cpx2-Line_59 </t>
  </si>
  <si>
    <t xml:space="preserve">1205a_Cpx2-Line_60 </t>
  </si>
  <si>
    <t xml:space="preserve">1205a_Cpx2-Line_61 </t>
  </si>
  <si>
    <t xml:space="preserve">1205a_Cpx2-Line_62 </t>
  </si>
  <si>
    <t xml:space="preserve">1205a_Cpx2-Line_63 </t>
  </si>
  <si>
    <t xml:space="preserve">1205a_Cpx2-Line_64 </t>
  </si>
  <si>
    <t xml:space="preserve">1205a_Cpx2-Line_65 </t>
  </si>
  <si>
    <t xml:space="preserve">1205a_Cpx2-Line_66 </t>
  </si>
  <si>
    <t xml:space="preserve">1205a_Cpx2-Line_67 </t>
  </si>
  <si>
    <t xml:space="preserve">1205a_Cpx2-Line_68 </t>
  </si>
  <si>
    <t xml:space="preserve">1205a_Cpx2-Line_69 </t>
  </si>
  <si>
    <t xml:space="preserve">1205a_Cpx2-Line_70 </t>
  </si>
  <si>
    <t xml:space="preserve">1205a_Cpx2-Line_71 </t>
  </si>
  <si>
    <t xml:space="preserve">1205a_Cpx2-Line_72 </t>
  </si>
  <si>
    <t xml:space="preserve">1205a_Cpx2-Line_73 </t>
  </si>
  <si>
    <t xml:space="preserve">1205a_Cpx2-Line_74 </t>
  </si>
  <si>
    <t xml:space="preserve">1205a_Cpx2-Line_75 </t>
  </si>
  <si>
    <t xml:space="preserve">1205a_Cpx2-Line_76 </t>
  </si>
  <si>
    <t xml:space="preserve">1205a_Cpx2-Line_77 </t>
  </si>
  <si>
    <t xml:space="preserve">1205a_Cpx2-Line_78 </t>
  </si>
  <si>
    <t xml:space="preserve">1205a_Cpx2-Line_79 </t>
  </si>
  <si>
    <t xml:space="preserve">1205a_Cpx2-Line_80 </t>
  </si>
  <si>
    <t xml:space="preserve">1205a_Cpx2-Line_81 </t>
  </si>
  <si>
    <t xml:space="preserve">1205a_Cpx2-Line_82 </t>
  </si>
  <si>
    <t xml:space="preserve">1205a_Cpx2-Line_83 </t>
  </si>
  <si>
    <t xml:space="preserve">1205a_Cpx2-Line_84 </t>
  </si>
  <si>
    <t xml:space="preserve">1205a_Cpx2-Line_85 </t>
  </si>
  <si>
    <t xml:space="preserve">1205a_Cpx2-Line_86 </t>
  </si>
  <si>
    <t xml:space="preserve">1205a_Cpx2-Line_87 </t>
  </si>
  <si>
    <t xml:space="preserve">1205a_Cpx2-Line_88 </t>
  </si>
  <si>
    <t xml:space="preserve">1205a_Cpx2-Line_89 </t>
  </si>
  <si>
    <t xml:space="preserve">1205a_Cpx2-Line_90-st </t>
  </si>
  <si>
    <t xml:space="preserve">1205a_Cpx2-Line_91 </t>
  </si>
  <si>
    <t xml:space="preserve">1205a_Cpx2-Line_92 </t>
  </si>
  <si>
    <t xml:space="preserve">1205a_Cpx2-Line_93 </t>
  </si>
  <si>
    <t xml:space="preserve">1205a_Cpx2-Line_94 </t>
  </si>
  <si>
    <t xml:space="preserve">1205a_Cpx2-Line_95 </t>
  </si>
  <si>
    <t xml:space="preserve">1205a_Cpx2-Line_96 </t>
  </si>
  <si>
    <t xml:space="preserve">1205a_Cpx2-Line_97 </t>
  </si>
  <si>
    <t xml:space="preserve">1205a_Cpx2-Line_98 </t>
  </si>
  <si>
    <t xml:space="preserve">1205a_Cpx2-Line_99 </t>
  </si>
  <si>
    <t xml:space="preserve">1205a_Cpx2-Line_100 </t>
  </si>
  <si>
    <t xml:space="preserve">1205a_Cpx2-Line_101 </t>
  </si>
  <si>
    <t xml:space="preserve">1205a_Cpx2-Line_102 </t>
  </si>
  <si>
    <t xml:space="preserve">1205a_Cpx2-Line_103 </t>
  </si>
  <si>
    <t xml:space="preserve">1205a_Cpx2-Line_104 </t>
  </si>
  <si>
    <t xml:space="preserve">1205a_Cpx2-Line_105 </t>
  </si>
  <si>
    <t xml:space="preserve">1205a_Cpx2-Line_106 </t>
  </si>
  <si>
    <t xml:space="preserve">1205a_Cpx2-Line_107 </t>
  </si>
  <si>
    <t xml:space="preserve">1205a_Cpx2-Line_108 </t>
  </si>
  <si>
    <t xml:space="preserve">1205a_Cpx2-Line_109 </t>
  </si>
  <si>
    <t xml:space="preserve">1205a_Cpx2-Line_110 </t>
  </si>
  <si>
    <t xml:space="preserve">1205a_Cpx2-Line_111 </t>
  </si>
  <si>
    <t xml:space="preserve">1205a_Cpx2-Line_112 </t>
  </si>
  <si>
    <t xml:space="preserve">1205a_Cpx2-Line_113 </t>
  </si>
  <si>
    <t>Min</t>
    <phoneticPr fontId="1"/>
  </si>
  <si>
    <t>Ol</t>
  </si>
  <si>
    <t>Ol+Cpx</t>
  </si>
  <si>
    <t>Cpx</t>
  </si>
  <si>
    <t>Amp</t>
  </si>
  <si>
    <t>Converse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</si>
</sst>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42"/>
  <sheetViews>
    <sheetView zoomScale="80" zoomScaleNormal="80" workbookViewId="0">
      <selection activeCell="H4" sqref="H4:H116"/>
    </sheetView>
  </sheetViews>
  <sheetFormatPr defaultRowHeight="13.5" x14ac:dyDescent="0.15"/>
  <cols>
    <col min="2" max="2" width="27.125" customWidth="1"/>
    <col min="5" max="15" width="9" style="1"/>
    <col min="17" max="17" width="4" customWidth="1"/>
    <col min="18" max="20" width="9" style="1" customWidth="1"/>
    <col min="21" max="21" width="4" customWidth="1"/>
    <col min="22" max="22" width="6.625" style="1" customWidth="1"/>
    <col min="23" max="23" width="9.625" style="1" customWidth="1"/>
    <col min="24" max="24" width="10.25" style="1" customWidth="1"/>
    <col min="25" max="25" width="9.625" style="1" customWidth="1"/>
    <col min="26" max="26" width="4" customWidth="1"/>
    <col min="27" max="40" width="9" style="12"/>
    <col min="41" max="41" width="9" style="2"/>
    <col min="68" max="68" width="9" customWidth="1"/>
  </cols>
  <sheetData>
    <row r="1" spans="1:70" x14ac:dyDescent="0.15">
      <c r="V1" s="16" t="s">
        <v>52</v>
      </c>
      <c r="W1" s="41" t="s">
        <v>53</v>
      </c>
      <c r="X1" s="41"/>
      <c r="Y1" s="17" t="s">
        <v>54</v>
      </c>
      <c r="Z1" s="7"/>
      <c r="AP1" t="s">
        <v>47</v>
      </c>
      <c r="AQ1" s="2">
        <v>60.08</v>
      </c>
      <c r="AR1" s="2">
        <v>79.866</v>
      </c>
      <c r="AS1" s="2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 s="2">
        <v>74.692800000000005</v>
      </c>
      <c r="BA1">
        <v>61.978900000000003</v>
      </c>
      <c r="BB1">
        <v>94.195999999999998</v>
      </c>
    </row>
    <row r="2" spans="1:70" x14ac:dyDescent="0.15">
      <c r="D2">
        <v>14.176225982219675</v>
      </c>
      <c r="E2" s="9" t="s">
        <v>29</v>
      </c>
      <c r="F2" s="40" t="s">
        <v>51</v>
      </c>
      <c r="G2" s="40"/>
      <c r="H2" s="40"/>
      <c r="I2" s="40"/>
      <c r="J2" s="40"/>
      <c r="K2" s="40"/>
      <c r="L2" s="40"/>
      <c r="M2" s="40"/>
      <c r="N2" s="40"/>
      <c r="O2" s="40"/>
      <c r="R2" s="40" t="s">
        <v>60</v>
      </c>
      <c r="S2" s="40"/>
      <c r="T2" s="40"/>
      <c r="V2" s="18" t="s">
        <v>55</v>
      </c>
      <c r="W2" s="4" t="s">
        <v>55</v>
      </c>
      <c r="X2" s="4" t="s">
        <v>52</v>
      </c>
      <c r="Y2" s="19" t="s">
        <v>56</v>
      </c>
      <c r="Z2" s="7"/>
      <c r="AA2" s="12" t="s">
        <v>30</v>
      </c>
      <c r="AQ2" t="s">
        <v>48</v>
      </c>
      <c r="BE2" t="s">
        <v>42</v>
      </c>
    </row>
    <row r="3" spans="1:70" s="3" customFormat="1" x14ac:dyDescent="0.15">
      <c r="A3" s="3" t="s">
        <v>188</v>
      </c>
      <c r="B3" s="3" t="s">
        <v>0</v>
      </c>
      <c r="C3" s="3" t="s">
        <v>1</v>
      </c>
      <c r="D3" s="3" t="s">
        <v>61</v>
      </c>
      <c r="E3" s="4" t="s">
        <v>3</v>
      </c>
      <c r="F3" s="4" t="s">
        <v>5</v>
      </c>
      <c r="G3" s="4" t="s">
        <v>7</v>
      </c>
      <c r="H3" s="4" t="s">
        <v>9</v>
      </c>
      <c r="I3" s="4" t="s">
        <v>11</v>
      </c>
      <c r="J3" s="4" t="s">
        <v>13</v>
      </c>
      <c r="K3" s="4" t="s">
        <v>15</v>
      </c>
      <c r="L3" s="4" t="s">
        <v>17</v>
      </c>
      <c r="M3" s="4" t="s">
        <v>19</v>
      </c>
      <c r="N3" s="4" t="s">
        <v>21</v>
      </c>
      <c r="O3" s="4" t="s">
        <v>23</v>
      </c>
      <c r="P3" s="3" t="s">
        <v>25</v>
      </c>
      <c r="R3" s="4" t="s">
        <v>57</v>
      </c>
      <c r="S3" s="4" t="s">
        <v>58</v>
      </c>
      <c r="T3" s="4" t="s">
        <v>59</v>
      </c>
      <c r="V3" s="4" t="s">
        <v>49</v>
      </c>
      <c r="W3" s="8" t="s">
        <v>41</v>
      </c>
      <c r="X3" s="8" t="s">
        <v>44</v>
      </c>
      <c r="Y3" s="4" t="s">
        <v>26</v>
      </c>
      <c r="Z3" s="6"/>
      <c r="AA3" s="13" t="s">
        <v>27</v>
      </c>
      <c r="AB3" s="13" t="s">
        <v>28</v>
      </c>
      <c r="AC3" s="13" t="s">
        <v>31</v>
      </c>
      <c r="AD3" s="13" t="s">
        <v>32</v>
      </c>
      <c r="AE3" s="13" t="s">
        <v>33</v>
      </c>
      <c r="AF3" s="13" t="s">
        <v>34</v>
      </c>
      <c r="AG3" s="13" t="s">
        <v>35</v>
      </c>
      <c r="AH3" s="13" t="s">
        <v>36</v>
      </c>
      <c r="AI3" s="13" t="s">
        <v>37</v>
      </c>
      <c r="AJ3" s="13" t="s">
        <v>38</v>
      </c>
      <c r="AK3" s="13" t="s">
        <v>39</v>
      </c>
      <c r="AL3" s="13" t="s">
        <v>40</v>
      </c>
      <c r="AM3" s="13" t="s">
        <v>25</v>
      </c>
      <c r="AN3" s="13" t="s">
        <v>50</v>
      </c>
      <c r="AO3" s="10" t="s">
        <v>26</v>
      </c>
      <c r="AQ3" s="3" t="s">
        <v>2</v>
      </c>
      <c r="AR3" s="3" t="s">
        <v>4</v>
      </c>
      <c r="AS3" s="3" t="s">
        <v>6</v>
      </c>
      <c r="AT3" s="3" t="s">
        <v>8</v>
      </c>
      <c r="AU3" s="3" t="s">
        <v>45</v>
      </c>
      <c r="AV3" s="3" t="s">
        <v>10</v>
      </c>
      <c r="AW3" s="3" t="s">
        <v>12</v>
      </c>
      <c r="AX3" s="3" t="s">
        <v>14</v>
      </c>
      <c r="AY3" s="3" t="s">
        <v>16</v>
      </c>
      <c r="AZ3" s="3" t="s">
        <v>18</v>
      </c>
      <c r="BA3" s="3" t="s">
        <v>20</v>
      </c>
      <c r="BB3" s="3" t="s">
        <v>22</v>
      </c>
      <c r="BC3" s="3" t="s">
        <v>24</v>
      </c>
      <c r="BE3" s="3" t="s">
        <v>2</v>
      </c>
      <c r="BF3" s="3" t="s">
        <v>4</v>
      </c>
      <c r="BG3" s="3" t="s">
        <v>6</v>
      </c>
      <c r="BH3" s="3" t="s">
        <v>8</v>
      </c>
      <c r="BI3" s="3" t="s">
        <v>11</v>
      </c>
      <c r="BJ3" s="3" t="s">
        <v>46</v>
      </c>
      <c r="BK3" s="3" t="s">
        <v>12</v>
      </c>
      <c r="BL3" s="3" t="s">
        <v>14</v>
      </c>
      <c r="BM3" s="3" t="s">
        <v>16</v>
      </c>
      <c r="BN3" s="3" t="s">
        <v>18</v>
      </c>
      <c r="BO3" s="3" t="s">
        <v>20</v>
      </c>
      <c r="BP3" s="3" t="s">
        <v>22</v>
      </c>
      <c r="BQ3" s="3" t="s">
        <v>24</v>
      </c>
      <c r="BR3" s="3" t="s">
        <v>43</v>
      </c>
    </row>
    <row r="4" spans="1:70" s="21" customFormat="1" x14ac:dyDescent="0.15">
      <c r="A4" s="21" t="s">
        <v>189</v>
      </c>
      <c r="B4" s="21" t="s">
        <v>75</v>
      </c>
      <c r="C4" s="21">
        <v>457</v>
      </c>
      <c r="D4" s="21">
        <f>(C4-C$4)*D$2</f>
        <v>0</v>
      </c>
      <c r="E4" s="22">
        <v>40.624000000000002</v>
      </c>
      <c r="F4" s="22">
        <v>0</v>
      </c>
      <c r="G4" s="22">
        <v>1.9E-2</v>
      </c>
      <c r="H4" s="22">
        <v>8.0000000000000002E-3</v>
      </c>
      <c r="I4" s="22">
        <v>10.548</v>
      </c>
      <c r="J4" s="22">
        <v>48.654000000000003</v>
      </c>
      <c r="K4" s="22">
        <v>0.1</v>
      </c>
      <c r="L4" s="22">
        <v>0.20599999999999999</v>
      </c>
      <c r="M4" s="22">
        <v>0.36399999999999999</v>
      </c>
      <c r="N4" s="22">
        <v>0</v>
      </c>
      <c r="O4" s="22"/>
      <c r="P4" s="21">
        <f>SUM(E4:O4)</f>
        <v>100.52300000000001</v>
      </c>
      <c r="R4" s="22"/>
      <c r="S4" s="22"/>
      <c r="T4" s="22"/>
      <c r="V4" s="22"/>
      <c r="W4" s="23">
        <v>12</v>
      </c>
      <c r="X4" s="23">
        <v>4</v>
      </c>
      <c r="Y4" s="24">
        <v>0</v>
      </c>
      <c r="AA4" s="25">
        <f>IFERROR(BE4*$BR4,"NA")</f>
        <v>1.4934133439884503</v>
      </c>
      <c r="AB4" s="25">
        <f>IFERROR(BF4*$BR4,"NA")</f>
        <v>0</v>
      </c>
      <c r="AC4" s="25">
        <f>IFERROR(BG4*$BR4,"NA")</f>
        <v>8.2315389555616565E-4</v>
      </c>
      <c r="AD4" s="25">
        <f>IFERROR(BH4*$BR4,"NA")</f>
        <v>2.325049672683636E-4</v>
      </c>
      <c r="AE4" s="25">
        <f>IFERROR(IF(OR($Y4="spinel", $Y4="Spinel", $Y4="SPINEL"),((BI4+BJ4)*BR4-AF4),BJ4*$BR4),"NA")</f>
        <v>0</v>
      </c>
      <c r="AF4" s="25">
        <f>IFERROR(IF(OR($Y4="spinel", $Y4="Spinel", $Y4="SPINEL"),(1-AG4-AH4-AI4-AJ4),BI4*$BR4),"NA")</f>
        <v>0.32427008464307289</v>
      </c>
      <c r="AG4" s="25">
        <f t="shared" ref="AG4:AL4" si="0">IFERROR(BK4*$BR4,"NA")</f>
        <v>2.66620389462661</v>
      </c>
      <c r="AH4" s="25">
        <f t="shared" si="0"/>
        <v>3.9385775257856316E-3</v>
      </c>
      <c r="AI4" s="25">
        <f t="shared" si="0"/>
        <v>6.4138562440919991E-3</v>
      </c>
      <c r="AJ4" s="25">
        <f t="shared" si="0"/>
        <v>1.0763410689302687E-2</v>
      </c>
      <c r="AK4" s="25">
        <f t="shared" si="0"/>
        <v>0</v>
      </c>
      <c r="AL4" s="25">
        <f t="shared" si="0"/>
        <v>0</v>
      </c>
      <c r="AM4" s="25">
        <f>IFERROR(SUM(AA4:AL4),"NA")</f>
        <v>4.5060588265801371</v>
      </c>
      <c r="AN4" s="25">
        <f t="shared" ref="AN4" si="1">IFERROR(AG4/(AG4+AF4),"NA")</f>
        <v>0.89156565584888847</v>
      </c>
      <c r="AO4" s="26">
        <f t="shared" ref="AO4:AO50" si="2">IFERROR(AE4/(AE4+AF4),"NA")</f>
        <v>0</v>
      </c>
      <c r="AQ4" s="21">
        <f>E4</f>
        <v>40.624000000000002</v>
      </c>
      <c r="AR4" s="21">
        <f>F4</f>
        <v>0</v>
      </c>
      <c r="AS4" s="21">
        <f>G4</f>
        <v>1.9E-2</v>
      </c>
      <c r="AT4" s="21">
        <f>H4</f>
        <v>8.0000000000000002E-3</v>
      </c>
      <c r="AU4" s="21">
        <f t="shared" ref="AU4:AU50" si="3">BJ4*AU$1/2</f>
        <v>0</v>
      </c>
      <c r="AV4" s="21">
        <f t="shared" ref="AV4:AV50" si="4">BI4*AV$1</f>
        <v>10.548</v>
      </c>
      <c r="AW4" s="21">
        <f t="shared" ref="AW4:BB4" si="5">J4</f>
        <v>48.654000000000003</v>
      </c>
      <c r="AX4" s="21">
        <f t="shared" si="5"/>
        <v>0.1</v>
      </c>
      <c r="AY4" s="21">
        <f t="shared" si="5"/>
        <v>0.20599999999999999</v>
      </c>
      <c r="AZ4" s="21">
        <f t="shared" si="5"/>
        <v>0.36399999999999999</v>
      </c>
      <c r="BA4" s="21">
        <f t="shared" si="5"/>
        <v>0</v>
      </c>
      <c r="BB4" s="21">
        <f t="shared" si="5"/>
        <v>0</v>
      </c>
      <c r="BC4" s="21">
        <f>SUM(AQ4:BB4)</f>
        <v>100.52300000000001</v>
      </c>
      <c r="BE4" s="21">
        <f t="shared" ref="BE4:BE50" si="6">E4/AQ$1</f>
        <v>0.67616511318242345</v>
      </c>
      <c r="BF4" s="21">
        <f t="shared" ref="BF4:BF50" si="7">F4/AR$1</f>
        <v>0</v>
      </c>
      <c r="BG4" s="21">
        <f t="shared" ref="BG4:BG50" si="8">G4/AS$1*2</f>
        <v>3.72695174578266E-4</v>
      </c>
      <c r="BH4" s="21">
        <f t="shared" ref="BH4:BH50" si="9">H4/AT$1*2</f>
        <v>1.0527008355812881E-4</v>
      </c>
      <c r="BI4" s="21">
        <f t="shared" ref="BI4:BI50" si="10">IF(OR($Y4="spinel", $Y4="Spinel", $Y4="SPINEL"),I4/AV$1,I4/AV$1*(1-$Y4))</f>
        <v>0.14681810589610825</v>
      </c>
      <c r="BJ4" s="21">
        <f t="shared" ref="BJ4:BJ50" si="11">IF(OR($Y4="spinel", $Y4="Spinel", $Y4="SPINEL"),0,I4/AV$1*$Y4)</f>
        <v>0</v>
      </c>
      <c r="BK4" s="21">
        <f t="shared" ref="BK4:BK50" si="12">J4/AW$1</f>
        <v>1.2071634858725102</v>
      </c>
      <c r="BL4" s="21">
        <f t="shared" ref="BL4:BL50" si="13">K4/AX$1</f>
        <v>1.783249580044724E-3</v>
      </c>
      <c r="BM4" s="21">
        <f t="shared" ref="BM4:BM50" si="14">L4/AY$1</f>
        <v>2.9039688514098344E-3</v>
      </c>
      <c r="BN4" s="21">
        <f t="shared" ref="BN4:BN50" si="15">M4/AZ$1</f>
        <v>4.8732943469785572E-3</v>
      </c>
      <c r="BO4" s="21">
        <f>N4/BA$1*2</f>
        <v>0</v>
      </c>
      <c r="BP4" s="21">
        <f>O4/BB$1*2</f>
        <v>0</v>
      </c>
      <c r="BQ4" s="21">
        <f>SUM(BE4:BP4)</f>
        <v>2.0401851829876114</v>
      </c>
      <c r="BR4" s="21">
        <f t="shared" ref="BR4:BR50" si="16">IFERROR(IF(OR($V4="Total",$V4="total", $V4="TOTAL"),$X4/$BQ4,W4/(BE4*4+BF4*4+BG4*3+BH4*3+BI4*2+BJ4*3+BK4*2+BL4*2+BM4*2+BN4*2+BO4+BP4)),"NA")</f>
        <v>2.2086518734449117</v>
      </c>
    </row>
    <row r="5" spans="1:70" s="27" customFormat="1" x14ac:dyDescent="0.15">
      <c r="A5" s="27" t="s">
        <v>189</v>
      </c>
      <c r="B5" s="27" t="s">
        <v>76</v>
      </c>
      <c r="C5" s="27">
        <v>458</v>
      </c>
      <c r="D5" s="27">
        <f t="shared" ref="D5:D68" si="17">(C5-C$4)*D$2</f>
        <v>14.176225982219675</v>
      </c>
      <c r="E5" s="28">
        <v>40.503</v>
      </c>
      <c r="F5" s="28">
        <v>0</v>
      </c>
      <c r="G5" s="28">
        <v>1.4999999999999999E-2</v>
      </c>
      <c r="H5" s="28">
        <v>2.1000000000000001E-2</v>
      </c>
      <c r="I5" s="28">
        <v>10.577</v>
      </c>
      <c r="J5" s="28">
        <v>48.603999999999999</v>
      </c>
      <c r="K5" s="28">
        <v>0.105</v>
      </c>
      <c r="L5" s="28">
        <v>0.17499999999999999</v>
      </c>
      <c r="M5" s="28">
        <v>0.38800000000000001</v>
      </c>
      <c r="N5" s="28">
        <v>4.0000000000000001E-3</v>
      </c>
      <c r="O5" s="28"/>
      <c r="P5" s="27">
        <f t="shared" ref="P5:P49" si="18">SUM(E5:O5)</f>
        <v>100.39200000000001</v>
      </c>
      <c r="R5" s="28"/>
      <c r="S5" s="28"/>
      <c r="T5" s="28"/>
      <c r="V5" s="28"/>
      <c r="W5" s="29">
        <v>12</v>
      </c>
      <c r="X5" s="29">
        <v>4</v>
      </c>
      <c r="Y5" s="15">
        <v>0</v>
      </c>
      <c r="AA5" s="30">
        <f t="shared" ref="AA5:AA50" si="19">IFERROR(BE5*$BR5,"NA")</f>
        <v>1.4915390748483288</v>
      </c>
      <c r="AB5" s="30">
        <f t="shared" ref="AB5:AB50" si="20">IFERROR(BF5*$BR5,"NA")</f>
        <v>0</v>
      </c>
      <c r="AC5" s="30">
        <f t="shared" ref="AC5:AC50" si="21">IFERROR(BG5*$BR5,"NA")</f>
        <v>6.5098172273253573E-4</v>
      </c>
      <c r="AD5" s="30">
        <f t="shared" ref="AD5:AD50" si="22">IFERROR(BH5*$BR5,"NA")</f>
        <v>6.1138058444458899E-4</v>
      </c>
      <c r="AE5" s="30">
        <f t="shared" ref="AE5:AE50" si="23">IFERROR(IF(OR($Y5="spinel", $Y5="Spinel", $Y5="SPINEL"),((BI5+BJ5)*BR5-AF5),BJ5*$BR5),"NA")</f>
        <v>0</v>
      </c>
      <c r="AF5" s="30">
        <f t="shared" ref="AF5:AF50" si="24">IFERROR(IF(OR($Y5="spinel", $Y5="Spinel", $Y5="SPINEL"),(1-AG5-AH5-AI5-AJ5),BI5*$BR5),"NA")</f>
        <v>0.32572370606203882</v>
      </c>
      <c r="AG5" s="30">
        <f t="shared" ref="AG5:AG50" si="25">IFERROR(BK5*$BR5,"NA")</f>
        <v>2.6680681545493239</v>
      </c>
      <c r="AH5" s="30">
        <f t="shared" ref="AH5:AH50" si="26">IFERROR(BL5*$BR5,"NA")</f>
        <v>4.1426552866989678E-3</v>
      </c>
      <c r="AI5" s="30">
        <f t="shared" ref="AI5:AI50" si="27">IFERROR(BM5*$BR5,"NA")</f>
        <v>5.4580831731999551E-3</v>
      </c>
      <c r="AJ5" s="30">
        <f t="shared" ref="AJ5:AJ50" si="28">IFERROR(BN5*$BR5,"NA")</f>
        <v>1.1492919184770163E-2</v>
      </c>
      <c r="AK5" s="30">
        <f t="shared" ref="AK5:AK50" si="29">IFERROR(BO5*$BR5,"NA")</f>
        <v>2.8557717309088236E-4</v>
      </c>
      <c r="AL5" s="30">
        <f t="shared" ref="AL5:AL50" si="30">IFERROR(BP5*$BR5,"NA")</f>
        <v>0</v>
      </c>
      <c r="AM5" s="30">
        <f t="shared" ref="AM5:AM50" si="31">IFERROR(SUM(AA5:AL5),"NA")</f>
        <v>4.5079725325846276</v>
      </c>
      <c r="AN5" s="30">
        <f t="shared" ref="AN5:AN50" si="32">IFERROR(AG5/(AG5+AF5),"NA")</f>
        <v>0.891200283377241</v>
      </c>
      <c r="AO5" s="31">
        <f t="shared" si="2"/>
        <v>0</v>
      </c>
      <c r="AQ5" s="27">
        <f t="shared" ref="AQ5:AQ49" si="33">E5</f>
        <v>40.503</v>
      </c>
      <c r="AR5" s="27">
        <f t="shared" ref="AR5:AR50" si="34">F5</f>
        <v>0</v>
      </c>
      <c r="AS5" s="27">
        <f t="shared" ref="AS5:AS50" si="35">G5</f>
        <v>1.4999999999999999E-2</v>
      </c>
      <c r="AT5" s="27">
        <f t="shared" ref="AT5:AT50" si="36">H5</f>
        <v>2.1000000000000001E-2</v>
      </c>
      <c r="AU5" s="27">
        <f t="shared" si="3"/>
        <v>0</v>
      </c>
      <c r="AV5" s="27">
        <f t="shared" si="4"/>
        <v>10.577</v>
      </c>
      <c r="AW5" s="27">
        <f t="shared" ref="AW5:AW49" si="37">J5</f>
        <v>48.603999999999999</v>
      </c>
      <c r="AX5" s="27">
        <f t="shared" ref="AX5:AX49" si="38">K5</f>
        <v>0.105</v>
      </c>
      <c r="AY5" s="27">
        <f t="shared" ref="AY5:AY49" si="39">L5</f>
        <v>0.17499999999999999</v>
      </c>
      <c r="AZ5" s="27">
        <f t="shared" ref="AZ5:AZ49" si="40">M5</f>
        <v>0.38800000000000001</v>
      </c>
      <c r="BA5" s="27">
        <f t="shared" ref="BA5:BA49" si="41">N5</f>
        <v>4.0000000000000001E-3</v>
      </c>
      <c r="BB5" s="27">
        <f t="shared" ref="BB5:BB49" si="42">O5</f>
        <v>0</v>
      </c>
      <c r="BC5" s="27">
        <f t="shared" ref="BC5:BC49" si="43">SUM(AQ5:BB5)</f>
        <v>100.39200000000001</v>
      </c>
      <c r="BE5" s="27">
        <f t="shared" si="6"/>
        <v>0.67415113182423436</v>
      </c>
      <c r="BF5" s="27">
        <f t="shared" si="7"/>
        <v>0</v>
      </c>
      <c r="BG5" s="27">
        <f t="shared" si="8"/>
        <v>2.9423303256178896E-4</v>
      </c>
      <c r="BH5" s="27">
        <f t="shared" si="9"/>
        <v>2.7633396934008815E-4</v>
      </c>
      <c r="BI5" s="27">
        <f t="shared" si="10"/>
        <v>0.14722175825399478</v>
      </c>
      <c r="BJ5" s="27">
        <f t="shared" si="11"/>
        <v>0</v>
      </c>
      <c r="BK5" s="27">
        <f t="shared" si="12"/>
        <v>1.2059229265291134</v>
      </c>
      <c r="BL5" s="27">
        <f t="shared" si="13"/>
        <v>1.8724120590469602E-3</v>
      </c>
      <c r="BM5" s="27">
        <f t="shared" si="14"/>
        <v>2.46696383008117E-3</v>
      </c>
      <c r="BN5" s="27">
        <f t="shared" si="15"/>
        <v>5.1946104577683524E-3</v>
      </c>
      <c r="BO5" s="27">
        <f t="shared" ref="BO5:BO50" si="44">N5/BA$1*2</f>
        <v>1.2907618560510108E-4</v>
      </c>
      <c r="BP5" s="27">
        <f t="shared" ref="BP5:BP50" si="45">O5/BB$1*2</f>
        <v>0</v>
      </c>
      <c r="BQ5" s="27">
        <f t="shared" ref="BQ5:BQ49" si="46">SUM(BE5:BP5)</f>
        <v>2.0375294461417459</v>
      </c>
      <c r="BR5" s="27">
        <f t="shared" si="16"/>
        <v>2.2124698816603114</v>
      </c>
    </row>
    <row r="6" spans="1:70" s="27" customFormat="1" x14ac:dyDescent="0.15">
      <c r="A6" s="27" t="s">
        <v>189</v>
      </c>
      <c r="B6" s="27" t="s">
        <v>77</v>
      </c>
      <c r="C6" s="27">
        <v>459</v>
      </c>
      <c r="D6" s="27">
        <f t="shared" si="17"/>
        <v>28.35245196443935</v>
      </c>
      <c r="E6" s="28">
        <v>40.603999999999999</v>
      </c>
      <c r="F6" s="28">
        <v>0</v>
      </c>
      <c r="G6" s="28">
        <v>0.01</v>
      </c>
      <c r="H6" s="28">
        <v>1.9E-2</v>
      </c>
      <c r="I6" s="28">
        <v>10.426</v>
      </c>
      <c r="J6" s="28">
        <v>48.848999999999997</v>
      </c>
      <c r="K6" s="28">
        <v>9.7000000000000003E-2</v>
      </c>
      <c r="L6" s="28">
        <v>0.16700000000000001</v>
      </c>
      <c r="M6" s="28">
        <v>0.35899999999999999</v>
      </c>
      <c r="N6" s="28">
        <v>0</v>
      </c>
      <c r="O6" s="28"/>
      <c r="P6" s="27">
        <f t="shared" si="18"/>
        <v>100.53099999999998</v>
      </c>
      <c r="R6" s="28"/>
      <c r="S6" s="28"/>
      <c r="T6" s="28"/>
      <c r="V6" s="28"/>
      <c r="W6" s="29">
        <v>12</v>
      </c>
      <c r="X6" s="29">
        <v>4</v>
      </c>
      <c r="Y6" s="15">
        <v>0</v>
      </c>
      <c r="AA6" s="30">
        <f t="shared" si="19"/>
        <v>1.4917136620967253</v>
      </c>
      <c r="AB6" s="30">
        <f t="shared" si="20"/>
        <v>0</v>
      </c>
      <c r="AC6" s="30">
        <f t="shared" si="21"/>
        <v>4.3295896932182842E-4</v>
      </c>
      <c r="AD6" s="30">
        <f t="shared" si="22"/>
        <v>5.5184251182907997E-4</v>
      </c>
      <c r="AE6" s="30">
        <f t="shared" si="23"/>
        <v>0</v>
      </c>
      <c r="AF6" s="30">
        <f t="shared" si="24"/>
        <v>0.32031242736670495</v>
      </c>
      <c r="AG6" s="30">
        <f t="shared" si="25"/>
        <v>2.6751601687623525</v>
      </c>
      <c r="AH6" s="30">
        <f t="shared" si="26"/>
        <v>3.8179517610206618E-3</v>
      </c>
      <c r="AI6" s="30">
        <f t="shared" si="27"/>
        <v>5.196222949750735E-3</v>
      </c>
      <c r="AJ6" s="30">
        <f t="shared" si="28"/>
        <v>1.0608702744994999E-2</v>
      </c>
      <c r="AK6" s="30">
        <f t="shared" si="29"/>
        <v>0</v>
      </c>
      <c r="AL6" s="30">
        <f t="shared" si="30"/>
        <v>0</v>
      </c>
      <c r="AM6" s="30">
        <f t="shared" si="31"/>
        <v>4.5077939371627007</v>
      </c>
      <c r="AN6" s="30">
        <f t="shared" si="32"/>
        <v>0.89306781581623096</v>
      </c>
      <c r="AO6" s="31">
        <f t="shared" si="2"/>
        <v>0</v>
      </c>
      <c r="AQ6" s="27">
        <f t="shared" si="33"/>
        <v>40.603999999999999</v>
      </c>
      <c r="AR6" s="27">
        <f>F6</f>
        <v>0</v>
      </c>
      <c r="AS6" s="27">
        <f>G6</f>
        <v>0.01</v>
      </c>
      <c r="AT6" s="27">
        <f t="shared" si="36"/>
        <v>1.9E-2</v>
      </c>
      <c r="AU6" s="27">
        <f t="shared" si="3"/>
        <v>0</v>
      </c>
      <c r="AV6" s="27">
        <f t="shared" si="4"/>
        <v>10.426</v>
      </c>
      <c r="AW6" s="27">
        <f>J6</f>
        <v>48.848999999999997</v>
      </c>
      <c r="AX6" s="27">
        <f t="shared" si="38"/>
        <v>9.7000000000000003E-2</v>
      </c>
      <c r="AY6" s="27">
        <f>L6</f>
        <v>0.16700000000000001</v>
      </c>
      <c r="AZ6" s="27">
        <f t="shared" si="40"/>
        <v>0.35899999999999999</v>
      </c>
      <c r="BA6" s="27">
        <f t="shared" si="41"/>
        <v>0</v>
      </c>
      <c r="BB6" s="27">
        <f t="shared" si="42"/>
        <v>0</v>
      </c>
      <c r="BC6" s="27">
        <f t="shared" si="43"/>
        <v>100.53099999999998</v>
      </c>
      <c r="BE6" s="27">
        <f t="shared" si="6"/>
        <v>0.67583222370173102</v>
      </c>
      <c r="BF6" s="27">
        <f t="shared" si="7"/>
        <v>0</v>
      </c>
      <c r="BG6" s="27">
        <f t="shared" si="8"/>
        <v>1.9615535504119265E-4</v>
      </c>
      <c r="BH6" s="27">
        <f t="shared" si="9"/>
        <v>2.5001644845055592E-4</v>
      </c>
      <c r="BI6" s="27">
        <f t="shared" si="10"/>
        <v>0.14511998218362007</v>
      </c>
      <c r="BJ6" s="27">
        <f t="shared" si="11"/>
        <v>0</v>
      </c>
      <c r="BK6" s="27">
        <f t="shared" si="12"/>
        <v>1.2120016673117575</v>
      </c>
      <c r="BL6" s="27">
        <f t="shared" si="13"/>
        <v>1.7297520926433823E-3</v>
      </c>
      <c r="BM6" s="27">
        <f t="shared" si="14"/>
        <v>2.3541883407060312E-3</v>
      </c>
      <c r="BN6" s="27">
        <f t="shared" si="15"/>
        <v>4.8063534905640167E-3</v>
      </c>
      <c r="BO6" s="27">
        <f t="shared" si="44"/>
        <v>0</v>
      </c>
      <c r="BP6" s="27">
        <f t="shared" si="45"/>
        <v>0</v>
      </c>
      <c r="BQ6" s="27">
        <f t="shared" si="46"/>
        <v>2.0422903389245137</v>
      </c>
      <c r="BR6" s="27">
        <f>IFERROR(IF(OR($V6="Total",$V6="total", $V6="TOTAL"),$X6/$BQ6,W6/(BE6*4+BF6*4+BG6*3+BH6*3+BI6*2+BJ6*3+BK6*2+BL6*2+BM6*2+BN6*2+BO6+BP6)),"NA")</f>
        <v>2.207224825602681</v>
      </c>
    </row>
    <row r="7" spans="1:70" s="27" customFormat="1" x14ac:dyDescent="0.15">
      <c r="A7" s="27" t="s">
        <v>190</v>
      </c>
      <c r="B7" s="27" t="s">
        <v>78</v>
      </c>
      <c r="C7" s="27">
        <v>460</v>
      </c>
      <c r="D7" s="27">
        <f t="shared" si="17"/>
        <v>42.528677946659023</v>
      </c>
      <c r="E7" s="28">
        <v>44.994999999999997</v>
      </c>
      <c r="F7" s="28">
        <v>0.19</v>
      </c>
      <c r="G7" s="28">
        <v>4.6180000000000003</v>
      </c>
      <c r="H7" s="28">
        <v>4.4999999999999998E-2</v>
      </c>
      <c r="I7" s="28">
        <v>10.522</v>
      </c>
      <c r="J7" s="28">
        <v>35.761000000000003</v>
      </c>
      <c r="K7" s="28">
        <v>1.4550000000000001</v>
      </c>
      <c r="L7" s="28">
        <v>7.0999999999999994E-2</v>
      </c>
      <c r="M7" s="28">
        <v>0.127</v>
      </c>
      <c r="N7" s="28">
        <v>0.41699999999999998</v>
      </c>
      <c r="O7" s="28"/>
      <c r="P7" s="27">
        <f t="shared" si="18"/>
        <v>98.200999999999993</v>
      </c>
      <c r="R7" s="28"/>
      <c r="S7" s="28"/>
      <c r="T7" s="28"/>
      <c r="V7" s="28"/>
      <c r="W7" s="29">
        <v>12</v>
      </c>
      <c r="X7" s="29">
        <v>4</v>
      </c>
      <c r="Y7" s="15">
        <v>0</v>
      </c>
      <c r="AA7" s="30">
        <f t="shared" si="19"/>
        <v>1.6590617114592299</v>
      </c>
      <c r="AB7" s="30">
        <f t="shared" si="20"/>
        <v>5.2701123722855309E-3</v>
      </c>
      <c r="AC7" s="30">
        <f t="shared" si="21"/>
        <v>0.20066993310481382</v>
      </c>
      <c r="AD7" s="30">
        <f t="shared" si="22"/>
        <v>1.3117639846543245E-3</v>
      </c>
      <c r="AE7" s="30">
        <f t="shared" si="23"/>
        <v>0</v>
      </c>
      <c r="AF7" s="30">
        <f t="shared" si="24"/>
        <v>0.32444120199730919</v>
      </c>
      <c r="AG7" s="30">
        <f t="shared" si="25"/>
        <v>1.9655559145115094</v>
      </c>
      <c r="AH7" s="30">
        <f t="shared" si="26"/>
        <v>5.7478222892758495E-2</v>
      </c>
      <c r="AI7" s="30">
        <f t="shared" si="27"/>
        <v>2.2172327792548811E-3</v>
      </c>
      <c r="AJ7" s="30">
        <f t="shared" si="28"/>
        <v>3.7666319793290461E-3</v>
      </c>
      <c r="AK7" s="30">
        <f t="shared" si="29"/>
        <v>2.9809205085212225E-2</v>
      </c>
      <c r="AL7" s="30">
        <f t="shared" si="30"/>
        <v>0</v>
      </c>
      <c r="AM7" s="30">
        <f>IFERROR(SUM(AA7:AL7),"NA")</f>
        <v>4.2495819301663564</v>
      </c>
      <c r="AN7" s="30">
        <f t="shared" si="32"/>
        <v>0.85832244081951892</v>
      </c>
      <c r="AO7" s="31">
        <f>IFERROR(AE7/(AE7+AF7),"NA")</f>
        <v>0</v>
      </c>
      <c r="AQ7" s="27">
        <f t="shared" si="33"/>
        <v>44.994999999999997</v>
      </c>
      <c r="AR7" s="27">
        <f t="shared" si="34"/>
        <v>0.19</v>
      </c>
      <c r="AS7" s="27">
        <f t="shared" si="35"/>
        <v>4.6180000000000003</v>
      </c>
      <c r="AT7" s="27">
        <f t="shared" si="36"/>
        <v>4.4999999999999998E-2</v>
      </c>
      <c r="AU7" s="27">
        <f t="shared" si="3"/>
        <v>0</v>
      </c>
      <c r="AV7" s="27">
        <f t="shared" si="4"/>
        <v>10.522</v>
      </c>
      <c r="AW7" s="27">
        <f t="shared" si="37"/>
        <v>35.761000000000003</v>
      </c>
      <c r="AX7" s="27">
        <f t="shared" si="38"/>
        <v>1.4550000000000001</v>
      </c>
      <c r="AY7" s="27">
        <f t="shared" si="39"/>
        <v>7.0999999999999994E-2</v>
      </c>
      <c r="AZ7" s="27">
        <f t="shared" si="40"/>
        <v>0.127</v>
      </c>
      <c r="BA7" s="27">
        <f t="shared" si="41"/>
        <v>0.41699999999999998</v>
      </c>
      <c r="BB7" s="27">
        <f t="shared" si="42"/>
        <v>0</v>
      </c>
      <c r="BC7" s="27">
        <f t="shared" si="43"/>
        <v>98.200999999999993</v>
      </c>
      <c r="BE7" s="27">
        <f t="shared" si="6"/>
        <v>0.74891810918774959</v>
      </c>
      <c r="BF7" s="27">
        <f t="shared" si="7"/>
        <v>2.3789847995392284E-3</v>
      </c>
      <c r="BG7" s="27">
        <f t="shared" si="8"/>
        <v>9.0584542958022762E-2</v>
      </c>
      <c r="BH7" s="27">
        <f t="shared" si="9"/>
        <v>5.9214422001447459E-4</v>
      </c>
      <c r="BI7" s="27">
        <f t="shared" si="10"/>
        <v>0.14645621067869274</v>
      </c>
      <c r="BJ7" s="27">
        <f t="shared" si="11"/>
        <v>0</v>
      </c>
      <c r="BK7" s="27">
        <f t="shared" si="12"/>
        <v>0.88727285358422414</v>
      </c>
      <c r="BL7" s="27">
        <f t="shared" si="13"/>
        <v>2.5946281389650737E-2</v>
      </c>
      <c r="BM7" s="27">
        <f t="shared" si="14"/>
        <v>1.0008824682043605E-3</v>
      </c>
      <c r="BN7" s="27">
        <f t="shared" si="15"/>
        <v>1.7002977529293319E-3</v>
      </c>
      <c r="BO7" s="27">
        <f t="shared" si="44"/>
        <v>1.3456192349331788E-2</v>
      </c>
      <c r="BP7" s="27">
        <f t="shared" si="45"/>
        <v>0</v>
      </c>
      <c r="BQ7" s="27">
        <f t="shared" si="46"/>
        <v>1.9183064993883592</v>
      </c>
      <c r="BR7" s="27">
        <f t="shared" si="16"/>
        <v>2.2152778669734534</v>
      </c>
    </row>
    <row r="8" spans="1:70" s="27" customFormat="1" x14ac:dyDescent="0.15">
      <c r="A8" s="27" t="s">
        <v>191</v>
      </c>
      <c r="B8" s="27" t="s">
        <v>79</v>
      </c>
      <c r="C8" s="27">
        <v>461</v>
      </c>
      <c r="D8" s="27">
        <f t="shared" si="17"/>
        <v>56.7049039288787</v>
      </c>
      <c r="E8" s="28">
        <v>51.348999999999997</v>
      </c>
      <c r="F8" s="28">
        <v>0.26700000000000002</v>
      </c>
      <c r="G8" s="28">
        <v>5.44</v>
      </c>
      <c r="H8" s="28">
        <v>0.55600000000000005</v>
      </c>
      <c r="I8" s="28">
        <v>3.4950000000000001</v>
      </c>
      <c r="J8" s="28">
        <v>16.553000000000001</v>
      </c>
      <c r="K8" s="28">
        <v>21.780999999999999</v>
      </c>
      <c r="L8" s="28">
        <v>9.1999999999999998E-2</v>
      </c>
      <c r="M8" s="28">
        <v>0.04</v>
      </c>
      <c r="N8" s="28">
        <v>0.39400000000000002</v>
      </c>
      <c r="O8" s="28"/>
      <c r="P8" s="27">
        <f t="shared" si="18"/>
        <v>99.967000000000013</v>
      </c>
      <c r="R8" s="28"/>
      <c r="S8" s="28"/>
      <c r="T8" s="28"/>
      <c r="V8" s="28"/>
      <c r="W8" s="29">
        <v>12</v>
      </c>
      <c r="X8" s="29">
        <v>4</v>
      </c>
      <c r="Y8" s="15">
        <v>0</v>
      </c>
      <c r="AA8" s="30">
        <f t="shared" si="19"/>
        <v>1.8694929319688232</v>
      </c>
      <c r="AB8" s="30">
        <f t="shared" si="20"/>
        <v>7.3125877193613315E-3</v>
      </c>
      <c r="AC8" s="30">
        <f t="shared" si="21"/>
        <v>0.23341073693599063</v>
      </c>
      <c r="AD8" s="30">
        <f t="shared" si="22"/>
        <v>1.6003373212349063E-2</v>
      </c>
      <c r="AE8" s="30">
        <f t="shared" si="23"/>
        <v>0</v>
      </c>
      <c r="AF8" s="30">
        <f t="shared" si="24"/>
        <v>0.10640901844377029</v>
      </c>
      <c r="AG8" s="30">
        <f t="shared" si="25"/>
        <v>0.89835091805680489</v>
      </c>
      <c r="AH8" s="30">
        <f t="shared" si="26"/>
        <v>0.84959452817248271</v>
      </c>
      <c r="AI8" s="30">
        <f t="shared" si="27"/>
        <v>2.836836603230935E-3</v>
      </c>
      <c r="AJ8" s="30">
        <f t="shared" si="28"/>
        <v>1.1713940465831183E-3</v>
      </c>
      <c r="AK8" s="30">
        <f t="shared" si="29"/>
        <v>2.7810200156499772E-2</v>
      </c>
      <c r="AL8" s="30">
        <f t="shared" si="30"/>
        <v>0</v>
      </c>
      <c r="AM8" s="30">
        <f t="shared" si="31"/>
        <v>4.0123925253158959</v>
      </c>
      <c r="AN8" s="30">
        <f t="shared" si="32"/>
        <v>0.89409508223986656</v>
      </c>
      <c r="AO8" s="31">
        <f t="shared" si="2"/>
        <v>0</v>
      </c>
      <c r="AQ8" s="27">
        <f t="shared" si="33"/>
        <v>51.348999999999997</v>
      </c>
      <c r="AR8" s="27">
        <f t="shared" si="34"/>
        <v>0.26700000000000002</v>
      </c>
      <c r="AS8" s="27">
        <f t="shared" si="35"/>
        <v>5.44</v>
      </c>
      <c r="AT8" s="27">
        <f t="shared" si="36"/>
        <v>0.55600000000000005</v>
      </c>
      <c r="AU8" s="27">
        <f t="shared" si="3"/>
        <v>0</v>
      </c>
      <c r="AV8" s="27">
        <f t="shared" si="4"/>
        <v>3.4950000000000001</v>
      </c>
      <c r="AW8" s="27">
        <f t="shared" si="37"/>
        <v>16.553000000000001</v>
      </c>
      <c r="AX8" s="27">
        <f t="shared" si="38"/>
        <v>21.780999999999999</v>
      </c>
      <c r="AY8" s="27">
        <f t="shared" si="39"/>
        <v>9.1999999999999998E-2</v>
      </c>
      <c r="AZ8" s="27">
        <f t="shared" si="40"/>
        <v>0.04</v>
      </c>
      <c r="BA8" s="27">
        <f t="shared" si="41"/>
        <v>0.39400000000000002</v>
      </c>
      <c r="BB8" s="27">
        <f t="shared" si="42"/>
        <v>0</v>
      </c>
      <c r="BC8" s="27">
        <f t="shared" si="43"/>
        <v>99.967000000000013</v>
      </c>
      <c r="BE8" s="27">
        <f t="shared" si="6"/>
        <v>0.85467709720372831</v>
      </c>
      <c r="BF8" s="27">
        <f t="shared" si="7"/>
        <v>3.3430996919840733E-3</v>
      </c>
      <c r="BG8" s="27">
        <f t="shared" si="8"/>
        <v>0.1067085131424088</v>
      </c>
      <c r="BH8" s="27">
        <f t="shared" si="9"/>
        <v>7.3162708072899534E-3</v>
      </c>
      <c r="BI8" s="27">
        <f t="shared" si="10"/>
        <v>4.8647068648738939E-2</v>
      </c>
      <c r="BJ8" s="27">
        <f t="shared" si="11"/>
        <v>0</v>
      </c>
      <c r="BK8" s="27">
        <f t="shared" si="12"/>
        <v>0.41069957622492831</v>
      </c>
      <c r="BL8" s="27">
        <f t="shared" si="13"/>
        <v>0.38840959102954131</v>
      </c>
      <c r="BM8" s="27">
        <f t="shared" si="14"/>
        <v>1.2969181278141009E-3</v>
      </c>
      <c r="BN8" s="27">
        <f t="shared" si="15"/>
        <v>5.3552685131632498E-4</v>
      </c>
      <c r="BO8" s="27">
        <f t="shared" si="44"/>
        <v>1.2714004282102457E-2</v>
      </c>
      <c r="BP8" s="27">
        <f t="shared" si="45"/>
        <v>0</v>
      </c>
      <c r="BQ8" s="27">
        <f t="shared" si="46"/>
        <v>1.8343476660098528</v>
      </c>
      <c r="BR8" s="27">
        <f t="shared" si="16"/>
        <v>2.1873675310655885</v>
      </c>
    </row>
    <row r="9" spans="1:70" s="27" customFormat="1" x14ac:dyDescent="0.15">
      <c r="A9" s="27" t="s">
        <v>191</v>
      </c>
      <c r="B9" s="27" t="s">
        <v>80</v>
      </c>
      <c r="C9" s="27">
        <v>462</v>
      </c>
      <c r="D9" s="27">
        <f t="shared" si="17"/>
        <v>70.88112991109837</v>
      </c>
      <c r="E9" s="28">
        <v>51.063000000000002</v>
      </c>
      <c r="F9" s="28">
        <v>0.26200000000000001</v>
      </c>
      <c r="G9" s="28">
        <v>5.34</v>
      </c>
      <c r="H9" s="28">
        <v>0.51800000000000002</v>
      </c>
      <c r="I9" s="28">
        <v>3.5110000000000001</v>
      </c>
      <c r="J9" s="28">
        <v>16.353000000000002</v>
      </c>
      <c r="K9" s="28">
        <v>21.838999999999999</v>
      </c>
      <c r="L9" s="28">
        <v>0.124</v>
      </c>
      <c r="M9" s="28">
        <v>2.8000000000000001E-2</v>
      </c>
      <c r="N9" s="28">
        <v>0.35399999999999998</v>
      </c>
      <c r="O9" s="28"/>
      <c r="P9" s="27">
        <f t="shared" si="18"/>
        <v>99.39200000000001</v>
      </c>
      <c r="R9" s="28"/>
      <c r="S9" s="28"/>
      <c r="T9" s="28"/>
      <c r="V9" s="28"/>
      <c r="W9" s="29">
        <v>12</v>
      </c>
      <c r="X9" s="29">
        <v>4</v>
      </c>
      <c r="Y9" s="15">
        <v>0</v>
      </c>
      <c r="AA9" s="30">
        <f t="shared" si="19"/>
        <v>1.8709473850729512</v>
      </c>
      <c r="AB9" s="30">
        <f t="shared" si="20"/>
        <v>7.2214520095443399E-3</v>
      </c>
      <c r="AC9" s="30">
        <f t="shared" si="21"/>
        <v>0.23058263503105489</v>
      </c>
      <c r="AD9" s="30">
        <f t="shared" si="22"/>
        <v>1.5004789680750939E-2</v>
      </c>
      <c r="AE9" s="30">
        <f t="shared" si="23"/>
        <v>0</v>
      </c>
      <c r="AF9" s="30">
        <f t="shared" si="24"/>
        <v>0.10757850315994644</v>
      </c>
      <c r="AG9" s="30">
        <f t="shared" si="25"/>
        <v>0.89316181669848083</v>
      </c>
      <c r="AH9" s="30">
        <f t="shared" si="26"/>
        <v>0.85729452601979106</v>
      </c>
      <c r="AI9" s="30">
        <f t="shared" si="27"/>
        <v>3.847969229169483E-3</v>
      </c>
      <c r="AJ9" s="30">
        <f t="shared" si="28"/>
        <v>8.2520996400439457E-4</v>
      </c>
      <c r="AK9" s="30">
        <f t="shared" si="29"/>
        <v>2.5146327391814167E-2</v>
      </c>
      <c r="AL9" s="30">
        <f t="shared" si="30"/>
        <v>0</v>
      </c>
      <c r="AM9" s="30">
        <f t="shared" si="31"/>
        <v>4.0116106142575072</v>
      </c>
      <c r="AN9" s="30">
        <f t="shared" si="32"/>
        <v>0.89250108042497445</v>
      </c>
      <c r="AO9" s="31">
        <f t="shared" si="2"/>
        <v>0</v>
      </c>
      <c r="AP9" s="38"/>
      <c r="AQ9" s="27">
        <f t="shared" si="33"/>
        <v>51.063000000000002</v>
      </c>
      <c r="AR9" s="27">
        <f t="shared" si="34"/>
        <v>0.26200000000000001</v>
      </c>
      <c r="AS9" s="27">
        <f t="shared" si="35"/>
        <v>5.34</v>
      </c>
      <c r="AT9" s="27">
        <f t="shared" si="36"/>
        <v>0.51800000000000002</v>
      </c>
      <c r="AU9" s="27">
        <f t="shared" si="3"/>
        <v>0</v>
      </c>
      <c r="AV9" s="27">
        <f t="shared" si="4"/>
        <v>3.5110000000000001</v>
      </c>
      <c r="AW9" s="27">
        <f t="shared" si="37"/>
        <v>16.353000000000002</v>
      </c>
      <c r="AX9" s="27">
        <f t="shared" si="38"/>
        <v>21.838999999999999</v>
      </c>
      <c r="AY9" s="27">
        <f t="shared" si="39"/>
        <v>0.124</v>
      </c>
      <c r="AZ9" s="27">
        <f t="shared" si="40"/>
        <v>2.8000000000000001E-2</v>
      </c>
      <c r="BA9" s="27">
        <f t="shared" si="41"/>
        <v>0.35399999999999998</v>
      </c>
      <c r="BB9" s="27">
        <f t="shared" si="42"/>
        <v>0</v>
      </c>
      <c r="BC9" s="27">
        <f t="shared" si="43"/>
        <v>99.39200000000001</v>
      </c>
      <c r="BE9" s="27">
        <f t="shared" si="6"/>
        <v>0.84991677762982698</v>
      </c>
      <c r="BF9" s="27">
        <f t="shared" si="7"/>
        <v>3.2804948288383041E-3</v>
      </c>
      <c r="BG9" s="27">
        <f t="shared" si="8"/>
        <v>0.10474695959199687</v>
      </c>
      <c r="BH9" s="27">
        <f t="shared" si="9"/>
        <v>6.8162379103888409E-3</v>
      </c>
      <c r="BI9" s="27">
        <f t="shared" si="10"/>
        <v>4.8869773397917718E-2</v>
      </c>
      <c r="BJ9" s="27">
        <f t="shared" si="11"/>
        <v>0</v>
      </c>
      <c r="BK9" s="27">
        <f t="shared" si="12"/>
        <v>0.40573733885134133</v>
      </c>
      <c r="BL9" s="27">
        <f t="shared" si="13"/>
        <v>0.38944387578596723</v>
      </c>
      <c r="BM9" s="27">
        <f t="shared" si="14"/>
        <v>1.7480200853146578E-3</v>
      </c>
      <c r="BN9" s="27">
        <f t="shared" si="15"/>
        <v>3.748687959214275E-4</v>
      </c>
      <c r="BO9" s="27">
        <f t="shared" si="44"/>
        <v>1.1423242426051446E-2</v>
      </c>
      <c r="BP9" s="27">
        <f t="shared" si="45"/>
        <v>0</v>
      </c>
      <c r="BQ9" s="27">
        <f t="shared" si="46"/>
        <v>1.8223575893035648</v>
      </c>
      <c r="BR9" s="27">
        <f t="shared" si="16"/>
        <v>2.2013300999781231</v>
      </c>
    </row>
    <row r="10" spans="1:70" s="27" customFormat="1" x14ac:dyDescent="0.15">
      <c r="A10" s="27" t="s">
        <v>191</v>
      </c>
      <c r="B10" s="27" t="s">
        <v>81</v>
      </c>
      <c r="C10" s="27">
        <v>463</v>
      </c>
      <c r="D10" s="27">
        <f t="shared" si="17"/>
        <v>85.057355893318046</v>
      </c>
      <c r="E10" s="28">
        <v>51.27</v>
      </c>
      <c r="F10" s="28">
        <v>0.20499999999999999</v>
      </c>
      <c r="G10" s="28">
        <v>5.306</v>
      </c>
      <c r="H10" s="28">
        <v>0.50800000000000001</v>
      </c>
      <c r="I10" s="28">
        <v>3.3029999999999999</v>
      </c>
      <c r="J10" s="28">
        <v>16.434000000000001</v>
      </c>
      <c r="K10" s="28">
        <v>21.841999999999999</v>
      </c>
      <c r="L10" s="28">
        <v>6.4000000000000001E-2</v>
      </c>
      <c r="M10" s="28">
        <v>4.7E-2</v>
      </c>
      <c r="N10" s="28">
        <v>0.38100000000000001</v>
      </c>
      <c r="O10" s="28"/>
      <c r="P10" s="27">
        <f t="shared" si="18"/>
        <v>99.359999999999985</v>
      </c>
      <c r="R10" s="28"/>
      <c r="S10" s="28"/>
      <c r="T10" s="28"/>
      <c r="V10" s="28"/>
      <c r="W10" s="29">
        <v>12</v>
      </c>
      <c r="X10" s="29">
        <v>4</v>
      </c>
      <c r="Y10" s="15">
        <v>0</v>
      </c>
      <c r="AA10" s="30">
        <f t="shared" si="19"/>
        <v>1.8762754219538433</v>
      </c>
      <c r="AB10" s="30">
        <f t="shared" si="20"/>
        <v>5.6435856876516253E-3</v>
      </c>
      <c r="AC10" s="30">
        <f t="shared" si="21"/>
        <v>0.22883930003120295</v>
      </c>
      <c r="AD10" s="30">
        <f t="shared" si="22"/>
        <v>1.4697446538121552E-2</v>
      </c>
      <c r="AE10" s="30">
        <f t="shared" si="23"/>
        <v>0</v>
      </c>
      <c r="AF10" s="30">
        <f t="shared" si="24"/>
        <v>0.10108373153978197</v>
      </c>
      <c r="AG10" s="30">
        <f t="shared" si="25"/>
        <v>0.8965076885856883</v>
      </c>
      <c r="AH10" s="30">
        <f t="shared" si="26"/>
        <v>0.85638239226009882</v>
      </c>
      <c r="AI10" s="30">
        <f t="shared" si="27"/>
        <v>1.9836630489746833E-3</v>
      </c>
      <c r="AJ10" s="30">
        <f t="shared" si="28"/>
        <v>1.3835100364856584E-3</v>
      </c>
      <c r="AK10" s="30">
        <f t="shared" si="29"/>
        <v>2.7031758783986504E-2</v>
      </c>
      <c r="AL10" s="30">
        <f t="shared" si="30"/>
        <v>0</v>
      </c>
      <c r="AM10" s="30">
        <f t="shared" si="31"/>
        <v>4.0098284984658354</v>
      </c>
      <c r="AN10" s="30">
        <f t="shared" si="32"/>
        <v>0.89867221239025052</v>
      </c>
      <c r="AO10" s="31">
        <f t="shared" si="2"/>
        <v>0</v>
      </c>
      <c r="AQ10" s="27">
        <f t="shared" si="33"/>
        <v>51.27</v>
      </c>
      <c r="AR10" s="27">
        <f>F10</f>
        <v>0.20499999999999999</v>
      </c>
      <c r="AS10" s="27">
        <f t="shared" si="35"/>
        <v>5.306</v>
      </c>
      <c r="AT10" s="27">
        <f t="shared" si="36"/>
        <v>0.50800000000000001</v>
      </c>
      <c r="AU10" s="27">
        <f t="shared" si="3"/>
        <v>0</v>
      </c>
      <c r="AV10" s="27">
        <f t="shared" si="4"/>
        <v>3.3029999999999999</v>
      </c>
      <c r="AW10" s="27">
        <f t="shared" si="37"/>
        <v>16.434000000000001</v>
      </c>
      <c r="AX10" s="27">
        <f t="shared" si="38"/>
        <v>21.841999999999999</v>
      </c>
      <c r="AY10" s="27">
        <f t="shared" si="39"/>
        <v>6.4000000000000001E-2</v>
      </c>
      <c r="AZ10" s="27">
        <f t="shared" si="40"/>
        <v>4.7E-2</v>
      </c>
      <c r="BA10" s="27">
        <f t="shared" si="41"/>
        <v>0.38100000000000001</v>
      </c>
      <c r="BB10" s="27">
        <f t="shared" si="42"/>
        <v>0</v>
      </c>
      <c r="BC10" s="27">
        <f t="shared" si="43"/>
        <v>99.359999999999985</v>
      </c>
      <c r="BE10" s="27">
        <f t="shared" si="6"/>
        <v>0.8533621837549934</v>
      </c>
      <c r="BF10" s="27">
        <f t="shared" si="7"/>
        <v>2.5667993889765357E-3</v>
      </c>
      <c r="BG10" s="27">
        <f t="shared" si="8"/>
        <v>0.10408003138485682</v>
      </c>
      <c r="BH10" s="27">
        <f t="shared" si="9"/>
        <v>6.6846503059411798E-3</v>
      </c>
      <c r="BI10" s="27">
        <f t="shared" si="10"/>
        <v>4.5974611658593623E-2</v>
      </c>
      <c r="BJ10" s="27">
        <f t="shared" si="11"/>
        <v>0</v>
      </c>
      <c r="BK10" s="27">
        <f t="shared" si="12"/>
        <v>0.40774704498764403</v>
      </c>
      <c r="BL10" s="27">
        <f t="shared" si="13"/>
        <v>0.38949737327336859</v>
      </c>
      <c r="BM10" s="27">
        <f t="shared" si="14"/>
        <v>9.0220391500111369E-4</v>
      </c>
      <c r="BN10" s="27">
        <f t="shared" si="15"/>
        <v>6.292440502966818E-4</v>
      </c>
      <c r="BO10" s="27">
        <f t="shared" si="44"/>
        <v>1.2294506678885878E-2</v>
      </c>
      <c r="BP10" s="27">
        <f t="shared" si="45"/>
        <v>0</v>
      </c>
      <c r="BQ10" s="27">
        <f t="shared" si="46"/>
        <v>1.8237386493985579</v>
      </c>
      <c r="BR10" s="27">
        <f t="shared" si="16"/>
        <v>2.1986859245365107</v>
      </c>
    </row>
    <row r="11" spans="1:70" s="27" customFormat="1" x14ac:dyDescent="0.15">
      <c r="A11" s="27" t="s">
        <v>191</v>
      </c>
      <c r="B11" s="27" t="s">
        <v>82</v>
      </c>
      <c r="C11" s="27">
        <v>464</v>
      </c>
      <c r="D11" s="27">
        <f t="shared" si="17"/>
        <v>99.233581875537723</v>
      </c>
      <c r="E11" s="28">
        <v>51.392000000000003</v>
      </c>
      <c r="F11" s="28">
        <v>0.23799999999999999</v>
      </c>
      <c r="G11" s="28">
        <v>5.2060000000000004</v>
      </c>
      <c r="H11" s="28">
        <v>0.47399999999999998</v>
      </c>
      <c r="I11" s="28">
        <v>3.4079999999999999</v>
      </c>
      <c r="J11" s="28">
        <v>16.401</v>
      </c>
      <c r="K11" s="28">
        <v>21.931000000000001</v>
      </c>
      <c r="L11" s="28">
        <v>0.08</v>
      </c>
      <c r="M11" s="28">
        <v>4.2000000000000003E-2</v>
      </c>
      <c r="N11" s="28">
        <v>0.38300000000000001</v>
      </c>
      <c r="O11" s="28"/>
      <c r="P11" s="27">
        <f t="shared" si="18"/>
        <v>99.554999999999993</v>
      </c>
      <c r="R11" s="28"/>
      <c r="S11" s="28"/>
      <c r="T11" s="28"/>
      <c r="V11" s="28"/>
      <c r="W11" s="29">
        <v>12</v>
      </c>
      <c r="X11" s="29">
        <v>4</v>
      </c>
      <c r="Y11" s="15">
        <v>0</v>
      </c>
      <c r="AA11" s="30">
        <f t="shared" si="19"/>
        <v>1.8781970677256388</v>
      </c>
      <c r="AB11" s="30">
        <f t="shared" si="20"/>
        <v>6.5432058904756922E-3</v>
      </c>
      <c r="AC11" s="30">
        <f t="shared" si="21"/>
        <v>0.22422286402175326</v>
      </c>
      <c r="AD11" s="30">
        <f t="shared" si="22"/>
        <v>1.3695215966856442E-2</v>
      </c>
      <c r="AE11" s="30">
        <f t="shared" si="23"/>
        <v>0</v>
      </c>
      <c r="AF11" s="30">
        <f t="shared" si="24"/>
        <v>0.10415608439310368</v>
      </c>
      <c r="AG11" s="30">
        <f t="shared" si="25"/>
        <v>0.89349768416977549</v>
      </c>
      <c r="AH11" s="30">
        <f t="shared" si="26"/>
        <v>0.85870922448021758</v>
      </c>
      <c r="AI11" s="30">
        <f t="shared" si="27"/>
        <v>2.4762260224974863E-3</v>
      </c>
      <c r="AJ11" s="30">
        <f t="shared" si="28"/>
        <v>1.2346564035672033E-3</v>
      </c>
      <c r="AK11" s="30">
        <f t="shared" si="29"/>
        <v>2.713691463139227E-2</v>
      </c>
      <c r="AL11" s="30">
        <f t="shared" si="30"/>
        <v>0</v>
      </c>
      <c r="AM11" s="30">
        <f t="shared" si="31"/>
        <v>4.009869143705278</v>
      </c>
      <c r="AN11" s="30">
        <f t="shared" si="32"/>
        <v>0.89559896662031302</v>
      </c>
      <c r="AO11" s="31">
        <f t="shared" si="2"/>
        <v>0</v>
      </c>
      <c r="AQ11" s="27">
        <f t="shared" si="33"/>
        <v>51.392000000000003</v>
      </c>
      <c r="AR11" s="27">
        <f>F11</f>
        <v>0.23799999999999999</v>
      </c>
      <c r="AS11" s="27">
        <f t="shared" si="35"/>
        <v>5.2060000000000004</v>
      </c>
      <c r="AT11" s="27">
        <f t="shared" si="36"/>
        <v>0.47399999999999998</v>
      </c>
      <c r="AU11" s="27">
        <f t="shared" si="3"/>
        <v>0</v>
      </c>
      <c r="AV11" s="27">
        <f t="shared" si="4"/>
        <v>3.4079999999999999</v>
      </c>
      <c r="AW11" s="27">
        <f t="shared" si="37"/>
        <v>16.401</v>
      </c>
      <c r="AX11" s="27">
        <f t="shared" si="38"/>
        <v>21.931000000000001</v>
      </c>
      <c r="AY11" s="27">
        <f t="shared" si="39"/>
        <v>0.08</v>
      </c>
      <c r="AZ11" s="27">
        <f t="shared" si="40"/>
        <v>4.2000000000000003E-2</v>
      </c>
      <c r="BA11" s="27">
        <f t="shared" si="41"/>
        <v>0.38300000000000001</v>
      </c>
      <c r="BB11" s="27">
        <f t="shared" si="42"/>
        <v>0</v>
      </c>
      <c r="BC11" s="27">
        <f t="shared" si="43"/>
        <v>99.554999999999993</v>
      </c>
      <c r="BE11" s="27">
        <f t="shared" si="6"/>
        <v>0.85539280958721708</v>
      </c>
      <c r="BF11" s="27">
        <f t="shared" si="7"/>
        <v>2.9799914857386121E-3</v>
      </c>
      <c r="BG11" s="27">
        <f t="shared" si="8"/>
        <v>0.1021184778344449</v>
      </c>
      <c r="BH11" s="27">
        <f t="shared" si="9"/>
        <v>6.2372524508191324E-3</v>
      </c>
      <c r="BI11" s="27">
        <f t="shared" si="10"/>
        <v>4.7436111575079341E-2</v>
      </c>
      <c r="BJ11" s="27">
        <f t="shared" si="11"/>
        <v>0</v>
      </c>
      <c r="BK11" s="27">
        <f t="shared" si="12"/>
        <v>0.40692827582100216</v>
      </c>
      <c r="BL11" s="27">
        <f t="shared" si="13"/>
        <v>0.39108446539960845</v>
      </c>
      <c r="BM11" s="27">
        <f t="shared" si="14"/>
        <v>1.1277548937513922E-3</v>
      </c>
      <c r="BN11" s="27">
        <f t="shared" si="15"/>
        <v>5.6230319388214124E-4</v>
      </c>
      <c r="BO11" s="27">
        <f t="shared" si="44"/>
        <v>1.235904477168843E-2</v>
      </c>
      <c r="BP11" s="27">
        <f t="shared" si="45"/>
        <v>0</v>
      </c>
      <c r="BQ11" s="27">
        <f t="shared" si="46"/>
        <v>1.8262264870132316</v>
      </c>
      <c r="BR11" s="27">
        <f t="shared" si="16"/>
        <v>2.1957129481039144</v>
      </c>
    </row>
    <row r="12" spans="1:70" x14ac:dyDescent="0.15">
      <c r="A12" t="s">
        <v>191</v>
      </c>
      <c r="B12" t="s">
        <v>83</v>
      </c>
      <c r="C12">
        <v>465</v>
      </c>
      <c r="D12" s="27">
        <f t="shared" si="17"/>
        <v>113.4098078577574</v>
      </c>
      <c r="E12" s="1">
        <v>51.499000000000002</v>
      </c>
      <c r="F12" s="1">
        <v>0.19400000000000001</v>
      </c>
      <c r="G12" s="1">
        <v>4.944</v>
      </c>
      <c r="H12" s="1">
        <v>0.45400000000000001</v>
      </c>
      <c r="I12" s="1">
        <v>3.367</v>
      </c>
      <c r="J12" s="1">
        <v>16.802</v>
      </c>
      <c r="K12" s="1">
        <v>21.841999999999999</v>
      </c>
      <c r="L12" s="1">
        <v>0.157</v>
      </c>
      <c r="M12" s="1">
        <v>2.8000000000000001E-2</v>
      </c>
      <c r="N12" s="1">
        <v>0.36799999999999999</v>
      </c>
      <c r="P12">
        <f t="shared" si="18"/>
        <v>99.655000000000001</v>
      </c>
      <c r="W12" s="5">
        <v>12</v>
      </c>
      <c r="X12" s="5">
        <v>4</v>
      </c>
      <c r="Y12" s="15">
        <v>0</v>
      </c>
      <c r="AA12" s="14">
        <f t="shared" si="19"/>
        <v>1.8801782841129457</v>
      </c>
      <c r="AB12" s="14">
        <f t="shared" si="20"/>
        <v>5.3280704222573938E-3</v>
      </c>
      <c r="AC12" s="14">
        <f t="shared" si="21"/>
        <v>0.21272022867960963</v>
      </c>
      <c r="AD12" s="14">
        <f t="shared" si="22"/>
        <v>1.3103912780763526E-2</v>
      </c>
      <c r="AE12" s="14">
        <f t="shared" si="23"/>
        <v>0</v>
      </c>
      <c r="AF12" s="14">
        <f t="shared" si="24"/>
        <v>0.1027975519684315</v>
      </c>
      <c r="AG12" s="14">
        <f t="shared" si="25"/>
        <v>0.91440518565111761</v>
      </c>
      <c r="AH12" s="14">
        <f t="shared" si="26"/>
        <v>0.85434777640523329</v>
      </c>
      <c r="AI12" s="14">
        <f t="shared" si="27"/>
        <v>4.8546122339787829E-3</v>
      </c>
      <c r="AJ12" s="14">
        <f t="shared" si="28"/>
        <v>8.2226054452592826E-4</v>
      </c>
      <c r="AK12" s="14">
        <f t="shared" si="29"/>
        <v>2.604738387149403E-2</v>
      </c>
      <c r="AL12" s="14">
        <f t="shared" si="30"/>
        <v>0</v>
      </c>
      <c r="AM12" s="14">
        <f t="shared" si="31"/>
        <v>4.0146052666703573</v>
      </c>
      <c r="AN12" s="14">
        <f t="shared" si="32"/>
        <v>0.89894094051595097</v>
      </c>
      <c r="AO12" s="11">
        <f t="shared" si="2"/>
        <v>0</v>
      </c>
      <c r="AQ12">
        <f t="shared" si="33"/>
        <v>51.499000000000002</v>
      </c>
      <c r="AR12">
        <f>F12</f>
        <v>0.19400000000000001</v>
      </c>
      <c r="AS12">
        <f t="shared" si="35"/>
        <v>4.944</v>
      </c>
      <c r="AT12">
        <f t="shared" si="36"/>
        <v>0.45400000000000001</v>
      </c>
      <c r="AU12">
        <f t="shared" si="3"/>
        <v>0</v>
      </c>
      <c r="AV12">
        <f t="shared" si="4"/>
        <v>3.367</v>
      </c>
      <c r="AW12">
        <f t="shared" si="37"/>
        <v>16.802</v>
      </c>
      <c r="AX12">
        <f t="shared" si="38"/>
        <v>21.841999999999999</v>
      </c>
      <c r="AY12">
        <f t="shared" si="39"/>
        <v>0.157</v>
      </c>
      <c r="AZ12">
        <f t="shared" si="40"/>
        <v>2.8000000000000001E-2</v>
      </c>
      <c r="BA12">
        <f t="shared" si="41"/>
        <v>0.36799999999999999</v>
      </c>
      <c r="BB12">
        <f t="shared" si="42"/>
        <v>0</v>
      </c>
      <c r="BC12">
        <f t="shared" si="43"/>
        <v>99.655000000000001</v>
      </c>
      <c r="BE12">
        <f t="shared" si="6"/>
        <v>0.85717376830892145</v>
      </c>
      <c r="BF12">
        <f t="shared" si="7"/>
        <v>2.4290686900558436E-3</v>
      </c>
      <c r="BG12">
        <f t="shared" si="8"/>
        <v>9.6979207532365636E-2</v>
      </c>
      <c r="BH12">
        <f t="shared" si="9"/>
        <v>5.9740772419238104E-3</v>
      </c>
      <c r="BI12">
        <f t="shared" si="10"/>
        <v>4.686543065530873E-2</v>
      </c>
      <c r="BJ12">
        <f t="shared" si="11"/>
        <v>0</v>
      </c>
      <c r="BK12">
        <f t="shared" si="12"/>
        <v>0.41687756175504409</v>
      </c>
      <c r="BL12">
        <f t="shared" si="13"/>
        <v>0.38949737327336859</v>
      </c>
      <c r="BM12">
        <f t="shared" si="14"/>
        <v>2.213218978987107E-3</v>
      </c>
      <c r="BN12">
        <f t="shared" si="15"/>
        <v>3.748687959214275E-4</v>
      </c>
      <c r="BO12">
        <f t="shared" si="44"/>
        <v>1.18750090756693E-2</v>
      </c>
      <c r="BP12">
        <f t="shared" si="45"/>
        <v>0</v>
      </c>
      <c r="BQ12">
        <f t="shared" si="46"/>
        <v>1.8302595843075664</v>
      </c>
      <c r="BR12">
        <f t="shared" si="16"/>
        <v>2.1934622285773662</v>
      </c>
    </row>
    <row r="13" spans="1:70" x14ac:dyDescent="0.15">
      <c r="A13" t="s">
        <v>191</v>
      </c>
      <c r="B13" t="s">
        <v>84</v>
      </c>
      <c r="C13">
        <v>466</v>
      </c>
      <c r="D13" s="27">
        <f t="shared" si="17"/>
        <v>127.58603383997708</v>
      </c>
      <c r="E13" s="1">
        <v>51.753</v>
      </c>
      <c r="F13" s="1">
        <v>0.14699999999999999</v>
      </c>
      <c r="G13" s="1">
        <v>4.9569999999999999</v>
      </c>
      <c r="H13" s="1">
        <v>0.432</v>
      </c>
      <c r="I13" s="1">
        <v>3.339</v>
      </c>
      <c r="J13" s="1">
        <v>16.617000000000001</v>
      </c>
      <c r="K13" s="1">
        <v>21.888999999999999</v>
      </c>
      <c r="L13" s="1">
        <v>0.112</v>
      </c>
      <c r="M13" s="1">
        <v>3.0000000000000001E-3</v>
      </c>
      <c r="N13" s="1">
        <v>0.371</v>
      </c>
      <c r="P13">
        <f t="shared" si="18"/>
        <v>99.61999999999999</v>
      </c>
      <c r="W13" s="5">
        <v>12</v>
      </c>
      <c r="X13" s="5">
        <v>4</v>
      </c>
      <c r="Y13" s="15">
        <v>0</v>
      </c>
      <c r="AA13" s="14">
        <f t="shared" si="19"/>
        <v>1.8879577572972186</v>
      </c>
      <c r="AB13" s="14">
        <f t="shared" si="20"/>
        <v>4.034057348114805E-3</v>
      </c>
      <c r="AC13" s="14">
        <f t="shared" si="21"/>
        <v>0.21311094490618035</v>
      </c>
      <c r="AD13" s="14">
        <f t="shared" si="22"/>
        <v>1.2459063359349185E-2</v>
      </c>
      <c r="AE13" s="14">
        <f t="shared" si="23"/>
        <v>0</v>
      </c>
      <c r="AF13" s="14">
        <f t="shared" si="24"/>
        <v>0.10186208977021918</v>
      </c>
      <c r="AG13" s="14">
        <f t="shared" si="25"/>
        <v>0.90362206356938524</v>
      </c>
      <c r="AH13" s="14">
        <f t="shared" si="26"/>
        <v>0.85550926768606328</v>
      </c>
      <c r="AI13" s="14">
        <f t="shared" si="27"/>
        <v>3.4604248565721276E-3</v>
      </c>
      <c r="AJ13" s="14">
        <f t="shared" si="28"/>
        <v>8.8029691839416966E-5</v>
      </c>
      <c r="AK13" s="14">
        <f t="shared" si="29"/>
        <v>2.6238965473918907E-2</v>
      </c>
      <c r="AL13" s="14">
        <f t="shared" si="30"/>
        <v>0</v>
      </c>
      <c r="AM13" s="14">
        <f t="shared" si="31"/>
        <v>4.0083426639588611</v>
      </c>
      <c r="AN13" s="14">
        <f t="shared" si="32"/>
        <v>0.89869349066129434</v>
      </c>
      <c r="AO13" s="11">
        <f t="shared" si="2"/>
        <v>0</v>
      </c>
      <c r="AQ13">
        <f t="shared" si="33"/>
        <v>51.753</v>
      </c>
      <c r="AR13">
        <f>F13</f>
        <v>0.14699999999999999</v>
      </c>
      <c r="AS13">
        <f t="shared" si="35"/>
        <v>4.9569999999999999</v>
      </c>
      <c r="AT13">
        <f t="shared" si="36"/>
        <v>0.432</v>
      </c>
      <c r="AU13">
        <f t="shared" si="3"/>
        <v>0</v>
      </c>
      <c r="AV13">
        <f t="shared" si="4"/>
        <v>3.339</v>
      </c>
      <c r="AW13">
        <f t="shared" si="37"/>
        <v>16.617000000000001</v>
      </c>
      <c r="AX13">
        <f t="shared" si="38"/>
        <v>21.888999999999999</v>
      </c>
      <c r="AY13">
        <f t="shared" si="39"/>
        <v>0.112</v>
      </c>
      <c r="AZ13">
        <f t="shared" si="40"/>
        <v>3.0000000000000001E-3</v>
      </c>
      <c r="BA13">
        <f t="shared" si="41"/>
        <v>0.371</v>
      </c>
      <c r="BB13">
        <f t="shared" si="42"/>
        <v>0</v>
      </c>
      <c r="BC13">
        <f t="shared" si="43"/>
        <v>99.61999999999999</v>
      </c>
      <c r="BE13">
        <f t="shared" si="6"/>
        <v>0.86140146471371504</v>
      </c>
      <c r="BF13">
        <f t="shared" si="7"/>
        <v>1.8405829764856134E-3</v>
      </c>
      <c r="BG13">
        <f t="shared" si="8"/>
        <v>9.7234209493919185E-2</v>
      </c>
      <c r="BH13">
        <f t="shared" si="9"/>
        <v>5.6845845121389557E-3</v>
      </c>
      <c r="BI13">
        <f t="shared" si="10"/>
        <v>4.6475697344245871E-2</v>
      </c>
      <c r="BJ13">
        <f t="shared" si="11"/>
        <v>0</v>
      </c>
      <c r="BK13">
        <f t="shared" si="12"/>
        <v>0.41228749218447613</v>
      </c>
      <c r="BL13">
        <f t="shared" si="13"/>
        <v>0.39033550057598965</v>
      </c>
      <c r="BM13">
        <f t="shared" si="14"/>
        <v>1.5788568512519489E-3</v>
      </c>
      <c r="BN13">
        <f t="shared" si="15"/>
        <v>4.0164513848724371E-5</v>
      </c>
      <c r="BO13">
        <f t="shared" si="44"/>
        <v>1.1971816214873126E-2</v>
      </c>
      <c r="BP13">
        <f t="shared" si="45"/>
        <v>0</v>
      </c>
      <c r="BQ13">
        <f t="shared" si="46"/>
        <v>1.8288503693809444</v>
      </c>
      <c r="BR13">
        <f t="shared" si="16"/>
        <v>2.1917280555410681</v>
      </c>
    </row>
    <row r="14" spans="1:70" x14ac:dyDescent="0.15">
      <c r="A14" t="s">
        <v>191</v>
      </c>
      <c r="B14" t="s">
        <v>85</v>
      </c>
      <c r="C14">
        <v>467</v>
      </c>
      <c r="D14" s="27">
        <f t="shared" si="17"/>
        <v>141.76225982219674</v>
      </c>
      <c r="E14" s="1">
        <v>51.484000000000002</v>
      </c>
      <c r="F14" s="1">
        <v>0.17599999999999999</v>
      </c>
      <c r="G14" s="1">
        <v>4.859</v>
      </c>
      <c r="H14" s="1">
        <v>0.41299999999999998</v>
      </c>
      <c r="I14" s="1">
        <v>3.3620000000000001</v>
      </c>
      <c r="J14" s="1">
        <v>16.763999999999999</v>
      </c>
      <c r="K14" s="1">
        <v>21.85</v>
      </c>
      <c r="L14" s="1">
        <v>0.17299999999999999</v>
      </c>
      <c r="M14" s="1">
        <v>2.5000000000000001E-2</v>
      </c>
      <c r="N14" s="1">
        <v>0.34899999999999998</v>
      </c>
      <c r="P14">
        <f t="shared" si="18"/>
        <v>99.455000000000027</v>
      </c>
      <c r="W14" s="5">
        <v>12</v>
      </c>
      <c r="X14" s="5">
        <v>4</v>
      </c>
      <c r="Y14" s="15">
        <v>0</v>
      </c>
      <c r="AA14" s="14">
        <f t="shared" si="19"/>
        <v>1.8832459940413644</v>
      </c>
      <c r="AB14" s="14">
        <f t="shared" si="20"/>
        <v>4.8430107009228675E-3</v>
      </c>
      <c r="AC14" s="14">
        <f t="shared" si="21"/>
        <v>0.20946514300809832</v>
      </c>
      <c r="AD14" s="14">
        <f t="shared" si="22"/>
        <v>1.1943448108150137E-2</v>
      </c>
      <c r="AE14" s="14">
        <f t="shared" si="23"/>
        <v>0</v>
      </c>
      <c r="AF14" s="14">
        <f t="shared" si="24"/>
        <v>0.1028423281262941</v>
      </c>
      <c r="AG14" s="14">
        <f t="shared" si="25"/>
        <v>0.91409195457446379</v>
      </c>
      <c r="AH14" s="14">
        <f t="shared" si="26"/>
        <v>0.85630457900617774</v>
      </c>
      <c r="AI14" s="14">
        <f t="shared" si="27"/>
        <v>5.3596389071965131E-3</v>
      </c>
      <c r="AJ14" s="14">
        <f t="shared" si="28"/>
        <v>7.3557331100898701E-4</v>
      </c>
      <c r="AK14" s="14">
        <f t="shared" si="29"/>
        <v>2.4750059831822362E-2</v>
      </c>
      <c r="AL14" s="14">
        <f t="shared" si="30"/>
        <v>0</v>
      </c>
      <c r="AM14" s="14">
        <f t="shared" si="31"/>
        <v>4.0135817296154999</v>
      </c>
      <c r="AN14" s="14">
        <f t="shared" si="32"/>
        <v>0.89887023195523796</v>
      </c>
      <c r="AO14" s="11">
        <f t="shared" si="2"/>
        <v>0</v>
      </c>
      <c r="AQ14">
        <f t="shared" si="33"/>
        <v>51.484000000000002</v>
      </c>
      <c r="AR14">
        <f>F14</f>
        <v>0.17599999999999999</v>
      </c>
      <c r="AS14">
        <f t="shared" si="35"/>
        <v>4.859</v>
      </c>
      <c r="AT14">
        <f t="shared" si="36"/>
        <v>0.41299999999999998</v>
      </c>
      <c r="AU14">
        <f t="shared" si="3"/>
        <v>0</v>
      </c>
      <c r="AV14">
        <f t="shared" si="4"/>
        <v>3.3620000000000001</v>
      </c>
      <c r="AW14">
        <f t="shared" si="37"/>
        <v>16.763999999999999</v>
      </c>
      <c r="AX14">
        <f t="shared" si="38"/>
        <v>21.85</v>
      </c>
      <c r="AY14">
        <f t="shared" si="39"/>
        <v>0.17299999999999999</v>
      </c>
      <c r="AZ14">
        <f t="shared" si="40"/>
        <v>2.5000000000000001E-2</v>
      </c>
      <c r="BA14">
        <f t="shared" si="41"/>
        <v>0.34899999999999998</v>
      </c>
      <c r="BB14">
        <f t="shared" si="42"/>
        <v>0</v>
      </c>
      <c r="BC14">
        <f t="shared" si="43"/>
        <v>99.455000000000027</v>
      </c>
      <c r="BE14">
        <f t="shared" si="6"/>
        <v>0.85692410119840223</v>
      </c>
      <c r="BF14">
        <f t="shared" si="7"/>
        <v>2.2036911827310744E-3</v>
      </c>
      <c r="BG14">
        <f t="shared" si="8"/>
        <v>9.5311887014515498E-2</v>
      </c>
      <c r="BH14">
        <f t="shared" si="9"/>
        <v>5.4345680636883999E-3</v>
      </c>
      <c r="BI14">
        <f t="shared" si="10"/>
        <v>4.6795835421190361E-2</v>
      </c>
      <c r="BJ14">
        <f t="shared" si="11"/>
        <v>0</v>
      </c>
      <c r="BK14">
        <f t="shared" si="12"/>
        <v>0.41593473665406255</v>
      </c>
      <c r="BL14">
        <f t="shared" si="13"/>
        <v>0.3896400332397722</v>
      </c>
      <c r="BM14">
        <f t="shared" si="14"/>
        <v>2.4387699577373854E-3</v>
      </c>
      <c r="BN14">
        <f t="shared" si="15"/>
        <v>3.347042820727031E-4</v>
      </c>
      <c r="BO14">
        <f t="shared" si="44"/>
        <v>1.1261897194045068E-2</v>
      </c>
      <c r="BP14">
        <f t="shared" si="45"/>
        <v>0</v>
      </c>
      <c r="BQ14">
        <f t="shared" si="46"/>
        <v>1.8262802242082175</v>
      </c>
      <c r="BR14">
        <f t="shared" si="16"/>
        <v>2.1976812081812827</v>
      </c>
    </row>
    <row r="15" spans="1:70" x14ac:dyDescent="0.15">
      <c r="A15" t="s">
        <v>191</v>
      </c>
      <c r="B15" t="s">
        <v>86</v>
      </c>
      <c r="C15">
        <v>468</v>
      </c>
      <c r="D15" s="27">
        <f t="shared" si="17"/>
        <v>155.93848580441642</v>
      </c>
      <c r="E15" s="1">
        <v>51.981000000000002</v>
      </c>
      <c r="F15" s="1">
        <v>0.17100000000000001</v>
      </c>
      <c r="G15" s="1">
        <v>4.7990000000000004</v>
      </c>
      <c r="H15" s="1">
        <v>0.434</v>
      </c>
      <c r="I15" s="1">
        <v>3.3650000000000002</v>
      </c>
      <c r="J15" s="1">
        <v>16.721</v>
      </c>
      <c r="K15" s="1">
        <v>21.832000000000001</v>
      </c>
      <c r="L15" s="1">
        <v>6.4000000000000001E-2</v>
      </c>
      <c r="M15" s="1">
        <v>3.3000000000000002E-2</v>
      </c>
      <c r="N15" s="1">
        <v>0.36399999999999999</v>
      </c>
      <c r="P15">
        <f t="shared" si="18"/>
        <v>99.763999999999996</v>
      </c>
      <c r="W15" s="5">
        <v>12</v>
      </c>
      <c r="X15" s="5">
        <v>4</v>
      </c>
      <c r="Y15" s="15">
        <v>0</v>
      </c>
      <c r="AA15" s="14">
        <f t="shared" si="19"/>
        <v>1.8927357559198519</v>
      </c>
      <c r="AB15" s="14">
        <f t="shared" si="20"/>
        <v>4.6839198719933056E-3</v>
      </c>
      <c r="AC15" s="14">
        <f t="shared" si="21"/>
        <v>0.20593311992998822</v>
      </c>
      <c r="AD15" s="14">
        <f t="shared" si="22"/>
        <v>1.2493381175164409E-2</v>
      </c>
      <c r="AE15" s="14">
        <f t="shared" si="23"/>
        <v>0</v>
      </c>
      <c r="AF15" s="14">
        <f t="shared" si="24"/>
        <v>0.10246365527120956</v>
      </c>
      <c r="AG15" s="14">
        <f t="shared" si="25"/>
        <v>0.90758031351124624</v>
      </c>
      <c r="AH15" s="14">
        <f t="shared" si="26"/>
        <v>0.85168879473436954</v>
      </c>
      <c r="AI15" s="14">
        <f t="shared" si="27"/>
        <v>1.9736947583142541E-3</v>
      </c>
      <c r="AJ15" s="14">
        <f t="shared" si="28"/>
        <v>9.6651918761299848E-4</v>
      </c>
      <c r="AK15" s="14">
        <f t="shared" si="29"/>
        <v>2.5695838591658169E-2</v>
      </c>
      <c r="AL15" s="14">
        <f t="shared" si="30"/>
        <v>0</v>
      </c>
      <c r="AM15" s="14">
        <f t="shared" si="31"/>
        <v>4.006214992951409</v>
      </c>
      <c r="AN15" s="14">
        <f t="shared" si="32"/>
        <v>0.8985552526047722</v>
      </c>
      <c r="AO15" s="11">
        <f t="shared" si="2"/>
        <v>0</v>
      </c>
      <c r="AQ15">
        <f t="shared" si="33"/>
        <v>51.981000000000002</v>
      </c>
      <c r="AR15">
        <f t="shared" si="34"/>
        <v>0.17100000000000001</v>
      </c>
      <c r="AS15">
        <f t="shared" si="35"/>
        <v>4.7990000000000004</v>
      </c>
      <c r="AT15">
        <f t="shared" si="36"/>
        <v>0.434</v>
      </c>
      <c r="AU15">
        <f t="shared" si="3"/>
        <v>0</v>
      </c>
      <c r="AV15">
        <f t="shared" si="4"/>
        <v>3.3650000000000002</v>
      </c>
      <c r="AW15">
        <f t="shared" si="37"/>
        <v>16.721</v>
      </c>
      <c r="AX15">
        <f t="shared" si="38"/>
        <v>21.832000000000001</v>
      </c>
      <c r="AY15">
        <f t="shared" si="39"/>
        <v>6.4000000000000001E-2</v>
      </c>
      <c r="AZ15">
        <f t="shared" si="40"/>
        <v>3.3000000000000002E-2</v>
      </c>
      <c r="BA15">
        <f t="shared" si="41"/>
        <v>0.36399999999999999</v>
      </c>
      <c r="BB15">
        <f t="shared" si="42"/>
        <v>0</v>
      </c>
      <c r="BC15">
        <f t="shared" si="43"/>
        <v>99.763999999999996</v>
      </c>
      <c r="BE15">
        <f t="shared" si="6"/>
        <v>0.8651964047936086</v>
      </c>
      <c r="BF15">
        <f t="shared" si="7"/>
        <v>2.1410863195853056E-3</v>
      </c>
      <c r="BG15">
        <f t="shared" si="8"/>
        <v>9.413495488426836E-2</v>
      </c>
      <c r="BH15">
        <f t="shared" si="9"/>
        <v>5.7109020330284883E-3</v>
      </c>
      <c r="BI15">
        <f t="shared" si="10"/>
        <v>4.6837592561661381E-2</v>
      </c>
      <c r="BJ15">
        <f t="shared" si="11"/>
        <v>0</v>
      </c>
      <c r="BK15">
        <f t="shared" si="12"/>
        <v>0.41486785561874134</v>
      </c>
      <c r="BL15">
        <f t="shared" si="13"/>
        <v>0.38931904831536418</v>
      </c>
      <c r="BM15">
        <f t="shared" si="14"/>
        <v>9.0220391500111369E-4</v>
      </c>
      <c r="BN15">
        <f t="shared" si="15"/>
        <v>4.4180965233596811E-4</v>
      </c>
      <c r="BO15">
        <f t="shared" si="44"/>
        <v>1.1745932890064198E-2</v>
      </c>
      <c r="BP15">
        <f t="shared" si="45"/>
        <v>0</v>
      </c>
      <c r="BQ15">
        <f t="shared" si="46"/>
        <v>1.8312977909836587</v>
      </c>
      <c r="BR15">
        <f t="shared" si="16"/>
        <v>2.1876371023193992</v>
      </c>
    </row>
    <row r="16" spans="1:70" x14ac:dyDescent="0.15">
      <c r="A16" t="s">
        <v>191</v>
      </c>
      <c r="B16" t="s">
        <v>87</v>
      </c>
      <c r="C16">
        <v>469</v>
      </c>
      <c r="D16" s="27">
        <f t="shared" si="17"/>
        <v>170.11471178663609</v>
      </c>
      <c r="E16" s="1">
        <v>51.581000000000003</v>
      </c>
      <c r="F16" s="1">
        <v>0.17699999999999999</v>
      </c>
      <c r="G16" s="1">
        <v>4.9169999999999998</v>
      </c>
      <c r="H16" s="1">
        <v>0.39900000000000002</v>
      </c>
      <c r="I16" s="1">
        <v>3.4119999999999999</v>
      </c>
      <c r="J16" s="1">
        <v>16.678000000000001</v>
      </c>
      <c r="K16" s="1">
        <v>21.832999999999998</v>
      </c>
      <c r="L16" s="1">
        <v>0.108</v>
      </c>
      <c r="M16" s="1">
        <v>4.5999999999999999E-2</v>
      </c>
      <c r="N16" s="1">
        <v>0.36399999999999999</v>
      </c>
      <c r="P16">
        <f t="shared" si="18"/>
        <v>99.515000000000015</v>
      </c>
      <c r="W16" s="5">
        <v>12</v>
      </c>
      <c r="X16" s="5">
        <v>4</v>
      </c>
      <c r="Y16" s="15">
        <v>0</v>
      </c>
      <c r="AA16" s="14">
        <f t="shared" si="19"/>
        <v>1.8850333986038823</v>
      </c>
      <c r="AB16" s="14">
        <f t="shared" si="20"/>
        <v>4.8659825631386594E-3</v>
      </c>
      <c r="AC16" s="14">
        <f t="shared" si="21"/>
        <v>0.21176763815398836</v>
      </c>
      <c r="AD16" s="14">
        <f t="shared" si="22"/>
        <v>1.152781749257703E-2</v>
      </c>
      <c r="AE16" s="14">
        <f t="shared" si="23"/>
        <v>0</v>
      </c>
      <c r="AF16" s="14">
        <f t="shared" si="24"/>
        <v>0.10427440828941373</v>
      </c>
      <c r="AG16" s="14">
        <f t="shared" si="25"/>
        <v>0.90855395863733079</v>
      </c>
      <c r="AH16" s="14">
        <f t="shared" si="26"/>
        <v>0.85483985304916987</v>
      </c>
      <c r="AI16" s="14">
        <f t="shared" si="27"/>
        <v>3.3427793036607547E-3</v>
      </c>
      <c r="AJ16" s="14">
        <f t="shared" si="28"/>
        <v>1.3521918293965666E-3</v>
      </c>
      <c r="AK16" s="14">
        <f t="shared" si="29"/>
        <v>2.5789726174279146E-2</v>
      </c>
      <c r="AL16" s="14">
        <f t="shared" si="30"/>
        <v>0</v>
      </c>
      <c r="AM16" s="14">
        <f t="shared" si="31"/>
        <v>4.0113477540968372</v>
      </c>
      <c r="AN16" s="14">
        <f t="shared" si="32"/>
        <v>0.89704631930302592</v>
      </c>
      <c r="AO16" s="11">
        <f t="shared" si="2"/>
        <v>0</v>
      </c>
      <c r="AQ16">
        <f t="shared" si="33"/>
        <v>51.581000000000003</v>
      </c>
      <c r="AR16">
        <f t="shared" si="34"/>
        <v>0.17699999999999999</v>
      </c>
      <c r="AS16">
        <f t="shared" si="35"/>
        <v>4.9169999999999998</v>
      </c>
      <c r="AT16">
        <f t="shared" si="36"/>
        <v>0.39900000000000002</v>
      </c>
      <c r="AU16">
        <f t="shared" si="3"/>
        <v>0</v>
      </c>
      <c r="AV16">
        <f t="shared" si="4"/>
        <v>3.4119999999999999</v>
      </c>
      <c r="AW16">
        <f t="shared" si="37"/>
        <v>16.678000000000001</v>
      </c>
      <c r="AX16">
        <f t="shared" si="38"/>
        <v>21.832999999999998</v>
      </c>
      <c r="AY16">
        <f t="shared" si="39"/>
        <v>0.108</v>
      </c>
      <c r="AZ16">
        <f t="shared" si="40"/>
        <v>4.5999999999999999E-2</v>
      </c>
      <c r="BA16">
        <f t="shared" si="41"/>
        <v>0.36399999999999999</v>
      </c>
      <c r="BB16">
        <f t="shared" si="42"/>
        <v>0</v>
      </c>
      <c r="BC16">
        <f t="shared" si="43"/>
        <v>99.515000000000015</v>
      </c>
      <c r="BE16">
        <f t="shared" si="6"/>
        <v>0.85853861517976038</v>
      </c>
      <c r="BF16">
        <f t="shared" si="7"/>
        <v>2.2162121553602281E-3</v>
      </c>
      <c r="BG16">
        <f t="shared" si="8"/>
        <v>9.6449588073754422E-2</v>
      </c>
      <c r="BH16">
        <f t="shared" si="9"/>
        <v>5.2503454174616755E-3</v>
      </c>
      <c r="BI16">
        <f t="shared" si="10"/>
        <v>4.7491787762374033E-2</v>
      </c>
      <c r="BJ16">
        <f t="shared" si="11"/>
        <v>0</v>
      </c>
      <c r="BK16">
        <f t="shared" si="12"/>
        <v>0.41380097458342019</v>
      </c>
      <c r="BL16">
        <f t="shared" si="13"/>
        <v>0.38933688081116458</v>
      </c>
      <c r="BM16">
        <f t="shared" si="14"/>
        <v>1.5224691065643793E-3</v>
      </c>
      <c r="BN16">
        <f t="shared" si="15"/>
        <v>6.1585587901377367E-4</v>
      </c>
      <c r="BO16">
        <f t="shared" si="44"/>
        <v>1.1745932890064198E-2</v>
      </c>
      <c r="BP16">
        <f t="shared" si="45"/>
        <v>0</v>
      </c>
      <c r="BQ16">
        <f t="shared" si="46"/>
        <v>1.8269686618589376</v>
      </c>
      <c r="BR16">
        <f t="shared" si="16"/>
        <v>2.1956303016250409</v>
      </c>
    </row>
    <row r="17" spans="1:70" x14ac:dyDescent="0.15">
      <c r="A17" t="s">
        <v>191</v>
      </c>
      <c r="B17" t="s">
        <v>88</v>
      </c>
      <c r="C17">
        <v>470</v>
      </c>
      <c r="D17" s="27">
        <f t="shared" si="17"/>
        <v>184.29093776885577</v>
      </c>
      <c r="E17" s="1">
        <v>51.506999999999998</v>
      </c>
      <c r="F17" s="1">
        <v>0.23200000000000001</v>
      </c>
      <c r="G17" s="1">
        <v>5.2309999999999999</v>
      </c>
      <c r="H17" s="1">
        <v>0.46800000000000003</v>
      </c>
      <c r="I17" s="1">
        <v>3.4369999999999998</v>
      </c>
      <c r="J17" s="1">
        <v>16.838000000000001</v>
      </c>
      <c r="K17" s="1">
        <v>21.81</v>
      </c>
      <c r="L17" s="1">
        <v>0.161</v>
      </c>
      <c r="M17" s="1">
        <v>2.3E-2</v>
      </c>
      <c r="N17" s="1">
        <v>0.36799999999999999</v>
      </c>
      <c r="P17">
        <f t="shared" si="18"/>
        <v>100.07499999999999</v>
      </c>
      <c r="W17" s="5">
        <v>12</v>
      </c>
      <c r="X17" s="5">
        <v>4</v>
      </c>
      <c r="Y17" s="15">
        <v>0</v>
      </c>
      <c r="AA17" s="14">
        <f t="shared" si="19"/>
        <v>1.872785142691443</v>
      </c>
      <c r="AB17" s="14">
        <f t="shared" si="20"/>
        <v>6.3456728014534818E-3</v>
      </c>
      <c r="AC17" s="14">
        <f t="shared" si="21"/>
        <v>0.22414884887408373</v>
      </c>
      <c r="AD17" s="14">
        <f t="shared" si="22"/>
        <v>1.345279293860608E-2</v>
      </c>
      <c r="AE17" s="14">
        <f t="shared" si="23"/>
        <v>0</v>
      </c>
      <c r="AF17" s="14">
        <f t="shared" si="24"/>
        <v>0.10450586202538197</v>
      </c>
      <c r="AG17" s="14">
        <f t="shared" si="25"/>
        <v>0.91261934177604143</v>
      </c>
      <c r="AH17" s="14">
        <f t="shared" si="26"/>
        <v>0.84960961756513109</v>
      </c>
      <c r="AI17" s="14">
        <f t="shared" si="27"/>
        <v>4.9579510352220149E-3</v>
      </c>
      <c r="AJ17" s="14">
        <f t="shared" si="28"/>
        <v>6.7266792547217801E-4</v>
      </c>
      <c r="AK17" s="14">
        <f t="shared" si="29"/>
        <v>2.594093193584697E-2</v>
      </c>
      <c r="AL17" s="14">
        <f t="shared" si="30"/>
        <v>0</v>
      </c>
      <c r="AM17" s="14">
        <f t="shared" si="31"/>
        <v>4.0150388295686819</v>
      </c>
      <c r="AN17" s="14">
        <f t="shared" si="32"/>
        <v>0.89725368948208173</v>
      </c>
      <c r="AO17" s="11">
        <f t="shared" si="2"/>
        <v>0</v>
      </c>
      <c r="AQ17">
        <f t="shared" si="33"/>
        <v>51.506999999999998</v>
      </c>
      <c r="AR17">
        <f t="shared" si="34"/>
        <v>0.23200000000000001</v>
      </c>
      <c r="AS17">
        <f t="shared" si="35"/>
        <v>5.2309999999999999</v>
      </c>
      <c r="AT17">
        <f t="shared" si="36"/>
        <v>0.46800000000000003</v>
      </c>
      <c r="AU17">
        <f t="shared" si="3"/>
        <v>0</v>
      </c>
      <c r="AV17">
        <f t="shared" si="4"/>
        <v>3.4369999999999998</v>
      </c>
      <c r="AW17">
        <f t="shared" si="37"/>
        <v>16.838000000000001</v>
      </c>
      <c r="AX17">
        <f t="shared" si="38"/>
        <v>21.81</v>
      </c>
      <c r="AY17">
        <f t="shared" si="39"/>
        <v>0.161</v>
      </c>
      <c r="AZ17">
        <f t="shared" si="40"/>
        <v>2.3E-2</v>
      </c>
      <c r="BA17">
        <f t="shared" si="41"/>
        <v>0.36799999999999999</v>
      </c>
      <c r="BB17">
        <f t="shared" si="42"/>
        <v>0</v>
      </c>
      <c r="BC17">
        <f t="shared" si="43"/>
        <v>100.07499999999999</v>
      </c>
      <c r="BE17">
        <f t="shared" si="6"/>
        <v>0.85730692410119835</v>
      </c>
      <c r="BF17">
        <f t="shared" si="7"/>
        <v>2.9048656499636892E-3</v>
      </c>
      <c r="BG17">
        <f t="shared" si="8"/>
        <v>0.10260886622204786</v>
      </c>
      <c r="BH17">
        <f t="shared" si="9"/>
        <v>6.1582998881505365E-3</v>
      </c>
      <c r="BI17">
        <f t="shared" si="10"/>
        <v>4.7839763932965872E-2</v>
      </c>
      <c r="BJ17">
        <f t="shared" si="11"/>
        <v>0</v>
      </c>
      <c r="BK17">
        <f t="shared" si="12"/>
        <v>0.41777076448228978</v>
      </c>
      <c r="BL17">
        <f t="shared" si="13"/>
        <v>0.3889267334077543</v>
      </c>
      <c r="BM17">
        <f t="shared" si="14"/>
        <v>2.2696067236746766E-3</v>
      </c>
      <c r="BN17">
        <f t="shared" si="15"/>
        <v>3.0792793950688683E-4</v>
      </c>
      <c r="BO17">
        <f t="shared" si="44"/>
        <v>1.18750090756693E-2</v>
      </c>
      <c r="BP17">
        <f t="shared" si="45"/>
        <v>0</v>
      </c>
      <c r="BQ17">
        <f t="shared" si="46"/>
        <v>1.8379687614232212</v>
      </c>
      <c r="BR17">
        <f t="shared" si="16"/>
        <v>2.1844978619003612</v>
      </c>
    </row>
    <row r="18" spans="1:70" x14ac:dyDescent="0.15">
      <c r="A18" t="s">
        <v>192</v>
      </c>
      <c r="B18" t="s">
        <v>89</v>
      </c>
      <c r="C18">
        <v>471</v>
      </c>
      <c r="D18" s="27">
        <f t="shared" si="17"/>
        <v>198.46716375107545</v>
      </c>
      <c r="E18" s="1">
        <v>42.892000000000003</v>
      </c>
      <c r="F18" s="1">
        <v>0.78300000000000003</v>
      </c>
      <c r="G18" s="1">
        <v>15.417999999999999</v>
      </c>
      <c r="H18" s="1">
        <v>0.90800000000000003</v>
      </c>
      <c r="I18" s="1">
        <v>4.617</v>
      </c>
      <c r="J18" s="1">
        <v>17.812000000000001</v>
      </c>
      <c r="K18" s="1">
        <v>11.519</v>
      </c>
      <c r="L18" s="1">
        <v>6.4000000000000001E-2</v>
      </c>
      <c r="M18" s="1">
        <v>0.1</v>
      </c>
      <c r="N18" s="1">
        <v>2.548</v>
      </c>
      <c r="P18">
        <f t="shared" si="18"/>
        <v>96.661000000000001</v>
      </c>
      <c r="W18" s="5">
        <v>12</v>
      </c>
      <c r="X18" s="5">
        <v>4</v>
      </c>
      <c r="Y18" s="15">
        <v>0</v>
      </c>
      <c r="AA18" s="14">
        <f t="shared" si="19"/>
        <v>1.6019188797791362</v>
      </c>
      <c r="AB18" s="14">
        <f t="shared" si="20"/>
        <v>2.1998545891169084E-2</v>
      </c>
      <c r="AC18" s="14">
        <f t="shared" si="21"/>
        <v>0.67861328395654341</v>
      </c>
      <c r="AD18" s="14">
        <f t="shared" si="22"/>
        <v>2.6809886522225355E-2</v>
      </c>
      <c r="AE18" s="14">
        <f t="shared" si="23"/>
        <v>0</v>
      </c>
      <c r="AF18" s="14">
        <f t="shared" si="24"/>
        <v>0.14419942111675049</v>
      </c>
      <c r="AG18" s="14">
        <f t="shared" si="25"/>
        <v>0.99164076726554373</v>
      </c>
      <c r="AH18" s="14">
        <f t="shared" si="26"/>
        <v>0.46091522631716914</v>
      </c>
      <c r="AI18" s="14">
        <f t="shared" si="27"/>
        <v>2.0244117711891297E-3</v>
      </c>
      <c r="AJ18" s="14">
        <f t="shared" si="28"/>
        <v>3.0041070637320416E-3</v>
      </c>
      <c r="AK18" s="14">
        <f t="shared" si="29"/>
        <v>0.18449291881370208</v>
      </c>
      <c r="AL18" s="14">
        <f t="shared" si="30"/>
        <v>0</v>
      </c>
      <c r="AM18" s="14">
        <f t="shared" si="31"/>
        <v>4.1156174484971606</v>
      </c>
      <c r="AN18" s="14">
        <f t="shared" si="32"/>
        <v>0.87304603007389214</v>
      </c>
      <c r="AO18" s="11">
        <f t="shared" si="2"/>
        <v>0</v>
      </c>
      <c r="AQ18">
        <f t="shared" si="33"/>
        <v>42.892000000000003</v>
      </c>
      <c r="AR18">
        <f t="shared" si="34"/>
        <v>0.78300000000000003</v>
      </c>
      <c r="AS18">
        <f t="shared" si="35"/>
        <v>15.417999999999999</v>
      </c>
      <c r="AT18">
        <f t="shared" si="36"/>
        <v>0.90800000000000003</v>
      </c>
      <c r="AU18">
        <f t="shared" si="3"/>
        <v>0</v>
      </c>
      <c r="AV18">
        <f t="shared" si="4"/>
        <v>4.617</v>
      </c>
      <c r="AW18">
        <f t="shared" si="37"/>
        <v>17.812000000000001</v>
      </c>
      <c r="AX18">
        <f t="shared" si="38"/>
        <v>11.519</v>
      </c>
      <c r="AY18">
        <f t="shared" si="39"/>
        <v>6.4000000000000001E-2</v>
      </c>
      <c r="AZ18">
        <f t="shared" si="40"/>
        <v>0.1</v>
      </c>
      <c r="BA18">
        <f t="shared" si="41"/>
        <v>2.548</v>
      </c>
      <c r="BB18">
        <f t="shared" si="42"/>
        <v>0</v>
      </c>
      <c r="BC18">
        <f t="shared" si="43"/>
        <v>96.661000000000001</v>
      </c>
      <c r="BE18">
        <f t="shared" si="6"/>
        <v>0.71391478029294286</v>
      </c>
      <c r="BF18">
        <f t="shared" si="7"/>
        <v>9.8039215686274508E-3</v>
      </c>
      <c r="BG18">
        <f t="shared" si="8"/>
        <v>0.30243232640251078</v>
      </c>
      <c r="BH18">
        <f t="shared" si="9"/>
        <v>1.1948154483847621E-2</v>
      </c>
      <c r="BI18">
        <f t="shared" si="10"/>
        <v>6.4264239184900623E-2</v>
      </c>
      <c r="BJ18">
        <f t="shared" si="11"/>
        <v>0</v>
      </c>
      <c r="BK18">
        <f t="shared" si="12"/>
        <v>0.44193686049165848</v>
      </c>
      <c r="BL18">
        <f t="shared" si="13"/>
        <v>0.20541251912535174</v>
      </c>
      <c r="BM18">
        <f t="shared" si="14"/>
        <v>9.0220391500111369E-4</v>
      </c>
      <c r="BN18">
        <f t="shared" si="15"/>
        <v>1.3388171282908124E-3</v>
      </c>
      <c r="BO18">
        <f t="shared" si="44"/>
        <v>8.2221530230449397E-2</v>
      </c>
      <c r="BP18">
        <f t="shared" si="45"/>
        <v>0</v>
      </c>
      <c r="BQ18">
        <f t="shared" si="46"/>
        <v>1.8341753528235809</v>
      </c>
      <c r="BR18">
        <f t="shared" si="16"/>
        <v>2.2438516808992466</v>
      </c>
    </row>
    <row r="19" spans="1:70" x14ac:dyDescent="0.15">
      <c r="A19" t="s">
        <v>192</v>
      </c>
      <c r="B19" t="s">
        <v>90</v>
      </c>
      <c r="C19">
        <v>472</v>
      </c>
      <c r="D19" s="27">
        <f t="shared" si="17"/>
        <v>212.64338973329512</v>
      </c>
      <c r="E19" s="1">
        <v>43.368000000000002</v>
      </c>
      <c r="F19" s="1">
        <v>0.71199999999999997</v>
      </c>
      <c r="G19" s="1">
        <v>14.699</v>
      </c>
      <c r="H19" s="1">
        <v>0.877</v>
      </c>
      <c r="I19" s="1">
        <v>4.4790000000000001</v>
      </c>
      <c r="J19" s="1">
        <v>18.006</v>
      </c>
      <c r="K19" s="1">
        <v>11.545999999999999</v>
      </c>
      <c r="L19" s="1">
        <v>1.6E-2</v>
      </c>
      <c r="M19" s="1">
        <v>8.8999999999999996E-2</v>
      </c>
      <c r="N19" s="1">
        <v>2.44</v>
      </c>
      <c r="P19">
        <f t="shared" si="18"/>
        <v>96.232000000000014</v>
      </c>
      <c r="W19" s="5">
        <v>12</v>
      </c>
      <c r="X19" s="5">
        <v>4</v>
      </c>
      <c r="Y19" s="15">
        <v>0</v>
      </c>
      <c r="AA19" s="14">
        <f t="shared" si="19"/>
        <v>1.6238819199428014</v>
      </c>
      <c r="AB19" s="14">
        <f t="shared" si="20"/>
        <v>2.0055478860878523E-2</v>
      </c>
      <c r="AC19" s="14">
        <f t="shared" si="21"/>
        <v>0.64863881703053528</v>
      </c>
      <c r="AD19" s="14">
        <f t="shared" si="22"/>
        <v>2.5961486176915551E-2</v>
      </c>
      <c r="AE19" s="14">
        <f t="shared" si="23"/>
        <v>0</v>
      </c>
      <c r="AF19" s="14">
        <f t="shared" si="24"/>
        <v>0.14025086047458316</v>
      </c>
      <c r="AG19" s="14">
        <f t="shared" si="25"/>
        <v>1.0050317034662863</v>
      </c>
      <c r="AH19" s="14">
        <f t="shared" si="26"/>
        <v>0.463189450855504</v>
      </c>
      <c r="AI19" s="14">
        <f t="shared" si="27"/>
        <v>5.0741078301033585E-4</v>
      </c>
      <c r="AJ19" s="14">
        <f t="shared" si="28"/>
        <v>2.6805643828838321E-3</v>
      </c>
      <c r="AK19" s="14">
        <f t="shared" si="29"/>
        <v>0.17712951523839249</v>
      </c>
      <c r="AL19" s="14">
        <f t="shared" si="30"/>
        <v>0</v>
      </c>
      <c r="AM19" s="14">
        <f t="shared" si="31"/>
        <v>4.1073272072117906</v>
      </c>
      <c r="AN19" s="14">
        <f t="shared" si="32"/>
        <v>0.87754038619780805</v>
      </c>
      <c r="AO19" s="11">
        <f t="shared" si="2"/>
        <v>0</v>
      </c>
      <c r="AQ19">
        <f t="shared" si="33"/>
        <v>43.368000000000002</v>
      </c>
      <c r="AR19">
        <f t="shared" si="34"/>
        <v>0.71199999999999997</v>
      </c>
      <c r="AS19">
        <f t="shared" si="35"/>
        <v>14.699</v>
      </c>
      <c r="AT19">
        <f t="shared" si="36"/>
        <v>0.877</v>
      </c>
      <c r="AU19">
        <f t="shared" si="3"/>
        <v>0</v>
      </c>
      <c r="AV19">
        <f t="shared" si="4"/>
        <v>4.4790000000000001</v>
      </c>
      <c r="AW19">
        <f t="shared" si="37"/>
        <v>18.006</v>
      </c>
      <c r="AX19">
        <f t="shared" si="38"/>
        <v>11.545999999999999</v>
      </c>
      <c r="AY19">
        <f t="shared" si="39"/>
        <v>1.6E-2</v>
      </c>
      <c r="AZ19">
        <f t="shared" si="40"/>
        <v>8.8999999999999996E-2</v>
      </c>
      <c r="BA19">
        <f t="shared" si="41"/>
        <v>2.44</v>
      </c>
      <c r="BB19">
        <f t="shared" si="42"/>
        <v>0</v>
      </c>
      <c r="BC19">
        <f t="shared" si="43"/>
        <v>96.232000000000014</v>
      </c>
      <c r="BE19">
        <f t="shared" si="6"/>
        <v>0.7218375499334222</v>
      </c>
      <c r="BF19">
        <f t="shared" si="7"/>
        <v>8.9149325119575289E-3</v>
      </c>
      <c r="BG19">
        <f t="shared" si="8"/>
        <v>0.28832875637504907</v>
      </c>
      <c r="BH19">
        <f t="shared" si="9"/>
        <v>1.1540232910059872E-2</v>
      </c>
      <c r="BI19">
        <f t="shared" si="10"/>
        <v>6.2343410723233676E-2</v>
      </c>
      <c r="BJ19">
        <f t="shared" si="11"/>
        <v>0</v>
      </c>
      <c r="BK19">
        <f t="shared" si="12"/>
        <v>0.44675023074403786</v>
      </c>
      <c r="BL19">
        <f t="shared" si="13"/>
        <v>0.20589399651196383</v>
      </c>
      <c r="BM19">
        <f t="shared" si="14"/>
        <v>2.2555097875027842E-4</v>
      </c>
      <c r="BN19">
        <f t="shared" si="15"/>
        <v>1.191547244178823E-3</v>
      </c>
      <c r="BO19">
        <f t="shared" si="44"/>
        <v>7.8736473219111661E-2</v>
      </c>
      <c r="BP19">
        <f t="shared" si="45"/>
        <v>0</v>
      </c>
      <c r="BQ19">
        <f t="shared" si="46"/>
        <v>1.8257626811517647</v>
      </c>
      <c r="BR19">
        <f t="shared" si="16"/>
        <v>2.2496501049198372</v>
      </c>
    </row>
    <row r="20" spans="1:70" x14ac:dyDescent="0.15">
      <c r="A20" t="s">
        <v>192</v>
      </c>
      <c r="B20" t="s">
        <v>91</v>
      </c>
      <c r="C20">
        <v>473</v>
      </c>
      <c r="D20" s="27">
        <f t="shared" si="17"/>
        <v>226.8196157155148</v>
      </c>
      <c r="E20" s="1">
        <v>44.01</v>
      </c>
      <c r="F20" s="1">
        <v>0.628</v>
      </c>
      <c r="G20" s="1">
        <v>14.141</v>
      </c>
      <c r="H20" s="1">
        <v>0.86699999999999999</v>
      </c>
      <c r="I20" s="1">
        <v>4.3129999999999997</v>
      </c>
      <c r="J20" s="1">
        <v>18.402000000000001</v>
      </c>
      <c r="K20" s="1">
        <v>11.465</v>
      </c>
      <c r="L20" s="1">
        <v>9.6000000000000002E-2</v>
      </c>
      <c r="M20" s="1">
        <v>0.11</v>
      </c>
      <c r="N20" s="1">
        <v>2.4670000000000001</v>
      </c>
      <c r="P20">
        <f t="shared" si="18"/>
        <v>96.498999999999995</v>
      </c>
      <c r="W20" s="5">
        <v>12</v>
      </c>
      <c r="X20" s="5">
        <v>4</v>
      </c>
      <c r="Y20" s="15">
        <v>0</v>
      </c>
      <c r="AA20" s="14">
        <f t="shared" si="19"/>
        <v>1.6414177069966041</v>
      </c>
      <c r="AB20" s="14">
        <f t="shared" si="20"/>
        <v>1.7619573005538521E-2</v>
      </c>
      <c r="AC20" s="14">
        <f t="shared" si="21"/>
        <v>0.62155270477416102</v>
      </c>
      <c r="AD20" s="14">
        <f t="shared" si="22"/>
        <v>2.5564172988910065E-2</v>
      </c>
      <c r="AE20" s="14">
        <f t="shared" si="23"/>
        <v>0</v>
      </c>
      <c r="AF20" s="14">
        <f t="shared" si="24"/>
        <v>0.13451992716723649</v>
      </c>
      <c r="AG20" s="14">
        <f t="shared" si="25"/>
        <v>1.0230815095287904</v>
      </c>
      <c r="AH20" s="14">
        <f t="shared" si="26"/>
        <v>0.45812485975298023</v>
      </c>
      <c r="AI20" s="14">
        <f t="shared" si="27"/>
        <v>3.0324499101152549E-3</v>
      </c>
      <c r="AJ20" s="14">
        <f t="shared" si="28"/>
        <v>3.2999823315075054E-3</v>
      </c>
      <c r="AK20" s="14">
        <f t="shared" si="29"/>
        <v>0.17838278932095875</v>
      </c>
      <c r="AL20" s="14">
        <f t="shared" si="30"/>
        <v>0</v>
      </c>
      <c r="AM20" s="14">
        <f t="shared" si="31"/>
        <v>4.1065956757768012</v>
      </c>
      <c r="AN20" s="14">
        <f t="shared" si="32"/>
        <v>0.88379426380881387</v>
      </c>
      <c r="AO20" s="11">
        <f t="shared" si="2"/>
        <v>0</v>
      </c>
      <c r="AQ20">
        <f t="shared" si="33"/>
        <v>44.01</v>
      </c>
      <c r="AR20">
        <f t="shared" si="34"/>
        <v>0.628</v>
      </c>
      <c r="AS20">
        <f t="shared" si="35"/>
        <v>14.141</v>
      </c>
      <c r="AT20">
        <f t="shared" si="36"/>
        <v>0.86699999999999999</v>
      </c>
      <c r="AU20">
        <f t="shared" si="3"/>
        <v>0</v>
      </c>
      <c r="AV20">
        <f t="shared" si="4"/>
        <v>4.3129999999999997</v>
      </c>
      <c r="AW20">
        <f t="shared" si="37"/>
        <v>18.402000000000001</v>
      </c>
      <c r="AX20">
        <f t="shared" si="38"/>
        <v>11.465</v>
      </c>
      <c r="AY20">
        <f t="shared" si="39"/>
        <v>9.6000000000000002E-2</v>
      </c>
      <c r="AZ20">
        <f t="shared" si="40"/>
        <v>0.11</v>
      </c>
      <c r="BA20">
        <f t="shared" si="41"/>
        <v>2.4670000000000001</v>
      </c>
      <c r="BB20">
        <f t="shared" si="42"/>
        <v>0</v>
      </c>
      <c r="BC20">
        <f t="shared" si="43"/>
        <v>96.498999999999995</v>
      </c>
      <c r="BE20">
        <f t="shared" si="6"/>
        <v>0.73252330226364848</v>
      </c>
      <c r="BF20">
        <f t="shared" si="7"/>
        <v>7.8631708111086066E-3</v>
      </c>
      <c r="BG20">
        <f t="shared" si="8"/>
        <v>0.27738328756375052</v>
      </c>
      <c r="BH20">
        <f t="shared" si="9"/>
        <v>1.1408645305612211E-2</v>
      </c>
      <c r="BI20">
        <f t="shared" si="10"/>
        <v>6.003284895050387E-2</v>
      </c>
      <c r="BJ20">
        <f t="shared" si="11"/>
        <v>0</v>
      </c>
      <c r="BK20">
        <f t="shared" si="12"/>
        <v>0.45657546074374017</v>
      </c>
      <c r="BL20">
        <f t="shared" si="13"/>
        <v>0.20444956435212761</v>
      </c>
      <c r="BM20">
        <f t="shared" si="14"/>
        <v>1.3533058725016705E-3</v>
      </c>
      <c r="BN20">
        <f t="shared" si="15"/>
        <v>1.4726988411198937E-3</v>
      </c>
      <c r="BO20">
        <f t="shared" si="44"/>
        <v>7.9607737471946091E-2</v>
      </c>
      <c r="BP20">
        <f t="shared" si="45"/>
        <v>0</v>
      </c>
      <c r="BQ20">
        <f t="shared" si="46"/>
        <v>1.8326700221760595</v>
      </c>
      <c r="BR20">
        <f t="shared" si="16"/>
        <v>2.2407720026438529</v>
      </c>
    </row>
    <row r="21" spans="1:70" x14ac:dyDescent="0.15">
      <c r="A21" t="s">
        <v>192</v>
      </c>
      <c r="B21" t="s">
        <v>92</v>
      </c>
      <c r="C21">
        <v>474</v>
      </c>
      <c r="D21" s="27">
        <f t="shared" si="17"/>
        <v>240.99584169773448</v>
      </c>
      <c r="E21" s="1">
        <v>44.459000000000003</v>
      </c>
      <c r="F21" s="1">
        <v>0.64800000000000002</v>
      </c>
      <c r="G21" s="1">
        <v>13.852</v>
      </c>
      <c r="H21" s="1">
        <v>0.93899999999999995</v>
      </c>
      <c r="I21" s="1">
        <v>4.3890000000000002</v>
      </c>
      <c r="J21" s="1">
        <v>18.515999999999998</v>
      </c>
      <c r="K21" s="1">
        <v>11.37</v>
      </c>
      <c r="L21" s="1">
        <v>1.6E-2</v>
      </c>
      <c r="M21" s="1">
        <v>0.13800000000000001</v>
      </c>
      <c r="N21" s="1">
        <v>2.5470000000000002</v>
      </c>
      <c r="P21">
        <f t="shared" si="18"/>
        <v>96.874000000000009</v>
      </c>
      <c r="W21" s="5">
        <v>12</v>
      </c>
      <c r="X21" s="5">
        <v>4</v>
      </c>
      <c r="Y21" s="15">
        <v>0</v>
      </c>
      <c r="AA21" s="14">
        <f t="shared" si="19"/>
        <v>1.6513211647565245</v>
      </c>
      <c r="AB21" s="14">
        <f t="shared" si="20"/>
        <v>1.8105680535814132E-2</v>
      </c>
      <c r="AC21" s="14">
        <f t="shared" si="21"/>
        <v>0.6063375058041095</v>
      </c>
      <c r="AD21" s="14">
        <f t="shared" si="22"/>
        <v>2.7572894181863369E-2</v>
      </c>
      <c r="AE21" s="14">
        <f t="shared" si="23"/>
        <v>0</v>
      </c>
      <c r="AF21" s="14">
        <f t="shared" si="24"/>
        <v>0.1363254242272921</v>
      </c>
      <c r="AG21" s="14">
        <f t="shared" si="25"/>
        <v>1.0251714262894327</v>
      </c>
      <c r="AH21" s="14">
        <f t="shared" si="26"/>
        <v>0.45245394192784388</v>
      </c>
      <c r="AI21" s="14">
        <f t="shared" si="27"/>
        <v>5.0332267628395554E-4</v>
      </c>
      <c r="AJ21" s="14">
        <f t="shared" si="28"/>
        <v>4.1228936041143808E-3</v>
      </c>
      <c r="AK21" s="14">
        <f t="shared" si="29"/>
        <v>0.1834074014227928</v>
      </c>
      <c r="AL21" s="14">
        <f t="shared" si="30"/>
        <v>0</v>
      </c>
      <c r="AM21" s="14">
        <f t="shared" si="31"/>
        <v>4.1053216554260716</v>
      </c>
      <c r="AN21" s="14">
        <f t="shared" si="32"/>
        <v>0.88262953604510952</v>
      </c>
      <c r="AO21" s="11">
        <f t="shared" si="2"/>
        <v>0</v>
      </c>
      <c r="AQ21">
        <f t="shared" si="33"/>
        <v>44.459000000000003</v>
      </c>
      <c r="AR21">
        <f t="shared" si="34"/>
        <v>0.64800000000000002</v>
      </c>
      <c r="AS21">
        <f t="shared" si="35"/>
        <v>13.852</v>
      </c>
      <c r="AT21">
        <f t="shared" si="36"/>
        <v>0.93899999999999995</v>
      </c>
      <c r="AU21">
        <f t="shared" si="3"/>
        <v>0</v>
      </c>
      <c r="AV21">
        <f t="shared" si="4"/>
        <v>4.3890000000000002</v>
      </c>
      <c r="AW21">
        <f t="shared" si="37"/>
        <v>18.515999999999998</v>
      </c>
      <c r="AX21">
        <f t="shared" si="38"/>
        <v>11.37</v>
      </c>
      <c r="AY21">
        <f t="shared" si="39"/>
        <v>1.6E-2</v>
      </c>
      <c r="AZ21">
        <f t="shared" si="40"/>
        <v>0.13800000000000001</v>
      </c>
      <c r="BA21">
        <f t="shared" si="41"/>
        <v>2.5470000000000002</v>
      </c>
      <c r="BB21">
        <f t="shared" si="42"/>
        <v>0</v>
      </c>
      <c r="BC21">
        <f t="shared" si="43"/>
        <v>96.874000000000009</v>
      </c>
      <c r="BE21">
        <f t="shared" si="6"/>
        <v>0.73999667110519318</v>
      </c>
      <c r="BF21">
        <f t="shared" si="7"/>
        <v>8.1135902636916835E-3</v>
      </c>
      <c r="BG21">
        <f t="shared" si="8"/>
        <v>0.27171439780306006</v>
      </c>
      <c r="BH21">
        <f t="shared" si="9"/>
        <v>1.2356076057635369E-2</v>
      </c>
      <c r="BI21">
        <f t="shared" si="10"/>
        <v>6.1090696509103065E-2</v>
      </c>
      <c r="BJ21">
        <f t="shared" si="11"/>
        <v>0</v>
      </c>
      <c r="BK21">
        <f t="shared" si="12"/>
        <v>0.45940393604668467</v>
      </c>
      <c r="BL21">
        <f t="shared" si="13"/>
        <v>0.20275547725108511</v>
      </c>
      <c r="BM21">
        <f t="shared" si="14"/>
        <v>2.2555097875027842E-4</v>
      </c>
      <c r="BN21">
        <f t="shared" si="15"/>
        <v>1.8475676370413212E-3</v>
      </c>
      <c r="BO21">
        <f t="shared" si="44"/>
        <v>8.2189261184048124E-2</v>
      </c>
      <c r="BP21">
        <f t="shared" si="45"/>
        <v>0</v>
      </c>
      <c r="BQ21">
        <f t="shared" si="46"/>
        <v>1.8396932248362927</v>
      </c>
      <c r="BR21">
        <f t="shared" si="16"/>
        <v>2.2315251260390916</v>
      </c>
    </row>
    <row r="22" spans="1:70" x14ac:dyDescent="0.15">
      <c r="A22" t="s">
        <v>192</v>
      </c>
      <c r="B22" t="s">
        <v>93</v>
      </c>
      <c r="C22">
        <v>475</v>
      </c>
      <c r="D22" s="27">
        <f t="shared" si="17"/>
        <v>255.17206767995415</v>
      </c>
      <c r="E22" s="1">
        <v>43.613999999999997</v>
      </c>
      <c r="F22" s="1">
        <v>0.67300000000000004</v>
      </c>
      <c r="G22" s="1">
        <v>14.239000000000001</v>
      </c>
      <c r="H22" s="1">
        <v>1.0049999999999999</v>
      </c>
      <c r="I22" s="1">
        <v>4.4589999999999996</v>
      </c>
      <c r="J22" s="1">
        <v>17.995999999999999</v>
      </c>
      <c r="K22" s="1">
        <v>11.416</v>
      </c>
      <c r="L22" s="1">
        <v>6.4000000000000001E-2</v>
      </c>
      <c r="M22" s="1">
        <v>0.151</v>
      </c>
      <c r="N22" s="1">
        <v>2.5409999999999999</v>
      </c>
      <c r="P22">
        <f t="shared" si="18"/>
        <v>96.157999999999973</v>
      </c>
      <c r="W22" s="5">
        <v>12</v>
      </c>
      <c r="X22" s="5">
        <v>4</v>
      </c>
      <c r="Y22" s="15">
        <v>0</v>
      </c>
      <c r="AA22" s="14">
        <f t="shared" si="19"/>
        <v>1.6352417015729133</v>
      </c>
      <c r="AB22" s="14">
        <f t="shared" si="20"/>
        <v>1.8981874121293915E-2</v>
      </c>
      <c r="AC22" s="14">
        <f t="shared" si="21"/>
        <v>0.6291665390936797</v>
      </c>
      <c r="AD22" s="14">
        <f t="shared" si="22"/>
        <v>2.9789759773710688E-2</v>
      </c>
      <c r="AE22" s="14">
        <f t="shared" si="23"/>
        <v>0</v>
      </c>
      <c r="AF22" s="14">
        <f t="shared" si="24"/>
        <v>0.13980829093854844</v>
      </c>
      <c r="AG22" s="14">
        <f t="shared" si="25"/>
        <v>1.0057950242653551</v>
      </c>
      <c r="AH22" s="14">
        <f t="shared" si="26"/>
        <v>0.45857676803987879</v>
      </c>
      <c r="AI22" s="14">
        <f t="shared" si="27"/>
        <v>2.0323133311583546E-3</v>
      </c>
      <c r="AJ22" s="14">
        <f t="shared" si="28"/>
        <v>4.5539070906003096E-3</v>
      </c>
      <c r="AK22" s="14">
        <f t="shared" si="29"/>
        <v>0.18470419328991794</v>
      </c>
      <c r="AL22" s="14">
        <f t="shared" si="30"/>
        <v>0</v>
      </c>
      <c r="AM22" s="14">
        <f t="shared" si="31"/>
        <v>4.1086503715170561</v>
      </c>
      <c r="AN22" s="14">
        <f t="shared" si="32"/>
        <v>0.87796099305660236</v>
      </c>
      <c r="AO22" s="11">
        <f t="shared" si="2"/>
        <v>0</v>
      </c>
      <c r="AQ22">
        <f t="shared" si="33"/>
        <v>43.613999999999997</v>
      </c>
      <c r="AR22">
        <f t="shared" si="34"/>
        <v>0.67300000000000004</v>
      </c>
      <c r="AS22">
        <f t="shared" si="35"/>
        <v>14.239000000000001</v>
      </c>
      <c r="AT22">
        <f t="shared" si="36"/>
        <v>1.0049999999999999</v>
      </c>
      <c r="AU22">
        <f t="shared" si="3"/>
        <v>0</v>
      </c>
      <c r="AV22">
        <f t="shared" si="4"/>
        <v>4.4589999999999996</v>
      </c>
      <c r="AW22">
        <f t="shared" si="37"/>
        <v>17.995999999999999</v>
      </c>
      <c r="AX22">
        <f t="shared" si="38"/>
        <v>11.416</v>
      </c>
      <c r="AY22">
        <f t="shared" si="39"/>
        <v>6.4000000000000001E-2</v>
      </c>
      <c r="AZ22">
        <f t="shared" si="40"/>
        <v>0.151</v>
      </c>
      <c r="BA22">
        <f t="shared" si="41"/>
        <v>2.5409999999999999</v>
      </c>
      <c r="BB22">
        <f t="shared" si="42"/>
        <v>0</v>
      </c>
      <c r="BC22">
        <f t="shared" si="43"/>
        <v>96.157999999999973</v>
      </c>
      <c r="BE22">
        <f t="shared" si="6"/>
        <v>0.72593209054593877</v>
      </c>
      <c r="BF22">
        <f t="shared" si="7"/>
        <v>8.4266145794205296E-3</v>
      </c>
      <c r="BG22">
        <f t="shared" si="8"/>
        <v>0.27930561004315418</v>
      </c>
      <c r="BH22">
        <f t="shared" si="9"/>
        <v>1.3224554246989931E-2</v>
      </c>
      <c r="BI22">
        <f t="shared" si="10"/>
        <v>6.2065029786760199E-2</v>
      </c>
      <c r="BJ22">
        <f t="shared" si="11"/>
        <v>0</v>
      </c>
      <c r="BK22">
        <f t="shared" si="12"/>
        <v>0.44650211887535846</v>
      </c>
      <c r="BL22">
        <f t="shared" si="13"/>
        <v>0.2035757720579057</v>
      </c>
      <c r="BM22">
        <f t="shared" si="14"/>
        <v>9.0220391500111369E-4</v>
      </c>
      <c r="BN22">
        <f t="shared" si="15"/>
        <v>2.0216138637191268E-3</v>
      </c>
      <c r="BO22">
        <f t="shared" si="44"/>
        <v>8.1995646905640457E-2</v>
      </c>
      <c r="BP22">
        <f t="shared" si="45"/>
        <v>0</v>
      </c>
      <c r="BQ22">
        <f t="shared" si="46"/>
        <v>1.8239512548198882</v>
      </c>
      <c r="BR22">
        <f t="shared" si="16"/>
        <v>2.2526097452767604</v>
      </c>
    </row>
    <row r="23" spans="1:70" x14ac:dyDescent="0.15">
      <c r="A23" t="s">
        <v>192</v>
      </c>
      <c r="B23" t="s">
        <v>94</v>
      </c>
      <c r="C23">
        <v>476</v>
      </c>
      <c r="D23" s="27">
        <f t="shared" si="17"/>
        <v>269.34829366217383</v>
      </c>
      <c r="E23" s="1">
        <v>43.128999999999998</v>
      </c>
      <c r="F23" s="1">
        <v>0.71399999999999997</v>
      </c>
      <c r="G23" s="1">
        <v>15.044</v>
      </c>
      <c r="H23" s="1">
        <v>1.056</v>
      </c>
      <c r="I23" s="1">
        <v>4.5620000000000003</v>
      </c>
      <c r="J23" s="1">
        <v>17.911000000000001</v>
      </c>
      <c r="K23" s="1">
        <v>11.569000000000001</v>
      </c>
      <c r="L23" s="1">
        <v>5.6000000000000001E-2</v>
      </c>
      <c r="M23" s="1">
        <v>0.158</v>
      </c>
      <c r="N23" s="1">
        <v>2.5339999999999998</v>
      </c>
      <c r="P23">
        <f t="shared" si="18"/>
        <v>96.733000000000004</v>
      </c>
      <c r="W23" s="5">
        <v>12</v>
      </c>
      <c r="X23" s="5">
        <v>4</v>
      </c>
      <c r="Y23" s="15">
        <v>0</v>
      </c>
      <c r="AA23" s="14">
        <f t="shared" si="19"/>
        <v>1.6101086863445413</v>
      </c>
      <c r="AB23" s="14">
        <f t="shared" si="20"/>
        <v>2.0051737304320374E-2</v>
      </c>
      <c r="AC23" s="14">
        <f t="shared" si="21"/>
        <v>0.66187994477624634</v>
      </c>
      <c r="AD23" s="14">
        <f t="shared" si="22"/>
        <v>3.1166973177939702E-2</v>
      </c>
      <c r="AE23" s="14">
        <f t="shared" si="23"/>
        <v>0</v>
      </c>
      <c r="AF23" s="14">
        <f t="shared" si="24"/>
        <v>0.14242312317749647</v>
      </c>
      <c r="AG23" s="14">
        <f t="shared" si="25"/>
        <v>0.99674278791810478</v>
      </c>
      <c r="AH23" s="14">
        <f t="shared" si="26"/>
        <v>0.46272576262730075</v>
      </c>
      <c r="AI23" s="14">
        <f t="shared" si="27"/>
        <v>1.7706327335687921E-3</v>
      </c>
      <c r="AJ23" s="14">
        <f t="shared" si="28"/>
        <v>4.744539593922785E-3</v>
      </c>
      <c r="AK23" s="14">
        <f t="shared" si="29"/>
        <v>0.1834038594412096</v>
      </c>
      <c r="AL23" s="14">
        <f t="shared" si="30"/>
        <v>0</v>
      </c>
      <c r="AM23" s="14">
        <f t="shared" si="31"/>
        <v>4.1150180470946509</v>
      </c>
      <c r="AN23" s="14">
        <f t="shared" si="32"/>
        <v>0.87497596110427855</v>
      </c>
      <c r="AO23" s="11">
        <f t="shared" si="2"/>
        <v>0</v>
      </c>
      <c r="AQ23">
        <f t="shared" si="33"/>
        <v>43.128999999999998</v>
      </c>
      <c r="AR23">
        <f t="shared" si="34"/>
        <v>0.71399999999999997</v>
      </c>
      <c r="AS23">
        <f t="shared" si="35"/>
        <v>15.044</v>
      </c>
      <c r="AT23">
        <f t="shared" si="36"/>
        <v>1.056</v>
      </c>
      <c r="AU23">
        <f t="shared" si="3"/>
        <v>0</v>
      </c>
      <c r="AV23">
        <f t="shared" si="4"/>
        <v>4.5620000000000003</v>
      </c>
      <c r="AW23">
        <f t="shared" si="37"/>
        <v>17.911000000000001</v>
      </c>
      <c r="AX23">
        <f t="shared" si="38"/>
        <v>11.569000000000001</v>
      </c>
      <c r="AY23">
        <f t="shared" si="39"/>
        <v>5.6000000000000001E-2</v>
      </c>
      <c r="AZ23">
        <f t="shared" si="40"/>
        <v>0.158</v>
      </c>
      <c r="BA23">
        <f t="shared" si="41"/>
        <v>2.5339999999999998</v>
      </c>
      <c r="BB23">
        <f t="shared" si="42"/>
        <v>0</v>
      </c>
      <c r="BC23">
        <f t="shared" si="43"/>
        <v>96.733000000000004</v>
      </c>
      <c r="BE23">
        <f t="shared" si="6"/>
        <v>0.71785952063914782</v>
      </c>
      <c r="BF23">
        <f t="shared" si="7"/>
        <v>8.9399744572158362E-3</v>
      </c>
      <c r="BG23">
        <f t="shared" si="8"/>
        <v>0.29509611612397019</v>
      </c>
      <c r="BH23">
        <f t="shared" si="9"/>
        <v>1.3895651029673004E-2</v>
      </c>
      <c r="BI23">
        <f t="shared" si="10"/>
        <v>6.349869160959859E-2</v>
      </c>
      <c r="BJ23">
        <f t="shared" si="11"/>
        <v>0</v>
      </c>
      <c r="BK23">
        <f t="shared" si="12"/>
        <v>0.44439316799158407</v>
      </c>
      <c r="BL23">
        <f t="shared" si="13"/>
        <v>0.20630414391537413</v>
      </c>
      <c r="BM23">
        <f t="shared" si="14"/>
        <v>7.8942842562597447E-4</v>
      </c>
      <c r="BN23">
        <f t="shared" si="15"/>
        <v>2.1153310626994834E-3</v>
      </c>
      <c r="BO23">
        <f t="shared" si="44"/>
        <v>8.1769763580831531E-2</v>
      </c>
      <c r="BP23">
        <f t="shared" si="45"/>
        <v>0</v>
      </c>
      <c r="BQ23">
        <f t="shared" si="46"/>
        <v>1.8346617888357206</v>
      </c>
      <c r="BR23">
        <f t="shared" si="16"/>
        <v>2.2429300441832649</v>
      </c>
    </row>
    <row r="24" spans="1:70" x14ac:dyDescent="0.15">
      <c r="A24" t="s">
        <v>192</v>
      </c>
      <c r="B24" t="s">
        <v>95</v>
      </c>
      <c r="C24">
        <v>477</v>
      </c>
      <c r="D24" s="27">
        <f t="shared" si="17"/>
        <v>283.52451964439348</v>
      </c>
      <c r="E24" s="1">
        <v>43.192</v>
      </c>
      <c r="F24" s="1">
        <v>0.72399999999999998</v>
      </c>
      <c r="G24" s="1">
        <v>14.911</v>
      </c>
      <c r="H24" s="1">
        <v>0.98799999999999999</v>
      </c>
      <c r="I24" s="1">
        <v>4.4939999999999998</v>
      </c>
      <c r="J24" s="1">
        <v>17.581</v>
      </c>
      <c r="K24" s="1">
        <v>11.491</v>
      </c>
      <c r="L24" s="1">
        <v>0.08</v>
      </c>
      <c r="M24" s="1">
        <v>0.10299999999999999</v>
      </c>
      <c r="N24" s="1">
        <v>2.4750000000000001</v>
      </c>
      <c r="P24">
        <f t="shared" si="18"/>
        <v>96.038999999999987</v>
      </c>
      <c r="W24" s="5">
        <v>12</v>
      </c>
      <c r="X24" s="5">
        <v>4</v>
      </c>
      <c r="Y24" s="15">
        <v>0</v>
      </c>
      <c r="AA24" s="14">
        <f t="shared" si="19"/>
        <v>1.6214209029170672</v>
      </c>
      <c r="AB24" s="14">
        <f t="shared" si="20"/>
        <v>2.0445559959386857E-2</v>
      </c>
      <c r="AC24" s="14">
        <f t="shared" si="21"/>
        <v>0.65967392213670351</v>
      </c>
      <c r="AD24" s="14">
        <f t="shared" si="22"/>
        <v>2.932204813227015E-2</v>
      </c>
      <c r="AE24" s="14">
        <f t="shared" si="23"/>
        <v>0</v>
      </c>
      <c r="AF24" s="14">
        <f t="shared" si="24"/>
        <v>0.14107983431130902</v>
      </c>
      <c r="AG24" s="14">
        <f t="shared" si="25"/>
        <v>0.98381511509107222</v>
      </c>
      <c r="AH24" s="14">
        <f t="shared" si="26"/>
        <v>0.46215997615019566</v>
      </c>
      <c r="AI24" s="14">
        <f t="shared" si="27"/>
        <v>2.5435313649374664E-3</v>
      </c>
      <c r="AJ24" s="14">
        <f t="shared" si="28"/>
        <v>3.1101466088854688E-3</v>
      </c>
      <c r="AK24" s="14">
        <f t="shared" si="29"/>
        <v>0.18012903063446176</v>
      </c>
      <c r="AL24" s="14">
        <f t="shared" si="30"/>
        <v>0</v>
      </c>
      <c r="AM24" s="14">
        <f t="shared" si="31"/>
        <v>4.1037000673062893</v>
      </c>
      <c r="AN24" s="14">
        <f t="shared" si="32"/>
        <v>0.87458399169961609</v>
      </c>
      <c r="AO24" s="11">
        <f t="shared" si="2"/>
        <v>0</v>
      </c>
      <c r="AQ24">
        <f t="shared" si="33"/>
        <v>43.192</v>
      </c>
      <c r="AR24">
        <f t="shared" si="34"/>
        <v>0.72399999999999998</v>
      </c>
      <c r="AS24">
        <f t="shared" si="35"/>
        <v>14.911</v>
      </c>
      <c r="AT24">
        <f t="shared" si="36"/>
        <v>0.98799999999999999</v>
      </c>
      <c r="AU24">
        <f t="shared" si="3"/>
        <v>0</v>
      </c>
      <c r="AV24">
        <f t="shared" si="4"/>
        <v>4.4939999999999998</v>
      </c>
      <c r="AW24">
        <f t="shared" si="37"/>
        <v>17.581</v>
      </c>
      <c r="AX24">
        <f t="shared" si="38"/>
        <v>11.491</v>
      </c>
      <c r="AY24">
        <f t="shared" si="39"/>
        <v>0.08</v>
      </c>
      <c r="AZ24">
        <f t="shared" si="40"/>
        <v>0.10299999999999999</v>
      </c>
      <c r="BA24">
        <f t="shared" si="41"/>
        <v>2.4750000000000001</v>
      </c>
      <c r="BB24">
        <f t="shared" si="42"/>
        <v>0</v>
      </c>
      <c r="BC24">
        <f t="shared" si="43"/>
        <v>96.038999999999987</v>
      </c>
      <c r="BE24">
        <f t="shared" si="6"/>
        <v>0.71890812250332892</v>
      </c>
      <c r="BF24">
        <f t="shared" si="7"/>
        <v>9.0651841835073747E-3</v>
      </c>
      <c r="BG24">
        <f t="shared" si="8"/>
        <v>0.29248724990192232</v>
      </c>
      <c r="BH24">
        <f t="shared" si="9"/>
        <v>1.3000855319428909E-2</v>
      </c>
      <c r="BI24">
        <f t="shared" si="10"/>
        <v>6.2552196425588777E-2</v>
      </c>
      <c r="BJ24">
        <f t="shared" si="11"/>
        <v>0</v>
      </c>
      <c r="BK24">
        <f t="shared" si="12"/>
        <v>0.43620547632516549</v>
      </c>
      <c r="BL24">
        <f t="shared" si="13"/>
        <v>0.20491320924293924</v>
      </c>
      <c r="BM24">
        <f t="shared" si="14"/>
        <v>1.1277548937513922E-3</v>
      </c>
      <c r="BN24">
        <f t="shared" si="15"/>
        <v>1.3789816421395367E-3</v>
      </c>
      <c r="BO24">
        <f t="shared" si="44"/>
        <v>7.9865889843156304E-2</v>
      </c>
      <c r="BP24">
        <f t="shared" si="45"/>
        <v>0</v>
      </c>
      <c r="BQ24">
        <f t="shared" si="46"/>
        <v>1.8195049202809284</v>
      </c>
      <c r="BR24">
        <f t="shared" si="16"/>
        <v>2.2553937730889375</v>
      </c>
    </row>
    <row r="25" spans="1:70" x14ac:dyDescent="0.15">
      <c r="A25" t="s">
        <v>192</v>
      </c>
      <c r="B25" t="s">
        <v>96</v>
      </c>
      <c r="C25">
        <v>478</v>
      </c>
      <c r="D25" s="27">
        <f t="shared" si="17"/>
        <v>297.70074562661318</v>
      </c>
      <c r="E25" s="1">
        <v>43.418999999999997</v>
      </c>
      <c r="F25" s="1">
        <v>0.68899999999999995</v>
      </c>
      <c r="G25" s="1">
        <v>14.666</v>
      </c>
      <c r="H25" s="1">
        <v>0.90500000000000003</v>
      </c>
      <c r="I25" s="1">
        <v>4.4169999999999998</v>
      </c>
      <c r="J25" s="1">
        <v>17.859000000000002</v>
      </c>
      <c r="K25" s="1">
        <v>11.443</v>
      </c>
      <c r="L25" s="1">
        <v>9.6000000000000002E-2</v>
      </c>
      <c r="M25" s="1">
        <v>9.0999999999999998E-2</v>
      </c>
      <c r="N25" s="1">
        <v>2.5449999999999999</v>
      </c>
      <c r="P25">
        <f t="shared" si="18"/>
        <v>96.13000000000001</v>
      </c>
      <c r="W25" s="5">
        <v>12</v>
      </c>
      <c r="X25" s="5">
        <v>4</v>
      </c>
      <c r="Y25" s="15">
        <v>0</v>
      </c>
      <c r="AA25" s="14">
        <f t="shared" si="19"/>
        <v>1.6274970372447544</v>
      </c>
      <c r="AB25" s="14">
        <f t="shared" si="20"/>
        <v>1.9427977949914913E-2</v>
      </c>
      <c r="AC25" s="14">
        <f t="shared" si="21"/>
        <v>0.64786148676016753</v>
      </c>
      <c r="AD25" s="14">
        <f t="shared" si="22"/>
        <v>2.6818462346089603E-2</v>
      </c>
      <c r="AE25" s="14">
        <f t="shared" si="23"/>
        <v>0</v>
      </c>
      <c r="AF25" s="14">
        <f t="shared" si="24"/>
        <v>0.13845454248696912</v>
      </c>
      <c r="AG25" s="14">
        <f t="shared" si="25"/>
        <v>0.99787235415709352</v>
      </c>
      <c r="AH25" s="14">
        <f t="shared" si="26"/>
        <v>0.45953896541762651</v>
      </c>
      <c r="AI25" s="14">
        <f t="shared" si="27"/>
        <v>3.0476583519376851E-3</v>
      </c>
      <c r="AJ25" s="14">
        <f t="shared" si="28"/>
        <v>2.7436768951879303E-3</v>
      </c>
      <c r="AK25" s="14">
        <f t="shared" si="29"/>
        <v>0.18494569728492422</v>
      </c>
      <c r="AL25" s="14">
        <f t="shared" si="30"/>
        <v>0</v>
      </c>
      <c r="AM25" s="14">
        <f t="shared" si="31"/>
        <v>4.1082078588946658</v>
      </c>
      <c r="AN25" s="14">
        <f t="shared" si="32"/>
        <v>0.87815606328084828</v>
      </c>
      <c r="AO25" s="11">
        <f t="shared" si="2"/>
        <v>0</v>
      </c>
      <c r="AQ25">
        <f t="shared" si="33"/>
        <v>43.418999999999997</v>
      </c>
      <c r="AR25">
        <f t="shared" si="34"/>
        <v>0.68899999999999995</v>
      </c>
      <c r="AS25">
        <f t="shared" si="35"/>
        <v>14.666</v>
      </c>
      <c r="AT25">
        <f t="shared" si="36"/>
        <v>0.90500000000000003</v>
      </c>
      <c r="AU25">
        <f t="shared" si="3"/>
        <v>0</v>
      </c>
      <c r="AV25">
        <f t="shared" si="4"/>
        <v>4.4169999999999998</v>
      </c>
      <c r="AW25">
        <f t="shared" si="37"/>
        <v>17.859000000000002</v>
      </c>
      <c r="AX25">
        <f t="shared" si="38"/>
        <v>11.443</v>
      </c>
      <c r="AY25">
        <f t="shared" si="39"/>
        <v>9.6000000000000002E-2</v>
      </c>
      <c r="AZ25">
        <f t="shared" si="40"/>
        <v>9.0999999999999998E-2</v>
      </c>
      <c r="BA25">
        <f t="shared" si="41"/>
        <v>2.5449999999999999</v>
      </c>
      <c r="BB25">
        <f t="shared" si="42"/>
        <v>0</v>
      </c>
      <c r="BC25">
        <f t="shared" si="43"/>
        <v>96.13000000000001</v>
      </c>
      <c r="BE25">
        <f t="shared" si="6"/>
        <v>0.72268641810918777</v>
      </c>
      <c r="BF25">
        <f t="shared" si="7"/>
        <v>8.6269501414869901E-3</v>
      </c>
      <c r="BG25">
        <f t="shared" si="8"/>
        <v>0.28768144370341314</v>
      </c>
      <c r="BH25">
        <f t="shared" si="9"/>
        <v>1.1908678202513323E-2</v>
      </c>
      <c r="BI25">
        <f t="shared" si="10"/>
        <v>6.1480429820165917E-2</v>
      </c>
      <c r="BJ25">
        <f t="shared" si="11"/>
        <v>0</v>
      </c>
      <c r="BK25">
        <f t="shared" si="12"/>
        <v>0.44310298627445144</v>
      </c>
      <c r="BL25">
        <f t="shared" si="13"/>
        <v>0.20405724944451775</v>
      </c>
      <c r="BM25">
        <f t="shared" si="14"/>
        <v>1.3533058725016705E-3</v>
      </c>
      <c r="BN25">
        <f t="shared" si="15"/>
        <v>1.2183235867446393E-3</v>
      </c>
      <c r="BO25">
        <f t="shared" si="44"/>
        <v>8.2124723091245563E-2</v>
      </c>
      <c r="BP25">
        <f t="shared" si="45"/>
        <v>0</v>
      </c>
      <c r="BQ25">
        <f t="shared" si="46"/>
        <v>1.8242405082462283</v>
      </c>
      <c r="BR25">
        <f t="shared" si="16"/>
        <v>2.2520099955702535</v>
      </c>
    </row>
    <row r="26" spans="1:70" x14ac:dyDescent="0.15">
      <c r="A26" t="s">
        <v>192</v>
      </c>
      <c r="B26" t="s">
        <v>97</v>
      </c>
      <c r="C26">
        <v>479</v>
      </c>
      <c r="D26" s="27">
        <f t="shared" si="17"/>
        <v>311.87697160883283</v>
      </c>
      <c r="E26" s="1">
        <v>43.347999999999999</v>
      </c>
      <c r="F26" s="1">
        <v>0.66500000000000004</v>
      </c>
      <c r="G26" s="1">
        <v>14.772</v>
      </c>
      <c r="H26" s="1">
        <v>0.91</v>
      </c>
      <c r="I26" s="1">
        <v>4.577</v>
      </c>
      <c r="J26" s="1">
        <v>18.236000000000001</v>
      </c>
      <c r="K26" s="1">
        <v>11.541</v>
      </c>
      <c r="L26" s="1">
        <v>8.0000000000000002E-3</v>
      </c>
      <c r="M26" s="1">
        <v>0.10199999999999999</v>
      </c>
      <c r="N26" s="1">
        <v>2.4990000000000001</v>
      </c>
      <c r="P26">
        <f t="shared" si="18"/>
        <v>96.657999999999987</v>
      </c>
      <c r="W26" s="5">
        <v>12</v>
      </c>
      <c r="X26" s="5">
        <v>4</v>
      </c>
      <c r="Y26" s="15">
        <v>0</v>
      </c>
      <c r="AA26" s="14">
        <f t="shared" si="19"/>
        <v>1.6177037369766061</v>
      </c>
      <c r="AB26" s="14">
        <f t="shared" si="20"/>
        <v>1.8668935683708612E-2</v>
      </c>
      <c r="AC26" s="14">
        <f t="shared" si="21"/>
        <v>0.64967972833746523</v>
      </c>
      <c r="AD26" s="14">
        <f t="shared" si="22"/>
        <v>2.684826470591339E-2</v>
      </c>
      <c r="AE26" s="14">
        <f t="shared" si="23"/>
        <v>0</v>
      </c>
      <c r="AF26" s="14">
        <f t="shared" si="24"/>
        <v>0.14284013641191431</v>
      </c>
      <c r="AG26" s="14">
        <f t="shared" si="25"/>
        <v>1.0144647738588162</v>
      </c>
      <c r="AH26" s="14">
        <f t="shared" si="26"/>
        <v>0.46144019207591053</v>
      </c>
      <c r="AI26" s="14">
        <f t="shared" si="27"/>
        <v>2.5285675977068878E-4</v>
      </c>
      <c r="AJ26" s="14">
        <f t="shared" si="28"/>
        <v>3.0618314504156363E-3</v>
      </c>
      <c r="AK26" s="14">
        <f t="shared" si="29"/>
        <v>0.18080574911495115</v>
      </c>
      <c r="AL26" s="14">
        <f t="shared" si="30"/>
        <v>0</v>
      </c>
      <c r="AM26" s="14">
        <f t="shared" si="31"/>
        <v>4.115766205375472</v>
      </c>
      <c r="AN26" s="14">
        <f t="shared" si="32"/>
        <v>0.87657519194444666</v>
      </c>
      <c r="AO26" s="11">
        <f t="shared" si="2"/>
        <v>0</v>
      </c>
      <c r="AQ26">
        <f t="shared" si="33"/>
        <v>43.347999999999999</v>
      </c>
      <c r="AR26">
        <f t="shared" si="34"/>
        <v>0.66500000000000004</v>
      </c>
      <c r="AS26">
        <f t="shared" si="35"/>
        <v>14.772</v>
      </c>
      <c r="AT26">
        <f t="shared" si="36"/>
        <v>0.91</v>
      </c>
      <c r="AU26">
        <f t="shared" si="3"/>
        <v>0</v>
      </c>
      <c r="AV26">
        <f t="shared" si="4"/>
        <v>4.577</v>
      </c>
      <c r="AW26">
        <f t="shared" si="37"/>
        <v>18.236000000000001</v>
      </c>
      <c r="AX26">
        <f t="shared" si="38"/>
        <v>11.541</v>
      </c>
      <c r="AY26">
        <f t="shared" si="39"/>
        <v>8.0000000000000002E-3</v>
      </c>
      <c r="AZ26">
        <f t="shared" si="40"/>
        <v>0.10199999999999999</v>
      </c>
      <c r="BA26">
        <f t="shared" si="41"/>
        <v>2.4990000000000001</v>
      </c>
      <c r="BB26">
        <f t="shared" si="42"/>
        <v>0</v>
      </c>
      <c r="BC26">
        <f t="shared" si="43"/>
        <v>96.657999999999987</v>
      </c>
      <c r="BE26">
        <f t="shared" si="6"/>
        <v>0.72150466045272965</v>
      </c>
      <c r="BF26">
        <f t="shared" si="7"/>
        <v>8.3264467983872985E-3</v>
      </c>
      <c r="BG26">
        <f t="shared" si="8"/>
        <v>0.28976069046684977</v>
      </c>
      <c r="BH26">
        <f t="shared" si="9"/>
        <v>1.1974472004737153E-2</v>
      </c>
      <c r="BI26">
        <f t="shared" si="10"/>
        <v>6.3707477311953684E-2</v>
      </c>
      <c r="BJ26">
        <f t="shared" si="11"/>
        <v>0</v>
      </c>
      <c r="BK26">
        <f t="shared" si="12"/>
        <v>0.45245680372366293</v>
      </c>
      <c r="BL26">
        <f t="shared" si="13"/>
        <v>0.2058048340329616</v>
      </c>
      <c r="BM26">
        <f t="shared" si="14"/>
        <v>1.1277548937513921E-4</v>
      </c>
      <c r="BN26">
        <f t="shared" si="15"/>
        <v>1.3655934708566287E-3</v>
      </c>
      <c r="BO26">
        <f t="shared" si="44"/>
        <v>8.0640346956786901E-2</v>
      </c>
      <c r="BP26">
        <f t="shared" si="45"/>
        <v>0</v>
      </c>
      <c r="BQ26">
        <f t="shared" si="46"/>
        <v>1.8356541007083007</v>
      </c>
      <c r="BR26">
        <f t="shared" si="16"/>
        <v>2.2421251388196572</v>
      </c>
    </row>
    <row r="27" spans="1:70" x14ac:dyDescent="0.15">
      <c r="A27" t="s">
        <v>192</v>
      </c>
      <c r="B27" t="s">
        <v>98</v>
      </c>
      <c r="C27">
        <v>480</v>
      </c>
      <c r="D27" s="27">
        <f t="shared" si="17"/>
        <v>326.05319759105254</v>
      </c>
      <c r="E27" s="1">
        <v>43.228999999999999</v>
      </c>
      <c r="F27" s="1">
        <v>0.72199999999999998</v>
      </c>
      <c r="G27" s="1">
        <v>14.726000000000001</v>
      </c>
      <c r="H27" s="1">
        <v>0.93200000000000005</v>
      </c>
      <c r="I27" s="1">
        <v>4.3819999999999997</v>
      </c>
      <c r="J27" s="1">
        <v>18.024000000000001</v>
      </c>
      <c r="K27" s="1">
        <v>11.597</v>
      </c>
      <c r="L27" s="1">
        <v>9.6000000000000002E-2</v>
      </c>
      <c r="M27" s="1">
        <v>0.108</v>
      </c>
      <c r="N27" s="1">
        <v>2.4910000000000001</v>
      </c>
      <c r="P27">
        <f t="shared" si="18"/>
        <v>96.307000000000002</v>
      </c>
      <c r="W27" s="5">
        <v>12</v>
      </c>
      <c r="X27" s="5">
        <v>4</v>
      </c>
      <c r="Y27" s="15">
        <v>0</v>
      </c>
      <c r="AA27" s="14">
        <f t="shared" si="19"/>
        <v>1.618850652924454</v>
      </c>
      <c r="AB27" s="14">
        <f t="shared" si="20"/>
        <v>2.0339336582117555E-2</v>
      </c>
      <c r="AC27" s="14">
        <f t="shared" si="21"/>
        <v>0.64989992146213837</v>
      </c>
      <c r="AD27" s="14">
        <f t="shared" si="22"/>
        <v>2.7592586487331181E-2</v>
      </c>
      <c r="AE27" s="14">
        <f t="shared" si="23"/>
        <v>0</v>
      </c>
      <c r="AF27" s="14">
        <f t="shared" si="24"/>
        <v>0.1372282068569726</v>
      </c>
      <c r="AG27" s="14">
        <f t="shared" si="25"/>
        <v>1.0061442228431259</v>
      </c>
      <c r="AH27" s="14">
        <f t="shared" si="26"/>
        <v>0.46528527342643478</v>
      </c>
      <c r="AI27" s="14">
        <f t="shared" si="27"/>
        <v>3.0447909904456286E-3</v>
      </c>
      <c r="AJ27" s="14">
        <f t="shared" si="28"/>
        <v>3.2531683235377767E-3</v>
      </c>
      <c r="AK27" s="14">
        <f t="shared" si="29"/>
        <v>0.18085119324427468</v>
      </c>
      <c r="AL27" s="14">
        <f t="shared" si="30"/>
        <v>0</v>
      </c>
      <c r="AM27" s="14">
        <f t="shared" si="31"/>
        <v>4.1124893531408331</v>
      </c>
      <c r="AN27" s="14">
        <f t="shared" si="32"/>
        <v>0.87997943339164919</v>
      </c>
      <c r="AO27" s="11">
        <f t="shared" si="2"/>
        <v>0</v>
      </c>
      <c r="AQ27">
        <f t="shared" si="33"/>
        <v>43.228999999999999</v>
      </c>
      <c r="AR27">
        <f t="shared" si="34"/>
        <v>0.72199999999999998</v>
      </c>
      <c r="AS27">
        <f t="shared" si="35"/>
        <v>14.726000000000001</v>
      </c>
      <c r="AT27">
        <f t="shared" si="36"/>
        <v>0.93200000000000005</v>
      </c>
      <c r="AU27">
        <f t="shared" si="3"/>
        <v>0</v>
      </c>
      <c r="AV27">
        <f t="shared" si="4"/>
        <v>4.3819999999999997</v>
      </c>
      <c r="AW27">
        <f t="shared" si="37"/>
        <v>18.024000000000001</v>
      </c>
      <c r="AX27">
        <f t="shared" si="38"/>
        <v>11.597</v>
      </c>
      <c r="AY27">
        <f t="shared" si="39"/>
        <v>9.6000000000000002E-2</v>
      </c>
      <c r="AZ27">
        <f t="shared" si="40"/>
        <v>0.108</v>
      </c>
      <c r="BA27">
        <f t="shared" si="41"/>
        <v>2.4910000000000001</v>
      </c>
      <c r="BB27">
        <f t="shared" si="42"/>
        <v>0</v>
      </c>
      <c r="BC27">
        <f t="shared" si="43"/>
        <v>96.307000000000002</v>
      </c>
      <c r="BE27">
        <f t="shared" si="6"/>
        <v>0.71952396804260987</v>
      </c>
      <c r="BF27">
        <f t="shared" si="7"/>
        <v>9.0401422382490673E-3</v>
      </c>
      <c r="BG27">
        <f t="shared" si="8"/>
        <v>0.28885837583366031</v>
      </c>
      <c r="BH27">
        <f t="shared" si="9"/>
        <v>1.2263964734522008E-2</v>
      </c>
      <c r="BI27">
        <f t="shared" si="10"/>
        <v>6.099326318133734E-2</v>
      </c>
      <c r="BJ27">
        <f t="shared" si="11"/>
        <v>0</v>
      </c>
      <c r="BK27">
        <f t="shared" si="12"/>
        <v>0.4471968321076607</v>
      </c>
      <c r="BL27">
        <f t="shared" si="13"/>
        <v>0.20680345379778664</v>
      </c>
      <c r="BM27">
        <f t="shared" si="14"/>
        <v>1.3533058725016705E-3</v>
      </c>
      <c r="BN27">
        <f t="shared" si="15"/>
        <v>1.4459224985540775E-3</v>
      </c>
      <c r="BO27">
        <f t="shared" si="44"/>
        <v>8.0382194585576702E-2</v>
      </c>
      <c r="BP27">
        <f t="shared" si="45"/>
        <v>0</v>
      </c>
      <c r="BQ27">
        <f t="shared" si="46"/>
        <v>1.8278614228924583</v>
      </c>
      <c r="BR27">
        <f t="shared" si="16"/>
        <v>2.2498912125587265</v>
      </c>
    </row>
    <row r="28" spans="1:70" x14ac:dyDescent="0.15">
      <c r="A28" t="s">
        <v>192</v>
      </c>
      <c r="B28" t="s">
        <v>99</v>
      </c>
      <c r="C28">
        <v>481</v>
      </c>
      <c r="D28" s="27">
        <f t="shared" si="17"/>
        <v>340.22942357327219</v>
      </c>
      <c r="E28" s="1">
        <v>42.982999999999997</v>
      </c>
      <c r="F28" s="1">
        <v>0.76400000000000001</v>
      </c>
      <c r="G28" s="1">
        <v>15.079000000000001</v>
      </c>
      <c r="H28" s="1">
        <v>0.97499999999999998</v>
      </c>
      <c r="I28" s="1">
        <v>4.4740000000000002</v>
      </c>
      <c r="J28" s="1">
        <v>17.870999999999999</v>
      </c>
      <c r="K28" s="1">
        <v>11.561</v>
      </c>
      <c r="L28" s="1">
        <v>4.3999999999999997E-2</v>
      </c>
      <c r="M28" s="1">
        <v>0.13800000000000001</v>
      </c>
      <c r="N28" s="1">
        <v>2.4790000000000001</v>
      </c>
      <c r="P28">
        <f t="shared" si="18"/>
        <v>96.367999999999995</v>
      </c>
      <c r="W28" s="5">
        <v>12</v>
      </c>
      <c r="X28" s="5">
        <v>4</v>
      </c>
      <c r="Y28" s="15">
        <v>0</v>
      </c>
      <c r="AA28" s="14">
        <f t="shared" si="19"/>
        <v>1.6093877474757468</v>
      </c>
      <c r="AB28" s="14">
        <f t="shared" si="20"/>
        <v>2.1519160046691833E-2</v>
      </c>
      <c r="AC28" s="14">
        <f t="shared" si="21"/>
        <v>0.6653751865017179</v>
      </c>
      <c r="AD28" s="14">
        <f t="shared" si="22"/>
        <v>2.8861140378515233E-2</v>
      </c>
      <c r="AE28" s="14">
        <f t="shared" si="23"/>
        <v>0</v>
      </c>
      <c r="AF28" s="14">
        <f t="shared" si="24"/>
        <v>0.14008749401986353</v>
      </c>
      <c r="AG28" s="14">
        <f t="shared" si="25"/>
        <v>0.99744804932767661</v>
      </c>
      <c r="AH28" s="14">
        <f t="shared" si="26"/>
        <v>0.46376868709571167</v>
      </c>
      <c r="AI28" s="14">
        <f t="shared" si="27"/>
        <v>1.395311908084964E-3</v>
      </c>
      <c r="AJ28" s="14">
        <f t="shared" si="28"/>
        <v>4.1561789376878345E-3</v>
      </c>
      <c r="AK28" s="14">
        <f t="shared" si="29"/>
        <v>0.17995194669149539</v>
      </c>
      <c r="AL28" s="14">
        <f t="shared" si="30"/>
        <v>0</v>
      </c>
      <c r="AM28" s="14">
        <f t="shared" si="31"/>
        <v>4.1119509023831915</v>
      </c>
      <c r="AN28" s="14">
        <f t="shared" si="32"/>
        <v>0.87685000715879713</v>
      </c>
      <c r="AO28" s="11">
        <f t="shared" si="2"/>
        <v>0</v>
      </c>
      <c r="AQ28">
        <f t="shared" si="33"/>
        <v>42.982999999999997</v>
      </c>
      <c r="AR28">
        <f t="shared" si="34"/>
        <v>0.76400000000000001</v>
      </c>
      <c r="AS28">
        <f t="shared" si="35"/>
        <v>15.079000000000001</v>
      </c>
      <c r="AT28">
        <f t="shared" si="36"/>
        <v>0.97499999999999998</v>
      </c>
      <c r="AU28">
        <f t="shared" si="3"/>
        <v>0</v>
      </c>
      <c r="AV28">
        <f t="shared" si="4"/>
        <v>4.4740000000000002</v>
      </c>
      <c r="AW28">
        <f t="shared" si="37"/>
        <v>17.870999999999999</v>
      </c>
      <c r="AX28">
        <f t="shared" si="38"/>
        <v>11.561</v>
      </c>
      <c r="AY28">
        <f t="shared" si="39"/>
        <v>4.3999999999999997E-2</v>
      </c>
      <c r="AZ28">
        <f t="shared" si="40"/>
        <v>0.13800000000000001</v>
      </c>
      <c r="BA28">
        <f t="shared" si="41"/>
        <v>2.4790000000000001</v>
      </c>
      <c r="BB28">
        <f t="shared" si="42"/>
        <v>0</v>
      </c>
      <c r="BC28">
        <f t="shared" si="43"/>
        <v>96.367999999999995</v>
      </c>
      <c r="BE28">
        <f t="shared" si="6"/>
        <v>0.71542942743009319</v>
      </c>
      <c r="BF28">
        <f t="shared" si="7"/>
        <v>9.5660230886735285E-3</v>
      </c>
      <c r="BG28">
        <f t="shared" si="8"/>
        <v>0.29578265986661439</v>
      </c>
      <c r="BH28">
        <f t="shared" si="9"/>
        <v>1.282979143364695E-2</v>
      </c>
      <c r="BI28">
        <f t="shared" si="10"/>
        <v>6.2273815489115314E-2</v>
      </c>
      <c r="BJ28">
        <f t="shared" si="11"/>
        <v>0</v>
      </c>
      <c r="BK28">
        <f t="shared" si="12"/>
        <v>0.44340072051686658</v>
      </c>
      <c r="BL28">
        <f t="shared" si="13"/>
        <v>0.20616148394897055</v>
      </c>
      <c r="BM28">
        <f t="shared" si="14"/>
        <v>6.2026519156326563E-4</v>
      </c>
      <c r="BN28">
        <f t="shared" si="15"/>
        <v>1.8475676370413212E-3</v>
      </c>
      <c r="BO28">
        <f t="shared" si="44"/>
        <v>7.9994966028761397E-2</v>
      </c>
      <c r="BP28">
        <f t="shared" si="45"/>
        <v>0</v>
      </c>
      <c r="BQ28">
        <f t="shared" si="46"/>
        <v>1.8279067206313464</v>
      </c>
      <c r="BR28">
        <f t="shared" si="16"/>
        <v>2.2495408851951439</v>
      </c>
    </row>
    <row r="29" spans="1:70" x14ac:dyDescent="0.15">
      <c r="A29" t="s">
        <v>192</v>
      </c>
      <c r="B29" t="s">
        <v>100</v>
      </c>
      <c r="C29">
        <v>482</v>
      </c>
      <c r="D29" s="27">
        <f t="shared" si="17"/>
        <v>354.40564955549189</v>
      </c>
      <c r="E29" s="1">
        <v>42.793999999999997</v>
      </c>
      <c r="F29" s="1">
        <v>0.80800000000000005</v>
      </c>
      <c r="G29" s="1">
        <v>15.218999999999999</v>
      </c>
      <c r="H29" s="1">
        <v>0.98099999999999998</v>
      </c>
      <c r="I29" s="1">
        <v>4.548</v>
      </c>
      <c r="J29" s="1">
        <v>17.763999999999999</v>
      </c>
      <c r="K29" s="1">
        <v>11.638</v>
      </c>
      <c r="L29" s="1">
        <v>0.14000000000000001</v>
      </c>
      <c r="M29" s="1">
        <v>0.106</v>
      </c>
      <c r="N29" s="1">
        <v>2.5019999999999998</v>
      </c>
      <c r="P29">
        <f t="shared" si="18"/>
        <v>96.499999999999986</v>
      </c>
      <c r="W29" s="5">
        <v>12</v>
      </c>
      <c r="X29" s="5">
        <v>4</v>
      </c>
      <c r="Y29" s="15">
        <v>0</v>
      </c>
      <c r="AA29" s="14">
        <f t="shared" si="19"/>
        <v>1.602255731210217</v>
      </c>
      <c r="AB29" s="14">
        <f t="shared" si="20"/>
        <v>2.2757696553144226E-2</v>
      </c>
      <c r="AC29" s="14">
        <f t="shared" si="21"/>
        <v>0.67152960124989047</v>
      </c>
      <c r="AD29" s="14">
        <f t="shared" si="22"/>
        <v>2.9037743416679668E-2</v>
      </c>
      <c r="AE29" s="14">
        <f t="shared" si="23"/>
        <v>0</v>
      </c>
      <c r="AF29" s="14">
        <f t="shared" si="24"/>
        <v>0.14239961895868958</v>
      </c>
      <c r="AG29" s="14">
        <f t="shared" si="25"/>
        <v>0.9914416958638429</v>
      </c>
      <c r="AH29" s="14">
        <f t="shared" si="26"/>
        <v>0.46684139554724929</v>
      </c>
      <c r="AI29" s="14">
        <f t="shared" si="27"/>
        <v>4.439475303659143E-3</v>
      </c>
      <c r="AJ29" s="14">
        <f t="shared" si="28"/>
        <v>3.1923169256525912E-3</v>
      </c>
      <c r="AK29" s="14">
        <f t="shared" si="29"/>
        <v>0.18161524974865559</v>
      </c>
      <c r="AL29" s="14">
        <f t="shared" si="30"/>
        <v>0</v>
      </c>
      <c r="AM29" s="14">
        <f t="shared" si="31"/>
        <v>4.1155105247776804</v>
      </c>
      <c r="AN29" s="14">
        <f t="shared" si="32"/>
        <v>0.87440956940171322</v>
      </c>
      <c r="AO29" s="11">
        <f t="shared" si="2"/>
        <v>0</v>
      </c>
      <c r="AQ29">
        <f t="shared" si="33"/>
        <v>42.793999999999997</v>
      </c>
      <c r="AR29">
        <f t="shared" si="34"/>
        <v>0.80800000000000005</v>
      </c>
      <c r="AS29">
        <f t="shared" si="35"/>
        <v>15.218999999999999</v>
      </c>
      <c r="AT29">
        <f t="shared" si="36"/>
        <v>0.98099999999999998</v>
      </c>
      <c r="AU29">
        <f t="shared" si="3"/>
        <v>0</v>
      </c>
      <c r="AV29">
        <f t="shared" si="4"/>
        <v>4.548</v>
      </c>
      <c r="AW29">
        <f t="shared" si="37"/>
        <v>17.763999999999999</v>
      </c>
      <c r="AX29">
        <f t="shared" si="38"/>
        <v>11.638</v>
      </c>
      <c r="AY29">
        <f t="shared" si="39"/>
        <v>0.14000000000000001</v>
      </c>
      <c r="AZ29">
        <f t="shared" si="40"/>
        <v>0.106</v>
      </c>
      <c r="BA29">
        <f t="shared" si="41"/>
        <v>2.5019999999999998</v>
      </c>
      <c r="BB29">
        <f t="shared" si="42"/>
        <v>0</v>
      </c>
      <c r="BC29">
        <f t="shared" si="43"/>
        <v>96.499999999999986</v>
      </c>
      <c r="BE29">
        <f t="shared" si="6"/>
        <v>0.7122836218375499</v>
      </c>
      <c r="BF29">
        <f t="shared" si="7"/>
        <v>1.0116945884356297E-2</v>
      </c>
      <c r="BG29">
        <f t="shared" si="8"/>
        <v>0.29852883483719106</v>
      </c>
      <c r="BH29">
        <f t="shared" si="9"/>
        <v>1.2908743996315546E-2</v>
      </c>
      <c r="BI29">
        <f t="shared" si="10"/>
        <v>6.3303824954067153E-2</v>
      </c>
      <c r="BJ29">
        <f t="shared" si="11"/>
        <v>0</v>
      </c>
      <c r="BK29">
        <f t="shared" si="12"/>
        <v>0.4407459235219976</v>
      </c>
      <c r="BL29">
        <f t="shared" si="13"/>
        <v>0.20753458612560496</v>
      </c>
      <c r="BM29">
        <f t="shared" si="14"/>
        <v>1.9735710640649364E-3</v>
      </c>
      <c r="BN29">
        <f t="shared" si="15"/>
        <v>1.4191461559882612E-3</v>
      </c>
      <c r="BO29">
        <f t="shared" si="44"/>
        <v>8.0737154095990721E-2</v>
      </c>
      <c r="BP29">
        <f t="shared" si="45"/>
        <v>0</v>
      </c>
      <c r="BQ29">
        <f t="shared" si="46"/>
        <v>1.8295523524731268</v>
      </c>
      <c r="BR29">
        <f t="shared" si="16"/>
        <v>2.2494631100413573</v>
      </c>
    </row>
    <row r="30" spans="1:70" s="3" customFormat="1" x14ac:dyDescent="0.15">
      <c r="A30" s="3" t="s">
        <v>192</v>
      </c>
      <c r="B30" s="3" t="s">
        <v>101</v>
      </c>
      <c r="C30" s="3">
        <v>483</v>
      </c>
      <c r="D30" s="3">
        <f t="shared" si="17"/>
        <v>368.58187553771154</v>
      </c>
      <c r="E30" s="4">
        <v>42.581000000000003</v>
      </c>
      <c r="F30" s="4">
        <v>0.81399999999999995</v>
      </c>
      <c r="G30" s="4">
        <v>15.347</v>
      </c>
      <c r="H30" s="4">
        <v>0.94799999999999995</v>
      </c>
      <c r="I30" s="4">
        <v>4.4539999999999997</v>
      </c>
      <c r="J30" s="4">
        <v>17.786999999999999</v>
      </c>
      <c r="K30" s="4">
        <v>11.634</v>
      </c>
      <c r="L30" s="4">
        <v>0.128</v>
      </c>
      <c r="M30" s="4">
        <v>0.14399999999999999</v>
      </c>
      <c r="N30" s="4">
        <v>2.452</v>
      </c>
      <c r="O30" s="4"/>
      <c r="P30" s="3">
        <f t="shared" si="18"/>
        <v>96.289000000000016</v>
      </c>
      <c r="R30" s="4"/>
      <c r="S30" s="4"/>
      <c r="T30" s="4"/>
      <c r="V30" s="4"/>
      <c r="W30" s="32">
        <v>12</v>
      </c>
      <c r="X30" s="32">
        <v>4</v>
      </c>
      <c r="Y30" s="33">
        <v>0</v>
      </c>
      <c r="AA30" s="34">
        <f t="shared" si="19"/>
        <v>1.5973359478254556</v>
      </c>
      <c r="AB30" s="34">
        <f t="shared" si="20"/>
        <v>2.2970624585757958E-2</v>
      </c>
      <c r="AC30" s="34">
        <f t="shared" si="21"/>
        <v>0.67847522702189023</v>
      </c>
      <c r="AD30" s="34">
        <f t="shared" si="22"/>
        <v>2.8114712774513415E-2</v>
      </c>
      <c r="AE30" s="34">
        <f t="shared" si="23"/>
        <v>0</v>
      </c>
      <c r="AF30" s="34">
        <f t="shared" si="24"/>
        <v>0.1397236883966245</v>
      </c>
      <c r="AG30" s="34">
        <f t="shared" si="25"/>
        <v>0.99462776360399274</v>
      </c>
      <c r="AH30" s="34">
        <f t="shared" si="26"/>
        <v>0.46757525879387479</v>
      </c>
      <c r="AI30" s="34">
        <f t="shared" si="27"/>
        <v>4.0667271582003452E-3</v>
      </c>
      <c r="AJ30" s="34">
        <f t="shared" si="28"/>
        <v>4.3450430630681434E-3</v>
      </c>
      <c r="AK30" s="34">
        <f t="shared" si="29"/>
        <v>0.17832692893441382</v>
      </c>
      <c r="AL30" s="34">
        <f t="shared" si="30"/>
        <v>0</v>
      </c>
      <c r="AM30" s="34">
        <f t="shared" si="31"/>
        <v>4.1155619221577915</v>
      </c>
      <c r="AN30" s="34">
        <f t="shared" si="32"/>
        <v>0.87682504557983454</v>
      </c>
      <c r="AO30" s="35">
        <f t="shared" si="2"/>
        <v>0</v>
      </c>
      <c r="AQ30" s="3">
        <f t="shared" si="33"/>
        <v>42.581000000000003</v>
      </c>
      <c r="AR30" s="3">
        <f t="shared" si="34"/>
        <v>0.81399999999999995</v>
      </c>
      <c r="AS30" s="3">
        <f t="shared" si="35"/>
        <v>15.347</v>
      </c>
      <c r="AT30" s="3">
        <f t="shared" si="36"/>
        <v>0.94799999999999995</v>
      </c>
      <c r="AU30" s="3">
        <f t="shared" si="3"/>
        <v>0</v>
      </c>
      <c r="AV30" s="3">
        <f t="shared" si="4"/>
        <v>4.4539999999999997</v>
      </c>
      <c r="AW30" s="3">
        <f t="shared" si="37"/>
        <v>17.786999999999999</v>
      </c>
      <c r="AX30" s="3">
        <f t="shared" si="38"/>
        <v>11.634</v>
      </c>
      <c r="AY30" s="3">
        <f t="shared" si="39"/>
        <v>0.128</v>
      </c>
      <c r="AZ30" s="3">
        <f t="shared" si="40"/>
        <v>0.14399999999999999</v>
      </c>
      <c r="BA30" s="3">
        <f t="shared" si="41"/>
        <v>2.452</v>
      </c>
      <c r="BB30" s="3">
        <f t="shared" si="42"/>
        <v>0</v>
      </c>
      <c r="BC30" s="3">
        <f t="shared" si="43"/>
        <v>96.289000000000016</v>
      </c>
      <c r="BE30" s="3">
        <f t="shared" si="6"/>
        <v>0.70873834886817588</v>
      </c>
      <c r="BF30" s="3">
        <f t="shared" si="7"/>
        <v>1.0192071720131219E-2</v>
      </c>
      <c r="BG30" s="3">
        <f t="shared" si="8"/>
        <v>0.30103962338171836</v>
      </c>
      <c r="BH30" s="3">
        <f t="shared" si="9"/>
        <v>1.2474504901638265E-2</v>
      </c>
      <c r="BI30" s="3">
        <f t="shared" si="10"/>
        <v>6.1995434552641837E-2</v>
      </c>
      <c r="BJ30" s="3">
        <f t="shared" si="11"/>
        <v>0</v>
      </c>
      <c r="BK30" s="3">
        <f t="shared" si="12"/>
        <v>0.44131658081996006</v>
      </c>
      <c r="BL30" s="3">
        <f t="shared" si="13"/>
        <v>0.20746325614240319</v>
      </c>
      <c r="BM30" s="3">
        <f t="shared" si="14"/>
        <v>1.8044078300022274E-3</v>
      </c>
      <c r="BN30" s="3">
        <f t="shared" si="15"/>
        <v>1.9278966647387698E-3</v>
      </c>
      <c r="BO30" s="3">
        <f t="shared" si="44"/>
        <v>7.9123701775926966E-2</v>
      </c>
      <c r="BP30" s="3">
        <f t="shared" si="45"/>
        <v>0</v>
      </c>
      <c r="BQ30" s="3">
        <f t="shared" si="46"/>
        <v>1.8260758266573367</v>
      </c>
      <c r="BR30" s="3">
        <f t="shared" si="16"/>
        <v>2.2537738368134463</v>
      </c>
    </row>
    <row r="31" spans="1:70" x14ac:dyDescent="0.15">
      <c r="A31" t="s">
        <v>191</v>
      </c>
      <c r="B31" t="s">
        <v>102</v>
      </c>
      <c r="C31">
        <v>484</v>
      </c>
      <c r="D31" s="27">
        <f t="shared" si="17"/>
        <v>382.75810151993124</v>
      </c>
      <c r="E31" s="1">
        <v>51.534999999999997</v>
      </c>
      <c r="F31" s="1">
        <v>0.19900000000000001</v>
      </c>
      <c r="G31" s="1">
        <v>5.1390000000000002</v>
      </c>
      <c r="H31" s="1">
        <v>0.52200000000000002</v>
      </c>
      <c r="I31" s="1">
        <v>3.4340000000000002</v>
      </c>
      <c r="J31" s="1">
        <v>16.896999999999998</v>
      </c>
      <c r="K31" s="1">
        <v>21.73</v>
      </c>
      <c r="L31" s="1">
        <v>9.6000000000000002E-2</v>
      </c>
      <c r="M31" s="1">
        <v>6.7000000000000004E-2</v>
      </c>
      <c r="N31" s="1">
        <v>0.378</v>
      </c>
      <c r="P31">
        <f t="shared" si="18"/>
        <v>99.997</v>
      </c>
      <c r="W31" s="5">
        <v>12</v>
      </c>
      <c r="X31" s="5">
        <v>4</v>
      </c>
      <c r="Y31" s="15">
        <v>0</v>
      </c>
      <c r="AA31" s="14">
        <f t="shared" si="19"/>
        <v>1.8749676378095745</v>
      </c>
      <c r="AB31" s="14">
        <f t="shared" si="20"/>
        <v>5.4464379772279064E-3</v>
      </c>
      <c r="AC31" s="14">
        <f t="shared" si="21"/>
        <v>0.22034348107735918</v>
      </c>
      <c r="AD31" s="14">
        <f t="shared" si="22"/>
        <v>1.5014362719936034E-2</v>
      </c>
      <c r="AE31" s="14">
        <f t="shared" si="23"/>
        <v>0</v>
      </c>
      <c r="AF31" s="14">
        <f t="shared" si="24"/>
        <v>0.10447952906829967</v>
      </c>
      <c r="AG31" s="14">
        <f t="shared" si="25"/>
        <v>0.91638624865308049</v>
      </c>
      <c r="AH31" s="14">
        <f t="shared" si="26"/>
        <v>0.84701924210370738</v>
      </c>
      <c r="AI31" s="14">
        <f t="shared" si="27"/>
        <v>2.9581308873017718E-3</v>
      </c>
      <c r="AJ31" s="14">
        <f t="shared" si="28"/>
        <v>1.9607285940890285E-3</v>
      </c>
      <c r="AK31" s="14">
        <f t="shared" si="29"/>
        <v>2.6662406847950439E-2</v>
      </c>
      <c r="AL31" s="14">
        <f t="shared" si="30"/>
        <v>0</v>
      </c>
      <c r="AM31" s="14">
        <f t="shared" si="31"/>
        <v>4.0152382057385267</v>
      </c>
      <c r="AN31" s="14">
        <f t="shared" si="32"/>
        <v>0.89765595894349326</v>
      </c>
      <c r="AO31" s="11">
        <f t="shared" si="2"/>
        <v>0</v>
      </c>
      <c r="AQ31">
        <f t="shared" si="33"/>
        <v>51.534999999999997</v>
      </c>
      <c r="AR31">
        <f t="shared" si="34"/>
        <v>0.19900000000000001</v>
      </c>
      <c r="AS31">
        <f t="shared" si="35"/>
        <v>5.1390000000000002</v>
      </c>
      <c r="AT31">
        <f t="shared" si="36"/>
        <v>0.52200000000000002</v>
      </c>
      <c r="AU31">
        <f t="shared" si="3"/>
        <v>0</v>
      </c>
      <c r="AV31">
        <f t="shared" si="4"/>
        <v>3.4340000000000002</v>
      </c>
      <c r="AW31">
        <f t="shared" si="37"/>
        <v>16.896999999999998</v>
      </c>
      <c r="AX31">
        <f t="shared" si="38"/>
        <v>21.73</v>
      </c>
      <c r="AY31">
        <f t="shared" si="39"/>
        <v>9.6000000000000002E-2</v>
      </c>
      <c r="AZ31">
        <f t="shared" si="40"/>
        <v>6.7000000000000004E-2</v>
      </c>
      <c r="BA31">
        <f t="shared" si="41"/>
        <v>0.378</v>
      </c>
      <c r="BB31">
        <f t="shared" si="42"/>
        <v>0</v>
      </c>
      <c r="BC31">
        <f t="shared" si="43"/>
        <v>99.997</v>
      </c>
      <c r="BE31">
        <f t="shared" si="6"/>
        <v>0.85777296937416769</v>
      </c>
      <c r="BF31">
        <f t="shared" si="7"/>
        <v>2.4916735532016128E-3</v>
      </c>
      <c r="BG31">
        <f t="shared" si="8"/>
        <v>0.1008042369556689</v>
      </c>
      <c r="BH31">
        <f t="shared" si="9"/>
        <v>6.868872952167906E-3</v>
      </c>
      <c r="BI31">
        <f t="shared" si="10"/>
        <v>4.7798006792494858E-2</v>
      </c>
      <c r="BJ31">
        <f t="shared" si="11"/>
        <v>0</v>
      </c>
      <c r="BK31">
        <f t="shared" si="12"/>
        <v>0.41923462450749788</v>
      </c>
      <c r="BL31">
        <f t="shared" si="13"/>
        <v>0.38750013374371856</v>
      </c>
      <c r="BM31">
        <f t="shared" si="14"/>
        <v>1.3533058725016705E-3</v>
      </c>
      <c r="BN31">
        <f t="shared" si="15"/>
        <v>8.9700747595484434E-4</v>
      </c>
      <c r="BO31">
        <f t="shared" si="44"/>
        <v>1.2197699539682052E-2</v>
      </c>
      <c r="BP31">
        <f t="shared" si="45"/>
        <v>0</v>
      </c>
      <c r="BQ31">
        <f t="shared" si="46"/>
        <v>1.8369185307670557</v>
      </c>
      <c r="BR31">
        <f t="shared" si="16"/>
        <v>2.1858553542175074</v>
      </c>
    </row>
    <row r="32" spans="1:70" x14ac:dyDescent="0.15">
      <c r="A32" t="s">
        <v>191</v>
      </c>
      <c r="B32" t="s">
        <v>103</v>
      </c>
      <c r="C32">
        <v>485</v>
      </c>
      <c r="D32" s="27">
        <f t="shared" si="17"/>
        <v>396.93432750215089</v>
      </c>
      <c r="E32" s="1">
        <v>51.718000000000004</v>
      </c>
      <c r="F32" s="1">
        <v>0.20899999999999999</v>
      </c>
      <c r="G32" s="1">
        <v>4.8540000000000001</v>
      </c>
      <c r="H32" s="1">
        <v>0.505</v>
      </c>
      <c r="I32" s="1">
        <v>3.3639999999999999</v>
      </c>
      <c r="J32" s="1">
        <v>16.771999999999998</v>
      </c>
      <c r="K32" s="1">
        <v>21.754000000000001</v>
      </c>
      <c r="L32" s="1">
        <v>0.128</v>
      </c>
      <c r="M32" s="1">
        <v>7.1999999999999995E-2</v>
      </c>
      <c r="N32" s="1">
        <v>0.36699999999999999</v>
      </c>
      <c r="P32">
        <f t="shared" si="18"/>
        <v>99.743000000000009</v>
      </c>
      <c r="W32" s="5">
        <v>12</v>
      </c>
      <c r="X32" s="5">
        <v>4</v>
      </c>
      <c r="Y32" s="15">
        <v>0</v>
      </c>
      <c r="AA32" s="14">
        <f t="shared" si="19"/>
        <v>1.8855314826494831</v>
      </c>
      <c r="AB32" s="14">
        <f t="shared" si="20"/>
        <v>5.7320021241926214E-3</v>
      </c>
      <c r="AC32" s="14">
        <f t="shared" si="21"/>
        <v>0.20855563625972354</v>
      </c>
      <c r="AD32" s="14">
        <f t="shared" si="22"/>
        <v>1.455554090744687E-2</v>
      </c>
      <c r="AE32" s="14">
        <f t="shared" si="23"/>
        <v>0</v>
      </c>
      <c r="AF32" s="14">
        <f t="shared" si="24"/>
        <v>0.10256223430092574</v>
      </c>
      <c r="AG32" s="14">
        <f t="shared" si="25"/>
        <v>0.91149519542011115</v>
      </c>
      <c r="AH32" s="14">
        <f t="shared" si="26"/>
        <v>0.84971492189211606</v>
      </c>
      <c r="AI32" s="14">
        <f t="shared" si="27"/>
        <v>3.9523618021227976E-3</v>
      </c>
      <c r="AJ32" s="14">
        <f t="shared" si="28"/>
        <v>2.1114254243022345E-3</v>
      </c>
      <c r="AK32" s="14">
        <f t="shared" si="29"/>
        <v>2.5940251724629115E-2</v>
      </c>
      <c r="AL32" s="14">
        <f t="shared" si="30"/>
        <v>0</v>
      </c>
      <c r="AM32" s="14">
        <f t="shared" si="31"/>
        <v>4.0101510525050532</v>
      </c>
      <c r="AN32" s="14">
        <f t="shared" si="32"/>
        <v>0.89885954059905637</v>
      </c>
      <c r="AO32" s="11">
        <f t="shared" si="2"/>
        <v>0</v>
      </c>
      <c r="AQ32">
        <f t="shared" si="33"/>
        <v>51.718000000000004</v>
      </c>
      <c r="AR32">
        <f t="shared" si="34"/>
        <v>0.20899999999999999</v>
      </c>
      <c r="AS32">
        <f t="shared" si="35"/>
        <v>4.8540000000000001</v>
      </c>
      <c r="AT32">
        <f t="shared" si="36"/>
        <v>0.505</v>
      </c>
      <c r="AU32">
        <f t="shared" si="3"/>
        <v>0</v>
      </c>
      <c r="AV32">
        <f t="shared" si="4"/>
        <v>3.3639999999999999</v>
      </c>
      <c r="AW32">
        <f t="shared" si="37"/>
        <v>16.771999999999998</v>
      </c>
      <c r="AX32">
        <f t="shared" si="38"/>
        <v>21.754000000000001</v>
      </c>
      <c r="AY32">
        <f t="shared" si="39"/>
        <v>0.128</v>
      </c>
      <c r="AZ32">
        <f t="shared" si="40"/>
        <v>7.1999999999999995E-2</v>
      </c>
      <c r="BA32">
        <f t="shared" si="41"/>
        <v>0.36699999999999999</v>
      </c>
      <c r="BB32">
        <f t="shared" si="42"/>
        <v>0</v>
      </c>
      <c r="BC32">
        <f t="shared" si="43"/>
        <v>99.743000000000009</v>
      </c>
      <c r="BE32">
        <f t="shared" si="6"/>
        <v>0.86081890812250339</v>
      </c>
      <c r="BF32">
        <f t="shared" si="7"/>
        <v>2.6168832794931508E-3</v>
      </c>
      <c r="BG32">
        <f t="shared" si="8"/>
        <v>9.5213809336994901E-2</v>
      </c>
      <c r="BH32">
        <f t="shared" si="9"/>
        <v>6.6451740246068819E-3</v>
      </c>
      <c r="BI32">
        <f t="shared" si="10"/>
        <v>4.6823673514837703E-2</v>
      </c>
      <c r="BJ32">
        <f t="shared" si="11"/>
        <v>0</v>
      </c>
      <c r="BK32">
        <f t="shared" si="12"/>
        <v>0.416133226149006</v>
      </c>
      <c r="BL32">
        <f t="shared" si="13"/>
        <v>0.38792811364292928</v>
      </c>
      <c r="BM32">
        <f t="shared" si="14"/>
        <v>1.8044078300022274E-3</v>
      </c>
      <c r="BN32">
        <f t="shared" si="15"/>
        <v>9.639483323693849E-4</v>
      </c>
      <c r="BO32">
        <f t="shared" si="44"/>
        <v>1.1842740029268025E-2</v>
      </c>
      <c r="BP32">
        <f t="shared" si="45"/>
        <v>0</v>
      </c>
      <c r="BQ32">
        <f t="shared" si="46"/>
        <v>1.8307908842620109</v>
      </c>
      <c r="BR32">
        <f t="shared" si="16"/>
        <v>2.1903927351711383</v>
      </c>
    </row>
    <row r="33" spans="1:70" x14ac:dyDescent="0.15">
      <c r="A33" t="s">
        <v>191</v>
      </c>
      <c r="B33" t="s">
        <v>104</v>
      </c>
      <c r="C33">
        <v>486</v>
      </c>
      <c r="D33" s="27">
        <f t="shared" si="17"/>
        <v>411.1105534843706</v>
      </c>
      <c r="E33" s="1">
        <v>51.557000000000002</v>
      </c>
      <c r="F33" s="1">
        <v>0.18</v>
      </c>
      <c r="G33" s="1">
        <v>4.7039999999999997</v>
      </c>
      <c r="H33" s="1">
        <v>0.41899999999999998</v>
      </c>
      <c r="I33" s="1">
        <v>3.3730000000000002</v>
      </c>
      <c r="J33" s="1">
        <v>17.131</v>
      </c>
      <c r="K33" s="1">
        <v>21.817</v>
      </c>
      <c r="L33" s="1">
        <v>5.6000000000000001E-2</v>
      </c>
      <c r="M33" s="1">
        <v>5.2999999999999999E-2</v>
      </c>
      <c r="N33" s="1">
        <v>0.34100000000000003</v>
      </c>
      <c r="P33">
        <f t="shared" si="18"/>
        <v>99.631</v>
      </c>
      <c r="W33" s="5">
        <v>12</v>
      </c>
      <c r="X33" s="5">
        <v>4</v>
      </c>
      <c r="Y33" s="15">
        <v>0</v>
      </c>
      <c r="AA33" s="14">
        <f t="shared" si="19"/>
        <v>1.8822245150932242</v>
      </c>
      <c r="AB33" s="14">
        <f t="shared" si="20"/>
        <v>4.9433832557736011E-3</v>
      </c>
      <c r="AC33" s="14">
        <f t="shared" si="21"/>
        <v>0.20238633825735694</v>
      </c>
      <c r="AD33" s="14">
        <f t="shared" si="22"/>
        <v>1.2093241188181418E-2</v>
      </c>
      <c r="AE33" s="14">
        <f t="shared" si="23"/>
        <v>0</v>
      </c>
      <c r="AF33" s="14">
        <f t="shared" si="24"/>
        <v>0.10297683696521766</v>
      </c>
      <c r="AG33" s="14">
        <f t="shared" si="25"/>
        <v>0.93227484415353068</v>
      </c>
      <c r="AH33" s="14">
        <f t="shared" si="26"/>
        <v>0.85333758213381972</v>
      </c>
      <c r="AI33" s="14">
        <f t="shared" si="27"/>
        <v>1.7315158496485326E-3</v>
      </c>
      <c r="AJ33" s="14">
        <f t="shared" si="28"/>
        <v>1.5563627950899897E-3</v>
      </c>
      <c r="AK33" s="14">
        <f t="shared" si="29"/>
        <v>2.4135384472782857E-2</v>
      </c>
      <c r="AL33" s="14">
        <f t="shared" si="30"/>
        <v>0</v>
      </c>
      <c r="AM33" s="14">
        <f t="shared" si="31"/>
        <v>4.0176600041646253</v>
      </c>
      <c r="AN33" s="14">
        <f t="shared" si="32"/>
        <v>0.90052965975004695</v>
      </c>
      <c r="AO33" s="11">
        <f t="shared" si="2"/>
        <v>0</v>
      </c>
      <c r="AQ33">
        <f t="shared" si="33"/>
        <v>51.557000000000002</v>
      </c>
      <c r="AR33">
        <f t="shared" si="34"/>
        <v>0.18</v>
      </c>
      <c r="AS33">
        <f t="shared" si="35"/>
        <v>4.7039999999999997</v>
      </c>
      <c r="AT33">
        <f t="shared" si="36"/>
        <v>0.41899999999999998</v>
      </c>
      <c r="AU33">
        <f t="shared" si="3"/>
        <v>0</v>
      </c>
      <c r="AV33">
        <f t="shared" si="4"/>
        <v>3.3730000000000002</v>
      </c>
      <c r="AW33">
        <f t="shared" si="37"/>
        <v>17.131</v>
      </c>
      <c r="AX33">
        <f t="shared" si="38"/>
        <v>21.817</v>
      </c>
      <c r="AY33">
        <f t="shared" si="39"/>
        <v>5.6000000000000001E-2</v>
      </c>
      <c r="AZ33">
        <f t="shared" si="40"/>
        <v>5.2999999999999999E-2</v>
      </c>
      <c r="BA33">
        <f t="shared" si="41"/>
        <v>0.34100000000000003</v>
      </c>
      <c r="BB33">
        <f t="shared" si="42"/>
        <v>0</v>
      </c>
      <c r="BC33">
        <f t="shared" si="43"/>
        <v>99.631</v>
      </c>
      <c r="BE33">
        <f t="shared" si="6"/>
        <v>0.85813914780292944</v>
      </c>
      <c r="BF33">
        <f t="shared" si="7"/>
        <v>2.25377507324769E-3</v>
      </c>
      <c r="BG33">
        <f t="shared" si="8"/>
        <v>9.2271479011377014E-2</v>
      </c>
      <c r="BH33">
        <f t="shared" si="9"/>
        <v>5.5135206263569967E-3</v>
      </c>
      <c r="BI33">
        <f t="shared" si="10"/>
        <v>4.6948944936250771E-2</v>
      </c>
      <c r="BJ33">
        <f t="shared" si="11"/>
        <v>0</v>
      </c>
      <c r="BK33">
        <f t="shared" si="12"/>
        <v>0.42504044223459475</v>
      </c>
      <c r="BL33">
        <f t="shared" si="13"/>
        <v>0.38905156087835746</v>
      </c>
      <c r="BM33">
        <f t="shared" si="14"/>
        <v>7.8942842562597447E-4</v>
      </c>
      <c r="BN33">
        <f t="shared" si="15"/>
        <v>7.0957307799413059E-4</v>
      </c>
      <c r="BO33">
        <f t="shared" si="44"/>
        <v>1.1003744822834869E-2</v>
      </c>
      <c r="BP33">
        <f t="shared" si="45"/>
        <v>0</v>
      </c>
      <c r="BQ33">
        <f t="shared" si="46"/>
        <v>1.8317216168895694</v>
      </c>
      <c r="BR33">
        <f t="shared" si="16"/>
        <v>2.1933791505867468</v>
      </c>
    </row>
    <row r="34" spans="1:70" x14ac:dyDescent="0.15">
      <c r="A34" t="s">
        <v>191</v>
      </c>
      <c r="B34" t="s">
        <v>105</v>
      </c>
      <c r="C34">
        <v>487</v>
      </c>
      <c r="D34" s="27">
        <f t="shared" si="17"/>
        <v>425.28677946659025</v>
      </c>
      <c r="E34" s="1">
        <v>52.048999999999999</v>
      </c>
      <c r="F34" s="1">
        <v>0.16200000000000001</v>
      </c>
      <c r="G34" s="1">
        <v>4.4779999999999998</v>
      </c>
      <c r="H34" s="1">
        <v>0.39100000000000001</v>
      </c>
      <c r="I34" s="1">
        <v>3.3119999999999998</v>
      </c>
      <c r="J34" s="1">
        <v>16.977</v>
      </c>
      <c r="K34" s="1">
        <v>21.927</v>
      </c>
      <c r="L34" s="1">
        <v>7.5999999999999998E-2</v>
      </c>
      <c r="M34" s="1">
        <v>5.7000000000000002E-2</v>
      </c>
      <c r="N34" s="1">
        <v>0.35299999999999998</v>
      </c>
      <c r="P34">
        <f t="shared" si="18"/>
        <v>99.781999999999982</v>
      </c>
      <c r="W34" s="5">
        <v>12</v>
      </c>
      <c r="X34" s="5">
        <v>4</v>
      </c>
      <c r="Y34" s="15">
        <v>0</v>
      </c>
      <c r="AA34" s="14">
        <f t="shared" si="19"/>
        <v>1.895650188858776</v>
      </c>
      <c r="AB34" s="14">
        <f t="shared" si="20"/>
        <v>4.4384242600945603E-3</v>
      </c>
      <c r="AC34" s="14">
        <f t="shared" si="21"/>
        <v>0.19220292411719883</v>
      </c>
      <c r="AD34" s="14">
        <f t="shared" si="22"/>
        <v>1.125816140073173E-2</v>
      </c>
      <c r="AE34" s="14">
        <f t="shared" si="23"/>
        <v>0</v>
      </c>
      <c r="AF34" s="14">
        <f t="shared" si="24"/>
        <v>0.10087314384876343</v>
      </c>
      <c r="AG34" s="14">
        <f t="shared" si="25"/>
        <v>0.92168861045363037</v>
      </c>
      <c r="AH34" s="14">
        <f t="shared" si="26"/>
        <v>0.85559271782017465</v>
      </c>
      <c r="AI34" s="14">
        <f t="shared" si="27"/>
        <v>2.344304699315495E-3</v>
      </c>
      <c r="AJ34" s="14">
        <f t="shared" si="28"/>
        <v>1.669828418976357E-3</v>
      </c>
      <c r="AK34" s="14">
        <f t="shared" si="29"/>
        <v>2.4925080489005005E-2</v>
      </c>
      <c r="AL34" s="14">
        <f t="shared" si="30"/>
        <v>0</v>
      </c>
      <c r="AM34" s="14">
        <f t="shared" si="31"/>
        <v>4.0106433843666665</v>
      </c>
      <c r="AN34" s="14">
        <f t="shared" si="32"/>
        <v>0.90135251643791392</v>
      </c>
      <c r="AO34" s="11">
        <f t="shared" si="2"/>
        <v>0</v>
      </c>
      <c r="AQ34">
        <f t="shared" si="33"/>
        <v>52.048999999999999</v>
      </c>
      <c r="AR34">
        <f t="shared" si="34"/>
        <v>0.16200000000000001</v>
      </c>
      <c r="AS34">
        <f t="shared" si="35"/>
        <v>4.4779999999999998</v>
      </c>
      <c r="AT34">
        <f t="shared" si="36"/>
        <v>0.39100000000000001</v>
      </c>
      <c r="AU34">
        <f t="shared" si="3"/>
        <v>0</v>
      </c>
      <c r="AV34">
        <f t="shared" si="4"/>
        <v>3.3119999999999998</v>
      </c>
      <c r="AW34">
        <f t="shared" si="37"/>
        <v>16.977</v>
      </c>
      <c r="AX34">
        <f t="shared" si="38"/>
        <v>21.927</v>
      </c>
      <c r="AY34">
        <f t="shared" si="39"/>
        <v>7.5999999999999998E-2</v>
      </c>
      <c r="AZ34">
        <f t="shared" si="40"/>
        <v>5.7000000000000002E-2</v>
      </c>
      <c r="BA34">
        <f t="shared" si="41"/>
        <v>0.35299999999999998</v>
      </c>
      <c r="BB34">
        <f t="shared" si="42"/>
        <v>0</v>
      </c>
      <c r="BC34">
        <f t="shared" si="43"/>
        <v>99.781999999999982</v>
      </c>
      <c r="BE34">
        <f t="shared" si="6"/>
        <v>0.86632822902796269</v>
      </c>
      <c r="BF34">
        <f t="shared" si="7"/>
        <v>2.0283975659229209E-3</v>
      </c>
      <c r="BG34">
        <f t="shared" si="8"/>
        <v>8.7838367987446056E-2</v>
      </c>
      <c r="BH34">
        <f t="shared" si="9"/>
        <v>5.1450753339035461E-3</v>
      </c>
      <c r="BI34">
        <f t="shared" si="10"/>
        <v>4.6099883080006683E-2</v>
      </c>
      <c r="BJ34">
        <f t="shared" si="11"/>
        <v>0</v>
      </c>
      <c r="BK34">
        <f t="shared" si="12"/>
        <v>0.42121951945693276</v>
      </c>
      <c r="BL34">
        <f t="shared" si="13"/>
        <v>0.39101313541640664</v>
      </c>
      <c r="BM34">
        <f t="shared" si="14"/>
        <v>1.0713671490638224E-3</v>
      </c>
      <c r="BN34">
        <f t="shared" si="15"/>
        <v>7.6312576312576313E-4</v>
      </c>
      <c r="BO34">
        <f t="shared" si="44"/>
        <v>1.1390973379650169E-2</v>
      </c>
      <c r="BP34">
        <f t="shared" si="45"/>
        <v>0</v>
      </c>
      <c r="BQ34">
        <f t="shared" si="46"/>
        <v>1.8328980741604211</v>
      </c>
      <c r="BR34">
        <f t="shared" si="16"/>
        <v>2.1881431602266184</v>
      </c>
    </row>
    <row r="35" spans="1:70" x14ac:dyDescent="0.15">
      <c r="A35" t="s">
        <v>191</v>
      </c>
      <c r="B35" t="s">
        <v>106</v>
      </c>
      <c r="C35">
        <v>488</v>
      </c>
      <c r="D35" s="27">
        <f t="shared" si="17"/>
        <v>439.46300544880995</v>
      </c>
      <c r="E35" s="1">
        <v>51.927999999999997</v>
      </c>
      <c r="F35" s="1">
        <v>0.185</v>
      </c>
      <c r="G35" s="1">
        <v>4.431</v>
      </c>
      <c r="H35" s="1">
        <v>0.435</v>
      </c>
      <c r="I35" s="1">
        <v>3.27</v>
      </c>
      <c r="J35" s="1">
        <v>17.012</v>
      </c>
      <c r="K35" s="1">
        <v>21.971</v>
      </c>
      <c r="L35" s="1">
        <v>0.104</v>
      </c>
      <c r="M35" s="1">
        <v>0.105</v>
      </c>
      <c r="N35" s="1">
        <v>0.34899999999999998</v>
      </c>
      <c r="P35">
        <f t="shared" si="18"/>
        <v>99.79</v>
      </c>
      <c r="W35" s="5">
        <v>12</v>
      </c>
      <c r="X35" s="5">
        <v>4</v>
      </c>
      <c r="Y35" s="15">
        <v>0</v>
      </c>
      <c r="AA35" s="14">
        <f t="shared" si="19"/>
        <v>1.8925720782085074</v>
      </c>
      <c r="AB35" s="14">
        <f t="shared" si="20"/>
        <v>5.0721320422055698E-3</v>
      </c>
      <c r="AC35" s="14">
        <f t="shared" si="21"/>
        <v>0.19031923145615584</v>
      </c>
      <c r="AD35" s="14">
        <f t="shared" si="22"/>
        <v>1.2533864460642939E-2</v>
      </c>
      <c r="AE35" s="14">
        <f t="shared" si="23"/>
        <v>0</v>
      </c>
      <c r="AF35" s="14">
        <f t="shared" si="24"/>
        <v>9.9663929160532752E-2</v>
      </c>
      <c r="AG35" s="14">
        <f t="shared" si="25"/>
        <v>0.92423767982137328</v>
      </c>
      <c r="AH35" s="14">
        <f t="shared" si="26"/>
        <v>0.85791193744751626</v>
      </c>
      <c r="AI35" s="14">
        <f t="shared" si="27"/>
        <v>3.2102498105874818E-3</v>
      </c>
      <c r="AJ35" s="14">
        <f t="shared" si="28"/>
        <v>3.0781608862110333E-3</v>
      </c>
      <c r="AK35" s="14">
        <f t="shared" si="29"/>
        <v>2.4659956994308164E-2</v>
      </c>
      <c r="AL35" s="14">
        <f t="shared" si="30"/>
        <v>0</v>
      </c>
      <c r="AM35" s="14">
        <f t="shared" si="31"/>
        <v>4.0132592202880399</v>
      </c>
      <c r="AN35" s="14">
        <f t="shared" si="32"/>
        <v>0.90266259151635542</v>
      </c>
      <c r="AO35" s="11">
        <f t="shared" si="2"/>
        <v>0</v>
      </c>
      <c r="AQ35">
        <f t="shared" si="33"/>
        <v>51.927999999999997</v>
      </c>
      <c r="AR35">
        <f t="shared" si="34"/>
        <v>0.185</v>
      </c>
      <c r="AS35">
        <f t="shared" si="35"/>
        <v>4.431</v>
      </c>
      <c r="AT35">
        <f t="shared" si="36"/>
        <v>0.435</v>
      </c>
      <c r="AU35">
        <f t="shared" si="3"/>
        <v>0</v>
      </c>
      <c r="AV35">
        <f t="shared" si="4"/>
        <v>3.2699999999999996</v>
      </c>
      <c r="AW35">
        <f t="shared" si="37"/>
        <v>17.012</v>
      </c>
      <c r="AX35">
        <f t="shared" si="38"/>
        <v>21.971</v>
      </c>
      <c r="AY35">
        <f t="shared" si="39"/>
        <v>0.104</v>
      </c>
      <c r="AZ35">
        <f t="shared" si="40"/>
        <v>0.105</v>
      </c>
      <c r="BA35">
        <f t="shared" si="41"/>
        <v>0.34899999999999998</v>
      </c>
      <c r="BB35">
        <f t="shared" si="42"/>
        <v>0</v>
      </c>
      <c r="BC35">
        <f t="shared" si="43"/>
        <v>99.79</v>
      </c>
      <c r="BE35">
        <f t="shared" si="6"/>
        <v>0.86431424766977361</v>
      </c>
      <c r="BF35">
        <f t="shared" si="7"/>
        <v>2.3163799363934592E-3</v>
      </c>
      <c r="BG35">
        <f t="shared" si="8"/>
        <v>8.6916437818752454E-2</v>
      </c>
      <c r="BH35">
        <f t="shared" si="9"/>
        <v>5.7240607934732545E-3</v>
      </c>
      <c r="BI35">
        <f t="shared" si="10"/>
        <v>4.5515283113412394E-2</v>
      </c>
      <c r="BJ35">
        <f t="shared" si="11"/>
        <v>0</v>
      </c>
      <c r="BK35">
        <f t="shared" si="12"/>
        <v>0.42208791099731047</v>
      </c>
      <c r="BL35">
        <f t="shared" si="13"/>
        <v>0.39179776523162629</v>
      </c>
      <c r="BM35">
        <f t="shared" si="14"/>
        <v>1.4660813618768097E-3</v>
      </c>
      <c r="BN35">
        <f t="shared" si="15"/>
        <v>1.4057579847053529E-3</v>
      </c>
      <c r="BO35">
        <f t="shared" si="44"/>
        <v>1.1261897194045068E-2</v>
      </c>
      <c r="BP35">
        <f t="shared" si="45"/>
        <v>0</v>
      </c>
      <c r="BQ35">
        <f t="shared" si="46"/>
        <v>1.8328058221013688</v>
      </c>
      <c r="BR35">
        <f t="shared" si="16"/>
        <v>2.1896805280150811</v>
      </c>
    </row>
    <row r="36" spans="1:70" x14ac:dyDescent="0.15">
      <c r="A36" t="s">
        <v>191</v>
      </c>
      <c r="B36" t="s">
        <v>107</v>
      </c>
      <c r="C36">
        <v>489</v>
      </c>
      <c r="D36" s="27">
        <f t="shared" si="17"/>
        <v>453.6392314310296</v>
      </c>
      <c r="E36" s="1">
        <v>51.860999999999997</v>
      </c>
      <c r="F36" s="1">
        <v>0.125</v>
      </c>
      <c r="G36" s="1">
        <v>4.194</v>
      </c>
      <c r="H36" s="1">
        <v>0.437</v>
      </c>
      <c r="I36" s="1">
        <v>3.1019999999999999</v>
      </c>
      <c r="J36" s="1">
        <v>16.907</v>
      </c>
      <c r="K36" s="1">
        <v>22.09</v>
      </c>
      <c r="L36" s="1">
        <v>0.13700000000000001</v>
      </c>
      <c r="M36" s="1">
        <v>6.6000000000000003E-2</v>
      </c>
      <c r="N36" s="1">
        <v>0.30399999999999999</v>
      </c>
      <c r="P36">
        <f t="shared" si="18"/>
        <v>99.222999999999999</v>
      </c>
      <c r="W36" s="5">
        <v>12</v>
      </c>
      <c r="X36" s="5">
        <v>4</v>
      </c>
      <c r="Y36" s="15">
        <v>0</v>
      </c>
      <c r="AA36" s="14">
        <f t="shared" si="19"/>
        <v>1.900025975923642</v>
      </c>
      <c r="AB36" s="14">
        <f t="shared" si="20"/>
        <v>3.4450589272584675E-3</v>
      </c>
      <c r="AC36" s="14">
        <f t="shared" si="21"/>
        <v>0.18108278727922753</v>
      </c>
      <c r="AD36" s="14">
        <f t="shared" si="22"/>
        <v>1.2657414233704176E-2</v>
      </c>
      <c r="AE36" s="14">
        <f t="shared" si="23"/>
        <v>0</v>
      </c>
      <c r="AF36" s="14">
        <f t="shared" si="24"/>
        <v>9.5038563847701762E-2</v>
      </c>
      <c r="AG36" s="14">
        <f t="shared" si="25"/>
        <v>0.9233421642779982</v>
      </c>
      <c r="AH36" s="14">
        <f t="shared" si="26"/>
        <v>0.8670745155977907</v>
      </c>
      <c r="AI36" s="14">
        <f t="shared" si="27"/>
        <v>4.2510271254335447E-3</v>
      </c>
      <c r="AJ36" s="14">
        <f t="shared" si="28"/>
        <v>1.9449738700139272E-3</v>
      </c>
      <c r="AK36" s="14">
        <f t="shared" si="29"/>
        <v>2.1592766619727713E-2</v>
      </c>
      <c r="AL36" s="14">
        <f t="shared" si="30"/>
        <v>0</v>
      </c>
      <c r="AM36" s="14">
        <f t="shared" si="31"/>
        <v>4.0104552477024979</v>
      </c>
      <c r="AN36" s="14">
        <f t="shared" si="32"/>
        <v>0.90667678479872893</v>
      </c>
      <c r="AO36" s="11">
        <f t="shared" si="2"/>
        <v>0</v>
      </c>
      <c r="AQ36">
        <f t="shared" si="33"/>
        <v>51.860999999999997</v>
      </c>
      <c r="AR36">
        <f t="shared" si="34"/>
        <v>0.125</v>
      </c>
      <c r="AS36">
        <f t="shared" si="35"/>
        <v>4.194</v>
      </c>
      <c r="AT36">
        <f t="shared" si="36"/>
        <v>0.437</v>
      </c>
      <c r="AU36">
        <f t="shared" si="3"/>
        <v>0</v>
      </c>
      <c r="AV36">
        <f t="shared" si="4"/>
        <v>3.1019999999999999</v>
      </c>
      <c r="AW36">
        <f t="shared" si="37"/>
        <v>16.907</v>
      </c>
      <c r="AX36">
        <f t="shared" si="38"/>
        <v>22.09</v>
      </c>
      <c r="AY36">
        <f t="shared" si="39"/>
        <v>0.13700000000000001</v>
      </c>
      <c r="AZ36">
        <f t="shared" si="40"/>
        <v>6.6000000000000003E-2</v>
      </c>
      <c r="BA36">
        <f t="shared" si="41"/>
        <v>0.30399999999999999</v>
      </c>
      <c r="BB36">
        <f t="shared" si="42"/>
        <v>0</v>
      </c>
      <c r="BC36">
        <f t="shared" si="43"/>
        <v>99.222999999999999</v>
      </c>
      <c r="BE36">
        <f t="shared" si="6"/>
        <v>0.863199067909454</v>
      </c>
      <c r="BF36">
        <f t="shared" si="7"/>
        <v>1.5651215786442292E-3</v>
      </c>
      <c r="BG36">
        <f t="shared" si="8"/>
        <v>8.2267555904276188E-2</v>
      </c>
      <c r="BH36">
        <f t="shared" si="9"/>
        <v>5.7503783143627871E-3</v>
      </c>
      <c r="BI36">
        <f t="shared" si="10"/>
        <v>4.3176883247035246E-2</v>
      </c>
      <c r="BJ36">
        <f t="shared" si="11"/>
        <v>0</v>
      </c>
      <c r="BK36">
        <f t="shared" si="12"/>
        <v>0.41948273637617728</v>
      </c>
      <c r="BL36">
        <f t="shared" si="13"/>
        <v>0.39391983223187954</v>
      </c>
      <c r="BM36">
        <f t="shared" si="14"/>
        <v>1.9312802555492591E-3</v>
      </c>
      <c r="BN36">
        <f t="shared" si="15"/>
        <v>8.8361930467193621E-4</v>
      </c>
      <c r="BO36">
        <f t="shared" si="44"/>
        <v>9.8097901059876827E-3</v>
      </c>
      <c r="BP36">
        <f t="shared" si="45"/>
        <v>0</v>
      </c>
      <c r="BQ36">
        <f t="shared" si="46"/>
        <v>1.8219862652280381</v>
      </c>
      <c r="BR36">
        <f t="shared" si="16"/>
        <v>2.201144610275398</v>
      </c>
    </row>
    <row r="37" spans="1:70" x14ac:dyDescent="0.15">
      <c r="A37" t="s">
        <v>191</v>
      </c>
      <c r="B37" t="s">
        <v>108</v>
      </c>
      <c r="C37">
        <v>490</v>
      </c>
      <c r="D37" s="27">
        <f t="shared" si="17"/>
        <v>467.81545741324925</v>
      </c>
      <c r="E37" s="1">
        <v>52.082999999999998</v>
      </c>
      <c r="F37" s="1">
        <v>0.16500000000000001</v>
      </c>
      <c r="G37" s="1">
        <v>4.1680000000000001</v>
      </c>
      <c r="H37" s="1">
        <v>0.45900000000000002</v>
      </c>
      <c r="I37" s="1">
        <v>3.1850000000000001</v>
      </c>
      <c r="J37" s="1">
        <v>16.870999999999999</v>
      </c>
      <c r="K37" s="1">
        <v>22.111999999999998</v>
      </c>
      <c r="L37" s="1">
        <v>0.13300000000000001</v>
      </c>
      <c r="M37" s="1">
        <v>6.0999999999999999E-2</v>
      </c>
      <c r="N37" s="1">
        <v>0.33</v>
      </c>
      <c r="P37">
        <f t="shared" si="18"/>
        <v>99.566999999999993</v>
      </c>
      <c r="W37" s="5">
        <v>12</v>
      </c>
      <c r="X37" s="5">
        <v>4</v>
      </c>
      <c r="Y37" s="15">
        <v>0</v>
      </c>
      <c r="AA37" s="14">
        <f t="shared" si="19"/>
        <v>1.9018718169607505</v>
      </c>
      <c r="AB37" s="14">
        <f t="shared" si="20"/>
        <v>4.5324934529182813E-3</v>
      </c>
      <c r="AC37" s="14">
        <f t="shared" si="21"/>
        <v>0.17936721054694005</v>
      </c>
      <c r="AD37" s="14">
        <f t="shared" si="22"/>
        <v>1.3250822645735792E-2</v>
      </c>
      <c r="AE37" s="14">
        <f t="shared" si="23"/>
        <v>0</v>
      </c>
      <c r="AF37" s="14">
        <f t="shared" si="24"/>
        <v>9.7259964681288197E-2</v>
      </c>
      <c r="AG37" s="14">
        <f t="shared" si="25"/>
        <v>0.91834008229657538</v>
      </c>
      <c r="AH37" s="14">
        <f t="shared" si="26"/>
        <v>0.86507812677017282</v>
      </c>
      <c r="AI37" s="14">
        <f t="shared" si="27"/>
        <v>4.1133110226449438E-3</v>
      </c>
      <c r="AJ37" s="14">
        <f t="shared" si="28"/>
        <v>1.7917040276777365E-3</v>
      </c>
      <c r="AK37" s="14">
        <f t="shared" si="29"/>
        <v>2.3362281170577179E-2</v>
      </c>
      <c r="AL37" s="14">
        <f t="shared" si="30"/>
        <v>0</v>
      </c>
      <c r="AM37" s="14">
        <f t="shared" si="31"/>
        <v>4.0089678135752811</v>
      </c>
      <c r="AN37" s="14">
        <f t="shared" si="32"/>
        <v>0.904233989580144</v>
      </c>
      <c r="AO37" s="11">
        <f t="shared" si="2"/>
        <v>0</v>
      </c>
      <c r="AQ37">
        <f t="shared" si="33"/>
        <v>52.082999999999998</v>
      </c>
      <c r="AR37">
        <f t="shared" si="34"/>
        <v>0.16500000000000001</v>
      </c>
      <c r="AS37">
        <f t="shared" si="35"/>
        <v>4.1680000000000001</v>
      </c>
      <c r="AT37">
        <f t="shared" si="36"/>
        <v>0.45900000000000002</v>
      </c>
      <c r="AU37">
        <f t="shared" si="3"/>
        <v>0</v>
      </c>
      <c r="AV37">
        <f t="shared" si="4"/>
        <v>3.1850000000000005</v>
      </c>
      <c r="AW37">
        <f t="shared" si="37"/>
        <v>16.870999999999999</v>
      </c>
      <c r="AX37">
        <f t="shared" si="38"/>
        <v>22.111999999999998</v>
      </c>
      <c r="AY37">
        <f t="shared" si="39"/>
        <v>0.13300000000000001</v>
      </c>
      <c r="AZ37">
        <f t="shared" si="40"/>
        <v>6.0999999999999999E-2</v>
      </c>
      <c r="BA37">
        <f t="shared" si="41"/>
        <v>0.33</v>
      </c>
      <c r="BB37">
        <f t="shared" si="42"/>
        <v>0</v>
      </c>
      <c r="BC37">
        <f t="shared" si="43"/>
        <v>99.566999999999993</v>
      </c>
      <c r="BE37">
        <f t="shared" si="6"/>
        <v>0.86689414114513985</v>
      </c>
      <c r="BF37">
        <f t="shared" si="7"/>
        <v>2.0659604838103823E-3</v>
      </c>
      <c r="BG37">
        <f t="shared" si="8"/>
        <v>8.1757551981169088E-2</v>
      </c>
      <c r="BH37">
        <f t="shared" si="9"/>
        <v>6.0398710441476409E-3</v>
      </c>
      <c r="BI37">
        <f t="shared" si="10"/>
        <v>4.4332164133400152E-2</v>
      </c>
      <c r="BJ37">
        <f t="shared" si="11"/>
        <v>0</v>
      </c>
      <c r="BK37">
        <f t="shared" si="12"/>
        <v>0.41858953364893159</v>
      </c>
      <c r="BL37">
        <f t="shared" si="13"/>
        <v>0.39431214713948931</v>
      </c>
      <c r="BM37">
        <f t="shared" si="14"/>
        <v>1.8748925108616895E-3</v>
      </c>
      <c r="BN37">
        <f t="shared" si="15"/>
        <v>8.1667844825739555E-4</v>
      </c>
      <c r="BO37">
        <f t="shared" si="44"/>
        <v>1.064878531242084E-2</v>
      </c>
      <c r="BP37">
        <f t="shared" si="45"/>
        <v>0</v>
      </c>
      <c r="BQ37">
        <f t="shared" si="46"/>
        <v>1.8273317258476278</v>
      </c>
      <c r="BR37">
        <f t="shared" si="16"/>
        <v>2.1938916491561908</v>
      </c>
    </row>
    <row r="38" spans="1:70" x14ac:dyDescent="0.15">
      <c r="A38" t="s">
        <v>191</v>
      </c>
      <c r="B38" t="s">
        <v>109</v>
      </c>
      <c r="C38">
        <v>491</v>
      </c>
      <c r="D38" s="27">
        <f t="shared" si="17"/>
        <v>481.99168339546895</v>
      </c>
      <c r="E38" s="1">
        <v>52.055</v>
      </c>
      <c r="F38" s="1">
        <v>8.1000000000000003E-2</v>
      </c>
      <c r="G38" s="1">
        <v>4.2679999999999998</v>
      </c>
      <c r="H38" s="1">
        <v>0.50900000000000001</v>
      </c>
      <c r="I38" s="1">
        <v>3.1920000000000002</v>
      </c>
      <c r="J38" s="1">
        <v>16.954999999999998</v>
      </c>
      <c r="K38" s="1">
        <v>22.143999999999998</v>
      </c>
      <c r="L38" s="1">
        <v>0.06</v>
      </c>
      <c r="M38" s="1">
        <v>6.0999999999999999E-2</v>
      </c>
      <c r="N38" s="1">
        <v>0.35399999999999998</v>
      </c>
      <c r="P38">
        <f t="shared" si="18"/>
        <v>99.679000000000016</v>
      </c>
      <c r="W38" s="5">
        <v>12</v>
      </c>
      <c r="X38" s="5">
        <v>4</v>
      </c>
      <c r="Y38" s="15">
        <v>0</v>
      </c>
      <c r="AA38" s="14">
        <f t="shared" si="19"/>
        <v>1.8987637540069418</v>
      </c>
      <c r="AB38" s="14">
        <f t="shared" si="20"/>
        <v>2.2226009262853916E-3</v>
      </c>
      <c r="AC38" s="14">
        <f t="shared" si="21"/>
        <v>0.18346912324124456</v>
      </c>
      <c r="AD38" s="14">
        <f t="shared" si="22"/>
        <v>1.4678144842141649E-2</v>
      </c>
      <c r="AE38" s="14">
        <f t="shared" si="23"/>
        <v>0</v>
      </c>
      <c r="AF38" s="14">
        <f t="shared" si="24"/>
        <v>9.7366774769070893E-2</v>
      </c>
      <c r="AG38" s="14">
        <f t="shared" si="25"/>
        <v>0.9218998402977453</v>
      </c>
      <c r="AH38" s="14">
        <f t="shared" si="26"/>
        <v>0.86537951229729659</v>
      </c>
      <c r="AI38" s="14">
        <f t="shared" si="27"/>
        <v>1.8535930383555611E-3</v>
      </c>
      <c r="AJ38" s="14">
        <f t="shared" si="28"/>
        <v>1.7897381717161649E-3</v>
      </c>
      <c r="AK38" s="14">
        <f t="shared" si="29"/>
        <v>2.5033858868561985E-2</v>
      </c>
      <c r="AL38" s="14">
        <f t="shared" si="30"/>
        <v>0</v>
      </c>
      <c r="AM38" s="14">
        <f t="shared" si="31"/>
        <v>4.0124569404593595</v>
      </c>
      <c r="AN38" s="14">
        <f t="shared" si="32"/>
        <v>0.90447369380121589</v>
      </c>
      <c r="AO38" s="11">
        <f t="shared" si="2"/>
        <v>0</v>
      </c>
      <c r="AQ38">
        <f t="shared" si="33"/>
        <v>52.055</v>
      </c>
      <c r="AR38">
        <f t="shared" si="34"/>
        <v>8.1000000000000003E-2</v>
      </c>
      <c r="AS38">
        <f t="shared" si="35"/>
        <v>4.2679999999999998</v>
      </c>
      <c r="AT38">
        <f t="shared" si="36"/>
        <v>0.50900000000000001</v>
      </c>
      <c r="AU38">
        <f t="shared" si="3"/>
        <v>0</v>
      </c>
      <c r="AV38">
        <f t="shared" si="4"/>
        <v>3.1920000000000002</v>
      </c>
      <c r="AW38">
        <f t="shared" si="37"/>
        <v>16.954999999999998</v>
      </c>
      <c r="AX38">
        <f t="shared" si="38"/>
        <v>22.143999999999998</v>
      </c>
      <c r="AY38">
        <f t="shared" si="39"/>
        <v>0.06</v>
      </c>
      <c r="AZ38">
        <f t="shared" si="40"/>
        <v>6.0999999999999999E-2</v>
      </c>
      <c r="BA38">
        <f t="shared" si="41"/>
        <v>0.35399999999999998</v>
      </c>
      <c r="BB38">
        <f t="shared" si="42"/>
        <v>0</v>
      </c>
      <c r="BC38">
        <f t="shared" si="43"/>
        <v>99.679000000000016</v>
      </c>
      <c r="BE38">
        <f t="shared" si="6"/>
        <v>0.86642809587217051</v>
      </c>
      <c r="BF38">
        <f t="shared" si="7"/>
        <v>1.0141987829614604E-3</v>
      </c>
      <c r="BG38">
        <f t="shared" si="8"/>
        <v>8.3719105531581017E-2</v>
      </c>
      <c r="BH38">
        <f t="shared" si="9"/>
        <v>6.6978090663859461E-3</v>
      </c>
      <c r="BI38">
        <f t="shared" si="10"/>
        <v>4.4429597461165864E-2</v>
      </c>
      <c r="BJ38">
        <f t="shared" si="11"/>
        <v>0</v>
      </c>
      <c r="BK38">
        <f t="shared" si="12"/>
        <v>0.42067367334583811</v>
      </c>
      <c r="BL38">
        <f t="shared" si="13"/>
        <v>0.39488278700510365</v>
      </c>
      <c r="BM38">
        <f t="shared" si="14"/>
        <v>8.4581617031354408E-4</v>
      </c>
      <c r="BN38">
        <f t="shared" si="15"/>
        <v>8.1667844825739555E-4</v>
      </c>
      <c r="BO38">
        <f t="shared" si="44"/>
        <v>1.1423242426051446E-2</v>
      </c>
      <c r="BP38">
        <f t="shared" si="45"/>
        <v>0</v>
      </c>
      <c r="BQ38">
        <f t="shared" si="46"/>
        <v>1.830931004109829</v>
      </c>
      <c r="BR38">
        <f t="shared" si="16"/>
        <v>2.1914845133173961</v>
      </c>
    </row>
    <row r="39" spans="1:70" x14ac:dyDescent="0.15">
      <c r="A39" t="s">
        <v>191</v>
      </c>
      <c r="B39" t="s">
        <v>110</v>
      </c>
      <c r="C39">
        <v>492</v>
      </c>
      <c r="D39" s="27">
        <f t="shared" si="17"/>
        <v>496.1679093776886</v>
      </c>
      <c r="E39" s="1">
        <v>51.749000000000002</v>
      </c>
      <c r="F39" s="1">
        <v>0.17399999999999999</v>
      </c>
      <c r="G39" s="1">
        <v>4.2080000000000002</v>
      </c>
      <c r="H39" s="1">
        <v>0.54200000000000004</v>
      </c>
      <c r="I39" s="1">
        <v>3.165</v>
      </c>
      <c r="J39" s="1">
        <v>16.704999999999998</v>
      </c>
      <c r="K39" s="1">
        <v>22.181000000000001</v>
      </c>
      <c r="L39" s="1">
        <v>0.04</v>
      </c>
      <c r="M39" s="1">
        <v>3.7999999999999999E-2</v>
      </c>
      <c r="N39" s="1">
        <v>0.32300000000000001</v>
      </c>
      <c r="P39">
        <f t="shared" si="18"/>
        <v>99.125</v>
      </c>
      <c r="W39" s="5">
        <v>12</v>
      </c>
      <c r="X39" s="5">
        <v>4</v>
      </c>
      <c r="Y39" s="15">
        <v>0</v>
      </c>
      <c r="AA39" s="14">
        <f t="shared" si="19"/>
        <v>1.898684307100662</v>
      </c>
      <c r="AB39" s="14">
        <f t="shared" si="20"/>
        <v>4.8025073420048933E-3</v>
      </c>
      <c r="AC39" s="14">
        <f t="shared" si="21"/>
        <v>0.18195191174729064</v>
      </c>
      <c r="AD39" s="14">
        <f t="shared" si="22"/>
        <v>1.5721536568580743E-2</v>
      </c>
      <c r="AE39" s="14">
        <f t="shared" si="23"/>
        <v>0</v>
      </c>
      <c r="AF39" s="14">
        <f t="shared" si="24"/>
        <v>9.7109995316066469E-2</v>
      </c>
      <c r="AG39" s="14">
        <f t="shared" si="25"/>
        <v>0.91363923747829046</v>
      </c>
      <c r="AH39" s="14">
        <f t="shared" si="26"/>
        <v>0.87191465094729514</v>
      </c>
      <c r="AI39" s="14">
        <f t="shared" si="27"/>
        <v>1.2429837405826809E-3</v>
      </c>
      <c r="AJ39" s="14">
        <f t="shared" si="28"/>
        <v>1.1214646265670768E-3</v>
      </c>
      <c r="AK39" s="14">
        <f t="shared" si="29"/>
        <v>2.2975733064111159E-2</v>
      </c>
      <c r="AL39" s="14">
        <f t="shared" si="30"/>
        <v>0</v>
      </c>
      <c r="AM39" s="14">
        <f t="shared" si="31"/>
        <v>4.0091643279314511</v>
      </c>
      <c r="AN39" s="14">
        <f t="shared" si="32"/>
        <v>0.90392276128907612</v>
      </c>
      <c r="AO39" s="11">
        <f t="shared" si="2"/>
        <v>0</v>
      </c>
      <c r="AQ39">
        <f t="shared" si="33"/>
        <v>51.749000000000002</v>
      </c>
      <c r="AR39">
        <f t="shared" si="34"/>
        <v>0.17399999999999999</v>
      </c>
      <c r="AS39">
        <f t="shared" si="35"/>
        <v>4.2080000000000002</v>
      </c>
      <c r="AT39">
        <f t="shared" si="36"/>
        <v>0.54200000000000004</v>
      </c>
      <c r="AU39">
        <f t="shared" si="3"/>
        <v>0</v>
      </c>
      <c r="AV39">
        <f t="shared" si="4"/>
        <v>3.165</v>
      </c>
      <c r="AW39">
        <f t="shared" si="37"/>
        <v>16.704999999999998</v>
      </c>
      <c r="AX39">
        <f t="shared" si="38"/>
        <v>22.181000000000001</v>
      </c>
      <c r="AY39">
        <f t="shared" si="39"/>
        <v>0.04</v>
      </c>
      <c r="AZ39">
        <f t="shared" si="40"/>
        <v>3.7999999999999999E-2</v>
      </c>
      <c r="BA39">
        <f t="shared" si="41"/>
        <v>0.32300000000000001</v>
      </c>
      <c r="BB39">
        <f t="shared" si="42"/>
        <v>0</v>
      </c>
      <c r="BC39">
        <f t="shared" si="43"/>
        <v>99.125</v>
      </c>
      <c r="BE39">
        <f t="shared" si="6"/>
        <v>0.86133488681757664</v>
      </c>
      <c r="BF39">
        <f t="shared" si="7"/>
        <v>2.1786492374727667E-3</v>
      </c>
      <c r="BG39">
        <f t="shared" si="8"/>
        <v>8.2542173401333865E-2</v>
      </c>
      <c r="BH39">
        <f t="shared" si="9"/>
        <v>7.1320481610632281E-3</v>
      </c>
      <c r="BI39">
        <f t="shared" si="10"/>
        <v>4.4053783196926675E-2</v>
      </c>
      <c r="BJ39">
        <f t="shared" si="11"/>
        <v>0</v>
      </c>
      <c r="BK39">
        <f t="shared" si="12"/>
        <v>0.41447087662885435</v>
      </c>
      <c r="BL39">
        <f t="shared" si="13"/>
        <v>0.39554258934972025</v>
      </c>
      <c r="BM39">
        <f t="shared" si="14"/>
        <v>5.6387744687569612E-4</v>
      </c>
      <c r="BN39">
        <f t="shared" si="15"/>
        <v>5.0875050875050871E-4</v>
      </c>
      <c r="BO39">
        <f t="shared" si="44"/>
        <v>1.0422901987611912E-2</v>
      </c>
      <c r="BP39">
        <f t="shared" si="45"/>
        <v>0</v>
      </c>
      <c r="BQ39">
        <f t="shared" si="46"/>
        <v>1.8187505367361858</v>
      </c>
      <c r="BR39">
        <f t="shared" si="16"/>
        <v>2.2043508699802463</v>
      </c>
    </row>
    <row r="40" spans="1:70" x14ac:dyDescent="0.15">
      <c r="A40" t="s">
        <v>191</v>
      </c>
      <c r="B40" t="s">
        <v>111</v>
      </c>
      <c r="C40">
        <v>493</v>
      </c>
      <c r="D40" s="27">
        <f t="shared" si="17"/>
        <v>510.34413535990831</v>
      </c>
      <c r="E40" s="1">
        <v>52.575000000000003</v>
      </c>
      <c r="F40" s="1">
        <v>0.155</v>
      </c>
      <c r="G40" s="1">
        <v>4.1130000000000004</v>
      </c>
      <c r="H40" s="1">
        <v>0.55300000000000005</v>
      </c>
      <c r="I40" s="1">
        <v>3.198</v>
      </c>
      <c r="J40" s="1">
        <v>17.058</v>
      </c>
      <c r="K40" s="1">
        <v>22.065000000000001</v>
      </c>
      <c r="L40" s="1">
        <v>2.8000000000000001E-2</v>
      </c>
      <c r="M40" s="1">
        <v>5.1999999999999998E-2</v>
      </c>
      <c r="N40" s="1">
        <v>0.30299999999999999</v>
      </c>
      <c r="P40">
        <f t="shared" si="18"/>
        <v>100.10000000000001</v>
      </c>
      <c r="W40" s="5">
        <v>12</v>
      </c>
      <c r="X40" s="5">
        <v>4</v>
      </c>
      <c r="Y40" s="15">
        <v>0</v>
      </c>
      <c r="AA40" s="14">
        <f t="shared" si="19"/>
        <v>1.9070691606815864</v>
      </c>
      <c r="AB40" s="14">
        <f t="shared" si="20"/>
        <v>4.2294787782686744E-3</v>
      </c>
      <c r="AC40" s="14">
        <f t="shared" si="21"/>
        <v>0.17582311264489708</v>
      </c>
      <c r="AD40" s="14">
        <f t="shared" si="22"/>
        <v>1.5858320756601468E-2</v>
      </c>
      <c r="AE40" s="14">
        <f t="shared" si="23"/>
        <v>0</v>
      </c>
      <c r="AF40" s="14">
        <f t="shared" si="24"/>
        <v>9.7007439383219984E-2</v>
      </c>
      <c r="AG40" s="14">
        <f t="shared" si="25"/>
        <v>0.92234359360918294</v>
      </c>
      <c r="AH40" s="14">
        <f t="shared" si="26"/>
        <v>0.85749806370174431</v>
      </c>
      <c r="AI40" s="14">
        <f t="shared" si="27"/>
        <v>8.6020081667150666E-4</v>
      </c>
      <c r="AJ40" s="14">
        <f t="shared" si="28"/>
        <v>1.5171960012271086E-3</v>
      </c>
      <c r="AK40" s="14">
        <f t="shared" si="29"/>
        <v>2.1308154931993742E-2</v>
      </c>
      <c r="AL40" s="14">
        <f t="shared" si="30"/>
        <v>0</v>
      </c>
      <c r="AM40" s="14">
        <f t="shared" si="31"/>
        <v>4.0035147213053932</v>
      </c>
      <c r="AN40" s="14">
        <f t="shared" si="32"/>
        <v>0.90483411872508202</v>
      </c>
      <c r="AO40" s="11">
        <f t="shared" si="2"/>
        <v>0</v>
      </c>
      <c r="AQ40">
        <f t="shared" si="33"/>
        <v>52.575000000000003</v>
      </c>
      <c r="AR40">
        <f t="shared" si="34"/>
        <v>0.155</v>
      </c>
      <c r="AS40">
        <f t="shared" si="35"/>
        <v>4.1130000000000004</v>
      </c>
      <c r="AT40">
        <f t="shared" si="36"/>
        <v>0.55300000000000005</v>
      </c>
      <c r="AU40">
        <f t="shared" si="3"/>
        <v>0</v>
      </c>
      <c r="AV40">
        <f t="shared" si="4"/>
        <v>3.198</v>
      </c>
      <c r="AW40">
        <f t="shared" si="37"/>
        <v>17.058</v>
      </c>
      <c r="AX40">
        <f t="shared" si="38"/>
        <v>22.065000000000001</v>
      </c>
      <c r="AY40">
        <f t="shared" si="39"/>
        <v>2.8000000000000001E-2</v>
      </c>
      <c r="AZ40">
        <f t="shared" si="40"/>
        <v>5.1999999999999998E-2</v>
      </c>
      <c r="BA40">
        <f t="shared" si="41"/>
        <v>0.30299999999999999</v>
      </c>
      <c r="BB40">
        <f t="shared" si="42"/>
        <v>0</v>
      </c>
      <c r="BC40">
        <f t="shared" si="43"/>
        <v>100.10000000000001</v>
      </c>
      <c r="BE40">
        <f t="shared" si="6"/>
        <v>0.87508322237017322</v>
      </c>
      <c r="BF40">
        <f t="shared" si="7"/>
        <v>1.9407507575188441E-3</v>
      </c>
      <c r="BG40">
        <f t="shared" si="8"/>
        <v>8.0678697528442533E-2</v>
      </c>
      <c r="BH40">
        <f t="shared" si="9"/>
        <v>7.2767945259556554E-3</v>
      </c>
      <c r="BI40">
        <f t="shared" si="10"/>
        <v>4.4513111742107904E-2</v>
      </c>
      <c r="BJ40">
        <f t="shared" si="11"/>
        <v>0</v>
      </c>
      <c r="BK40">
        <f t="shared" si="12"/>
        <v>0.42322922559323545</v>
      </c>
      <c r="BL40">
        <f t="shared" si="13"/>
        <v>0.39347401983686836</v>
      </c>
      <c r="BM40">
        <f t="shared" si="14"/>
        <v>3.9471421281298723E-4</v>
      </c>
      <c r="BN40">
        <f t="shared" si="15"/>
        <v>6.9618490671122246E-4</v>
      </c>
      <c r="BO40">
        <f t="shared" si="44"/>
        <v>9.7775210595864061E-3</v>
      </c>
      <c r="BP40">
        <f t="shared" si="45"/>
        <v>0</v>
      </c>
      <c r="BQ40">
        <f t="shared" si="46"/>
        <v>1.8370642425334129</v>
      </c>
      <c r="BR40">
        <f t="shared" si="16"/>
        <v>2.1793003361626191</v>
      </c>
    </row>
    <row r="41" spans="1:70" x14ac:dyDescent="0.15">
      <c r="A41" t="s">
        <v>191</v>
      </c>
      <c r="B41" t="s">
        <v>112</v>
      </c>
      <c r="C41">
        <v>494</v>
      </c>
      <c r="D41" s="27">
        <f t="shared" si="17"/>
        <v>524.52036134212801</v>
      </c>
      <c r="E41" s="1">
        <v>52.212000000000003</v>
      </c>
      <c r="F41" s="1">
        <v>0.11700000000000001</v>
      </c>
      <c r="G41" s="1">
        <v>4.09</v>
      </c>
      <c r="H41" s="1">
        <v>0.48899999999999999</v>
      </c>
      <c r="I41" s="1">
        <v>3.194</v>
      </c>
      <c r="J41" s="1">
        <v>16.785</v>
      </c>
      <c r="K41" s="1">
        <v>22.178000000000001</v>
      </c>
      <c r="L41" s="1">
        <v>5.6000000000000001E-2</v>
      </c>
      <c r="M41" s="1">
        <v>4.3999999999999997E-2</v>
      </c>
      <c r="N41" s="1">
        <v>0.35099999999999998</v>
      </c>
      <c r="P41">
        <f t="shared" si="18"/>
        <v>99.515999999999991</v>
      </c>
      <c r="W41" s="5">
        <v>12</v>
      </c>
      <c r="X41" s="5">
        <v>4</v>
      </c>
      <c r="Y41" s="15">
        <v>0</v>
      </c>
      <c r="AA41" s="14">
        <f t="shared" si="19"/>
        <v>1.9068727337120739</v>
      </c>
      <c r="AB41" s="14">
        <f t="shared" si="20"/>
        <v>3.2144393167273253E-3</v>
      </c>
      <c r="AC41" s="14">
        <f t="shared" si="21"/>
        <v>0.17603733302841323</v>
      </c>
      <c r="AD41" s="14">
        <f t="shared" si="22"/>
        <v>1.4119039176520843E-2</v>
      </c>
      <c r="AE41" s="14">
        <f t="shared" si="23"/>
        <v>0</v>
      </c>
      <c r="AF41" s="14">
        <f t="shared" si="24"/>
        <v>9.7549649006889602E-2</v>
      </c>
      <c r="AG41" s="14">
        <f t="shared" si="25"/>
        <v>0.91379796961674276</v>
      </c>
      <c r="AH41" s="14">
        <f t="shared" si="26"/>
        <v>0.86779234150058515</v>
      </c>
      <c r="AI41" s="14">
        <f t="shared" si="27"/>
        <v>1.732184163905016E-3</v>
      </c>
      <c r="AJ41" s="14">
        <f t="shared" si="28"/>
        <v>1.2925734761913869E-3</v>
      </c>
      <c r="AK41" s="14">
        <f t="shared" si="29"/>
        <v>2.4852755741364675E-2</v>
      </c>
      <c r="AL41" s="14">
        <f t="shared" si="30"/>
        <v>0</v>
      </c>
      <c r="AM41" s="14">
        <f t="shared" si="31"/>
        <v>4.0072610187394133</v>
      </c>
      <c r="AN41" s="14">
        <f t="shared" si="32"/>
        <v>0.90354488683164425</v>
      </c>
      <c r="AO41" s="11">
        <f t="shared" si="2"/>
        <v>0</v>
      </c>
      <c r="AQ41">
        <f t="shared" si="33"/>
        <v>52.212000000000003</v>
      </c>
      <c r="AR41">
        <f t="shared" si="34"/>
        <v>0.11700000000000001</v>
      </c>
      <c r="AS41">
        <f t="shared" si="35"/>
        <v>4.09</v>
      </c>
      <c r="AT41">
        <f t="shared" si="36"/>
        <v>0.48899999999999999</v>
      </c>
      <c r="AU41">
        <f t="shared" si="3"/>
        <v>0</v>
      </c>
      <c r="AV41">
        <f t="shared" si="4"/>
        <v>3.1940000000000004</v>
      </c>
      <c r="AW41">
        <f t="shared" si="37"/>
        <v>16.785</v>
      </c>
      <c r="AX41">
        <f t="shared" si="38"/>
        <v>22.178000000000001</v>
      </c>
      <c r="AY41">
        <f t="shared" si="39"/>
        <v>5.6000000000000001E-2</v>
      </c>
      <c r="AZ41">
        <f t="shared" si="40"/>
        <v>4.3999999999999997E-2</v>
      </c>
      <c r="BA41">
        <f t="shared" si="41"/>
        <v>0.35099999999999998</v>
      </c>
      <c r="BB41">
        <f t="shared" si="42"/>
        <v>0</v>
      </c>
      <c r="BC41">
        <f t="shared" si="43"/>
        <v>99.515999999999991</v>
      </c>
      <c r="BE41">
        <f t="shared" si="6"/>
        <v>0.86904127829560596</v>
      </c>
      <c r="BF41">
        <f t="shared" si="7"/>
        <v>1.4649537976109985E-3</v>
      </c>
      <c r="BG41">
        <f t="shared" si="8"/>
        <v>8.0227540211847789E-2</v>
      </c>
      <c r="BH41">
        <f t="shared" si="9"/>
        <v>6.434633857490624E-3</v>
      </c>
      <c r="BI41">
        <f t="shared" si="10"/>
        <v>4.4457435554813213E-2</v>
      </c>
      <c r="BJ41">
        <f t="shared" si="11"/>
        <v>0</v>
      </c>
      <c r="BK41">
        <f t="shared" si="12"/>
        <v>0.41645577157828922</v>
      </c>
      <c r="BL41">
        <f t="shared" si="13"/>
        <v>0.3954890918623189</v>
      </c>
      <c r="BM41">
        <f t="shared" si="14"/>
        <v>7.8942842562597447E-4</v>
      </c>
      <c r="BN41">
        <f t="shared" si="15"/>
        <v>5.890795364479574E-4</v>
      </c>
      <c r="BO41">
        <f t="shared" si="44"/>
        <v>1.132643528684762E-2</v>
      </c>
      <c r="BP41">
        <f t="shared" si="45"/>
        <v>0</v>
      </c>
      <c r="BQ41">
        <f t="shared" si="46"/>
        <v>1.8262756484068985</v>
      </c>
      <c r="BR41">
        <f t="shared" si="16"/>
        <v>2.1942257305106372</v>
      </c>
    </row>
    <row r="42" spans="1:70" x14ac:dyDescent="0.15">
      <c r="A42" t="s">
        <v>191</v>
      </c>
      <c r="B42" t="s">
        <v>113</v>
      </c>
      <c r="C42">
        <v>495</v>
      </c>
      <c r="D42" s="27">
        <f t="shared" si="17"/>
        <v>538.69658732434766</v>
      </c>
      <c r="E42" s="1">
        <v>51.823999999999998</v>
      </c>
      <c r="F42" s="1">
        <v>0.21099999999999999</v>
      </c>
      <c r="G42" s="1">
        <v>4.2380000000000004</v>
      </c>
      <c r="H42" s="1">
        <v>0.59099999999999997</v>
      </c>
      <c r="I42" s="1">
        <v>3.202</v>
      </c>
      <c r="J42" s="1">
        <v>16.773</v>
      </c>
      <c r="K42" s="1">
        <v>22.062999999999999</v>
      </c>
      <c r="L42" s="1">
        <v>0.13300000000000001</v>
      </c>
      <c r="M42" s="1">
        <v>4.1000000000000002E-2</v>
      </c>
      <c r="N42" s="1">
        <v>0.33100000000000002</v>
      </c>
      <c r="P42">
        <f t="shared" si="18"/>
        <v>99.406999999999996</v>
      </c>
      <c r="W42" s="5">
        <v>12</v>
      </c>
      <c r="X42" s="5">
        <v>4</v>
      </c>
      <c r="Y42" s="15">
        <v>0</v>
      </c>
      <c r="AA42" s="14">
        <f t="shared" si="19"/>
        <v>1.8966619824291961</v>
      </c>
      <c r="AB42" s="14">
        <f t="shared" si="20"/>
        <v>5.8091080422804997E-3</v>
      </c>
      <c r="AC42" s="14">
        <f t="shared" si="21"/>
        <v>0.18278899862881218</v>
      </c>
      <c r="AD42" s="14">
        <f t="shared" si="22"/>
        <v>1.7099814295385589E-2</v>
      </c>
      <c r="AE42" s="14">
        <f t="shared" si="23"/>
        <v>0</v>
      </c>
      <c r="AF42" s="14">
        <f t="shared" si="24"/>
        <v>9.7998573907307845E-2</v>
      </c>
      <c r="AG42" s="14">
        <f t="shared" si="25"/>
        <v>0.91505504353361222</v>
      </c>
      <c r="AH42" s="14">
        <f t="shared" si="26"/>
        <v>0.86509863710781787</v>
      </c>
      <c r="AI42" s="14">
        <f t="shared" si="27"/>
        <v>4.122544067946792E-3</v>
      </c>
      <c r="AJ42" s="14">
        <f t="shared" si="28"/>
        <v>1.2069632563539976E-3</v>
      </c>
      <c r="AK42" s="14">
        <f t="shared" si="29"/>
        <v>2.3485675595419586E-2</v>
      </c>
      <c r="AL42" s="14">
        <f t="shared" si="30"/>
        <v>0</v>
      </c>
      <c r="AM42" s="14">
        <f t="shared" si="31"/>
        <v>4.0093273408641323</v>
      </c>
      <c r="AN42" s="14">
        <f t="shared" si="32"/>
        <v>0.90326417849939411</v>
      </c>
      <c r="AO42" s="11">
        <f t="shared" si="2"/>
        <v>0</v>
      </c>
      <c r="AQ42">
        <f t="shared" si="33"/>
        <v>51.823999999999998</v>
      </c>
      <c r="AR42">
        <f t="shared" si="34"/>
        <v>0.21099999999999999</v>
      </c>
      <c r="AS42">
        <f t="shared" si="35"/>
        <v>4.2380000000000004</v>
      </c>
      <c r="AT42">
        <f t="shared" si="36"/>
        <v>0.59099999999999997</v>
      </c>
      <c r="AU42">
        <f t="shared" si="3"/>
        <v>0</v>
      </c>
      <c r="AV42">
        <f t="shared" si="4"/>
        <v>3.202</v>
      </c>
      <c r="AW42">
        <f t="shared" si="37"/>
        <v>16.773</v>
      </c>
      <c r="AX42">
        <f t="shared" si="38"/>
        <v>22.062999999999999</v>
      </c>
      <c r="AY42">
        <f t="shared" si="39"/>
        <v>0.13300000000000001</v>
      </c>
      <c r="AZ42">
        <f t="shared" si="40"/>
        <v>4.1000000000000002E-2</v>
      </c>
      <c r="BA42">
        <f t="shared" si="41"/>
        <v>0.33100000000000002</v>
      </c>
      <c r="BB42">
        <f t="shared" si="42"/>
        <v>0</v>
      </c>
      <c r="BC42">
        <f t="shared" si="43"/>
        <v>99.406999999999996</v>
      </c>
      <c r="BE42">
        <f t="shared" si="6"/>
        <v>0.86258322237017304</v>
      </c>
      <c r="BF42">
        <f t="shared" si="7"/>
        <v>2.6419252247514586E-3</v>
      </c>
      <c r="BG42">
        <f t="shared" si="8"/>
        <v>8.3130639466457448E-2</v>
      </c>
      <c r="BH42">
        <f t="shared" si="9"/>
        <v>7.7768274228567661E-3</v>
      </c>
      <c r="BI42">
        <f t="shared" si="10"/>
        <v>4.4568787929402595E-2</v>
      </c>
      <c r="BJ42">
        <f t="shared" si="11"/>
        <v>0</v>
      </c>
      <c r="BK42">
        <f t="shared" si="12"/>
        <v>0.41615803733587398</v>
      </c>
      <c r="BL42">
        <f t="shared" si="13"/>
        <v>0.39343835484526746</v>
      </c>
      <c r="BM42">
        <f t="shared" si="14"/>
        <v>1.8748925108616895E-3</v>
      </c>
      <c r="BN42">
        <f t="shared" si="15"/>
        <v>5.4891502259923311E-4</v>
      </c>
      <c r="BO42">
        <f t="shared" si="44"/>
        <v>1.0681054358822115E-2</v>
      </c>
      <c r="BP42">
        <f t="shared" si="45"/>
        <v>0</v>
      </c>
      <c r="BQ42">
        <f t="shared" si="46"/>
        <v>1.8234026564870656</v>
      </c>
      <c r="BR42">
        <f t="shared" si="16"/>
        <v>2.1988162222975092</v>
      </c>
    </row>
    <row r="43" spans="1:70" x14ac:dyDescent="0.15">
      <c r="A43" t="s">
        <v>191</v>
      </c>
      <c r="B43" t="s">
        <v>114</v>
      </c>
      <c r="C43">
        <v>496</v>
      </c>
      <c r="D43" s="27">
        <f t="shared" si="17"/>
        <v>552.87281330656731</v>
      </c>
      <c r="E43" s="1">
        <v>51.902999999999999</v>
      </c>
      <c r="F43" s="1">
        <v>0.14299999999999999</v>
      </c>
      <c r="G43" s="1">
        <v>3.76</v>
      </c>
      <c r="H43" s="1">
        <v>0.44700000000000001</v>
      </c>
      <c r="I43" s="1">
        <v>3.0640000000000001</v>
      </c>
      <c r="J43" s="1">
        <v>16.498000000000001</v>
      </c>
      <c r="K43" s="1">
        <v>22.452000000000002</v>
      </c>
      <c r="L43" s="1">
        <v>0.06</v>
      </c>
      <c r="M43" s="1">
        <v>0.04</v>
      </c>
      <c r="N43" s="1">
        <v>0.33400000000000002</v>
      </c>
      <c r="P43">
        <f t="shared" si="18"/>
        <v>98.701000000000008</v>
      </c>
      <c r="W43" s="5">
        <v>12</v>
      </c>
      <c r="X43" s="5">
        <v>4</v>
      </c>
      <c r="Y43" s="15">
        <v>0</v>
      </c>
      <c r="AA43" s="14">
        <f t="shared" si="19"/>
        <v>1.9127176700871218</v>
      </c>
      <c r="AB43" s="14">
        <f t="shared" si="20"/>
        <v>3.9642627967490353E-3</v>
      </c>
      <c r="AC43" s="14">
        <f t="shared" si="21"/>
        <v>0.16329630090706024</v>
      </c>
      <c r="AD43" s="14">
        <f t="shared" si="22"/>
        <v>1.302299389394369E-2</v>
      </c>
      <c r="AE43" s="14">
        <f t="shared" si="23"/>
        <v>0</v>
      </c>
      <c r="AF43" s="14">
        <f t="shared" si="24"/>
        <v>9.4424912249373036E-2</v>
      </c>
      <c r="AG43" s="14">
        <f t="shared" si="25"/>
        <v>0.90628996675163287</v>
      </c>
      <c r="AH43" s="14">
        <f t="shared" si="26"/>
        <v>0.88645255702088432</v>
      </c>
      <c r="AI43" s="14">
        <f t="shared" si="27"/>
        <v>1.8726832105854456E-3</v>
      </c>
      <c r="AJ43" s="14">
        <f t="shared" si="28"/>
        <v>1.1856857062758747E-3</v>
      </c>
      <c r="AK43" s="14">
        <f t="shared" si="29"/>
        <v>2.3862774184000818E-2</v>
      </c>
      <c r="AL43" s="14">
        <f t="shared" si="30"/>
        <v>0</v>
      </c>
      <c r="AM43" s="14">
        <f t="shared" si="31"/>
        <v>4.0070898068076275</v>
      </c>
      <c r="AN43" s="14">
        <f t="shared" si="32"/>
        <v>0.90564254191599958</v>
      </c>
      <c r="AO43" s="11">
        <f t="shared" si="2"/>
        <v>0</v>
      </c>
      <c r="AQ43">
        <f t="shared" si="33"/>
        <v>51.902999999999999</v>
      </c>
      <c r="AR43">
        <f t="shared" si="34"/>
        <v>0.14299999999999999</v>
      </c>
      <c r="AS43">
        <f t="shared" si="35"/>
        <v>3.76</v>
      </c>
      <c r="AT43">
        <f t="shared" si="36"/>
        <v>0.44700000000000001</v>
      </c>
      <c r="AU43">
        <f t="shared" si="3"/>
        <v>0</v>
      </c>
      <c r="AV43">
        <f t="shared" si="4"/>
        <v>3.0640000000000001</v>
      </c>
      <c r="AW43">
        <f t="shared" si="37"/>
        <v>16.498000000000001</v>
      </c>
      <c r="AX43">
        <f t="shared" si="38"/>
        <v>22.452000000000002</v>
      </c>
      <c r="AY43">
        <f t="shared" si="39"/>
        <v>0.06</v>
      </c>
      <c r="AZ43">
        <f t="shared" si="40"/>
        <v>0.04</v>
      </c>
      <c r="BA43">
        <f t="shared" si="41"/>
        <v>0.33400000000000002</v>
      </c>
      <c r="BB43">
        <f t="shared" si="42"/>
        <v>0</v>
      </c>
      <c r="BC43">
        <f t="shared" si="43"/>
        <v>98.701000000000008</v>
      </c>
      <c r="BE43">
        <f t="shared" si="6"/>
        <v>0.86389813581890817</v>
      </c>
      <c r="BF43">
        <f t="shared" si="7"/>
        <v>1.7904990859689978E-3</v>
      </c>
      <c r="BG43">
        <f t="shared" si="8"/>
        <v>7.3754413495488433E-2</v>
      </c>
      <c r="BH43">
        <f t="shared" si="9"/>
        <v>5.8819659188104481E-3</v>
      </c>
      <c r="BI43">
        <f t="shared" si="10"/>
        <v>4.2647959467735655E-2</v>
      </c>
      <c r="BJ43">
        <f t="shared" si="11"/>
        <v>0</v>
      </c>
      <c r="BK43">
        <f t="shared" si="12"/>
        <v>0.40933496094719191</v>
      </c>
      <c r="BL43">
        <f t="shared" si="13"/>
        <v>0.40037519571164149</v>
      </c>
      <c r="BM43">
        <f t="shared" si="14"/>
        <v>8.4581617031354408E-4</v>
      </c>
      <c r="BN43">
        <f t="shared" si="15"/>
        <v>5.3552685131632498E-4</v>
      </c>
      <c r="BO43">
        <f t="shared" si="44"/>
        <v>1.0777861498025941E-2</v>
      </c>
      <c r="BP43">
        <f t="shared" si="45"/>
        <v>0</v>
      </c>
      <c r="BQ43">
        <f t="shared" si="46"/>
        <v>1.8098423349654007</v>
      </c>
      <c r="BR43">
        <f t="shared" si="16"/>
        <v>2.2140546330430664</v>
      </c>
    </row>
    <row r="44" spans="1:70" x14ac:dyDescent="0.15">
      <c r="A44" t="s">
        <v>191</v>
      </c>
      <c r="B44" t="s">
        <v>115</v>
      </c>
      <c r="C44">
        <v>497</v>
      </c>
      <c r="D44" s="27">
        <f t="shared" si="17"/>
        <v>567.04903928878696</v>
      </c>
      <c r="E44" s="1">
        <v>52.567</v>
      </c>
      <c r="F44" s="1">
        <v>0.14199999999999999</v>
      </c>
      <c r="G44" s="1">
        <v>3.7269999999999999</v>
      </c>
      <c r="H44" s="1">
        <v>0.373</v>
      </c>
      <c r="I44" s="1">
        <v>3.1930000000000001</v>
      </c>
      <c r="J44" s="1">
        <v>17.021999999999998</v>
      </c>
      <c r="K44" s="1">
        <v>22.495000000000001</v>
      </c>
      <c r="L44" s="1">
        <v>0.14899999999999999</v>
      </c>
      <c r="M44" s="1">
        <v>4.9000000000000002E-2</v>
      </c>
      <c r="N44" s="1">
        <v>0.29499999999999998</v>
      </c>
      <c r="P44">
        <f t="shared" si="18"/>
        <v>100.01200000000001</v>
      </c>
      <c r="W44" s="5">
        <v>12</v>
      </c>
      <c r="X44" s="5">
        <v>4</v>
      </c>
      <c r="Y44" s="15">
        <v>0</v>
      </c>
      <c r="AA44" s="14">
        <f t="shared" si="19"/>
        <v>1.9118206711214472</v>
      </c>
      <c r="AB44" s="14">
        <f t="shared" si="20"/>
        <v>3.8849934867477365E-3</v>
      </c>
      <c r="AC44" s="14">
        <f t="shared" si="21"/>
        <v>0.15974359212001679</v>
      </c>
      <c r="AD44" s="14">
        <f t="shared" si="22"/>
        <v>1.0724762831885514E-2</v>
      </c>
      <c r="AE44" s="14">
        <f t="shared" si="23"/>
        <v>0</v>
      </c>
      <c r="AF44" s="14">
        <f t="shared" si="24"/>
        <v>9.711186592582198E-2</v>
      </c>
      <c r="AG44" s="14">
        <f t="shared" si="25"/>
        <v>0.92283065001919673</v>
      </c>
      <c r="AH44" s="14">
        <f t="shared" si="26"/>
        <v>0.87652036799217692</v>
      </c>
      <c r="AI44" s="14">
        <f t="shared" si="27"/>
        <v>4.5896005216260125E-3</v>
      </c>
      <c r="AJ44" s="14">
        <f t="shared" si="28"/>
        <v>1.4334456281112546E-3</v>
      </c>
      <c r="AK44" s="14">
        <f t="shared" si="29"/>
        <v>2.080041653764891E-2</v>
      </c>
      <c r="AL44" s="14">
        <f t="shared" si="30"/>
        <v>0</v>
      </c>
      <c r="AM44" s="14">
        <f t="shared" si="31"/>
        <v>4.0094603661846788</v>
      </c>
      <c r="AN44" s="14">
        <f t="shared" si="32"/>
        <v>0.90478692239253922</v>
      </c>
      <c r="AO44" s="11">
        <f t="shared" si="2"/>
        <v>0</v>
      </c>
      <c r="AQ44">
        <f t="shared" si="33"/>
        <v>52.567</v>
      </c>
      <c r="AR44">
        <f t="shared" si="34"/>
        <v>0.14199999999999999</v>
      </c>
      <c r="AS44">
        <f t="shared" si="35"/>
        <v>3.7269999999999999</v>
      </c>
      <c r="AT44">
        <f t="shared" si="36"/>
        <v>0.373</v>
      </c>
      <c r="AU44">
        <f t="shared" si="3"/>
        <v>0</v>
      </c>
      <c r="AV44">
        <f t="shared" si="4"/>
        <v>3.1930000000000001</v>
      </c>
      <c r="AW44">
        <f t="shared" si="37"/>
        <v>17.021999999999998</v>
      </c>
      <c r="AX44">
        <f t="shared" si="38"/>
        <v>22.495000000000001</v>
      </c>
      <c r="AY44">
        <f t="shared" si="39"/>
        <v>0.14899999999999999</v>
      </c>
      <c r="AZ44">
        <f t="shared" si="40"/>
        <v>4.9000000000000002E-2</v>
      </c>
      <c r="BA44">
        <f t="shared" si="41"/>
        <v>0.29499999999999998</v>
      </c>
      <c r="BB44">
        <f t="shared" si="42"/>
        <v>0</v>
      </c>
      <c r="BC44">
        <f t="shared" si="43"/>
        <v>100.01200000000001</v>
      </c>
      <c r="BE44">
        <f t="shared" si="6"/>
        <v>0.8749500665778962</v>
      </c>
      <c r="BF44">
        <f t="shared" si="7"/>
        <v>1.7779781133398442E-3</v>
      </c>
      <c r="BG44">
        <f t="shared" si="8"/>
        <v>7.3107100823852494E-2</v>
      </c>
      <c r="BH44">
        <f t="shared" si="9"/>
        <v>4.9082176458977557E-3</v>
      </c>
      <c r="BI44">
        <f t="shared" si="10"/>
        <v>4.4443516507989535E-2</v>
      </c>
      <c r="BJ44">
        <f t="shared" si="11"/>
        <v>0</v>
      </c>
      <c r="BK44">
        <f t="shared" si="12"/>
        <v>0.42233602286598976</v>
      </c>
      <c r="BL44">
        <f t="shared" si="13"/>
        <v>0.40114199303106068</v>
      </c>
      <c r="BM44">
        <f t="shared" si="14"/>
        <v>2.1004434896119677E-3</v>
      </c>
      <c r="BN44">
        <f t="shared" si="15"/>
        <v>6.5602039286249806E-4</v>
      </c>
      <c r="BO44">
        <f t="shared" si="44"/>
        <v>9.5193686883762053E-3</v>
      </c>
      <c r="BP44">
        <f t="shared" si="45"/>
        <v>0</v>
      </c>
      <c r="BQ44">
        <f t="shared" si="46"/>
        <v>1.8349407281368768</v>
      </c>
      <c r="BR44">
        <f t="shared" si="16"/>
        <v>2.1850626043140475</v>
      </c>
    </row>
    <row r="45" spans="1:70" x14ac:dyDescent="0.15">
      <c r="A45" t="s">
        <v>191</v>
      </c>
      <c r="B45" t="s">
        <v>116</v>
      </c>
      <c r="C45">
        <v>498</v>
      </c>
      <c r="D45" s="27">
        <f t="shared" si="17"/>
        <v>581.22526527100672</v>
      </c>
      <c r="E45" s="1">
        <v>51.848999999999997</v>
      </c>
      <c r="F45" s="1">
        <v>0.126</v>
      </c>
      <c r="G45" s="1">
        <v>3.7919999999999998</v>
      </c>
      <c r="H45" s="1">
        <v>0.42899999999999999</v>
      </c>
      <c r="I45" s="1">
        <v>3.101</v>
      </c>
      <c r="J45" s="1">
        <v>16.646999999999998</v>
      </c>
      <c r="K45" s="1">
        <v>22.274000000000001</v>
      </c>
      <c r="L45" s="1">
        <v>2.4E-2</v>
      </c>
      <c r="M45" s="1">
        <v>8.4000000000000005E-2</v>
      </c>
      <c r="N45" s="1">
        <v>0.40500000000000003</v>
      </c>
      <c r="P45">
        <f t="shared" si="18"/>
        <v>98.730999999999995</v>
      </c>
      <c r="W45" s="5">
        <v>12</v>
      </c>
      <c r="X45" s="5">
        <v>4</v>
      </c>
      <c r="Y45" s="15">
        <v>0</v>
      </c>
      <c r="AA45" s="14">
        <f t="shared" si="19"/>
        <v>1.9102851503988258</v>
      </c>
      <c r="AB45" s="14">
        <f t="shared" si="20"/>
        <v>3.4921778254384558E-3</v>
      </c>
      <c r="AC45" s="14">
        <f t="shared" si="21"/>
        <v>0.16464791542760707</v>
      </c>
      <c r="AD45" s="14">
        <f t="shared" si="22"/>
        <v>1.2495683366238028E-2</v>
      </c>
      <c r="AE45" s="14">
        <f t="shared" si="23"/>
        <v>0</v>
      </c>
      <c r="AF45" s="14">
        <f t="shared" si="24"/>
        <v>9.5543028006255221E-2</v>
      </c>
      <c r="AG45" s="14">
        <f t="shared" si="25"/>
        <v>0.9142632398233308</v>
      </c>
      <c r="AH45" s="14">
        <f t="shared" si="26"/>
        <v>0.87922106521520083</v>
      </c>
      <c r="AI45" s="14">
        <f t="shared" si="27"/>
        <v>7.4889979912931331E-4</v>
      </c>
      <c r="AJ45" s="14">
        <f t="shared" si="28"/>
        <v>2.4893633139692864E-3</v>
      </c>
      <c r="AK45" s="14">
        <f t="shared" si="29"/>
        <v>2.8928698405634928E-2</v>
      </c>
      <c r="AL45" s="14">
        <f t="shared" si="30"/>
        <v>0</v>
      </c>
      <c r="AM45" s="14">
        <f t="shared" si="31"/>
        <v>4.0121152215816291</v>
      </c>
      <c r="AN45" s="14">
        <f t="shared" si="32"/>
        <v>0.90538479404409977</v>
      </c>
      <c r="AO45" s="11">
        <f t="shared" si="2"/>
        <v>0</v>
      </c>
      <c r="AQ45">
        <f t="shared" si="33"/>
        <v>51.848999999999997</v>
      </c>
      <c r="AR45">
        <f t="shared" si="34"/>
        <v>0.126</v>
      </c>
      <c r="AS45">
        <f t="shared" si="35"/>
        <v>3.7919999999999998</v>
      </c>
      <c r="AT45">
        <f t="shared" si="36"/>
        <v>0.42899999999999999</v>
      </c>
      <c r="AU45">
        <f t="shared" si="3"/>
        <v>0</v>
      </c>
      <c r="AV45">
        <f t="shared" si="4"/>
        <v>3.101</v>
      </c>
      <c r="AW45">
        <f t="shared" si="37"/>
        <v>16.646999999999998</v>
      </c>
      <c r="AX45">
        <f t="shared" si="38"/>
        <v>22.274000000000001</v>
      </c>
      <c r="AY45">
        <f t="shared" si="39"/>
        <v>2.4E-2</v>
      </c>
      <c r="AZ45">
        <f t="shared" si="40"/>
        <v>8.4000000000000005E-2</v>
      </c>
      <c r="BA45">
        <f t="shared" si="41"/>
        <v>0.40500000000000003</v>
      </c>
      <c r="BB45">
        <f t="shared" si="42"/>
        <v>0</v>
      </c>
      <c r="BC45">
        <f t="shared" si="43"/>
        <v>98.730999999999995</v>
      </c>
      <c r="BE45">
        <f t="shared" si="6"/>
        <v>0.86299933422103858</v>
      </c>
      <c r="BF45">
        <f t="shared" si="7"/>
        <v>1.577642551273383E-3</v>
      </c>
      <c r="BG45">
        <f t="shared" si="8"/>
        <v>7.4382110631620244E-2</v>
      </c>
      <c r="BH45">
        <f t="shared" si="9"/>
        <v>5.6451082308046577E-3</v>
      </c>
      <c r="BI45">
        <f t="shared" si="10"/>
        <v>4.3162964200211575E-2</v>
      </c>
      <c r="BJ45">
        <f t="shared" si="11"/>
        <v>0</v>
      </c>
      <c r="BK45">
        <f t="shared" si="12"/>
        <v>0.41303182779051412</v>
      </c>
      <c r="BL45">
        <f t="shared" si="13"/>
        <v>0.39720101145916181</v>
      </c>
      <c r="BM45">
        <f t="shared" si="14"/>
        <v>3.3832646812541762E-4</v>
      </c>
      <c r="BN45">
        <f t="shared" si="15"/>
        <v>1.1246063877642825E-3</v>
      </c>
      <c r="BO45">
        <f t="shared" si="44"/>
        <v>1.3068963792516486E-2</v>
      </c>
      <c r="BP45">
        <f t="shared" si="45"/>
        <v>0</v>
      </c>
      <c r="BQ45">
        <f t="shared" si="46"/>
        <v>1.8125318957330305</v>
      </c>
      <c r="BR45">
        <f t="shared" si="16"/>
        <v>2.2135418587814897</v>
      </c>
    </row>
    <row r="46" spans="1:70" x14ac:dyDescent="0.15">
      <c r="A46" t="s">
        <v>191</v>
      </c>
      <c r="B46" t="s">
        <v>117</v>
      </c>
      <c r="C46">
        <v>499</v>
      </c>
      <c r="D46" s="27">
        <f t="shared" si="17"/>
        <v>595.40149125322637</v>
      </c>
      <c r="E46" s="1">
        <v>50.981000000000002</v>
      </c>
      <c r="F46" s="1">
        <v>0.16300000000000001</v>
      </c>
      <c r="G46" s="1">
        <v>4.3319999999999999</v>
      </c>
      <c r="H46" s="1">
        <v>0.63900000000000001</v>
      </c>
      <c r="I46" s="1">
        <v>3.2160000000000002</v>
      </c>
      <c r="J46" s="1">
        <v>16.492999999999999</v>
      </c>
      <c r="K46" s="1">
        <v>22.324000000000002</v>
      </c>
      <c r="L46" s="1">
        <v>7.1999999999999995E-2</v>
      </c>
      <c r="M46" s="1">
        <v>7.0000000000000007E-2</v>
      </c>
      <c r="N46" s="1">
        <v>0.435</v>
      </c>
      <c r="P46">
        <f t="shared" si="18"/>
        <v>98.724999999999994</v>
      </c>
      <c r="W46" s="5">
        <v>12</v>
      </c>
      <c r="X46" s="5">
        <v>4</v>
      </c>
      <c r="Y46" s="15">
        <v>0</v>
      </c>
      <c r="AA46" s="14">
        <f t="shared" si="19"/>
        <v>1.884067416982198</v>
      </c>
      <c r="AB46" s="14">
        <f t="shared" si="20"/>
        <v>4.5315177301659343E-3</v>
      </c>
      <c r="AC46" s="14">
        <f t="shared" si="21"/>
        <v>0.18867164230194416</v>
      </c>
      <c r="AD46" s="14">
        <f t="shared" si="22"/>
        <v>1.8669550073638148E-2</v>
      </c>
      <c r="AE46" s="14">
        <f t="shared" si="23"/>
        <v>0</v>
      </c>
      <c r="AF46" s="14">
        <f t="shared" si="24"/>
        <v>9.9390196417423762E-2</v>
      </c>
      <c r="AG46" s="14">
        <f t="shared" si="25"/>
        <v>0.90858426557218164</v>
      </c>
      <c r="AH46" s="14">
        <f t="shared" si="26"/>
        <v>0.88389801226044729</v>
      </c>
      <c r="AI46" s="14">
        <f t="shared" si="27"/>
        <v>2.2535917430331546E-3</v>
      </c>
      <c r="AJ46" s="14">
        <f t="shared" si="28"/>
        <v>2.0808334128919474E-3</v>
      </c>
      <c r="AK46" s="14">
        <f t="shared" si="29"/>
        <v>3.1166885211842004E-2</v>
      </c>
      <c r="AL46" s="14">
        <f t="shared" si="30"/>
        <v>0</v>
      </c>
      <c r="AM46" s="14">
        <f t="shared" si="31"/>
        <v>4.0233139117057659</v>
      </c>
      <c r="AN46" s="14">
        <f t="shared" si="32"/>
        <v>0.90139611650354623</v>
      </c>
      <c r="AO46" s="11">
        <f t="shared" si="2"/>
        <v>0</v>
      </c>
      <c r="AQ46">
        <f t="shared" si="33"/>
        <v>50.981000000000002</v>
      </c>
      <c r="AR46">
        <f t="shared" si="34"/>
        <v>0.16300000000000001</v>
      </c>
      <c r="AS46">
        <f t="shared" si="35"/>
        <v>4.3319999999999999</v>
      </c>
      <c r="AT46">
        <f t="shared" si="36"/>
        <v>0.63900000000000001</v>
      </c>
      <c r="AU46">
        <f t="shared" si="3"/>
        <v>0</v>
      </c>
      <c r="AV46">
        <f t="shared" si="4"/>
        <v>3.2160000000000002</v>
      </c>
      <c r="AW46">
        <f t="shared" si="37"/>
        <v>16.492999999999999</v>
      </c>
      <c r="AX46">
        <f t="shared" si="38"/>
        <v>22.324000000000002</v>
      </c>
      <c r="AY46">
        <f t="shared" si="39"/>
        <v>7.1999999999999995E-2</v>
      </c>
      <c r="AZ46">
        <f t="shared" si="40"/>
        <v>7.0000000000000007E-2</v>
      </c>
      <c r="BA46">
        <f t="shared" si="41"/>
        <v>0.435</v>
      </c>
      <c r="BB46">
        <f t="shared" si="42"/>
        <v>0</v>
      </c>
      <c r="BC46">
        <f t="shared" si="43"/>
        <v>98.724999999999994</v>
      </c>
      <c r="BE46">
        <f t="shared" si="6"/>
        <v>0.84855193075898805</v>
      </c>
      <c r="BF46">
        <f t="shared" si="7"/>
        <v>2.040918538552075E-3</v>
      </c>
      <c r="BG46">
        <f t="shared" si="8"/>
        <v>8.4974499803844653E-2</v>
      </c>
      <c r="BH46">
        <f t="shared" si="9"/>
        <v>8.4084479242055397E-3</v>
      </c>
      <c r="BI46">
        <f t="shared" si="10"/>
        <v>4.4763654584934032E-2</v>
      </c>
      <c r="BJ46">
        <f t="shared" si="11"/>
        <v>0</v>
      </c>
      <c r="BK46">
        <f t="shared" si="12"/>
        <v>0.40921090501285212</v>
      </c>
      <c r="BL46">
        <f t="shared" si="13"/>
        <v>0.39809263624918423</v>
      </c>
      <c r="BM46">
        <f t="shared" si="14"/>
        <v>1.0149794043762528E-3</v>
      </c>
      <c r="BN46">
        <f t="shared" si="15"/>
        <v>9.3717198980356874E-4</v>
      </c>
      <c r="BO46">
        <f t="shared" si="44"/>
        <v>1.4037035184554743E-2</v>
      </c>
      <c r="BP46">
        <f t="shared" si="45"/>
        <v>0</v>
      </c>
      <c r="BQ46">
        <f t="shared" si="46"/>
        <v>1.812032179451295</v>
      </c>
      <c r="BR46">
        <f t="shared" si="16"/>
        <v>2.2203324848922237</v>
      </c>
    </row>
    <row r="47" spans="1:70" x14ac:dyDescent="0.15">
      <c r="A47" t="s">
        <v>191</v>
      </c>
      <c r="B47" t="s">
        <v>118</v>
      </c>
      <c r="C47">
        <v>500</v>
      </c>
      <c r="D47" s="27">
        <f t="shared" si="17"/>
        <v>609.57771723544602</v>
      </c>
      <c r="E47" s="1">
        <v>52.012999999999998</v>
      </c>
      <c r="F47" s="1">
        <v>0.17899999999999999</v>
      </c>
      <c r="G47" s="1">
        <v>4.2729999999999997</v>
      </c>
      <c r="H47" s="1">
        <v>0.58599999999999997</v>
      </c>
      <c r="I47" s="1">
        <v>3.218</v>
      </c>
      <c r="J47" s="1">
        <v>16.690000000000001</v>
      </c>
      <c r="K47" s="1">
        <v>22.591000000000001</v>
      </c>
      <c r="L47" s="1">
        <v>8.4000000000000005E-2</v>
      </c>
      <c r="M47" s="1">
        <v>4.4999999999999998E-2</v>
      </c>
      <c r="N47" s="1">
        <v>0.29399999999999998</v>
      </c>
      <c r="P47">
        <f t="shared" si="18"/>
        <v>99.973000000000013</v>
      </c>
      <c r="W47" s="5">
        <v>12</v>
      </c>
      <c r="X47" s="5">
        <v>4</v>
      </c>
      <c r="Y47" s="15">
        <v>0</v>
      </c>
      <c r="AA47" s="14">
        <f t="shared" si="19"/>
        <v>1.8947147892261111</v>
      </c>
      <c r="AB47" s="14">
        <f t="shared" si="20"/>
        <v>4.9051575651203518E-3</v>
      </c>
      <c r="AC47" s="14">
        <f t="shared" si="21"/>
        <v>0.18344037393695733</v>
      </c>
      <c r="AD47" s="14">
        <f t="shared" si="22"/>
        <v>1.6876192167905677E-2</v>
      </c>
      <c r="AE47" s="14">
        <f t="shared" si="23"/>
        <v>0</v>
      </c>
      <c r="AF47" s="14">
        <f t="shared" si="24"/>
        <v>9.8029638453195206E-2</v>
      </c>
      <c r="AG47" s="14">
        <f t="shared" si="25"/>
        <v>0.90628698180319911</v>
      </c>
      <c r="AH47" s="14">
        <f t="shared" si="26"/>
        <v>0.88167687752127066</v>
      </c>
      <c r="AI47" s="14">
        <f t="shared" si="27"/>
        <v>2.591587548916233E-3</v>
      </c>
      <c r="AJ47" s="14">
        <f t="shared" si="28"/>
        <v>1.3185470730432589E-3</v>
      </c>
      <c r="AK47" s="14">
        <f t="shared" si="29"/>
        <v>2.0763249721234681E-2</v>
      </c>
      <c r="AL47" s="14">
        <f t="shared" si="30"/>
        <v>0</v>
      </c>
      <c r="AM47" s="14">
        <f t="shared" si="31"/>
        <v>4.010603395016954</v>
      </c>
      <c r="AN47" s="14">
        <f t="shared" si="32"/>
        <v>0.90239169951387554</v>
      </c>
      <c r="AO47" s="11">
        <f t="shared" si="2"/>
        <v>0</v>
      </c>
      <c r="AQ47">
        <f t="shared" si="33"/>
        <v>52.012999999999998</v>
      </c>
      <c r="AR47">
        <f t="shared" si="34"/>
        <v>0.17899999999999999</v>
      </c>
      <c r="AS47">
        <f t="shared" si="35"/>
        <v>4.2729999999999997</v>
      </c>
      <c r="AT47">
        <f t="shared" si="36"/>
        <v>0.58599999999999997</v>
      </c>
      <c r="AU47">
        <f t="shared" si="3"/>
        <v>0</v>
      </c>
      <c r="AV47">
        <f t="shared" si="4"/>
        <v>3.218</v>
      </c>
      <c r="AW47">
        <f t="shared" si="37"/>
        <v>16.690000000000001</v>
      </c>
      <c r="AX47">
        <f t="shared" si="38"/>
        <v>22.591000000000001</v>
      </c>
      <c r="AY47">
        <f t="shared" si="39"/>
        <v>8.4000000000000005E-2</v>
      </c>
      <c r="AZ47">
        <f t="shared" si="40"/>
        <v>4.4999999999999998E-2</v>
      </c>
      <c r="BA47">
        <f t="shared" si="41"/>
        <v>0.29399999999999998</v>
      </c>
      <c r="BB47">
        <f t="shared" si="42"/>
        <v>0</v>
      </c>
      <c r="BC47">
        <f t="shared" si="43"/>
        <v>99.973000000000013</v>
      </c>
      <c r="BE47">
        <f t="shared" si="6"/>
        <v>0.86572902796271634</v>
      </c>
      <c r="BF47">
        <f t="shared" si="7"/>
        <v>2.2412541006185359E-3</v>
      </c>
      <c r="BG47">
        <f t="shared" si="8"/>
        <v>8.3817183209101601E-2</v>
      </c>
      <c r="BH47">
        <f t="shared" si="9"/>
        <v>7.7110336206329356E-3</v>
      </c>
      <c r="BI47">
        <f t="shared" si="10"/>
        <v>4.4791492678581374E-2</v>
      </c>
      <c r="BJ47">
        <f t="shared" si="11"/>
        <v>0</v>
      </c>
      <c r="BK47">
        <f t="shared" si="12"/>
        <v>0.41409870882583544</v>
      </c>
      <c r="BL47">
        <f t="shared" si="13"/>
        <v>0.4028539126279036</v>
      </c>
      <c r="BM47">
        <f t="shared" si="14"/>
        <v>1.1841426384389619E-3</v>
      </c>
      <c r="BN47">
        <f t="shared" si="15"/>
        <v>6.0246770773086553E-4</v>
      </c>
      <c r="BO47">
        <f t="shared" si="44"/>
        <v>9.4870996419749287E-3</v>
      </c>
      <c r="BP47">
        <f t="shared" si="45"/>
        <v>0</v>
      </c>
      <c r="BQ47">
        <f t="shared" si="46"/>
        <v>1.8325163230135344</v>
      </c>
      <c r="BR47">
        <f t="shared" si="16"/>
        <v>2.1885771737201232</v>
      </c>
    </row>
    <row r="48" spans="1:70" x14ac:dyDescent="0.15">
      <c r="A48" t="s">
        <v>191</v>
      </c>
      <c r="B48" t="s">
        <v>119</v>
      </c>
      <c r="C48">
        <v>501</v>
      </c>
      <c r="D48" s="27">
        <f t="shared" si="17"/>
        <v>623.75394321766566</v>
      </c>
      <c r="E48" s="1">
        <v>51.704999999999998</v>
      </c>
      <c r="F48" s="1">
        <v>0.128</v>
      </c>
      <c r="G48" s="1">
        <v>4.3170000000000002</v>
      </c>
      <c r="H48" s="1">
        <v>0.58299999999999996</v>
      </c>
      <c r="I48" s="1">
        <v>3.15</v>
      </c>
      <c r="J48" s="1">
        <v>16.556000000000001</v>
      </c>
      <c r="K48" s="1">
        <v>22.405000000000001</v>
      </c>
      <c r="L48" s="1">
        <v>8.7999999999999995E-2</v>
      </c>
      <c r="M48" s="1">
        <v>0</v>
      </c>
      <c r="N48" s="1">
        <v>0.317</v>
      </c>
      <c r="P48">
        <f t="shared" si="18"/>
        <v>99.248999999999981</v>
      </c>
      <c r="W48" s="5">
        <v>12</v>
      </c>
      <c r="X48" s="5">
        <v>4</v>
      </c>
      <c r="Y48" s="15">
        <v>0</v>
      </c>
      <c r="AA48" s="14">
        <f t="shared" si="19"/>
        <v>1.8959835094822735</v>
      </c>
      <c r="AB48" s="14">
        <f t="shared" si="20"/>
        <v>3.5308557325157194E-3</v>
      </c>
      <c r="AC48" s="14">
        <f t="shared" si="21"/>
        <v>0.18655811921022869</v>
      </c>
      <c r="AD48" s="14">
        <f t="shared" si="22"/>
        <v>1.6901119507553696E-2</v>
      </c>
      <c r="AE48" s="14">
        <f t="shared" si="23"/>
        <v>0</v>
      </c>
      <c r="AF48" s="14">
        <f t="shared" si="24"/>
        <v>9.6594408369747572E-2</v>
      </c>
      <c r="AG48" s="14">
        <f t="shared" si="25"/>
        <v>0.90497148400601335</v>
      </c>
      <c r="AH48" s="14">
        <f t="shared" si="26"/>
        <v>0.88021550804127369</v>
      </c>
      <c r="AI48" s="14">
        <f t="shared" si="27"/>
        <v>2.7329981815517141E-3</v>
      </c>
      <c r="AJ48" s="14">
        <f t="shared" si="28"/>
        <v>0</v>
      </c>
      <c r="AK48" s="14">
        <f t="shared" si="29"/>
        <v>2.2536025790327645E-2</v>
      </c>
      <c r="AL48" s="14">
        <f t="shared" si="30"/>
        <v>0</v>
      </c>
      <c r="AM48" s="14">
        <f t="shared" si="31"/>
        <v>4.0100240283214852</v>
      </c>
      <c r="AN48" s="14">
        <f t="shared" si="32"/>
        <v>0.90355661159684553</v>
      </c>
      <c r="AO48" s="11">
        <f t="shared" si="2"/>
        <v>0</v>
      </c>
      <c r="AQ48">
        <f t="shared" si="33"/>
        <v>51.704999999999998</v>
      </c>
      <c r="AR48">
        <f t="shared" si="34"/>
        <v>0.128</v>
      </c>
      <c r="AS48">
        <f t="shared" si="35"/>
        <v>4.3170000000000002</v>
      </c>
      <c r="AT48">
        <f t="shared" si="36"/>
        <v>0.58299999999999996</v>
      </c>
      <c r="AU48">
        <f t="shared" si="3"/>
        <v>0</v>
      </c>
      <c r="AV48">
        <f t="shared" si="4"/>
        <v>3.15</v>
      </c>
      <c r="AW48">
        <f t="shared" si="37"/>
        <v>16.556000000000001</v>
      </c>
      <c r="AX48">
        <f t="shared" si="38"/>
        <v>22.405000000000001</v>
      </c>
      <c r="AY48">
        <f t="shared" si="39"/>
        <v>8.7999999999999995E-2</v>
      </c>
      <c r="AZ48">
        <f t="shared" si="40"/>
        <v>0</v>
      </c>
      <c r="BA48">
        <f t="shared" si="41"/>
        <v>0.317</v>
      </c>
      <c r="BB48">
        <f t="shared" si="42"/>
        <v>0</v>
      </c>
      <c r="BC48">
        <f t="shared" si="43"/>
        <v>99.248999999999981</v>
      </c>
      <c r="BE48">
        <f t="shared" si="6"/>
        <v>0.86060252996005326</v>
      </c>
      <c r="BF48">
        <f t="shared" si="7"/>
        <v>1.6026844965316906E-3</v>
      </c>
      <c r="BG48">
        <f t="shared" si="8"/>
        <v>8.4680266771282861E-2</v>
      </c>
      <c r="BH48">
        <f t="shared" si="9"/>
        <v>7.6715573392986368E-3</v>
      </c>
      <c r="BI48">
        <f t="shared" si="10"/>
        <v>4.3844997494571575E-2</v>
      </c>
      <c r="BJ48">
        <f t="shared" si="11"/>
        <v>0</v>
      </c>
      <c r="BK48">
        <f t="shared" si="12"/>
        <v>0.41077400978553213</v>
      </c>
      <c r="BL48">
        <f t="shared" si="13"/>
        <v>0.39953706840902042</v>
      </c>
      <c r="BM48">
        <f t="shared" si="14"/>
        <v>1.2405303831265313E-3</v>
      </c>
      <c r="BN48">
        <f t="shared" si="15"/>
        <v>0</v>
      </c>
      <c r="BO48">
        <f t="shared" si="44"/>
        <v>1.0229287709204261E-2</v>
      </c>
      <c r="BP48">
        <f t="shared" si="45"/>
        <v>0</v>
      </c>
      <c r="BQ48">
        <f t="shared" si="46"/>
        <v>1.8201829323486212</v>
      </c>
      <c r="BR48">
        <f t="shared" si="16"/>
        <v>2.2030884682273473</v>
      </c>
    </row>
    <row r="49" spans="1:70" x14ac:dyDescent="0.15">
      <c r="A49" t="s">
        <v>191</v>
      </c>
      <c r="B49" t="s">
        <v>120</v>
      </c>
      <c r="C49">
        <v>502</v>
      </c>
      <c r="D49" s="27">
        <f t="shared" si="17"/>
        <v>637.93016919988543</v>
      </c>
      <c r="E49" s="1">
        <v>52.064999999999998</v>
      </c>
      <c r="F49" s="1">
        <v>0.14099999999999999</v>
      </c>
      <c r="G49" s="1">
        <v>3.94</v>
      </c>
      <c r="H49" s="1">
        <v>0.45800000000000002</v>
      </c>
      <c r="I49" s="1">
        <v>3.13</v>
      </c>
      <c r="J49" s="1">
        <v>16.547000000000001</v>
      </c>
      <c r="K49" s="1">
        <v>22.559000000000001</v>
      </c>
      <c r="L49" s="1">
        <v>4.8000000000000001E-2</v>
      </c>
      <c r="M49" s="1">
        <v>6.5000000000000002E-2</v>
      </c>
      <c r="N49" s="1">
        <v>0.26800000000000002</v>
      </c>
      <c r="P49">
        <f t="shared" si="18"/>
        <v>99.220999999999989</v>
      </c>
      <c r="W49" s="5">
        <v>12</v>
      </c>
      <c r="X49" s="5">
        <v>4</v>
      </c>
      <c r="Y49" s="15">
        <v>0</v>
      </c>
      <c r="AA49" s="14">
        <f t="shared" si="19"/>
        <v>1.9088269883749795</v>
      </c>
      <c r="AB49" s="14">
        <f t="shared" si="20"/>
        <v>3.8887300566490734E-3</v>
      </c>
      <c r="AC49" s="14">
        <f t="shared" si="21"/>
        <v>0.17023427626117874</v>
      </c>
      <c r="AD49" s="14">
        <f t="shared" si="22"/>
        <v>1.3274894450837368E-2</v>
      </c>
      <c r="AE49" s="14">
        <f t="shared" si="23"/>
        <v>0</v>
      </c>
      <c r="AF49" s="14">
        <f t="shared" si="24"/>
        <v>9.5963140293386692E-2</v>
      </c>
      <c r="AG49" s="14">
        <f t="shared" si="25"/>
        <v>0.90431018995314982</v>
      </c>
      <c r="AH49" s="14">
        <f t="shared" si="26"/>
        <v>0.88609970641832148</v>
      </c>
      <c r="AI49" s="14">
        <f t="shared" si="27"/>
        <v>1.4904471767914038E-3</v>
      </c>
      <c r="AJ49" s="14">
        <f t="shared" si="28"/>
        <v>1.9168372239721577E-3</v>
      </c>
      <c r="AK49" s="14">
        <f t="shared" si="29"/>
        <v>1.9048972006192991E-2</v>
      </c>
      <c r="AL49" s="14">
        <f t="shared" si="30"/>
        <v>0</v>
      </c>
      <c r="AM49" s="14">
        <f t="shared" si="31"/>
        <v>4.0050541822154591</v>
      </c>
      <c r="AN49" s="14">
        <f t="shared" si="32"/>
        <v>0.90406308216801623</v>
      </c>
      <c r="AO49" s="11">
        <f t="shared" si="2"/>
        <v>0</v>
      </c>
      <c r="AQ49">
        <f t="shared" si="33"/>
        <v>52.064999999999998</v>
      </c>
      <c r="AR49">
        <f t="shared" si="34"/>
        <v>0.14099999999999999</v>
      </c>
      <c r="AS49">
        <f t="shared" si="35"/>
        <v>3.94</v>
      </c>
      <c r="AT49">
        <f t="shared" si="36"/>
        <v>0.45800000000000002</v>
      </c>
      <c r="AU49">
        <f t="shared" si="3"/>
        <v>0</v>
      </c>
      <c r="AV49">
        <f t="shared" si="4"/>
        <v>3.13</v>
      </c>
      <c r="AW49">
        <f t="shared" si="37"/>
        <v>16.547000000000001</v>
      </c>
      <c r="AX49">
        <f t="shared" si="38"/>
        <v>22.559000000000001</v>
      </c>
      <c r="AY49">
        <f t="shared" si="39"/>
        <v>4.8000000000000001E-2</v>
      </c>
      <c r="AZ49">
        <f t="shared" si="40"/>
        <v>6.5000000000000002E-2</v>
      </c>
      <c r="BA49">
        <f t="shared" si="41"/>
        <v>0.26800000000000002</v>
      </c>
      <c r="BB49">
        <f t="shared" si="42"/>
        <v>0</v>
      </c>
      <c r="BC49">
        <f t="shared" si="43"/>
        <v>99.220999999999989</v>
      </c>
      <c r="BE49">
        <f t="shared" si="6"/>
        <v>0.86659454061251662</v>
      </c>
      <c r="BF49">
        <f t="shared" si="7"/>
        <v>1.7654571407106903E-3</v>
      </c>
      <c r="BG49">
        <f t="shared" si="8"/>
        <v>7.7285209886229903E-2</v>
      </c>
      <c r="BH49">
        <f t="shared" si="9"/>
        <v>6.0267122837028755E-3</v>
      </c>
      <c r="BI49">
        <f t="shared" si="10"/>
        <v>4.3566616558098105E-2</v>
      </c>
      <c r="BJ49">
        <f t="shared" si="11"/>
        <v>0</v>
      </c>
      <c r="BK49">
        <f t="shared" si="12"/>
        <v>0.41055070910372071</v>
      </c>
      <c r="BL49">
        <f t="shared" si="13"/>
        <v>0.40228327276228931</v>
      </c>
      <c r="BM49">
        <f t="shared" si="14"/>
        <v>6.7665293625083524E-4</v>
      </c>
      <c r="BN49">
        <f t="shared" si="15"/>
        <v>8.7023113338902808E-4</v>
      </c>
      <c r="BO49">
        <f t="shared" si="44"/>
        <v>8.648104435541773E-3</v>
      </c>
      <c r="BP49">
        <f t="shared" si="45"/>
        <v>0</v>
      </c>
      <c r="BQ49">
        <f t="shared" si="46"/>
        <v>1.8182675068524499</v>
      </c>
      <c r="BR49">
        <f t="shared" si="16"/>
        <v>2.2026759908108859</v>
      </c>
    </row>
    <row r="50" spans="1:70" x14ac:dyDescent="0.15">
      <c r="A50" t="s">
        <v>191</v>
      </c>
      <c r="B50" t="s">
        <v>121</v>
      </c>
      <c r="C50">
        <v>503</v>
      </c>
      <c r="D50" s="27">
        <f t="shared" si="17"/>
        <v>652.10639518210508</v>
      </c>
      <c r="E50" s="1">
        <v>52.125999999999998</v>
      </c>
      <c r="F50" s="1">
        <v>0.17599999999999999</v>
      </c>
      <c r="G50" s="1">
        <v>3.827</v>
      </c>
      <c r="H50" s="1">
        <v>0.44800000000000001</v>
      </c>
      <c r="I50" s="1">
        <v>3.2309999999999999</v>
      </c>
      <c r="J50" s="1">
        <v>16.917000000000002</v>
      </c>
      <c r="K50" s="1">
        <v>22.603000000000002</v>
      </c>
      <c r="L50" s="1">
        <v>3.5999999999999997E-2</v>
      </c>
      <c r="M50" s="1">
        <v>5.0999999999999997E-2</v>
      </c>
      <c r="N50" s="1">
        <v>0.29199999999999998</v>
      </c>
      <c r="P50">
        <f>SUM(E50:O50)</f>
        <v>99.707000000000008</v>
      </c>
      <c r="W50" s="5">
        <v>12</v>
      </c>
      <c r="X50" s="5">
        <v>4</v>
      </c>
      <c r="Y50" s="15">
        <v>0</v>
      </c>
      <c r="AA50" s="14">
        <f t="shared" si="19"/>
        <v>1.9035259734761369</v>
      </c>
      <c r="AB50" s="14">
        <f t="shared" si="20"/>
        <v>4.8348729406293362E-3</v>
      </c>
      <c r="AC50" s="14">
        <f t="shared" si="21"/>
        <v>0.16469975855409097</v>
      </c>
      <c r="AD50" s="14">
        <f t="shared" si="22"/>
        <v>1.2933835292676518E-2</v>
      </c>
      <c r="AE50" s="14">
        <f t="shared" si="23"/>
        <v>0</v>
      </c>
      <c r="AF50" s="14">
        <f t="shared" si="24"/>
        <v>9.8669013300498112E-2</v>
      </c>
      <c r="AG50" s="14">
        <f t="shared" si="25"/>
        <v>0.92088462141571559</v>
      </c>
      <c r="AH50" s="14">
        <f t="shared" si="26"/>
        <v>0.88432631154473229</v>
      </c>
      <c r="AI50" s="14">
        <f t="shared" si="27"/>
        <v>1.1134265308973838E-3</v>
      </c>
      <c r="AJ50" s="14">
        <f t="shared" si="28"/>
        <v>1.4980481321258108E-3</v>
      </c>
      <c r="AK50" s="14">
        <f t="shared" si="29"/>
        <v>2.0672990944696931E-2</v>
      </c>
      <c r="AL50" s="14">
        <f t="shared" si="30"/>
        <v>0</v>
      </c>
      <c r="AM50" s="14">
        <f t="shared" si="31"/>
        <v>4.0131588521322001</v>
      </c>
      <c r="AN50" s="14">
        <f t="shared" si="32"/>
        <v>0.90322332250037829</v>
      </c>
      <c r="AO50" s="11">
        <f t="shared" si="2"/>
        <v>0</v>
      </c>
      <c r="AQ50">
        <f>E50</f>
        <v>52.125999999999998</v>
      </c>
      <c r="AR50">
        <f t="shared" si="34"/>
        <v>0.17599999999999999</v>
      </c>
      <c r="AS50">
        <f t="shared" si="35"/>
        <v>3.827</v>
      </c>
      <c r="AT50">
        <f t="shared" si="36"/>
        <v>0.44800000000000001</v>
      </c>
      <c r="AU50">
        <f t="shared" si="3"/>
        <v>0</v>
      </c>
      <c r="AV50">
        <f t="shared" si="4"/>
        <v>3.2309999999999999</v>
      </c>
      <c r="AW50">
        <f t="shared" ref="AW50:BB51" si="47">J50</f>
        <v>16.917000000000002</v>
      </c>
      <c r="AX50">
        <f t="shared" si="47"/>
        <v>22.603000000000002</v>
      </c>
      <c r="AY50">
        <f t="shared" si="47"/>
        <v>3.5999999999999997E-2</v>
      </c>
      <c r="AZ50">
        <f t="shared" si="47"/>
        <v>5.0999999999999997E-2</v>
      </c>
      <c r="BA50">
        <f t="shared" si="47"/>
        <v>0.29199999999999998</v>
      </c>
      <c r="BB50">
        <f t="shared" si="47"/>
        <v>0</v>
      </c>
      <c r="BC50">
        <f>SUM(AQ50:BB50)</f>
        <v>99.707000000000008</v>
      </c>
      <c r="BE50">
        <f t="shared" si="6"/>
        <v>0.86760985352862852</v>
      </c>
      <c r="BF50">
        <f t="shared" si="7"/>
        <v>2.2036911827310744E-3</v>
      </c>
      <c r="BG50">
        <f t="shared" si="8"/>
        <v>7.5068654374264424E-2</v>
      </c>
      <c r="BH50">
        <f t="shared" si="9"/>
        <v>5.8951246792552136E-3</v>
      </c>
      <c r="BI50">
        <f t="shared" si="10"/>
        <v>4.4972440287289125E-2</v>
      </c>
      <c r="BJ50">
        <f t="shared" si="11"/>
        <v>0</v>
      </c>
      <c r="BK50">
        <f t="shared" si="12"/>
        <v>0.41973084824485668</v>
      </c>
      <c r="BL50">
        <f t="shared" si="13"/>
        <v>0.40306790257750896</v>
      </c>
      <c r="BM50">
        <f t="shared" si="14"/>
        <v>5.074897021881264E-4</v>
      </c>
      <c r="BN50">
        <f t="shared" si="15"/>
        <v>6.8279673542831433E-4</v>
      </c>
      <c r="BO50">
        <f t="shared" si="44"/>
        <v>9.4225615491723789E-3</v>
      </c>
      <c r="BP50">
        <f t="shared" si="45"/>
        <v>0</v>
      </c>
      <c r="BQ50">
        <f>SUM(BE50:BP50)</f>
        <v>1.829161362861323</v>
      </c>
      <c r="BR50">
        <f t="shared" si="16"/>
        <v>2.1939884220244465</v>
      </c>
    </row>
    <row r="51" spans="1:70" x14ac:dyDescent="0.15">
      <c r="A51" t="s">
        <v>191</v>
      </c>
      <c r="B51" t="s">
        <v>122</v>
      </c>
      <c r="C51">
        <v>504</v>
      </c>
      <c r="D51" s="27">
        <f t="shared" si="17"/>
        <v>666.28262116432472</v>
      </c>
      <c r="E51" s="1">
        <v>52.610999999999997</v>
      </c>
      <c r="F51" s="1">
        <v>0.13300000000000001</v>
      </c>
      <c r="G51" s="1">
        <v>3.6110000000000002</v>
      </c>
      <c r="H51" s="1">
        <v>0.372</v>
      </c>
      <c r="I51" s="1">
        <v>3.1840000000000002</v>
      </c>
      <c r="J51" s="1">
        <v>16.956</v>
      </c>
      <c r="K51" s="1">
        <v>22.59</v>
      </c>
      <c r="L51" s="1">
        <v>0.08</v>
      </c>
      <c r="M51" s="1">
        <v>7.3999999999999996E-2</v>
      </c>
      <c r="N51" s="1">
        <v>0.28199999999999997</v>
      </c>
      <c r="P51">
        <f t="shared" ref="P51:P64" si="48">SUM(E51:O51)</f>
        <v>99.892999999999986</v>
      </c>
      <c r="W51" s="20">
        <v>12</v>
      </c>
      <c r="X51" s="20">
        <v>4</v>
      </c>
      <c r="Y51" s="15">
        <v>0</v>
      </c>
      <c r="AA51" s="14">
        <f t="shared" ref="AA51:AA64" si="49">IFERROR(BE51*$BR51,"NA")</f>
        <v>1.9155904695232033</v>
      </c>
      <c r="AB51" s="14">
        <f t="shared" ref="AB51:AB64" si="50">IFERROR(BF51*$BR51,"NA")</f>
        <v>3.6428873539355671E-3</v>
      </c>
      <c r="AC51" s="14">
        <f t="shared" ref="AC51:AC64" si="51">IFERROR(BG51*$BR51,"NA")</f>
        <v>0.15494718558795112</v>
      </c>
      <c r="AD51" s="14">
        <f t="shared" ref="AD51:AD64" si="52">IFERROR(BH51*$BR51,"NA")</f>
        <v>1.0708137902256479E-2</v>
      </c>
      <c r="AE51" s="14">
        <f t="shared" ref="AE51:AE64" si="53">IFERROR(IF(OR($Y51="spinel", $Y51="Spinel", $Y51="SPINEL"),((BI51+BJ51)*BR51-AF51),BJ51*$BR51),"NA")</f>
        <v>0</v>
      </c>
      <c r="AF51" s="14">
        <f t="shared" ref="AF51:AF64" si="54">IFERROR(IF(OR($Y51="spinel", $Y51="Spinel", $Y51="SPINEL"),(1-AG51-AH51-AI51-AJ51),BI51*$BR51),"NA")</f>
        <v>9.6947940990733367E-2</v>
      </c>
      <c r="AG51" s="14">
        <f t="shared" ref="AG51:AG64" si="55">IFERROR(BK51*$BR51,"NA")</f>
        <v>0.92029483057580141</v>
      </c>
      <c r="AH51" s="14">
        <f t="shared" ref="AH51:AH64" si="56">IFERROR(BL51*$BR51,"NA")</f>
        <v>0.88122010357794045</v>
      </c>
      <c r="AI51" s="14">
        <f t="shared" ref="AI51:AI64" si="57">IFERROR(BM51*$BR51,"NA")</f>
        <v>2.4670091218150854E-3</v>
      </c>
      <c r="AJ51" s="14">
        <f t="shared" ref="AJ51:AJ64" si="58">IFERROR(BN51*$BR51,"NA")</f>
        <v>2.1672500148877398E-3</v>
      </c>
      <c r="AK51" s="14">
        <f t="shared" ref="AK51:AK64" si="59">IFERROR(BO51*$BR51,"NA")</f>
        <v>1.9906333458464247E-2</v>
      </c>
      <c r="AL51" s="14">
        <f t="shared" ref="AL51:AL64" si="60">IFERROR(BP51*$BR51,"NA")</f>
        <v>0</v>
      </c>
      <c r="AM51" s="14">
        <f t="shared" ref="AM51:AM64" si="61">IFERROR(SUM(AA51:AL51),"NA")</f>
        <v>4.0078921481069889</v>
      </c>
      <c r="AN51" s="14">
        <f t="shared" ref="AN51:AN64" si="62">IFERROR(AG51/(AG51+AF51),"NA")</f>
        <v>0.90469537488928486</v>
      </c>
      <c r="AO51" s="11">
        <f t="shared" ref="AO51:AO64" si="63">IFERROR(AE51/(AE51+AF51),"NA")</f>
        <v>0</v>
      </c>
      <c r="AQ51">
        <f t="shared" ref="AQ51:AQ64" si="64">E51</f>
        <v>52.610999999999997</v>
      </c>
      <c r="AR51">
        <f t="shared" ref="AR51:AR64" si="65">F51</f>
        <v>0.13300000000000001</v>
      </c>
      <c r="AS51">
        <f t="shared" ref="AS51:AS64" si="66">G51</f>
        <v>3.6110000000000002</v>
      </c>
      <c r="AT51">
        <f t="shared" ref="AT51:AT64" si="67">H51</f>
        <v>0.372</v>
      </c>
      <c r="AU51">
        <f t="shared" ref="AU51:AU64" si="68">BJ51*AU$1/2</f>
        <v>0</v>
      </c>
      <c r="AV51">
        <f t="shared" ref="AV51:AV64" si="69">BI51*AV$1</f>
        <v>3.1840000000000002</v>
      </c>
      <c r="AW51">
        <f t="shared" si="47"/>
        <v>16.956</v>
      </c>
      <c r="AX51">
        <f t="shared" si="47"/>
        <v>22.59</v>
      </c>
      <c r="AY51">
        <f t="shared" si="47"/>
        <v>0.08</v>
      </c>
      <c r="AZ51">
        <f t="shared" si="47"/>
        <v>7.3999999999999996E-2</v>
      </c>
      <c r="BA51">
        <f t="shared" si="47"/>
        <v>0.28199999999999997</v>
      </c>
      <c r="BB51">
        <f t="shared" si="47"/>
        <v>0</v>
      </c>
      <c r="BC51">
        <f t="shared" ref="BC51:BC64" si="70">SUM(AQ51:BB51)</f>
        <v>99.892999999999986</v>
      </c>
      <c r="BE51">
        <f t="shared" ref="BE51:BE64" si="71">E51/AQ$1</f>
        <v>0.87568242343541947</v>
      </c>
      <c r="BF51">
        <f t="shared" ref="BF51:BF64" si="72">F51/AR$1</f>
        <v>1.6652893596774598E-3</v>
      </c>
      <c r="BG51">
        <f t="shared" ref="BG51:BG64" si="73">G51/AS$1*2</f>
        <v>7.083169870537466E-2</v>
      </c>
      <c r="BH51">
        <f t="shared" ref="BH51:BH64" si="74">H51/AT$1*2</f>
        <v>4.8950588854529903E-3</v>
      </c>
      <c r="BI51">
        <f t="shared" ref="BI51:BI64" si="75">IF(OR($Y51="spinel", $Y51="Spinel", $Y51="SPINEL"),I51/AV$1,I51/AV$1*(1-$Y51))</f>
        <v>4.4318245086576474E-2</v>
      </c>
      <c r="BJ51">
        <f t="shared" ref="BJ51:BJ64" si="76">IF(OR($Y51="spinel", $Y51="Spinel", $Y51="SPINEL"),0,I51/AV$1*$Y51)</f>
        <v>0</v>
      </c>
      <c r="BK51">
        <f t="shared" ref="BK51:BK64" si="77">J51/AW$1</f>
        <v>0.42069848453270609</v>
      </c>
      <c r="BL51">
        <f t="shared" ref="BL51:BL64" si="78">K51/AX$1</f>
        <v>0.40283608013210315</v>
      </c>
      <c r="BM51">
        <f t="shared" ref="BM51:BM64" si="79">L51/AY$1</f>
        <v>1.1277548937513922E-3</v>
      </c>
      <c r="BN51">
        <f t="shared" ref="BN51:BN64" si="80">M51/AZ$1</f>
        <v>9.9072467493520116E-4</v>
      </c>
      <c r="BO51">
        <f t="shared" ref="BO51:BO64" si="81">N51/BA$1*2</f>
        <v>9.0998710851596248E-3</v>
      </c>
      <c r="BP51">
        <f t="shared" ref="BP51:BP64" si="82">O51/BB$1*2</f>
        <v>0</v>
      </c>
      <c r="BQ51">
        <f t="shared" ref="BQ51:BQ64" si="83">SUM(BE51:BP51)</f>
        <v>1.8321456307911563</v>
      </c>
      <c r="BR51">
        <f t="shared" ref="BR51:BR64" si="84">IFERROR(IF(OR($V51="Total",$V51="total", $V51="TOTAL"),$X51/$BQ51,W51/(BE51*4+BF51*4+BG51*3+BH51*3+BI51*2+BJ51*3+BK51*2+BL51*2+BM51*2+BN51*2+BO51+BP51)),"NA")</f>
        <v>2.1875401609730676</v>
      </c>
    </row>
    <row r="52" spans="1:70" x14ac:dyDescent="0.15">
      <c r="A52" t="s">
        <v>191</v>
      </c>
      <c r="B52" t="s">
        <v>123</v>
      </c>
      <c r="C52">
        <v>505</v>
      </c>
      <c r="D52" s="27">
        <f t="shared" si="17"/>
        <v>680.45884714654437</v>
      </c>
      <c r="E52" s="1">
        <v>52.53</v>
      </c>
      <c r="F52" s="1">
        <v>0.113</v>
      </c>
      <c r="G52" s="1">
        <v>3.7989999999999999</v>
      </c>
      <c r="H52" s="1">
        <v>0.41599999999999998</v>
      </c>
      <c r="I52" s="1">
        <v>3.1389999999999998</v>
      </c>
      <c r="J52" s="1">
        <v>16.937000000000001</v>
      </c>
      <c r="K52" s="1">
        <v>22.332999999999998</v>
      </c>
      <c r="L52" s="1">
        <v>8.7999999999999995E-2</v>
      </c>
      <c r="M52" s="1">
        <v>0.05</v>
      </c>
      <c r="N52" s="1">
        <v>0.28799999999999998</v>
      </c>
      <c r="P52">
        <f t="shared" si="48"/>
        <v>99.692999999999984</v>
      </c>
      <c r="W52" s="20">
        <v>12</v>
      </c>
      <c r="X52" s="20">
        <v>4</v>
      </c>
      <c r="Y52" s="15">
        <v>0</v>
      </c>
      <c r="AA52" s="14">
        <f t="shared" si="49"/>
        <v>1.9144487620184363</v>
      </c>
      <c r="AB52" s="14">
        <f t="shared" si="50"/>
        <v>3.0980097505921038E-3</v>
      </c>
      <c r="AC52" s="14">
        <f t="shared" si="51"/>
        <v>0.16316827906974751</v>
      </c>
      <c r="AD52" s="14">
        <f t="shared" si="52"/>
        <v>1.1986008516415925E-2</v>
      </c>
      <c r="AE52" s="14">
        <f t="shared" si="53"/>
        <v>0</v>
      </c>
      <c r="AF52" s="14">
        <f t="shared" si="54"/>
        <v>9.5668085315545603E-2</v>
      </c>
      <c r="AG52" s="14">
        <f t="shared" si="55"/>
        <v>0.92013234569192659</v>
      </c>
      <c r="AH52" s="14">
        <f t="shared" si="56"/>
        <v>0.87201803484918483</v>
      </c>
      <c r="AI52" s="14">
        <f t="shared" si="57"/>
        <v>2.7162746225369971E-3</v>
      </c>
      <c r="AJ52" s="14">
        <f t="shared" si="58"/>
        <v>1.4657420081194692E-3</v>
      </c>
      <c r="AK52" s="14">
        <f t="shared" si="59"/>
        <v>2.0349085190767165E-2</v>
      </c>
      <c r="AL52" s="14">
        <f t="shared" si="60"/>
        <v>0</v>
      </c>
      <c r="AM52" s="14">
        <f t="shared" si="61"/>
        <v>4.0050506270332722</v>
      </c>
      <c r="AN52" s="14">
        <f t="shared" si="62"/>
        <v>0.90581999928798818</v>
      </c>
      <c r="AO52" s="11">
        <f t="shared" si="63"/>
        <v>0</v>
      </c>
      <c r="AQ52">
        <f t="shared" si="64"/>
        <v>52.53</v>
      </c>
      <c r="AR52">
        <f t="shared" si="65"/>
        <v>0.113</v>
      </c>
      <c r="AS52">
        <f t="shared" si="66"/>
        <v>3.7989999999999999</v>
      </c>
      <c r="AT52">
        <f t="shared" si="67"/>
        <v>0.41599999999999998</v>
      </c>
      <c r="AU52">
        <f t="shared" si="68"/>
        <v>0</v>
      </c>
      <c r="AV52">
        <f t="shared" si="69"/>
        <v>3.1389999999999998</v>
      </c>
      <c r="AW52">
        <f t="shared" ref="AW52:AW64" si="85">J52</f>
        <v>16.937000000000001</v>
      </c>
      <c r="AX52">
        <f t="shared" ref="AX52:AX64" si="86">K52</f>
        <v>22.332999999999998</v>
      </c>
      <c r="AY52">
        <f t="shared" ref="AY52:AY64" si="87">L52</f>
        <v>8.7999999999999995E-2</v>
      </c>
      <c r="AZ52">
        <f t="shared" ref="AZ52:AZ64" si="88">M52</f>
        <v>0.05</v>
      </c>
      <c r="BA52">
        <f t="shared" ref="BA52:BA64" si="89">N52</f>
        <v>0.28799999999999998</v>
      </c>
      <c r="BB52">
        <f t="shared" ref="BB52:BB64" si="90">O52</f>
        <v>0</v>
      </c>
      <c r="BC52">
        <f t="shared" si="70"/>
        <v>99.692999999999984</v>
      </c>
      <c r="BE52">
        <f t="shared" si="71"/>
        <v>0.87433422103861524</v>
      </c>
      <c r="BF52">
        <f t="shared" si="72"/>
        <v>1.4148699070943831E-3</v>
      </c>
      <c r="BG52">
        <f t="shared" si="73"/>
        <v>7.4519419380149082E-2</v>
      </c>
      <c r="BH52">
        <f t="shared" si="74"/>
        <v>5.4740443450226979E-3</v>
      </c>
      <c r="BI52">
        <f t="shared" si="75"/>
        <v>4.3691887979511165E-2</v>
      </c>
      <c r="BJ52">
        <f t="shared" si="76"/>
        <v>0</v>
      </c>
      <c r="BK52">
        <f t="shared" si="77"/>
        <v>0.42022707198221537</v>
      </c>
      <c r="BL52">
        <f t="shared" si="78"/>
        <v>0.39825312871138818</v>
      </c>
      <c r="BM52">
        <f t="shared" si="79"/>
        <v>1.2405303831265313E-3</v>
      </c>
      <c r="BN52">
        <f t="shared" si="80"/>
        <v>6.694085641454062E-4</v>
      </c>
      <c r="BO52">
        <f t="shared" si="81"/>
        <v>9.2934853635672776E-3</v>
      </c>
      <c r="BP52">
        <f t="shared" si="82"/>
        <v>0</v>
      </c>
      <c r="BQ52">
        <f t="shared" si="83"/>
        <v>1.8291180676548353</v>
      </c>
      <c r="BR52">
        <f t="shared" si="84"/>
        <v>2.1896074932813181</v>
      </c>
    </row>
    <row r="53" spans="1:70" x14ac:dyDescent="0.15">
      <c r="A53" t="s">
        <v>191</v>
      </c>
      <c r="B53" t="s">
        <v>124</v>
      </c>
      <c r="C53">
        <v>506</v>
      </c>
      <c r="D53" s="27">
        <f t="shared" si="17"/>
        <v>694.63507312876402</v>
      </c>
      <c r="E53" s="1">
        <v>52.223999999999997</v>
      </c>
      <c r="F53" s="1">
        <v>0.188</v>
      </c>
      <c r="G53" s="1">
        <v>3.887</v>
      </c>
      <c r="H53" s="1">
        <v>0.44900000000000001</v>
      </c>
      <c r="I53" s="1">
        <v>3.097</v>
      </c>
      <c r="J53" s="1">
        <v>16.71</v>
      </c>
      <c r="K53" s="1">
        <v>22.457000000000001</v>
      </c>
      <c r="L53" s="1">
        <v>0.11700000000000001</v>
      </c>
      <c r="M53" s="1">
        <v>3.5999999999999997E-2</v>
      </c>
      <c r="N53" s="1">
        <v>0.28499999999999998</v>
      </c>
      <c r="P53">
        <f t="shared" si="48"/>
        <v>99.45</v>
      </c>
      <c r="W53" s="20">
        <v>12</v>
      </c>
      <c r="X53" s="20">
        <v>4</v>
      </c>
      <c r="Y53" s="15">
        <v>0</v>
      </c>
      <c r="AA53" s="14">
        <f t="shared" si="49"/>
        <v>1.9094986670800747</v>
      </c>
      <c r="AB53" s="14">
        <f t="shared" si="50"/>
        <v>5.1710062924581737E-3</v>
      </c>
      <c r="AC53" s="14">
        <f t="shared" si="51"/>
        <v>0.1674919197252277</v>
      </c>
      <c r="AD53" s="14">
        <f t="shared" si="52"/>
        <v>1.2978977288574804E-2</v>
      </c>
      <c r="AE53" s="14">
        <f t="shared" si="53"/>
        <v>0</v>
      </c>
      <c r="AF53" s="14">
        <f t="shared" si="54"/>
        <v>9.4695611306033003E-2</v>
      </c>
      <c r="AG53" s="14">
        <f t="shared" si="55"/>
        <v>0.91075830545616898</v>
      </c>
      <c r="AH53" s="14">
        <f t="shared" si="56"/>
        <v>0.87971707229130192</v>
      </c>
      <c r="AI53" s="14">
        <f t="shared" si="57"/>
        <v>3.6231786279136602E-3</v>
      </c>
      <c r="AJ53" s="14">
        <f t="shared" si="58"/>
        <v>1.0587731310515045E-3</v>
      </c>
      <c r="AK53" s="14">
        <f t="shared" si="59"/>
        <v>2.0202733843521378E-2</v>
      </c>
      <c r="AL53" s="14">
        <f t="shared" si="60"/>
        <v>0</v>
      </c>
      <c r="AM53" s="14">
        <f t="shared" si="61"/>
        <v>4.0051962450423266</v>
      </c>
      <c r="AN53" s="14">
        <f t="shared" si="62"/>
        <v>0.90581804921405529</v>
      </c>
      <c r="AO53" s="11">
        <f t="shared" si="63"/>
        <v>0</v>
      </c>
      <c r="AQ53">
        <f t="shared" si="64"/>
        <v>52.223999999999997</v>
      </c>
      <c r="AR53">
        <f t="shared" si="65"/>
        <v>0.188</v>
      </c>
      <c r="AS53">
        <f t="shared" si="66"/>
        <v>3.887</v>
      </c>
      <c r="AT53">
        <f t="shared" si="67"/>
        <v>0.44900000000000001</v>
      </c>
      <c r="AU53">
        <f t="shared" si="68"/>
        <v>0</v>
      </c>
      <c r="AV53">
        <f t="shared" si="69"/>
        <v>3.097</v>
      </c>
      <c r="AW53">
        <f t="shared" si="85"/>
        <v>16.71</v>
      </c>
      <c r="AX53">
        <f t="shared" si="86"/>
        <v>22.457000000000001</v>
      </c>
      <c r="AY53">
        <f t="shared" si="87"/>
        <v>0.11700000000000001</v>
      </c>
      <c r="AZ53">
        <f t="shared" si="88"/>
        <v>3.5999999999999997E-2</v>
      </c>
      <c r="BA53">
        <f t="shared" si="89"/>
        <v>0.28499999999999998</v>
      </c>
      <c r="BB53">
        <f t="shared" si="90"/>
        <v>0</v>
      </c>
      <c r="BC53">
        <f t="shared" si="70"/>
        <v>99.45</v>
      </c>
      <c r="BE53">
        <f t="shared" si="71"/>
        <v>0.86924101198402126</v>
      </c>
      <c r="BF53">
        <f t="shared" si="72"/>
        <v>2.3539428542809207E-3</v>
      </c>
      <c r="BG53">
        <f t="shared" si="73"/>
        <v>7.6245586504511575E-2</v>
      </c>
      <c r="BH53">
        <f t="shared" si="74"/>
        <v>5.9082834396999798E-3</v>
      </c>
      <c r="BI53">
        <f t="shared" si="75"/>
        <v>4.3107288012916876E-2</v>
      </c>
      <c r="BJ53">
        <f t="shared" si="76"/>
        <v>0</v>
      </c>
      <c r="BK53">
        <f t="shared" si="77"/>
        <v>0.41459493256319413</v>
      </c>
      <c r="BL53">
        <f t="shared" si="78"/>
        <v>0.40046435819064369</v>
      </c>
      <c r="BM53">
        <f t="shared" si="79"/>
        <v>1.6493415321114111E-3</v>
      </c>
      <c r="BN53">
        <f t="shared" si="80"/>
        <v>4.8197416618469245E-4</v>
      </c>
      <c r="BO53">
        <f t="shared" si="81"/>
        <v>9.1966782243634512E-3</v>
      </c>
      <c r="BP53">
        <f t="shared" si="82"/>
        <v>0</v>
      </c>
      <c r="BQ53">
        <f t="shared" si="83"/>
        <v>1.8232433974719282</v>
      </c>
      <c r="BR53">
        <f t="shared" si="84"/>
        <v>2.196742492305662</v>
      </c>
    </row>
    <row r="54" spans="1:70" x14ac:dyDescent="0.15">
      <c r="A54" t="s">
        <v>191</v>
      </c>
      <c r="B54" t="s">
        <v>125</v>
      </c>
      <c r="C54">
        <v>507</v>
      </c>
      <c r="D54" s="27">
        <f t="shared" si="17"/>
        <v>708.81129911098378</v>
      </c>
      <c r="E54" s="1">
        <v>52.432000000000002</v>
      </c>
      <c r="F54" s="1">
        <v>0.14299999999999999</v>
      </c>
      <c r="G54" s="1">
        <v>3.78</v>
      </c>
      <c r="H54" s="1">
        <v>0.38500000000000001</v>
      </c>
      <c r="I54" s="1">
        <v>3.218</v>
      </c>
      <c r="J54" s="1">
        <v>16.957999999999998</v>
      </c>
      <c r="K54" s="1">
        <v>22.457000000000001</v>
      </c>
      <c r="L54" s="1">
        <v>2.8000000000000001E-2</v>
      </c>
      <c r="M54" s="1">
        <v>6.9000000000000006E-2</v>
      </c>
      <c r="N54" s="1">
        <v>0.28299999999999997</v>
      </c>
      <c r="P54">
        <f t="shared" si="48"/>
        <v>99.753</v>
      </c>
      <c r="W54" s="20">
        <v>12</v>
      </c>
      <c r="X54" s="20">
        <v>4</v>
      </c>
      <c r="Y54" s="15">
        <v>0</v>
      </c>
      <c r="AA54" s="14">
        <f t="shared" si="49"/>
        <v>1.9112414079002147</v>
      </c>
      <c r="AB54" s="14">
        <f t="shared" si="50"/>
        <v>3.9212375212503625E-3</v>
      </c>
      <c r="AC54" s="14">
        <f t="shared" si="51"/>
        <v>0.16238316976036757</v>
      </c>
      <c r="AD54" s="14">
        <f t="shared" si="52"/>
        <v>1.1094934844424332E-2</v>
      </c>
      <c r="AE54" s="14">
        <f t="shared" si="53"/>
        <v>0</v>
      </c>
      <c r="AF54" s="14">
        <f t="shared" si="54"/>
        <v>9.809448276205672E-2</v>
      </c>
      <c r="AG54" s="14">
        <f t="shared" si="55"/>
        <v>0.92144881654810618</v>
      </c>
      <c r="AH54" s="14">
        <f t="shared" si="56"/>
        <v>0.87702690247996395</v>
      </c>
      <c r="AI54" s="14">
        <f t="shared" si="57"/>
        <v>8.644339411184069E-4</v>
      </c>
      <c r="AJ54" s="14">
        <f t="shared" si="58"/>
        <v>2.0231095335894915E-3</v>
      </c>
      <c r="AK54" s="14">
        <f t="shared" si="59"/>
        <v>1.9999613970097755E-2</v>
      </c>
      <c r="AL54" s="14">
        <f t="shared" si="60"/>
        <v>0</v>
      </c>
      <c r="AM54" s="14">
        <f t="shared" si="61"/>
        <v>4.0080981092611898</v>
      </c>
      <c r="AN54" s="14">
        <f t="shared" si="62"/>
        <v>0.90378585899350339</v>
      </c>
      <c r="AO54" s="11">
        <f t="shared" si="63"/>
        <v>0</v>
      </c>
      <c r="AQ54">
        <f t="shared" si="64"/>
        <v>52.432000000000002</v>
      </c>
      <c r="AR54">
        <f t="shared" si="65"/>
        <v>0.14299999999999999</v>
      </c>
      <c r="AS54">
        <f t="shared" si="66"/>
        <v>3.78</v>
      </c>
      <c r="AT54">
        <f t="shared" si="67"/>
        <v>0.38500000000000001</v>
      </c>
      <c r="AU54">
        <f t="shared" si="68"/>
        <v>0</v>
      </c>
      <c r="AV54">
        <f t="shared" si="69"/>
        <v>3.218</v>
      </c>
      <c r="AW54">
        <f t="shared" si="85"/>
        <v>16.957999999999998</v>
      </c>
      <c r="AX54">
        <f t="shared" si="86"/>
        <v>22.457000000000001</v>
      </c>
      <c r="AY54">
        <f t="shared" si="87"/>
        <v>2.8000000000000001E-2</v>
      </c>
      <c r="AZ54">
        <f t="shared" si="88"/>
        <v>6.9000000000000006E-2</v>
      </c>
      <c r="BA54">
        <f t="shared" si="89"/>
        <v>0.28299999999999997</v>
      </c>
      <c r="BB54">
        <f t="shared" si="90"/>
        <v>0</v>
      </c>
      <c r="BC54">
        <f t="shared" si="70"/>
        <v>99.753</v>
      </c>
      <c r="BE54">
        <f t="shared" si="71"/>
        <v>0.87270306258322239</v>
      </c>
      <c r="BF54">
        <f t="shared" si="72"/>
        <v>1.7904990859689978E-3</v>
      </c>
      <c r="BG54">
        <f t="shared" si="73"/>
        <v>7.4146724205570808E-2</v>
      </c>
      <c r="BH54">
        <f t="shared" si="74"/>
        <v>5.0661227712349493E-3</v>
      </c>
      <c r="BI54">
        <f t="shared" si="75"/>
        <v>4.4791492678581374E-2</v>
      </c>
      <c r="BJ54">
        <f t="shared" si="76"/>
        <v>0</v>
      </c>
      <c r="BK54">
        <f t="shared" si="77"/>
        <v>0.42074810690644193</v>
      </c>
      <c r="BL54">
        <f t="shared" si="78"/>
        <v>0.40046435819064369</v>
      </c>
      <c r="BM54">
        <f t="shared" si="79"/>
        <v>3.9471421281298723E-4</v>
      </c>
      <c r="BN54">
        <f t="shared" si="80"/>
        <v>9.2378381852066061E-4</v>
      </c>
      <c r="BO54">
        <f t="shared" si="81"/>
        <v>9.1321401315609015E-3</v>
      </c>
      <c r="BP54">
        <f t="shared" si="82"/>
        <v>0</v>
      </c>
      <c r="BQ54">
        <f t="shared" si="83"/>
        <v>1.8301610045845589</v>
      </c>
      <c r="BR54">
        <f t="shared" si="84"/>
        <v>2.1900248662390314</v>
      </c>
    </row>
    <row r="55" spans="1:70" x14ac:dyDescent="0.15">
      <c r="A55" t="s">
        <v>191</v>
      </c>
      <c r="B55" t="s">
        <v>126</v>
      </c>
      <c r="C55">
        <v>508</v>
      </c>
      <c r="D55" s="27">
        <f t="shared" si="17"/>
        <v>722.98752509320343</v>
      </c>
      <c r="E55" s="1">
        <v>52.345999999999997</v>
      </c>
      <c r="F55" s="1">
        <v>0.20899999999999999</v>
      </c>
      <c r="G55" s="1">
        <v>3.7370000000000001</v>
      </c>
      <c r="H55" s="1">
        <v>0.47199999999999998</v>
      </c>
      <c r="I55" s="1">
        <v>3.0750000000000002</v>
      </c>
      <c r="J55" s="1">
        <v>17.003</v>
      </c>
      <c r="K55" s="1">
        <v>22.428000000000001</v>
      </c>
      <c r="L55" s="1">
        <v>0.112</v>
      </c>
      <c r="M55" s="1">
        <v>6.7000000000000004E-2</v>
      </c>
      <c r="N55" s="1">
        <v>0.27</v>
      </c>
      <c r="P55">
        <f t="shared" si="48"/>
        <v>99.718999999999994</v>
      </c>
      <c r="W55" s="20">
        <v>12</v>
      </c>
      <c r="X55" s="20">
        <v>4</v>
      </c>
      <c r="Y55" s="15">
        <v>0</v>
      </c>
      <c r="AA55" s="14">
        <f t="shared" si="49"/>
        <v>1.9089437311238533</v>
      </c>
      <c r="AB55" s="14">
        <f t="shared" si="50"/>
        <v>5.7335539396094169E-3</v>
      </c>
      <c r="AC55" s="14">
        <f t="shared" si="51"/>
        <v>0.16060638873129163</v>
      </c>
      <c r="AD55" s="14">
        <f t="shared" si="52"/>
        <v>1.3608069842172265E-2</v>
      </c>
      <c r="AE55" s="14">
        <f t="shared" si="53"/>
        <v>0</v>
      </c>
      <c r="AF55" s="14">
        <f t="shared" si="54"/>
        <v>9.3776531650787032E-2</v>
      </c>
      <c r="AG55" s="14">
        <f t="shared" si="55"/>
        <v>0.92429934396030899</v>
      </c>
      <c r="AH55" s="14">
        <f t="shared" si="56"/>
        <v>0.87627864522154808</v>
      </c>
      <c r="AI55" s="14">
        <f t="shared" si="57"/>
        <v>3.4592528411615865E-3</v>
      </c>
      <c r="AJ55" s="14">
        <f t="shared" si="58"/>
        <v>1.9653305854039176E-3</v>
      </c>
      <c r="AK55" s="14">
        <f t="shared" si="59"/>
        <v>1.9089275507340374E-2</v>
      </c>
      <c r="AL55" s="14">
        <f t="shared" si="60"/>
        <v>0</v>
      </c>
      <c r="AM55" s="14">
        <f t="shared" si="61"/>
        <v>4.007760123403477</v>
      </c>
      <c r="AN55" s="14">
        <f t="shared" si="62"/>
        <v>0.9078884649982516</v>
      </c>
      <c r="AO55" s="11">
        <f t="shared" si="63"/>
        <v>0</v>
      </c>
      <c r="AQ55">
        <f t="shared" si="64"/>
        <v>52.345999999999997</v>
      </c>
      <c r="AR55">
        <f t="shared" si="65"/>
        <v>0.20899999999999999</v>
      </c>
      <c r="AS55">
        <f t="shared" si="66"/>
        <v>3.7370000000000001</v>
      </c>
      <c r="AT55">
        <f t="shared" si="67"/>
        <v>0.47199999999999998</v>
      </c>
      <c r="AU55">
        <f t="shared" si="68"/>
        <v>0</v>
      </c>
      <c r="AV55">
        <f t="shared" si="69"/>
        <v>3.0750000000000002</v>
      </c>
      <c r="AW55">
        <f t="shared" si="85"/>
        <v>17.003</v>
      </c>
      <c r="AX55">
        <f t="shared" si="86"/>
        <v>22.428000000000001</v>
      </c>
      <c r="AY55">
        <f t="shared" si="87"/>
        <v>0.112</v>
      </c>
      <c r="AZ55">
        <f t="shared" si="88"/>
        <v>6.7000000000000004E-2</v>
      </c>
      <c r="BA55">
        <f t="shared" si="89"/>
        <v>0.27</v>
      </c>
      <c r="BB55">
        <f t="shared" si="90"/>
        <v>0</v>
      </c>
      <c r="BC55">
        <f t="shared" si="70"/>
        <v>99.718999999999994</v>
      </c>
      <c r="BE55">
        <f t="shared" si="71"/>
        <v>0.87127163781624495</v>
      </c>
      <c r="BF55">
        <f t="shared" si="72"/>
        <v>2.6168832794931508E-3</v>
      </c>
      <c r="BG55">
        <f t="shared" si="73"/>
        <v>7.3303256178893689E-2</v>
      </c>
      <c r="BH55">
        <f t="shared" si="74"/>
        <v>6.2109349299295999E-3</v>
      </c>
      <c r="BI55">
        <f t="shared" si="75"/>
        <v>4.2801068982796064E-2</v>
      </c>
      <c r="BJ55">
        <f t="shared" si="76"/>
        <v>0</v>
      </c>
      <c r="BK55">
        <f t="shared" si="77"/>
        <v>0.42186461031549904</v>
      </c>
      <c r="BL55">
        <f t="shared" si="78"/>
        <v>0.3999472158124307</v>
      </c>
      <c r="BM55">
        <f t="shared" si="79"/>
        <v>1.5788568512519489E-3</v>
      </c>
      <c r="BN55">
        <f t="shared" si="80"/>
        <v>8.9700747595484434E-4</v>
      </c>
      <c r="BO55">
        <f t="shared" si="81"/>
        <v>8.7126425283443245E-3</v>
      </c>
      <c r="BP55">
        <f t="shared" si="82"/>
        <v>0</v>
      </c>
      <c r="BQ55">
        <f t="shared" si="83"/>
        <v>1.8292041141708384</v>
      </c>
      <c r="BR55">
        <f t="shared" si="84"/>
        <v>2.1909857365590706</v>
      </c>
    </row>
    <row r="56" spans="1:70" x14ac:dyDescent="0.15">
      <c r="A56" t="s">
        <v>191</v>
      </c>
      <c r="B56" t="s">
        <v>127</v>
      </c>
      <c r="C56">
        <v>509</v>
      </c>
      <c r="D56" s="27">
        <f t="shared" si="17"/>
        <v>737.16375107542308</v>
      </c>
      <c r="E56" s="1">
        <v>52.328000000000003</v>
      </c>
      <c r="F56" s="1">
        <v>0.16700000000000001</v>
      </c>
      <c r="G56" s="1">
        <v>3.91</v>
      </c>
      <c r="H56" s="1">
        <v>0.45400000000000001</v>
      </c>
      <c r="I56" s="1">
        <v>3.181</v>
      </c>
      <c r="J56" s="1">
        <v>17.123999999999999</v>
      </c>
      <c r="K56" s="1">
        <v>22.318000000000001</v>
      </c>
      <c r="L56" s="1">
        <v>0.104</v>
      </c>
      <c r="M56" s="1">
        <v>0</v>
      </c>
      <c r="N56" s="1">
        <v>0.309</v>
      </c>
      <c r="P56">
        <f t="shared" si="48"/>
        <v>99.894999999999996</v>
      </c>
      <c r="W56" s="20">
        <v>12</v>
      </c>
      <c r="X56" s="20">
        <v>4</v>
      </c>
      <c r="Y56" s="15">
        <v>0</v>
      </c>
      <c r="AA56" s="14">
        <f t="shared" si="49"/>
        <v>1.9046571209560093</v>
      </c>
      <c r="AB56" s="14">
        <f t="shared" si="50"/>
        <v>4.5726412513575239E-3</v>
      </c>
      <c r="AC56" s="14">
        <f t="shared" si="51"/>
        <v>0.16772180164199621</v>
      </c>
      <c r="AD56" s="14">
        <f t="shared" si="52"/>
        <v>1.3064218221584675E-2</v>
      </c>
      <c r="AE56" s="14">
        <f t="shared" si="53"/>
        <v>0</v>
      </c>
      <c r="AF56" s="14">
        <f t="shared" si="54"/>
        <v>9.6824610260146715E-2</v>
      </c>
      <c r="AG56" s="14">
        <f t="shared" si="55"/>
        <v>0.92910618565204917</v>
      </c>
      <c r="AH56" s="14">
        <f t="shared" si="56"/>
        <v>0.8703220691856175</v>
      </c>
      <c r="AI56" s="14">
        <f t="shared" si="57"/>
        <v>3.206052762047793E-3</v>
      </c>
      <c r="AJ56" s="14">
        <f t="shared" si="58"/>
        <v>0</v>
      </c>
      <c r="AK56" s="14">
        <f t="shared" si="59"/>
        <v>2.1805055860067868E-2</v>
      </c>
      <c r="AL56" s="14">
        <f t="shared" si="60"/>
        <v>0</v>
      </c>
      <c r="AM56" s="14">
        <f t="shared" si="61"/>
        <v>4.011279755790877</v>
      </c>
      <c r="AN56" s="14">
        <f t="shared" si="62"/>
        <v>0.90562266904751976</v>
      </c>
      <c r="AO56" s="11">
        <f t="shared" si="63"/>
        <v>0</v>
      </c>
      <c r="AQ56">
        <f t="shared" si="64"/>
        <v>52.328000000000003</v>
      </c>
      <c r="AR56">
        <f t="shared" si="65"/>
        <v>0.16700000000000001</v>
      </c>
      <c r="AS56">
        <f t="shared" si="66"/>
        <v>3.91</v>
      </c>
      <c r="AT56">
        <f t="shared" si="67"/>
        <v>0.45400000000000001</v>
      </c>
      <c r="AU56">
        <f t="shared" si="68"/>
        <v>0</v>
      </c>
      <c r="AV56">
        <f t="shared" si="69"/>
        <v>3.181</v>
      </c>
      <c r="AW56">
        <f t="shared" si="85"/>
        <v>17.123999999999999</v>
      </c>
      <c r="AX56">
        <f t="shared" si="86"/>
        <v>22.318000000000001</v>
      </c>
      <c r="AY56">
        <f t="shared" si="87"/>
        <v>0.104</v>
      </c>
      <c r="AZ56">
        <f t="shared" si="88"/>
        <v>0</v>
      </c>
      <c r="BA56">
        <f t="shared" si="89"/>
        <v>0.309</v>
      </c>
      <c r="BB56">
        <f t="shared" si="90"/>
        <v>0</v>
      </c>
      <c r="BC56">
        <f t="shared" si="70"/>
        <v>99.894999999999996</v>
      </c>
      <c r="BE56">
        <f t="shared" si="71"/>
        <v>0.87097203728362194</v>
      </c>
      <c r="BF56">
        <f t="shared" si="72"/>
        <v>2.0910024290686901E-3</v>
      </c>
      <c r="BG56">
        <f t="shared" si="73"/>
        <v>7.669674382110632E-2</v>
      </c>
      <c r="BH56">
        <f t="shared" si="74"/>
        <v>5.9740772419238104E-3</v>
      </c>
      <c r="BI56">
        <f t="shared" si="75"/>
        <v>4.4276487946105454E-2</v>
      </c>
      <c r="BJ56">
        <f t="shared" si="76"/>
        <v>0</v>
      </c>
      <c r="BK56">
        <f t="shared" si="77"/>
        <v>0.42486676392651912</v>
      </c>
      <c r="BL56">
        <f t="shared" si="78"/>
        <v>0.39798564127438152</v>
      </c>
      <c r="BM56">
        <f t="shared" si="79"/>
        <v>1.4660813618768097E-3</v>
      </c>
      <c r="BN56">
        <f t="shared" si="80"/>
        <v>0</v>
      </c>
      <c r="BO56">
        <f t="shared" si="81"/>
        <v>9.9711353379940589E-3</v>
      </c>
      <c r="BP56">
        <f t="shared" si="82"/>
        <v>0</v>
      </c>
      <c r="BQ56">
        <f t="shared" si="83"/>
        <v>1.8342999706225975</v>
      </c>
      <c r="BR56">
        <f t="shared" si="84"/>
        <v>2.1868177615623954</v>
      </c>
    </row>
    <row r="57" spans="1:70" x14ac:dyDescent="0.15">
      <c r="A57" t="s">
        <v>191</v>
      </c>
      <c r="B57" t="s">
        <v>128</v>
      </c>
      <c r="C57">
        <v>510</v>
      </c>
      <c r="D57" s="27">
        <f t="shared" si="17"/>
        <v>751.33997705764273</v>
      </c>
      <c r="E57" s="1">
        <v>51.886000000000003</v>
      </c>
      <c r="F57" s="1">
        <v>0.14399999999999999</v>
      </c>
      <c r="G57" s="1">
        <v>3.831</v>
      </c>
      <c r="H57" s="1">
        <v>0.45600000000000002</v>
      </c>
      <c r="I57" s="1">
        <v>3.1160000000000001</v>
      </c>
      <c r="J57" s="1">
        <v>16.693999999999999</v>
      </c>
      <c r="K57" s="1">
        <v>22.367999999999999</v>
      </c>
      <c r="L57" s="1">
        <v>0.121</v>
      </c>
      <c r="M57" s="1">
        <v>3.3000000000000002E-2</v>
      </c>
      <c r="N57" s="1">
        <v>0.28499999999999998</v>
      </c>
      <c r="P57">
        <f t="shared" si="48"/>
        <v>98.933999999999997</v>
      </c>
      <c r="W57" s="20">
        <v>12</v>
      </c>
      <c r="X57" s="20">
        <v>4</v>
      </c>
      <c r="Y57" s="15">
        <v>0</v>
      </c>
      <c r="AA57" s="14">
        <f t="shared" si="49"/>
        <v>1.9080143966046494</v>
      </c>
      <c r="AB57" s="14">
        <f t="shared" si="50"/>
        <v>3.9834735537267801E-3</v>
      </c>
      <c r="AC57" s="14">
        <f t="shared" si="51"/>
        <v>0.16602508100446303</v>
      </c>
      <c r="AD57" s="14">
        <f t="shared" si="52"/>
        <v>1.3256876281327538E-2</v>
      </c>
      <c r="AE57" s="14">
        <f t="shared" si="53"/>
        <v>0</v>
      </c>
      <c r="AF57" s="14">
        <f t="shared" si="54"/>
        <v>9.5822682555209759E-2</v>
      </c>
      <c r="AG57" s="14">
        <f t="shared" si="55"/>
        <v>0.91510162973442177</v>
      </c>
      <c r="AH57" s="14">
        <f t="shared" si="56"/>
        <v>0.88125311361526182</v>
      </c>
      <c r="AI57" s="14">
        <f t="shared" si="57"/>
        <v>3.7685257196911864E-3</v>
      </c>
      <c r="AJ57" s="14">
        <f t="shared" si="58"/>
        <v>9.7610509515346335E-4</v>
      </c>
      <c r="AK57" s="14">
        <f t="shared" si="59"/>
        <v>2.0318534069648824E-2</v>
      </c>
      <c r="AL57" s="14">
        <f t="shared" si="60"/>
        <v>0</v>
      </c>
      <c r="AM57" s="14">
        <f t="shared" si="61"/>
        <v>4.0085204182335543</v>
      </c>
      <c r="AN57" s="14">
        <f t="shared" si="62"/>
        <v>0.90521280239251334</v>
      </c>
      <c r="AO57" s="11">
        <f t="shared" si="63"/>
        <v>0</v>
      </c>
      <c r="AQ57">
        <f t="shared" si="64"/>
        <v>51.886000000000003</v>
      </c>
      <c r="AR57">
        <f t="shared" si="65"/>
        <v>0.14399999999999999</v>
      </c>
      <c r="AS57">
        <f t="shared" si="66"/>
        <v>3.831</v>
      </c>
      <c r="AT57">
        <f t="shared" si="67"/>
        <v>0.45600000000000002</v>
      </c>
      <c r="AU57">
        <f t="shared" si="68"/>
        <v>0</v>
      </c>
      <c r="AV57">
        <f t="shared" si="69"/>
        <v>3.1160000000000001</v>
      </c>
      <c r="AW57">
        <f t="shared" si="85"/>
        <v>16.693999999999999</v>
      </c>
      <c r="AX57">
        <f t="shared" si="86"/>
        <v>22.367999999999999</v>
      </c>
      <c r="AY57">
        <f t="shared" si="87"/>
        <v>0.121</v>
      </c>
      <c r="AZ57">
        <f t="shared" si="88"/>
        <v>3.3000000000000002E-2</v>
      </c>
      <c r="BA57">
        <f t="shared" si="89"/>
        <v>0.28499999999999998</v>
      </c>
      <c r="BB57">
        <f t="shared" si="90"/>
        <v>0</v>
      </c>
      <c r="BC57">
        <f t="shared" si="70"/>
        <v>98.933999999999997</v>
      </c>
      <c r="BE57">
        <f t="shared" si="71"/>
        <v>0.86361517976031965</v>
      </c>
      <c r="BF57">
        <f t="shared" si="72"/>
        <v>1.8030200585981517E-3</v>
      </c>
      <c r="BG57">
        <f t="shared" si="73"/>
        <v>7.5147116516280893E-2</v>
      </c>
      <c r="BH57">
        <f t="shared" si="74"/>
        <v>6.0003947628133429E-3</v>
      </c>
      <c r="BI57">
        <f t="shared" si="75"/>
        <v>4.3371749902566675E-2</v>
      </c>
      <c r="BJ57">
        <f t="shared" si="76"/>
        <v>0</v>
      </c>
      <c r="BK57">
        <f t="shared" si="77"/>
        <v>0.41419795357330708</v>
      </c>
      <c r="BL57">
        <f t="shared" si="78"/>
        <v>0.39887726606440382</v>
      </c>
      <c r="BM57">
        <f t="shared" si="79"/>
        <v>1.7057292767989805E-3</v>
      </c>
      <c r="BN57">
        <f t="shared" si="80"/>
        <v>4.4180965233596811E-4</v>
      </c>
      <c r="BO57">
        <f t="shared" si="81"/>
        <v>9.1966782243634512E-3</v>
      </c>
      <c r="BP57">
        <f t="shared" si="82"/>
        <v>0</v>
      </c>
      <c r="BQ57">
        <f t="shared" si="83"/>
        <v>1.8143568977917881</v>
      </c>
      <c r="BR57">
        <f t="shared" si="84"/>
        <v>2.2093340197357154</v>
      </c>
    </row>
    <row r="58" spans="1:70" x14ac:dyDescent="0.15">
      <c r="A58" t="s">
        <v>191</v>
      </c>
      <c r="B58" t="s">
        <v>129</v>
      </c>
      <c r="C58">
        <v>511</v>
      </c>
      <c r="D58" s="27">
        <f t="shared" si="17"/>
        <v>765.51620303986249</v>
      </c>
      <c r="E58" s="1">
        <v>51.843000000000004</v>
      </c>
      <c r="F58" s="1">
        <v>5.7000000000000002E-2</v>
      </c>
      <c r="G58" s="1">
        <v>3.6760000000000002</v>
      </c>
      <c r="H58" s="1">
        <v>0.375</v>
      </c>
      <c r="I58" s="1">
        <v>3.0110000000000001</v>
      </c>
      <c r="J58" s="1">
        <v>16.806999999999999</v>
      </c>
      <c r="K58" s="1">
        <v>22.387</v>
      </c>
      <c r="L58" s="1">
        <v>0.06</v>
      </c>
      <c r="M58" s="1">
        <v>7.1999999999999995E-2</v>
      </c>
      <c r="N58" s="1">
        <v>0.27200000000000002</v>
      </c>
      <c r="P58">
        <f t="shared" si="48"/>
        <v>98.560000000000016</v>
      </c>
      <c r="W58" s="20">
        <v>12</v>
      </c>
      <c r="X58" s="20">
        <v>4</v>
      </c>
      <c r="Y58" s="15">
        <v>0</v>
      </c>
      <c r="AA58" s="14">
        <f t="shared" si="49"/>
        <v>1.9125148972296444</v>
      </c>
      <c r="AB58" s="14">
        <f t="shared" si="50"/>
        <v>1.5818217676850375E-3</v>
      </c>
      <c r="AC58" s="14">
        <f t="shared" si="51"/>
        <v>0.15981601499975998</v>
      </c>
      <c r="AD58" s="14">
        <f t="shared" si="52"/>
        <v>1.0936815207539034E-2</v>
      </c>
      <c r="AE58" s="14">
        <f t="shared" si="53"/>
        <v>0</v>
      </c>
      <c r="AF58" s="14">
        <f t="shared" si="54"/>
        <v>9.2889126109513317E-2</v>
      </c>
      <c r="AG58" s="14">
        <f t="shared" si="55"/>
        <v>0.92423490354471027</v>
      </c>
      <c r="AH58" s="14">
        <f t="shared" si="56"/>
        <v>0.88481536464382671</v>
      </c>
      <c r="AI58" s="14">
        <f t="shared" si="57"/>
        <v>1.8746517841295089E-3</v>
      </c>
      <c r="AJ58" s="14">
        <f t="shared" si="58"/>
        <v>2.1364777885661042E-3</v>
      </c>
      <c r="AK58" s="14">
        <f t="shared" si="59"/>
        <v>1.9453585647293055E-2</v>
      </c>
      <c r="AL58" s="14">
        <f t="shared" si="60"/>
        <v>0</v>
      </c>
      <c r="AM58" s="14">
        <f t="shared" si="61"/>
        <v>4.010253658722668</v>
      </c>
      <c r="AN58" s="14">
        <f t="shared" si="62"/>
        <v>0.9086747305133559</v>
      </c>
      <c r="AO58" s="11">
        <f t="shared" si="63"/>
        <v>0</v>
      </c>
      <c r="AQ58">
        <f t="shared" si="64"/>
        <v>51.843000000000004</v>
      </c>
      <c r="AR58">
        <f t="shared" si="65"/>
        <v>5.7000000000000002E-2</v>
      </c>
      <c r="AS58">
        <f t="shared" si="66"/>
        <v>3.6760000000000002</v>
      </c>
      <c r="AT58">
        <f t="shared" si="67"/>
        <v>0.375</v>
      </c>
      <c r="AU58">
        <f t="shared" si="68"/>
        <v>0</v>
      </c>
      <c r="AV58">
        <f t="shared" si="69"/>
        <v>3.0110000000000001</v>
      </c>
      <c r="AW58">
        <f t="shared" si="85"/>
        <v>16.806999999999999</v>
      </c>
      <c r="AX58">
        <f t="shared" si="86"/>
        <v>22.387</v>
      </c>
      <c r="AY58">
        <f t="shared" si="87"/>
        <v>0.06</v>
      </c>
      <c r="AZ58">
        <f t="shared" si="88"/>
        <v>7.1999999999999995E-2</v>
      </c>
      <c r="BA58">
        <f t="shared" si="89"/>
        <v>0.27200000000000002</v>
      </c>
      <c r="BB58">
        <f t="shared" si="90"/>
        <v>0</v>
      </c>
      <c r="BC58">
        <f t="shared" si="70"/>
        <v>98.560000000000016</v>
      </c>
      <c r="BE58">
        <f t="shared" si="71"/>
        <v>0.86289946737683099</v>
      </c>
      <c r="BF58">
        <f t="shared" si="72"/>
        <v>7.1369543986176851E-4</v>
      </c>
      <c r="BG58">
        <f t="shared" si="73"/>
        <v>7.2106708513142423E-2</v>
      </c>
      <c r="BH58">
        <f t="shared" si="74"/>
        <v>4.9345351667872883E-3</v>
      </c>
      <c r="BI58">
        <f t="shared" si="75"/>
        <v>4.1910249986080957E-2</v>
      </c>
      <c r="BJ58">
        <f t="shared" si="76"/>
        <v>0</v>
      </c>
      <c r="BK58">
        <f t="shared" si="77"/>
        <v>0.41700161768938376</v>
      </c>
      <c r="BL58">
        <f t="shared" si="78"/>
        <v>0.39921608348461235</v>
      </c>
      <c r="BM58">
        <f t="shared" si="79"/>
        <v>8.4581617031354408E-4</v>
      </c>
      <c r="BN58">
        <f t="shared" si="80"/>
        <v>9.639483323693849E-4</v>
      </c>
      <c r="BO58">
        <f t="shared" si="81"/>
        <v>8.7771806211468743E-3</v>
      </c>
      <c r="BP58">
        <f t="shared" si="82"/>
        <v>0</v>
      </c>
      <c r="BQ58">
        <f t="shared" si="83"/>
        <v>1.8093693027805293</v>
      </c>
      <c r="BR58">
        <f t="shared" si="84"/>
        <v>2.216382057858477</v>
      </c>
    </row>
    <row r="59" spans="1:70" x14ac:dyDescent="0.15">
      <c r="A59" t="s">
        <v>191</v>
      </c>
      <c r="B59" t="s">
        <v>130</v>
      </c>
      <c r="C59">
        <v>512</v>
      </c>
      <c r="D59" s="27">
        <f t="shared" si="17"/>
        <v>779.69242902208214</v>
      </c>
      <c r="E59" s="1">
        <v>51.73</v>
      </c>
      <c r="F59" s="1">
        <v>0.13300000000000001</v>
      </c>
      <c r="G59" s="1">
        <v>3.9409999999999998</v>
      </c>
      <c r="H59" s="1">
        <v>0.46700000000000003</v>
      </c>
      <c r="I59" s="1">
        <v>3.0750000000000002</v>
      </c>
      <c r="J59" s="1">
        <v>16.818999999999999</v>
      </c>
      <c r="K59" s="1">
        <v>22.442</v>
      </c>
      <c r="L59" s="1">
        <v>0.104</v>
      </c>
      <c r="M59" s="1">
        <v>0.05</v>
      </c>
      <c r="N59" s="1">
        <v>0.3</v>
      </c>
      <c r="P59">
        <f t="shared" si="48"/>
        <v>99.060999999999993</v>
      </c>
      <c r="W59" s="20">
        <v>12</v>
      </c>
      <c r="X59" s="20">
        <v>4</v>
      </c>
      <c r="Y59" s="15">
        <v>0</v>
      </c>
      <c r="AA59" s="14">
        <f t="shared" si="49"/>
        <v>1.900832118340205</v>
      </c>
      <c r="AB59" s="14">
        <f t="shared" si="50"/>
        <v>3.6763843980746765E-3</v>
      </c>
      <c r="AC59" s="14">
        <f t="shared" si="51"/>
        <v>0.1706623851433213</v>
      </c>
      <c r="AD59" s="14">
        <f t="shared" si="52"/>
        <v>1.3566351598043123E-2</v>
      </c>
      <c r="AE59" s="14">
        <f t="shared" si="53"/>
        <v>0</v>
      </c>
      <c r="AF59" s="14">
        <f t="shared" si="54"/>
        <v>9.4489994375359626E-2</v>
      </c>
      <c r="AG59" s="14">
        <f t="shared" si="55"/>
        <v>0.92125300498279794</v>
      </c>
      <c r="AH59" s="14">
        <f t="shared" si="56"/>
        <v>0.88349662672554508</v>
      </c>
      <c r="AI59" s="14">
        <f t="shared" si="57"/>
        <v>3.2366018636880685E-3</v>
      </c>
      <c r="AJ59" s="14">
        <f t="shared" si="58"/>
        <v>1.4778231704058926E-3</v>
      </c>
      <c r="AK59" s="14">
        <f t="shared" si="59"/>
        <v>2.1371676587192079E-2</v>
      </c>
      <c r="AL59" s="14">
        <f t="shared" si="60"/>
        <v>0</v>
      </c>
      <c r="AM59" s="14">
        <f t="shared" si="61"/>
        <v>4.0140629671846328</v>
      </c>
      <c r="AN59" s="14">
        <f t="shared" si="62"/>
        <v>0.90697450591826156</v>
      </c>
      <c r="AO59" s="11">
        <f t="shared" si="63"/>
        <v>0</v>
      </c>
      <c r="AQ59">
        <f t="shared" si="64"/>
        <v>51.73</v>
      </c>
      <c r="AR59">
        <f t="shared" si="65"/>
        <v>0.13300000000000001</v>
      </c>
      <c r="AS59">
        <f t="shared" si="66"/>
        <v>3.9409999999999998</v>
      </c>
      <c r="AT59">
        <f t="shared" si="67"/>
        <v>0.46700000000000003</v>
      </c>
      <c r="AU59">
        <f t="shared" si="68"/>
        <v>0</v>
      </c>
      <c r="AV59">
        <f t="shared" si="69"/>
        <v>3.0750000000000002</v>
      </c>
      <c r="AW59">
        <f t="shared" si="85"/>
        <v>16.818999999999999</v>
      </c>
      <c r="AX59">
        <f t="shared" si="86"/>
        <v>22.442</v>
      </c>
      <c r="AY59">
        <f t="shared" si="87"/>
        <v>0.104</v>
      </c>
      <c r="AZ59">
        <f t="shared" si="88"/>
        <v>0.05</v>
      </c>
      <c r="BA59">
        <f t="shared" si="89"/>
        <v>0.3</v>
      </c>
      <c r="BB59">
        <f t="shared" si="90"/>
        <v>0</v>
      </c>
      <c r="BC59">
        <f t="shared" si="70"/>
        <v>99.060999999999993</v>
      </c>
      <c r="BE59">
        <f t="shared" si="71"/>
        <v>0.86101864181091869</v>
      </c>
      <c r="BF59">
        <f t="shared" si="72"/>
        <v>1.6652893596774598E-3</v>
      </c>
      <c r="BG59">
        <f t="shared" si="73"/>
        <v>7.7304825421734016E-2</v>
      </c>
      <c r="BH59">
        <f t="shared" si="74"/>
        <v>6.1451411277057702E-3</v>
      </c>
      <c r="BI59">
        <f t="shared" si="75"/>
        <v>4.2801068982796064E-2</v>
      </c>
      <c r="BJ59">
        <f t="shared" si="76"/>
        <v>0</v>
      </c>
      <c r="BK59">
        <f t="shared" si="77"/>
        <v>0.41729935193179896</v>
      </c>
      <c r="BL59">
        <f t="shared" si="78"/>
        <v>0.40019687075363697</v>
      </c>
      <c r="BM59">
        <f t="shared" si="79"/>
        <v>1.4660813618768097E-3</v>
      </c>
      <c r="BN59">
        <f t="shared" si="80"/>
        <v>6.694085641454062E-4</v>
      </c>
      <c r="BO59">
        <f t="shared" si="81"/>
        <v>9.6807139203825814E-3</v>
      </c>
      <c r="BP59">
        <f t="shared" si="82"/>
        <v>0</v>
      </c>
      <c r="BQ59">
        <f t="shared" si="83"/>
        <v>1.8182473932346725</v>
      </c>
      <c r="BR59">
        <f t="shared" si="84"/>
        <v>2.2076550100498653</v>
      </c>
    </row>
    <row r="60" spans="1:70" x14ac:dyDescent="0.15">
      <c r="A60" t="s">
        <v>191</v>
      </c>
      <c r="B60" t="s">
        <v>131</v>
      </c>
      <c r="C60">
        <v>513</v>
      </c>
      <c r="D60" s="27">
        <f t="shared" si="17"/>
        <v>793.86865500430179</v>
      </c>
      <c r="E60" s="1">
        <v>52.325000000000003</v>
      </c>
      <c r="F60" s="1">
        <v>0.13900000000000001</v>
      </c>
      <c r="G60" s="1">
        <v>3.7810000000000001</v>
      </c>
      <c r="H60" s="1">
        <v>0.39100000000000001</v>
      </c>
      <c r="I60" s="1">
        <v>3.1070000000000002</v>
      </c>
      <c r="J60" s="1">
        <v>16.695</v>
      </c>
      <c r="K60" s="1">
        <v>22.434999999999999</v>
      </c>
      <c r="L60" s="1">
        <v>8.4000000000000005E-2</v>
      </c>
      <c r="M60" s="1">
        <v>5.8999999999999997E-2</v>
      </c>
      <c r="N60" s="1">
        <v>0.28499999999999998</v>
      </c>
      <c r="P60">
        <f t="shared" si="48"/>
        <v>99.301000000000002</v>
      </c>
      <c r="W60" s="20">
        <v>12</v>
      </c>
      <c r="X60" s="20">
        <v>4</v>
      </c>
      <c r="Y60" s="15">
        <v>0</v>
      </c>
      <c r="AA60" s="14">
        <f t="shared" si="49"/>
        <v>1.9152329039880351</v>
      </c>
      <c r="AB60" s="14">
        <f t="shared" si="50"/>
        <v>3.8273232866084042E-3</v>
      </c>
      <c r="AC60" s="14">
        <f t="shared" si="51"/>
        <v>0.163098184798222</v>
      </c>
      <c r="AD60" s="14">
        <f t="shared" si="52"/>
        <v>1.1314464897949296E-2</v>
      </c>
      <c r="AE60" s="14">
        <f t="shared" si="53"/>
        <v>0</v>
      </c>
      <c r="AF60" s="14">
        <f t="shared" si="54"/>
        <v>9.5102740189363613E-2</v>
      </c>
      <c r="AG60" s="14">
        <f t="shared" si="55"/>
        <v>0.91091162473897624</v>
      </c>
      <c r="AH60" s="14">
        <f t="shared" si="56"/>
        <v>0.87979296640199545</v>
      </c>
      <c r="AI60" s="14">
        <f t="shared" si="57"/>
        <v>2.6040319037695684E-3</v>
      </c>
      <c r="AJ60" s="14">
        <f t="shared" si="58"/>
        <v>1.7370629325427008E-3</v>
      </c>
      <c r="AK60" s="14">
        <f t="shared" si="59"/>
        <v>2.0224289479615548E-2</v>
      </c>
      <c r="AL60" s="14">
        <f t="shared" si="60"/>
        <v>0</v>
      </c>
      <c r="AM60" s="14">
        <f t="shared" si="61"/>
        <v>4.0038455926170782</v>
      </c>
      <c r="AN60" s="14">
        <f t="shared" si="62"/>
        <v>0.90546582285021548</v>
      </c>
      <c r="AO60" s="11">
        <f t="shared" si="63"/>
        <v>0</v>
      </c>
      <c r="AQ60">
        <f t="shared" si="64"/>
        <v>52.325000000000003</v>
      </c>
      <c r="AR60">
        <f t="shared" si="65"/>
        <v>0.13900000000000001</v>
      </c>
      <c r="AS60">
        <f t="shared" si="66"/>
        <v>3.7810000000000001</v>
      </c>
      <c r="AT60">
        <f t="shared" si="67"/>
        <v>0.39100000000000001</v>
      </c>
      <c r="AU60">
        <f t="shared" si="68"/>
        <v>0</v>
      </c>
      <c r="AV60">
        <f t="shared" si="69"/>
        <v>3.1070000000000002</v>
      </c>
      <c r="AW60">
        <f t="shared" si="85"/>
        <v>16.695</v>
      </c>
      <c r="AX60">
        <f t="shared" si="86"/>
        <v>22.434999999999999</v>
      </c>
      <c r="AY60">
        <f t="shared" si="87"/>
        <v>8.4000000000000005E-2</v>
      </c>
      <c r="AZ60">
        <f t="shared" si="88"/>
        <v>5.8999999999999997E-2</v>
      </c>
      <c r="BA60">
        <f t="shared" si="89"/>
        <v>0.28499999999999998</v>
      </c>
      <c r="BB60">
        <f t="shared" si="90"/>
        <v>0</v>
      </c>
      <c r="BC60">
        <f t="shared" si="70"/>
        <v>99.301000000000002</v>
      </c>
      <c r="BE60">
        <f t="shared" si="71"/>
        <v>0.87092210386151803</v>
      </c>
      <c r="BF60">
        <f t="shared" si="72"/>
        <v>1.7404151954523829E-3</v>
      </c>
      <c r="BG60">
        <f t="shared" si="73"/>
        <v>7.4166339741074935E-2</v>
      </c>
      <c r="BH60">
        <f t="shared" si="74"/>
        <v>5.1450753339035461E-3</v>
      </c>
      <c r="BI60">
        <f t="shared" si="75"/>
        <v>4.3246478481153615E-2</v>
      </c>
      <c r="BJ60">
        <f t="shared" si="76"/>
        <v>0</v>
      </c>
      <c r="BK60">
        <f t="shared" si="77"/>
        <v>0.41422276476017506</v>
      </c>
      <c r="BL60">
        <f t="shared" si="78"/>
        <v>0.40007204328303381</v>
      </c>
      <c r="BM60">
        <f t="shared" si="79"/>
        <v>1.1841426384389619E-3</v>
      </c>
      <c r="BN60">
        <f t="shared" si="80"/>
        <v>7.8990210569157928E-4</v>
      </c>
      <c r="BO60">
        <f t="shared" si="81"/>
        <v>9.1966782243634512E-3</v>
      </c>
      <c r="BP60">
        <f t="shared" si="82"/>
        <v>0</v>
      </c>
      <c r="BQ60">
        <f t="shared" si="83"/>
        <v>1.8206859436248053</v>
      </c>
      <c r="BR60">
        <f t="shared" si="84"/>
        <v>2.1990863425055163</v>
      </c>
    </row>
    <row r="61" spans="1:70" x14ac:dyDescent="0.15">
      <c r="A61" t="s">
        <v>191</v>
      </c>
      <c r="B61" t="s">
        <v>132</v>
      </c>
      <c r="C61">
        <v>514</v>
      </c>
      <c r="D61" s="27">
        <f t="shared" si="17"/>
        <v>808.04488098652143</v>
      </c>
      <c r="E61" s="1">
        <v>51.942</v>
      </c>
      <c r="F61" s="1">
        <v>0.153</v>
      </c>
      <c r="G61" s="1">
        <v>4.17</v>
      </c>
      <c r="H61" s="1">
        <v>0.51</v>
      </c>
      <c r="I61" s="1">
        <v>3.0489999999999999</v>
      </c>
      <c r="J61" s="1">
        <v>16.690000000000001</v>
      </c>
      <c r="K61" s="1">
        <v>22.437000000000001</v>
      </c>
      <c r="L61" s="1">
        <v>6.8000000000000005E-2</v>
      </c>
      <c r="M61" s="1">
        <v>6.6000000000000003E-2</v>
      </c>
      <c r="N61" s="1">
        <v>0.30399999999999999</v>
      </c>
      <c r="P61">
        <f t="shared" si="48"/>
        <v>99.388999999999996</v>
      </c>
      <c r="W61" s="20">
        <v>12</v>
      </c>
      <c r="X61" s="20">
        <v>4</v>
      </c>
      <c r="Y61" s="15">
        <v>0</v>
      </c>
      <c r="AA61" s="14">
        <f t="shared" si="49"/>
        <v>1.9007442386791364</v>
      </c>
      <c r="AB61" s="14">
        <f t="shared" si="50"/>
        <v>4.2117679541121876E-3</v>
      </c>
      <c r="AC61" s="14">
        <f t="shared" si="51"/>
        <v>0.17983373433570349</v>
      </c>
      <c r="AD61" s="14">
        <f t="shared" si="52"/>
        <v>1.4754350480212468E-2</v>
      </c>
      <c r="AE61" s="14">
        <f t="shared" si="53"/>
        <v>0</v>
      </c>
      <c r="AF61" s="14">
        <f t="shared" si="54"/>
        <v>9.3304342977422849E-2</v>
      </c>
      <c r="AG61" s="14">
        <f t="shared" si="55"/>
        <v>0.91041376461272516</v>
      </c>
      <c r="AH61" s="14">
        <f t="shared" si="56"/>
        <v>0.87965395007808345</v>
      </c>
      <c r="AI61" s="14">
        <f t="shared" si="57"/>
        <v>2.1075048606118384E-3</v>
      </c>
      <c r="AJ61" s="14">
        <f t="shared" si="58"/>
        <v>1.9426749238892246E-3</v>
      </c>
      <c r="AK61" s="14">
        <f t="shared" si="59"/>
        <v>2.1567244113792107E-2</v>
      </c>
      <c r="AL61" s="14">
        <f t="shared" si="60"/>
        <v>0</v>
      </c>
      <c r="AM61" s="14">
        <f t="shared" si="61"/>
        <v>4.008533573015689</v>
      </c>
      <c r="AN61" s="14">
        <f t="shared" si="62"/>
        <v>0.9070412875170305</v>
      </c>
      <c r="AO61" s="11">
        <f t="shared" si="63"/>
        <v>0</v>
      </c>
      <c r="AQ61">
        <f t="shared" si="64"/>
        <v>51.942</v>
      </c>
      <c r="AR61">
        <f t="shared" si="65"/>
        <v>0.153</v>
      </c>
      <c r="AS61">
        <f t="shared" si="66"/>
        <v>4.17</v>
      </c>
      <c r="AT61">
        <f t="shared" si="67"/>
        <v>0.51</v>
      </c>
      <c r="AU61">
        <f t="shared" si="68"/>
        <v>0</v>
      </c>
      <c r="AV61">
        <f t="shared" si="69"/>
        <v>3.0489999999999999</v>
      </c>
      <c r="AW61">
        <f t="shared" si="85"/>
        <v>16.690000000000001</v>
      </c>
      <c r="AX61">
        <f t="shared" si="86"/>
        <v>22.437000000000001</v>
      </c>
      <c r="AY61">
        <f t="shared" si="87"/>
        <v>6.8000000000000005E-2</v>
      </c>
      <c r="AZ61">
        <f t="shared" si="88"/>
        <v>6.6000000000000003E-2</v>
      </c>
      <c r="BA61">
        <f t="shared" si="89"/>
        <v>0.30399999999999999</v>
      </c>
      <c r="BB61">
        <f t="shared" si="90"/>
        <v>0</v>
      </c>
      <c r="BC61">
        <f t="shared" si="70"/>
        <v>99.388999999999996</v>
      </c>
      <c r="BE61">
        <f t="shared" si="71"/>
        <v>0.86454727030625833</v>
      </c>
      <c r="BF61">
        <f t="shared" si="72"/>
        <v>1.9157088122605363E-3</v>
      </c>
      <c r="BG61">
        <f t="shared" si="73"/>
        <v>8.179678305217733E-2</v>
      </c>
      <c r="BH61">
        <f t="shared" si="74"/>
        <v>6.7109678268307124E-3</v>
      </c>
      <c r="BI61">
        <f t="shared" si="75"/>
        <v>4.2439173765380547E-2</v>
      </c>
      <c r="BJ61">
        <f t="shared" si="76"/>
        <v>0</v>
      </c>
      <c r="BK61">
        <f t="shared" si="77"/>
        <v>0.41409870882583544</v>
      </c>
      <c r="BL61">
        <f t="shared" si="78"/>
        <v>0.40010770827463477</v>
      </c>
      <c r="BM61">
        <f t="shared" si="79"/>
        <v>9.5859165968868341E-4</v>
      </c>
      <c r="BN61">
        <f t="shared" si="80"/>
        <v>8.8361930467193621E-4</v>
      </c>
      <c r="BO61">
        <f t="shared" si="81"/>
        <v>9.8097901059876827E-3</v>
      </c>
      <c r="BP61">
        <f t="shared" si="82"/>
        <v>0</v>
      </c>
      <c r="BQ61">
        <f t="shared" si="83"/>
        <v>1.8232683219337258</v>
      </c>
      <c r="BR61">
        <f t="shared" si="84"/>
        <v>2.1985428720465618</v>
      </c>
    </row>
    <row r="62" spans="1:70" x14ac:dyDescent="0.15">
      <c r="A62" t="s">
        <v>191</v>
      </c>
      <c r="B62" t="s">
        <v>133</v>
      </c>
      <c r="C62">
        <v>515</v>
      </c>
      <c r="D62" s="27">
        <f t="shared" si="17"/>
        <v>822.2211069687412</v>
      </c>
      <c r="E62" s="1">
        <v>51.673999999999999</v>
      </c>
      <c r="F62" s="1">
        <v>0.154</v>
      </c>
      <c r="G62" s="1">
        <v>4.109</v>
      </c>
      <c r="H62" s="1">
        <v>0.51</v>
      </c>
      <c r="I62" s="1">
        <v>3.1589999999999998</v>
      </c>
      <c r="J62" s="1">
        <v>16.599</v>
      </c>
      <c r="K62" s="1">
        <v>22.396999999999998</v>
      </c>
      <c r="L62" s="1">
        <v>0</v>
      </c>
      <c r="M62" s="1">
        <v>7.4999999999999997E-2</v>
      </c>
      <c r="N62" s="1">
        <v>0.313</v>
      </c>
      <c r="P62">
        <f t="shared" si="48"/>
        <v>98.990000000000009</v>
      </c>
      <c r="W62" s="20">
        <v>12</v>
      </c>
      <c r="X62" s="20">
        <v>4</v>
      </c>
      <c r="Y62" s="15">
        <v>0</v>
      </c>
      <c r="AA62" s="14">
        <f t="shared" si="49"/>
        <v>1.8998647460206937</v>
      </c>
      <c r="AB62" s="14">
        <f t="shared" si="50"/>
        <v>4.2593106300186246E-3</v>
      </c>
      <c r="AC62" s="14">
        <f t="shared" si="51"/>
        <v>0.17803969322206445</v>
      </c>
      <c r="AD62" s="14">
        <f t="shared" si="52"/>
        <v>1.4824009475700676E-2</v>
      </c>
      <c r="AE62" s="14">
        <f t="shared" si="53"/>
        <v>0</v>
      </c>
      <c r="AF62" s="14">
        <f t="shared" si="54"/>
        <v>9.7126927125723725E-2</v>
      </c>
      <c r="AG62" s="14">
        <f t="shared" si="55"/>
        <v>0.90972471118111675</v>
      </c>
      <c r="AH62" s="14">
        <f t="shared" si="56"/>
        <v>0.88223139315678445</v>
      </c>
      <c r="AI62" s="14">
        <f t="shared" si="57"/>
        <v>0</v>
      </c>
      <c r="AJ62" s="14">
        <f t="shared" si="58"/>
        <v>2.2180077048647587E-3</v>
      </c>
      <c r="AK62" s="14">
        <f t="shared" si="59"/>
        <v>2.2310586966876246E-2</v>
      </c>
      <c r="AL62" s="14">
        <f t="shared" si="60"/>
        <v>0</v>
      </c>
      <c r="AM62" s="14">
        <f t="shared" si="61"/>
        <v>4.0105993854838431</v>
      </c>
      <c r="AN62" s="14">
        <f t="shared" si="62"/>
        <v>0.90353402285856532</v>
      </c>
      <c r="AO62" s="11">
        <f t="shared" si="63"/>
        <v>0</v>
      </c>
      <c r="AQ62">
        <f t="shared" si="64"/>
        <v>51.673999999999999</v>
      </c>
      <c r="AR62">
        <f t="shared" si="65"/>
        <v>0.154</v>
      </c>
      <c r="AS62">
        <f t="shared" si="66"/>
        <v>4.109</v>
      </c>
      <c r="AT62">
        <f t="shared" si="67"/>
        <v>0.51</v>
      </c>
      <c r="AU62">
        <f t="shared" si="68"/>
        <v>0</v>
      </c>
      <c r="AV62">
        <f t="shared" si="69"/>
        <v>3.1589999999999998</v>
      </c>
      <c r="AW62">
        <f t="shared" si="85"/>
        <v>16.599</v>
      </c>
      <c r="AX62">
        <f t="shared" si="86"/>
        <v>22.396999999999998</v>
      </c>
      <c r="AY62">
        <f t="shared" si="87"/>
        <v>0</v>
      </c>
      <c r="AZ62">
        <f t="shared" si="88"/>
        <v>7.4999999999999997E-2</v>
      </c>
      <c r="BA62">
        <f t="shared" si="89"/>
        <v>0.313</v>
      </c>
      <c r="BB62">
        <f t="shared" si="90"/>
        <v>0</v>
      </c>
      <c r="BC62">
        <f t="shared" si="70"/>
        <v>98.990000000000009</v>
      </c>
      <c r="BE62">
        <f t="shared" si="71"/>
        <v>0.86008655126498001</v>
      </c>
      <c r="BF62">
        <f t="shared" si="72"/>
        <v>1.9282297848896902E-3</v>
      </c>
      <c r="BG62">
        <f t="shared" si="73"/>
        <v>8.060023538642605E-2</v>
      </c>
      <c r="BH62">
        <f t="shared" si="74"/>
        <v>6.7109678268307124E-3</v>
      </c>
      <c r="BI62">
        <f t="shared" si="75"/>
        <v>4.3970268915984635E-2</v>
      </c>
      <c r="BJ62">
        <f t="shared" si="76"/>
        <v>0</v>
      </c>
      <c r="BK62">
        <f t="shared" si="77"/>
        <v>0.41184089082085329</v>
      </c>
      <c r="BL62">
        <f t="shared" si="78"/>
        <v>0.39939440844261681</v>
      </c>
      <c r="BM62">
        <f t="shared" si="79"/>
        <v>0</v>
      </c>
      <c r="BN62">
        <f t="shared" si="80"/>
        <v>1.0041128462181092E-3</v>
      </c>
      <c r="BO62">
        <f t="shared" si="81"/>
        <v>1.010021152359916E-2</v>
      </c>
      <c r="BP62">
        <f t="shared" si="82"/>
        <v>0</v>
      </c>
      <c r="BQ62">
        <f t="shared" si="83"/>
        <v>1.8156358768123984</v>
      </c>
      <c r="BR62">
        <f t="shared" si="84"/>
        <v>2.208922745305633</v>
      </c>
    </row>
    <row r="63" spans="1:70" x14ac:dyDescent="0.15">
      <c r="A63" t="s">
        <v>191</v>
      </c>
      <c r="B63" t="s">
        <v>134</v>
      </c>
      <c r="C63">
        <v>516</v>
      </c>
      <c r="D63" s="27">
        <f t="shared" si="17"/>
        <v>836.39733295096084</v>
      </c>
      <c r="E63" s="1">
        <v>51.545999999999999</v>
      </c>
      <c r="F63" s="1">
        <v>0.121</v>
      </c>
      <c r="G63" s="1">
        <v>4.2119999999999997</v>
      </c>
      <c r="H63" s="1">
        <v>0.53100000000000003</v>
      </c>
      <c r="I63" s="1">
        <v>3.18</v>
      </c>
      <c r="J63" s="1">
        <v>16.488</v>
      </c>
      <c r="K63" s="1">
        <v>22.332999999999998</v>
      </c>
      <c r="L63" s="1">
        <v>0.13300000000000001</v>
      </c>
      <c r="M63" s="1">
        <v>7.0999999999999994E-2</v>
      </c>
      <c r="N63" s="1">
        <v>0.316</v>
      </c>
      <c r="P63">
        <f t="shared" si="48"/>
        <v>98.930999999999997</v>
      </c>
      <c r="W63" s="20">
        <v>12</v>
      </c>
      <c r="X63" s="20">
        <v>4</v>
      </c>
      <c r="Y63" s="15">
        <v>0</v>
      </c>
      <c r="AA63" s="14">
        <f t="shared" si="49"/>
        <v>1.8975167347079311</v>
      </c>
      <c r="AB63" s="14">
        <f t="shared" si="50"/>
        <v>3.3507652730663212E-3</v>
      </c>
      <c r="AC63" s="14">
        <f t="shared" si="51"/>
        <v>0.18272968295558892</v>
      </c>
      <c r="AD63" s="14">
        <f t="shared" si="52"/>
        <v>1.5453614384984826E-2</v>
      </c>
      <c r="AE63" s="14">
        <f t="shared" si="53"/>
        <v>0</v>
      </c>
      <c r="AF63" s="14">
        <f t="shared" si="54"/>
        <v>9.789425037189313E-2</v>
      </c>
      <c r="AG63" s="14">
        <f t="shared" si="55"/>
        <v>0.90476561626296803</v>
      </c>
      <c r="AH63" s="14">
        <f t="shared" si="56"/>
        <v>0.88080498857116774</v>
      </c>
      <c r="AI63" s="14">
        <f t="shared" si="57"/>
        <v>4.1466458328779871E-3</v>
      </c>
      <c r="AJ63" s="14">
        <f t="shared" si="58"/>
        <v>2.1023265643412884E-3</v>
      </c>
      <c r="AK63" s="14">
        <f t="shared" si="59"/>
        <v>2.255245284779438E-2</v>
      </c>
      <c r="AL63" s="14">
        <f t="shared" si="60"/>
        <v>0</v>
      </c>
      <c r="AM63" s="14">
        <f t="shared" si="61"/>
        <v>4.0113170777726133</v>
      </c>
      <c r="AN63" s="14">
        <f t="shared" si="62"/>
        <v>0.9023654445246253</v>
      </c>
      <c r="AO63" s="11">
        <f t="shared" si="63"/>
        <v>0</v>
      </c>
      <c r="AQ63">
        <f t="shared" si="64"/>
        <v>51.545999999999999</v>
      </c>
      <c r="AR63">
        <f t="shared" si="65"/>
        <v>0.121</v>
      </c>
      <c r="AS63">
        <f t="shared" si="66"/>
        <v>4.2119999999999997</v>
      </c>
      <c r="AT63">
        <f t="shared" si="67"/>
        <v>0.53100000000000003</v>
      </c>
      <c r="AU63">
        <f t="shared" si="68"/>
        <v>0</v>
      </c>
      <c r="AV63">
        <f t="shared" si="69"/>
        <v>3.18</v>
      </c>
      <c r="AW63">
        <f t="shared" si="85"/>
        <v>16.488</v>
      </c>
      <c r="AX63">
        <f t="shared" si="86"/>
        <v>22.332999999999998</v>
      </c>
      <c r="AY63">
        <f t="shared" si="87"/>
        <v>0.13300000000000001</v>
      </c>
      <c r="AZ63">
        <f t="shared" si="88"/>
        <v>7.0999999999999994E-2</v>
      </c>
      <c r="BA63">
        <f t="shared" si="89"/>
        <v>0.316</v>
      </c>
      <c r="BB63">
        <f t="shared" si="90"/>
        <v>0</v>
      </c>
      <c r="BC63">
        <f t="shared" si="70"/>
        <v>98.930999999999997</v>
      </c>
      <c r="BE63">
        <f t="shared" si="71"/>
        <v>0.85795605858854862</v>
      </c>
      <c r="BF63">
        <f t="shared" si="72"/>
        <v>1.5150376881276138E-3</v>
      </c>
      <c r="BG63">
        <f t="shared" si="73"/>
        <v>8.2620635543350335E-2</v>
      </c>
      <c r="BH63">
        <f t="shared" si="74"/>
        <v>6.9873017961708007E-3</v>
      </c>
      <c r="BI63">
        <f t="shared" si="75"/>
        <v>4.4262568899281783E-2</v>
      </c>
      <c r="BJ63">
        <f t="shared" si="76"/>
        <v>0</v>
      </c>
      <c r="BK63">
        <f t="shared" si="77"/>
        <v>0.4090868490785125</v>
      </c>
      <c r="BL63">
        <f t="shared" si="78"/>
        <v>0.39825312871138818</v>
      </c>
      <c r="BM63">
        <f t="shared" si="79"/>
        <v>1.8748925108616895E-3</v>
      </c>
      <c r="BN63">
        <f t="shared" si="80"/>
        <v>9.5056016108647676E-4</v>
      </c>
      <c r="BO63">
        <f t="shared" si="81"/>
        <v>1.0197018662802987E-2</v>
      </c>
      <c r="BP63">
        <f t="shared" si="82"/>
        <v>0</v>
      </c>
      <c r="BQ63">
        <f t="shared" si="83"/>
        <v>1.813704051640131</v>
      </c>
      <c r="BR63">
        <f t="shared" si="84"/>
        <v>2.2116712338736759</v>
      </c>
    </row>
    <row r="64" spans="1:70" x14ac:dyDescent="0.15">
      <c r="A64" t="s">
        <v>191</v>
      </c>
      <c r="B64" t="s">
        <v>135</v>
      </c>
      <c r="C64">
        <v>517</v>
      </c>
      <c r="D64" s="27">
        <f t="shared" si="17"/>
        <v>850.57355893318049</v>
      </c>
      <c r="E64" s="1">
        <v>51.691000000000003</v>
      </c>
      <c r="F64" s="1">
        <v>0.156</v>
      </c>
      <c r="G64" s="1">
        <v>4.4130000000000003</v>
      </c>
      <c r="H64" s="1">
        <v>0.63300000000000001</v>
      </c>
      <c r="I64" s="1">
        <v>3.1829999999999998</v>
      </c>
      <c r="J64" s="1">
        <v>16.643999999999998</v>
      </c>
      <c r="K64" s="1">
        <v>22.25</v>
      </c>
      <c r="L64" s="1">
        <v>0.12</v>
      </c>
      <c r="M64" s="1">
        <v>4.7E-2</v>
      </c>
      <c r="N64" s="1">
        <v>0.30599999999999999</v>
      </c>
      <c r="P64">
        <f t="shared" si="48"/>
        <v>99.442999999999998</v>
      </c>
      <c r="W64" s="20">
        <v>12</v>
      </c>
      <c r="X64" s="20">
        <v>4</v>
      </c>
      <c r="Y64" s="15">
        <v>0</v>
      </c>
      <c r="AA64" s="14">
        <f t="shared" si="49"/>
        <v>1.8921157384348672</v>
      </c>
      <c r="AB64" s="14">
        <f t="shared" si="50"/>
        <v>4.2956150242351668E-3</v>
      </c>
      <c r="AC64" s="14">
        <f t="shared" si="51"/>
        <v>0.19036924366724034</v>
      </c>
      <c r="AD64" s="14">
        <f t="shared" si="52"/>
        <v>1.8318140209096345E-2</v>
      </c>
      <c r="AE64" s="14">
        <f t="shared" si="53"/>
        <v>0</v>
      </c>
      <c r="AF64" s="14">
        <f t="shared" si="54"/>
        <v>9.7433616448519153E-2</v>
      </c>
      <c r="AG64" s="14">
        <f t="shared" si="55"/>
        <v>0.90817163820243296</v>
      </c>
      <c r="AH64" s="14">
        <f t="shared" si="56"/>
        <v>0.87257915489880156</v>
      </c>
      <c r="AI64" s="14">
        <f t="shared" si="57"/>
        <v>3.7202203798491654E-3</v>
      </c>
      <c r="AJ64" s="14">
        <f t="shared" si="58"/>
        <v>1.3838270193774892E-3</v>
      </c>
      <c r="AK64" s="14">
        <f t="shared" si="59"/>
        <v>2.1715520636618461E-2</v>
      </c>
      <c r="AL64" s="14">
        <f t="shared" si="60"/>
        <v>0</v>
      </c>
      <c r="AM64" s="14">
        <f t="shared" si="61"/>
        <v>4.0101027149210369</v>
      </c>
      <c r="AN64" s="14">
        <f t="shared" si="62"/>
        <v>0.9031094795916329</v>
      </c>
      <c r="AO64" s="11">
        <f t="shared" si="63"/>
        <v>0</v>
      </c>
      <c r="AQ64">
        <f t="shared" si="64"/>
        <v>51.691000000000003</v>
      </c>
      <c r="AR64">
        <f t="shared" si="65"/>
        <v>0.156</v>
      </c>
      <c r="AS64">
        <f t="shared" si="66"/>
        <v>4.4130000000000003</v>
      </c>
      <c r="AT64">
        <f t="shared" si="67"/>
        <v>0.63300000000000001</v>
      </c>
      <c r="AU64">
        <f t="shared" si="68"/>
        <v>0</v>
      </c>
      <c r="AV64">
        <f t="shared" si="69"/>
        <v>3.1829999999999998</v>
      </c>
      <c r="AW64">
        <f t="shared" si="85"/>
        <v>16.643999999999998</v>
      </c>
      <c r="AX64">
        <f t="shared" si="86"/>
        <v>22.25</v>
      </c>
      <c r="AY64">
        <f t="shared" si="87"/>
        <v>0.12</v>
      </c>
      <c r="AZ64">
        <f t="shared" si="88"/>
        <v>4.7E-2</v>
      </c>
      <c r="BA64">
        <f t="shared" si="89"/>
        <v>0.30599999999999999</v>
      </c>
      <c r="BB64">
        <f t="shared" si="90"/>
        <v>0</v>
      </c>
      <c r="BC64">
        <f t="shared" si="70"/>
        <v>99.442999999999998</v>
      </c>
      <c r="BE64">
        <f t="shared" si="71"/>
        <v>0.86036950732356865</v>
      </c>
      <c r="BF64">
        <f t="shared" si="72"/>
        <v>1.953271730147998E-3</v>
      </c>
      <c r="BG64">
        <f t="shared" si="73"/>
        <v>8.6563358179678321E-2</v>
      </c>
      <c r="BH64">
        <f t="shared" si="74"/>
        <v>8.329495361536942E-3</v>
      </c>
      <c r="BI64">
        <f t="shared" si="75"/>
        <v>4.4304326039752796E-2</v>
      </c>
      <c r="BJ64">
        <f t="shared" si="76"/>
        <v>0</v>
      </c>
      <c r="BK64">
        <f t="shared" si="77"/>
        <v>0.41295739422991035</v>
      </c>
      <c r="BL64">
        <f t="shared" si="78"/>
        <v>0.39677303155995108</v>
      </c>
      <c r="BM64">
        <f t="shared" si="79"/>
        <v>1.6916323406270882E-3</v>
      </c>
      <c r="BN64">
        <f t="shared" si="80"/>
        <v>6.292440502966818E-4</v>
      </c>
      <c r="BO64">
        <f t="shared" si="81"/>
        <v>9.8743281987902325E-3</v>
      </c>
      <c r="BP64">
        <f t="shared" si="82"/>
        <v>0</v>
      </c>
      <c r="BQ64">
        <f t="shared" si="83"/>
        <v>1.8234455890142602</v>
      </c>
      <c r="BR64">
        <f t="shared" si="84"/>
        <v>2.1991896764459349</v>
      </c>
    </row>
    <row r="65" spans="1:70" x14ac:dyDescent="0.15">
      <c r="A65" t="s">
        <v>191</v>
      </c>
      <c r="B65" t="s">
        <v>136</v>
      </c>
      <c r="C65">
        <v>518</v>
      </c>
      <c r="D65" s="27">
        <f t="shared" si="17"/>
        <v>864.74978491540014</v>
      </c>
      <c r="E65" s="1">
        <v>51.521999999999998</v>
      </c>
      <c r="F65" s="1">
        <v>0.13500000000000001</v>
      </c>
      <c r="G65" s="1">
        <v>4.3470000000000004</v>
      </c>
      <c r="H65" s="1">
        <v>0.628</v>
      </c>
      <c r="I65" s="1">
        <v>3.2109999999999999</v>
      </c>
      <c r="J65" s="1">
        <v>16.614999999999998</v>
      </c>
      <c r="K65" s="1">
        <v>22.390999999999998</v>
      </c>
      <c r="L65" s="1">
        <v>2.4E-2</v>
      </c>
      <c r="M65" s="1">
        <v>2.3E-2</v>
      </c>
      <c r="N65" s="1">
        <v>0.30599999999999999</v>
      </c>
      <c r="P65">
        <f t="shared" ref="P65:P71" si="91">SUM(E65:O65)</f>
        <v>99.201999999999984</v>
      </c>
      <c r="W65" s="37">
        <v>12</v>
      </c>
      <c r="X65" s="37">
        <v>4</v>
      </c>
      <c r="Y65" s="15">
        <v>0</v>
      </c>
      <c r="AA65" s="14">
        <f t="shared" ref="AA65:AA71" si="92">IFERROR(BE65*$BR65,"NA")</f>
        <v>1.8912550599314459</v>
      </c>
      <c r="AB65" s="14">
        <f t="shared" ref="AB65:AB71" si="93">IFERROR(BF65*$BR65,"NA")</f>
        <v>3.7278561743700031E-3</v>
      </c>
      <c r="AC65" s="14">
        <f t="shared" ref="AC65:AC71" si="94">IFERROR(BG65*$BR65,"NA")</f>
        <v>0.18805163890458917</v>
      </c>
      <c r="AD65" s="14">
        <f t="shared" ref="AD65:AD71" si="95">IFERROR(BH65*$BR65,"NA")</f>
        <v>1.8224765045221136E-2</v>
      </c>
      <c r="AE65" s="14">
        <f t="shared" ref="AE65:AE71" si="96">IFERROR(IF(OR($Y65="spinel", $Y65="Spinel", $Y65="SPINEL"),((BI65+BJ65)*BR65-AF65),BJ65*$BR65),"NA")</f>
        <v>0</v>
      </c>
      <c r="AF65" s="14">
        <f t="shared" ref="AF65:AF71" si="97">IFERROR(IF(OR($Y65="spinel", $Y65="Spinel", $Y65="SPINEL"),(1-AG65-AH65-AI65-AJ65),BI65*$BR65),"NA")</f>
        <v>9.856826565424627E-2</v>
      </c>
      <c r="AG65" s="14">
        <f t="shared" ref="AG65:AG71" si="98">IFERROR(BK65*$BR65,"NA")</f>
        <v>0.90914927966828507</v>
      </c>
      <c r="AH65" s="14">
        <f t="shared" ref="AH65:AH71" si="99">IFERROR(BL65*$BR65,"NA")</f>
        <v>0.88058834696951993</v>
      </c>
      <c r="AI65" s="14">
        <f t="shared" ref="AI65:AI71" si="100">IFERROR(BM65*$BR65,"NA")</f>
        <v>7.4614509562198562E-4</v>
      </c>
      <c r="AJ65" s="14">
        <f t="shared" ref="AJ65:AJ71" si="101">IFERROR(BN65*$BR65,"NA")</f>
        <v>6.7910418933843342E-4</v>
      </c>
      <c r="AK65" s="14">
        <f t="shared" ref="AK65:AK71" si="102">IFERROR(BO65*$BR65,"NA")</f>
        <v>2.1776840573283222E-2</v>
      </c>
      <c r="AL65" s="14">
        <f t="shared" ref="AL65:AL71" si="103">IFERROR(BP65*$BR65,"NA")</f>
        <v>0</v>
      </c>
      <c r="AM65" s="14">
        <f t="shared" ref="AM65:AM71" si="104">IFERROR(SUM(AA65:AL65),"NA")</f>
        <v>4.0127673022059218</v>
      </c>
      <c r="AN65" s="14">
        <f t="shared" ref="AN65:AN71" si="105">IFERROR(AG65/(AG65+AF65),"NA")</f>
        <v>0.90218661358853447</v>
      </c>
      <c r="AO65" s="11">
        <f t="shared" ref="AO65:AO71" si="106">IFERROR(AE65/(AE65+AF65),"NA")</f>
        <v>0</v>
      </c>
      <c r="AQ65">
        <f t="shared" ref="AQ65:AQ71" si="107">E65</f>
        <v>51.521999999999998</v>
      </c>
      <c r="AR65">
        <f t="shared" ref="AR65:AR71" si="108">F65</f>
        <v>0.13500000000000001</v>
      </c>
      <c r="AS65">
        <f t="shared" ref="AS65:AS71" si="109">G65</f>
        <v>4.3470000000000004</v>
      </c>
      <c r="AT65">
        <f t="shared" ref="AT65:AT71" si="110">H65</f>
        <v>0.628</v>
      </c>
      <c r="AU65">
        <f t="shared" ref="AU65:AU71" si="111">BJ65*AU$1/2</f>
        <v>0</v>
      </c>
      <c r="AV65">
        <f t="shared" ref="AV65:AV71" si="112">BI65*AV$1</f>
        <v>3.2109999999999999</v>
      </c>
      <c r="AW65">
        <f t="shared" ref="AW65:AW71" si="113">J65</f>
        <v>16.614999999999998</v>
      </c>
      <c r="AX65">
        <f t="shared" ref="AX65:AX71" si="114">K65</f>
        <v>22.390999999999998</v>
      </c>
      <c r="AY65">
        <f t="shared" ref="AY65:AY71" si="115">L65</f>
        <v>2.4E-2</v>
      </c>
      <c r="AZ65">
        <f t="shared" ref="AZ65:AZ71" si="116">M65</f>
        <v>2.3E-2</v>
      </c>
      <c r="BA65">
        <f t="shared" ref="BA65:BA71" si="117">N65</f>
        <v>0.30599999999999999</v>
      </c>
      <c r="BB65">
        <f t="shared" ref="BB65:BB71" si="118">O65</f>
        <v>0</v>
      </c>
      <c r="BC65">
        <f t="shared" ref="BC65:BC71" si="119">SUM(AQ65:BB65)</f>
        <v>99.201999999999984</v>
      </c>
      <c r="BE65">
        <f t="shared" ref="BE65:BE71" si="120">E65/AQ$1</f>
        <v>0.85755659121171768</v>
      </c>
      <c r="BF65">
        <f t="shared" ref="BF65:BF71" si="121">F65/AR$1</f>
        <v>1.6903313049357676E-3</v>
      </c>
      <c r="BG65">
        <f t="shared" ref="BG65:BG71" si="122">G65/AS$1*2</f>
        <v>8.5268732836406444E-2</v>
      </c>
      <c r="BH65">
        <f t="shared" ref="BH65:BH71" si="123">H65/AT$1*2</f>
        <v>8.2637015593131115E-3</v>
      </c>
      <c r="BI65">
        <f t="shared" ref="BI65:BI71" si="124">IF(OR($Y65="spinel", $Y65="Spinel", $Y65="SPINEL"),I65/AV$1,I65/AV$1*(1-$Y65))</f>
        <v>4.4694059350815656E-2</v>
      </c>
      <c r="BJ65">
        <f t="shared" ref="BJ65:BJ71" si="125">IF(OR($Y65="spinel", $Y65="Spinel", $Y65="SPINEL"),0,I65/AV$1*$Y65)</f>
        <v>0</v>
      </c>
      <c r="BK65">
        <f t="shared" ref="BK65:BK71" si="126">J65/AW$1</f>
        <v>0.41223786981074023</v>
      </c>
      <c r="BL65">
        <f t="shared" ref="BL65:BL71" si="127">K65/AX$1</f>
        <v>0.3992874134678141</v>
      </c>
      <c r="BM65">
        <f t="shared" ref="BM65:BM71" si="128">L65/AY$1</f>
        <v>3.3832646812541762E-4</v>
      </c>
      <c r="BN65">
        <f t="shared" ref="BN65:BN71" si="129">M65/AZ$1</f>
        <v>3.0792793950688683E-4</v>
      </c>
      <c r="BO65">
        <f t="shared" ref="BO65:BO71" si="130">N65/BA$1*2</f>
        <v>9.8743281987902325E-3</v>
      </c>
      <c r="BP65">
        <f t="shared" ref="BP65:BP71" si="131">O65/BB$1*2</f>
        <v>0</v>
      </c>
      <c r="BQ65">
        <f t="shared" ref="BQ65:BQ71" si="132">SUM(BE65:BP65)</f>
        <v>1.8195192821481656</v>
      </c>
      <c r="BR65">
        <f t="shared" ref="BR65:BR71" si="133">IFERROR(IF(OR($V65="Total",$V65="total", $V65="TOTAL"),$X65/$BQ65,W65/(BE65*4+BF65*4+BG65*3+BH65*3+BI65*2+BJ65*3+BK65*2+BL65*2+BM65*2+BN65*2+BO65+BP65)),"NA")</f>
        <v>2.2053997127572935</v>
      </c>
    </row>
    <row r="66" spans="1:70" x14ac:dyDescent="0.15">
      <c r="A66" t="s">
        <v>191</v>
      </c>
      <c r="B66" t="s">
        <v>137</v>
      </c>
      <c r="C66">
        <v>519</v>
      </c>
      <c r="D66" s="27">
        <f t="shared" si="17"/>
        <v>878.9260108976199</v>
      </c>
      <c r="E66" s="1">
        <v>51.354999999999997</v>
      </c>
      <c r="F66" s="1">
        <v>0.20200000000000001</v>
      </c>
      <c r="G66" s="1">
        <v>4.2030000000000003</v>
      </c>
      <c r="H66" s="1">
        <v>0.53700000000000003</v>
      </c>
      <c r="I66" s="1">
        <v>3.125</v>
      </c>
      <c r="J66" s="1">
        <v>16.882999999999999</v>
      </c>
      <c r="K66" s="1">
        <v>22.22</v>
      </c>
      <c r="L66" s="1">
        <v>0.1</v>
      </c>
      <c r="M66" s="1">
        <v>2.1999999999999999E-2</v>
      </c>
      <c r="N66" s="1">
        <v>0.315</v>
      </c>
      <c r="P66">
        <f t="shared" si="91"/>
        <v>98.961999999999989</v>
      </c>
      <c r="W66" s="37">
        <v>12</v>
      </c>
      <c r="X66" s="37">
        <v>4</v>
      </c>
      <c r="Y66" s="15">
        <v>0</v>
      </c>
      <c r="AA66" s="14">
        <f t="shared" si="92"/>
        <v>1.8895061614865811</v>
      </c>
      <c r="AB66" s="14">
        <f t="shared" si="93"/>
        <v>5.5909413765055276E-3</v>
      </c>
      <c r="AC66" s="14">
        <f t="shared" si="94"/>
        <v>0.18224476489237557</v>
      </c>
      <c r="AD66" s="14">
        <f t="shared" si="95"/>
        <v>1.5620134504361404E-2</v>
      </c>
      <c r="AE66" s="14">
        <f t="shared" si="96"/>
        <v>0</v>
      </c>
      <c r="AF66" s="14">
        <f t="shared" si="97"/>
        <v>9.6151268991572642E-2</v>
      </c>
      <c r="AG66" s="14">
        <f t="shared" si="98"/>
        <v>0.92596093125948242</v>
      </c>
      <c r="AH66" s="14">
        <f t="shared" si="99"/>
        <v>0.87589427536510156</v>
      </c>
      <c r="AI66" s="14">
        <f t="shared" si="100"/>
        <v>3.1161634993921044E-3</v>
      </c>
      <c r="AJ66" s="14">
        <f t="shared" si="101"/>
        <v>6.5108762901900893E-4</v>
      </c>
      <c r="AK66" s="14">
        <f t="shared" si="102"/>
        <v>2.2469436868308372E-2</v>
      </c>
      <c r="AL66" s="14">
        <f t="shared" si="103"/>
        <v>0</v>
      </c>
      <c r="AM66" s="14">
        <f t="shared" si="104"/>
        <v>4.0172051658727002</v>
      </c>
      <c r="AN66" s="14">
        <f t="shared" si="105"/>
        <v>0.90592885109095111</v>
      </c>
      <c r="AO66" s="11">
        <f t="shared" si="106"/>
        <v>0</v>
      </c>
      <c r="AQ66">
        <f t="shared" si="107"/>
        <v>51.354999999999997</v>
      </c>
      <c r="AR66">
        <f t="shared" si="108"/>
        <v>0.20200000000000001</v>
      </c>
      <c r="AS66">
        <f t="shared" si="109"/>
        <v>4.2030000000000003</v>
      </c>
      <c r="AT66">
        <f t="shared" si="110"/>
        <v>0.53700000000000003</v>
      </c>
      <c r="AU66">
        <f t="shared" si="111"/>
        <v>0</v>
      </c>
      <c r="AV66">
        <f t="shared" si="112"/>
        <v>3.125</v>
      </c>
      <c r="AW66">
        <f t="shared" si="113"/>
        <v>16.882999999999999</v>
      </c>
      <c r="AX66">
        <f t="shared" si="114"/>
        <v>22.22</v>
      </c>
      <c r="AY66">
        <f t="shared" si="115"/>
        <v>0.1</v>
      </c>
      <c r="AZ66">
        <f t="shared" si="116"/>
        <v>2.1999999999999999E-2</v>
      </c>
      <c r="BA66">
        <f t="shared" si="117"/>
        <v>0.315</v>
      </c>
      <c r="BB66">
        <f t="shared" si="118"/>
        <v>0</v>
      </c>
      <c r="BC66">
        <f t="shared" si="119"/>
        <v>98.961999999999989</v>
      </c>
      <c r="BE66">
        <f t="shared" si="120"/>
        <v>0.85477696404793602</v>
      </c>
      <c r="BF66">
        <f t="shared" si="121"/>
        <v>2.5292364710890742E-3</v>
      </c>
      <c r="BG66">
        <f t="shared" si="122"/>
        <v>8.2444095723813268E-2</v>
      </c>
      <c r="BH66">
        <f t="shared" si="123"/>
        <v>7.0662543588393975E-3</v>
      </c>
      <c r="BI66">
        <f t="shared" si="124"/>
        <v>4.3497021323979736E-2</v>
      </c>
      <c r="BJ66">
        <f t="shared" si="125"/>
        <v>0</v>
      </c>
      <c r="BK66">
        <f t="shared" si="126"/>
        <v>0.41888726789134684</v>
      </c>
      <c r="BL66">
        <f t="shared" si="127"/>
        <v>0.39623805668593765</v>
      </c>
      <c r="BM66">
        <f t="shared" si="128"/>
        <v>1.4096936171892403E-3</v>
      </c>
      <c r="BN66">
        <f t="shared" si="129"/>
        <v>2.945397682239787E-4</v>
      </c>
      <c r="BO66">
        <f t="shared" si="130"/>
        <v>1.016474961640171E-2</v>
      </c>
      <c r="BP66">
        <f t="shared" si="131"/>
        <v>0</v>
      </c>
      <c r="BQ66">
        <f t="shared" si="132"/>
        <v>1.8173078795047568</v>
      </c>
      <c r="BR66">
        <f t="shared" si="133"/>
        <v>2.2105253662177744</v>
      </c>
    </row>
    <row r="67" spans="1:70" x14ac:dyDescent="0.15">
      <c r="A67" t="s">
        <v>191</v>
      </c>
      <c r="B67" t="s">
        <v>138</v>
      </c>
      <c r="C67">
        <v>520</v>
      </c>
      <c r="D67" s="27">
        <f t="shared" si="17"/>
        <v>893.10223687983955</v>
      </c>
      <c r="E67" s="1">
        <v>51.548999999999999</v>
      </c>
      <c r="F67" s="1">
        <v>0.16900000000000001</v>
      </c>
      <c r="G67" s="1">
        <v>4.2590000000000003</v>
      </c>
      <c r="H67" s="1">
        <v>0.60599999999999998</v>
      </c>
      <c r="I67" s="1">
        <v>3.0979999999999999</v>
      </c>
      <c r="J67" s="1">
        <v>16.640999999999998</v>
      </c>
      <c r="K67" s="1">
        <v>22.353999999999999</v>
      </c>
      <c r="L67" s="1">
        <v>0.129</v>
      </c>
      <c r="M67" s="1">
        <v>3.3000000000000002E-2</v>
      </c>
      <c r="N67" s="1">
        <v>0.31900000000000001</v>
      </c>
      <c r="P67">
        <f t="shared" si="91"/>
        <v>99.157000000000011</v>
      </c>
      <c r="W67" s="37">
        <v>12</v>
      </c>
      <c r="X67" s="37">
        <v>4</v>
      </c>
      <c r="Y67" s="15">
        <v>0</v>
      </c>
      <c r="AA67" s="14">
        <f t="shared" si="92"/>
        <v>1.8929677161966105</v>
      </c>
      <c r="AB67" s="14">
        <f t="shared" si="93"/>
        <v>4.6685031619111712E-3</v>
      </c>
      <c r="AC67" s="14">
        <f t="shared" si="94"/>
        <v>0.18431500629796263</v>
      </c>
      <c r="AD67" s="14">
        <f t="shared" si="95"/>
        <v>1.7593023844895878E-2</v>
      </c>
      <c r="AE67" s="14">
        <f t="shared" si="96"/>
        <v>0</v>
      </c>
      <c r="AF67" s="14">
        <f t="shared" si="97"/>
        <v>9.5135760831032493E-2</v>
      </c>
      <c r="AG67" s="14">
        <f t="shared" si="98"/>
        <v>0.91091918050960241</v>
      </c>
      <c r="AH67" s="14">
        <f t="shared" si="99"/>
        <v>0.8794684485506733</v>
      </c>
      <c r="AI67" s="14">
        <f t="shared" si="100"/>
        <v>4.0120591769416646E-3</v>
      </c>
      <c r="AJ67" s="14">
        <f t="shared" si="101"/>
        <v>9.7473842416435311E-4</v>
      </c>
      <c r="AK67" s="14">
        <f t="shared" si="102"/>
        <v>2.2710657152506981E-2</v>
      </c>
      <c r="AL67" s="14">
        <f t="shared" si="103"/>
        <v>0</v>
      </c>
      <c r="AM67" s="14">
        <f t="shared" si="104"/>
        <v>4.0127650941463004</v>
      </c>
      <c r="AN67" s="14">
        <f t="shared" si="105"/>
        <v>0.90543681371490714</v>
      </c>
      <c r="AO67" s="11">
        <f t="shared" si="106"/>
        <v>0</v>
      </c>
      <c r="AQ67">
        <f t="shared" si="107"/>
        <v>51.548999999999999</v>
      </c>
      <c r="AR67">
        <f t="shared" si="108"/>
        <v>0.16900000000000001</v>
      </c>
      <c r="AS67">
        <f t="shared" si="109"/>
        <v>4.2590000000000003</v>
      </c>
      <c r="AT67">
        <f t="shared" si="110"/>
        <v>0.60599999999999998</v>
      </c>
      <c r="AU67">
        <f t="shared" si="111"/>
        <v>0</v>
      </c>
      <c r="AV67">
        <f t="shared" si="112"/>
        <v>3.0979999999999994</v>
      </c>
      <c r="AW67">
        <f t="shared" si="113"/>
        <v>16.640999999999998</v>
      </c>
      <c r="AX67">
        <f t="shared" si="114"/>
        <v>22.353999999999999</v>
      </c>
      <c r="AY67">
        <f t="shared" si="115"/>
        <v>0.129</v>
      </c>
      <c r="AZ67">
        <f t="shared" si="116"/>
        <v>3.3000000000000002E-2</v>
      </c>
      <c r="BA67">
        <f t="shared" si="117"/>
        <v>0.31900000000000001</v>
      </c>
      <c r="BB67">
        <f t="shared" si="118"/>
        <v>0</v>
      </c>
      <c r="BC67">
        <f t="shared" si="119"/>
        <v>99.157000000000011</v>
      </c>
      <c r="BE67">
        <f t="shared" si="120"/>
        <v>0.85800599201065253</v>
      </c>
      <c r="BF67">
        <f t="shared" si="121"/>
        <v>2.1160443743269979E-3</v>
      </c>
      <c r="BG67">
        <f t="shared" si="122"/>
        <v>8.3542565712043951E-2</v>
      </c>
      <c r="BH67">
        <f t="shared" si="123"/>
        <v>7.9742088295282586E-3</v>
      </c>
      <c r="BI67">
        <f t="shared" si="124"/>
        <v>4.3121207059740548E-2</v>
      </c>
      <c r="BJ67">
        <f t="shared" si="125"/>
        <v>0</v>
      </c>
      <c r="BK67">
        <f t="shared" si="126"/>
        <v>0.41288296066930652</v>
      </c>
      <c r="BL67">
        <f t="shared" si="127"/>
        <v>0.39862761112319761</v>
      </c>
      <c r="BM67">
        <f t="shared" si="128"/>
        <v>1.8185047661741199E-3</v>
      </c>
      <c r="BN67">
        <f t="shared" si="129"/>
        <v>4.4180965233596811E-4</v>
      </c>
      <c r="BO67">
        <f t="shared" si="130"/>
        <v>1.0293825802006811E-2</v>
      </c>
      <c r="BP67">
        <f t="shared" si="131"/>
        <v>0</v>
      </c>
      <c r="BQ67">
        <f t="shared" si="132"/>
        <v>1.8188247299993134</v>
      </c>
      <c r="BR67">
        <f t="shared" si="133"/>
        <v>2.2062406717704</v>
      </c>
    </row>
    <row r="68" spans="1:70" x14ac:dyDescent="0.15">
      <c r="A68" t="s">
        <v>191</v>
      </c>
      <c r="B68" t="s">
        <v>139</v>
      </c>
      <c r="C68">
        <v>521</v>
      </c>
      <c r="D68" s="27">
        <f t="shared" si="17"/>
        <v>907.2784628620592</v>
      </c>
      <c r="E68" s="1">
        <v>51.521000000000001</v>
      </c>
      <c r="F68" s="1">
        <v>0.19700000000000001</v>
      </c>
      <c r="G68" s="1">
        <v>4.2050000000000001</v>
      </c>
      <c r="H68" s="1">
        <v>0.53800000000000003</v>
      </c>
      <c r="I68" s="1">
        <v>3.2189999999999999</v>
      </c>
      <c r="J68" s="1">
        <v>16.574000000000002</v>
      </c>
      <c r="K68" s="1">
        <v>22.113</v>
      </c>
      <c r="L68" s="1">
        <v>0.104</v>
      </c>
      <c r="M68" s="1">
        <v>0.01</v>
      </c>
      <c r="N68" s="1">
        <v>0.3</v>
      </c>
      <c r="P68">
        <f t="shared" si="91"/>
        <v>98.781000000000006</v>
      </c>
      <c r="W68" s="37">
        <v>12</v>
      </c>
      <c r="X68" s="37">
        <v>4</v>
      </c>
      <c r="Y68" s="15">
        <v>0</v>
      </c>
      <c r="AA68" s="14">
        <f t="shared" si="92"/>
        <v>1.8978045733368201</v>
      </c>
      <c r="AB68" s="14">
        <f t="shared" si="93"/>
        <v>5.4588532745331198E-3</v>
      </c>
      <c r="AC68" s="14">
        <f t="shared" si="94"/>
        <v>0.18254220740474922</v>
      </c>
      <c r="AD68" s="14">
        <f t="shared" si="95"/>
        <v>1.5667308147486181E-2</v>
      </c>
      <c r="AE68" s="14">
        <f t="shared" si="96"/>
        <v>0</v>
      </c>
      <c r="AF68" s="14">
        <f t="shared" si="97"/>
        <v>9.9157964134729326E-2</v>
      </c>
      <c r="AG68" s="14">
        <f t="shared" si="98"/>
        <v>0.91006414273544467</v>
      </c>
      <c r="AH68" s="14">
        <f t="shared" si="99"/>
        <v>0.87268382260516186</v>
      </c>
      <c r="AI68" s="14">
        <f t="shared" si="100"/>
        <v>3.2445554566156959E-3</v>
      </c>
      <c r="AJ68" s="14">
        <f t="shared" si="101"/>
        <v>2.9629095164580052E-4</v>
      </c>
      <c r="AK68" s="14">
        <f t="shared" si="102"/>
        <v>2.1424195130687489E-2</v>
      </c>
      <c r="AL68" s="14">
        <f t="shared" si="103"/>
        <v>0</v>
      </c>
      <c r="AM68" s="14">
        <f t="shared" si="104"/>
        <v>4.0083439131778738</v>
      </c>
      <c r="AN68" s="14">
        <f t="shared" si="105"/>
        <v>0.90174812515528369</v>
      </c>
      <c r="AO68" s="11">
        <f t="shared" si="106"/>
        <v>0</v>
      </c>
      <c r="AQ68">
        <f t="shared" si="107"/>
        <v>51.521000000000001</v>
      </c>
      <c r="AR68">
        <f t="shared" si="108"/>
        <v>0.19700000000000001</v>
      </c>
      <c r="AS68">
        <f t="shared" si="109"/>
        <v>4.2050000000000001</v>
      </c>
      <c r="AT68">
        <f t="shared" si="110"/>
        <v>0.53800000000000003</v>
      </c>
      <c r="AU68">
        <f t="shared" si="111"/>
        <v>0</v>
      </c>
      <c r="AV68">
        <f t="shared" si="112"/>
        <v>3.2189999999999999</v>
      </c>
      <c r="AW68">
        <f t="shared" si="113"/>
        <v>16.574000000000002</v>
      </c>
      <c r="AX68">
        <f t="shared" si="114"/>
        <v>22.113</v>
      </c>
      <c r="AY68">
        <f t="shared" si="115"/>
        <v>0.104</v>
      </c>
      <c r="AZ68">
        <f t="shared" si="116"/>
        <v>0.01</v>
      </c>
      <c r="BA68">
        <f t="shared" si="117"/>
        <v>0.3</v>
      </c>
      <c r="BB68">
        <f t="shared" si="118"/>
        <v>0</v>
      </c>
      <c r="BC68">
        <f t="shared" si="119"/>
        <v>98.781000000000006</v>
      </c>
      <c r="BE68">
        <f t="shared" si="120"/>
        <v>0.85753994673768308</v>
      </c>
      <c r="BF68">
        <f t="shared" si="121"/>
        <v>2.466631607943305E-3</v>
      </c>
      <c r="BG68">
        <f t="shared" si="122"/>
        <v>8.248332679482151E-2</v>
      </c>
      <c r="BH68">
        <f t="shared" si="123"/>
        <v>7.0794131192841638E-3</v>
      </c>
      <c r="BI68">
        <f t="shared" si="124"/>
        <v>4.4805411725405045E-2</v>
      </c>
      <c r="BJ68">
        <f t="shared" si="125"/>
        <v>0</v>
      </c>
      <c r="BK68">
        <f t="shared" si="126"/>
        <v>0.41122061114915498</v>
      </c>
      <c r="BL68">
        <f t="shared" si="127"/>
        <v>0.39432997963528982</v>
      </c>
      <c r="BM68">
        <f t="shared" si="128"/>
        <v>1.4660813618768097E-3</v>
      </c>
      <c r="BN68">
        <f t="shared" si="129"/>
        <v>1.3388171282908124E-4</v>
      </c>
      <c r="BO68">
        <f t="shared" si="130"/>
        <v>9.6807139203825814E-3</v>
      </c>
      <c r="BP68">
        <f t="shared" si="131"/>
        <v>0</v>
      </c>
      <c r="BQ68">
        <f t="shared" si="132"/>
        <v>1.8112059977646704</v>
      </c>
      <c r="BR68">
        <f t="shared" si="133"/>
        <v>2.2130800793089449</v>
      </c>
    </row>
    <row r="69" spans="1:70" x14ac:dyDescent="0.15">
      <c r="A69" t="s">
        <v>191</v>
      </c>
      <c r="B69" t="s">
        <v>140</v>
      </c>
      <c r="C69">
        <v>522</v>
      </c>
      <c r="D69" s="27">
        <f t="shared" ref="D69:D116" si="134">(C69-C$4)*D$2</f>
        <v>921.45468884427885</v>
      </c>
      <c r="E69" s="1">
        <v>51.500999999999998</v>
      </c>
      <c r="F69" s="1">
        <v>0.15</v>
      </c>
      <c r="G69" s="1">
        <v>4.05</v>
      </c>
      <c r="H69" s="1">
        <v>0.51700000000000002</v>
      </c>
      <c r="I69" s="1">
        <v>3.2109999999999999</v>
      </c>
      <c r="J69" s="1">
        <v>16.658999999999999</v>
      </c>
      <c r="K69" s="1">
        <v>22.297000000000001</v>
      </c>
      <c r="L69" s="1">
        <v>0.12</v>
      </c>
      <c r="M69" s="1">
        <v>5.5E-2</v>
      </c>
      <c r="N69" s="1">
        <v>0.30399999999999999</v>
      </c>
      <c r="P69">
        <f t="shared" si="91"/>
        <v>98.864000000000004</v>
      </c>
      <c r="W69" s="37">
        <v>12</v>
      </c>
      <c r="X69" s="37">
        <v>4</v>
      </c>
      <c r="Y69" s="15">
        <v>0</v>
      </c>
      <c r="AA69" s="14">
        <f t="shared" si="92"/>
        <v>1.8975203639642477</v>
      </c>
      <c r="AB69" s="14">
        <f t="shared" si="93"/>
        <v>4.1574786988720757E-3</v>
      </c>
      <c r="AC69" s="14">
        <f t="shared" si="94"/>
        <v>0.17585547727797499</v>
      </c>
      <c r="AD69" s="14">
        <f t="shared" si="95"/>
        <v>1.5059350148128044E-2</v>
      </c>
      <c r="AE69" s="14">
        <f t="shared" si="96"/>
        <v>0</v>
      </c>
      <c r="AF69" s="14">
        <f t="shared" si="97"/>
        <v>9.8935125473394239E-2</v>
      </c>
      <c r="AG69" s="14">
        <f t="shared" si="98"/>
        <v>0.91494960796942404</v>
      </c>
      <c r="AH69" s="14">
        <f t="shared" si="99"/>
        <v>0.88015522561775006</v>
      </c>
      <c r="AI69" s="14">
        <f t="shared" si="100"/>
        <v>3.744610811945374E-3</v>
      </c>
      <c r="AJ69" s="14">
        <f t="shared" si="101"/>
        <v>1.6299889375349383E-3</v>
      </c>
      <c r="AK69" s="14">
        <f t="shared" si="102"/>
        <v>2.1715029449117174E-2</v>
      </c>
      <c r="AL69" s="14">
        <f t="shared" si="103"/>
        <v>0</v>
      </c>
      <c r="AM69" s="14">
        <f t="shared" si="104"/>
        <v>4.0137222583483885</v>
      </c>
      <c r="AN69" s="14">
        <f t="shared" si="105"/>
        <v>0.90241975028320709</v>
      </c>
      <c r="AO69" s="11">
        <f t="shared" si="106"/>
        <v>0</v>
      </c>
      <c r="AQ69">
        <f t="shared" si="107"/>
        <v>51.500999999999998</v>
      </c>
      <c r="AR69">
        <f t="shared" si="108"/>
        <v>0.15</v>
      </c>
      <c r="AS69">
        <f t="shared" si="109"/>
        <v>4.05</v>
      </c>
      <c r="AT69">
        <f t="shared" si="110"/>
        <v>0.51700000000000002</v>
      </c>
      <c r="AU69">
        <f t="shared" si="111"/>
        <v>0</v>
      </c>
      <c r="AV69">
        <f t="shared" si="112"/>
        <v>3.2109999999999999</v>
      </c>
      <c r="AW69">
        <f t="shared" si="113"/>
        <v>16.658999999999999</v>
      </c>
      <c r="AX69">
        <f t="shared" si="114"/>
        <v>22.297000000000001</v>
      </c>
      <c r="AY69">
        <f t="shared" si="115"/>
        <v>0.12</v>
      </c>
      <c r="AZ69">
        <f t="shared" si="116"/>
        <v>5.5E-2</v>
      </c>
      <c r="BA69">
        <f t="shared" si="117"/>
        <v>0.30399999999999999</v>
      </c>
      <c r="BB69">
        <f t="shared" si="118"/>
        <v>0</v>
      </c>
      <c r="BC69">
        <f t="shared" si="119"/>
        <v>98.864000000000004</v>
      </c>
      <c r="BE69">
        <f t="shared" si="120"/>
        <v>0.85720705725699065</v>
      </c>
      <c r="BF69">
        <f t="shared" si="121"/>
        <v>1.8781458943730749E-3</v>
      </c>
      <c r="BG69">
        <f t="shared" si="122"/>
        <v>7.9442918791683012E-2</v>
      </c>
      <c r="BH69">
        <f t="shared" si="123"/>
        <v>6.8030791499440755E-3</v>
      </c>
      <c r="BI69">
        <f t="shared" si="124"/>
        <v>4.4694059350815656E-2</v>
      </c>
      <c r="BJ69">
        <f t="shared" si="125"/>
        <v>0</v>
      </c>
      <c r="BK69">
        <f t="shared" si="126"/>
        <v>0.41332956203292937</v>
      </c>
      <c r="BL69">
        <f t="shared" si="127"/>
        <v>0.39761115886257214</v>
      </c>
      <c r="BM69">
        <f t="shared" si="128"/>
        <v>1.6916323406270882E-3</v>
      </c>
      <c r="BN69">
        <f t="shared" si="129"/>
        <v>7.3634942055994686E-4</v>
      </c>
      <c r="BO69">
        <f t="shared" si="130"/>
        <v>9.8097901059876827E-3</v>
      </c>
      <c r="BP69">
        <f t="shared" si="131"/>
        <v>0</v>
      </c>
      <c r="BQ69">
        <f t="shared" si="132"/>
        <v>1.8132037532064826</v>
      </c>
      <c r="BR69">
        <f t="shared" si="133"/>
        <v>2.2136079584274482</v>
      </c>
    </row>
    <row r="70" spans="1:70" x14ac:dyDescent="0.15">
      <c r="A70" t="s">
        <v>191</v>
      </c>
      <c r="B70" t="s">
        <v>141</v>
      </c>
      <c r="C70">
        <v>523</v>
      </c>
      <c r="D70" s="27">
        <f t="shared" si="134"/>
        <v>935.6309148264985</v>
      </c>
      <c r="E70" s="1">
        <v>51.981999999999999</v>
      </c>
      <c r="F70" s="1">
        <v>0.112</v>
      </c>
      <c r="G70" s="1">
        <v>3.8959999999999999</v>
      </c>
      <c r="H70" s="1">
        <v>0.44400000000000001</v>
      </c>
      <c r="I70" s="1">
        <v>3.14</v>
      </c>
      <c r="J70" s="1">
        <v>16.565999999999999</v>
      </c>
      <c r="K70" s="1">
        <v>22.376999999999999</v>
      </c>
      <c r="L70" s="1">
        <v>0.104</v>
      </c>
      <c r="M70" s="1">
        <v>4.3999999999999997E-2</v>
      </c>
      <c r="N70" s="1">
        <v>0.312</v>
      </c>
      <c r="P70">
        <f t="shared" si="91"/>
        <v>98.97699999999999</v>
      </c>
      <c r="W70" s="37">
        <v>12</v>
      </c>
      <c r="X70" s="37">
        <v>4</v>
      </c>
      <c r="Y70" s="15">
        <v>0</v>
      </c>
      <c r="AA70" s="14">
        <f t="shared" si="92"/>
        <v>1.9103262743307079</v>
      </c>
      <c r="AB70" s="14">
        <f t="shared" si="93"/>
        <v>3.0962824908341165E-3</v>
      </c>
      <c r="AC70" s="14">
        <f t="shared" si="94"/>
        <v>0.16873438973282287</v>
      </c>
      <c r="AD70" s="14">
        <f t="shared" si="95"/>
        <v>1.289978401437984E-2</v>
      </c>
      <c r="AE70" s="14">
        <f t="shared" si="96"/>
        <v>0</v>
      </c>
      <c r="AF70" s="14">
        <f t="shared" si="97"/>
        <v>9.6499181992119681E-2</v>
      </c>
      <c r="AG70" s="14">
        <f t="shared" si="98"/>
        <v>0.90750637544337909</v>
      </c>
      <c r="AH70" s="14">
        <f t="shared" si="99"/>
        <v>0.88104579006136274</v>
      </c>
      <c r="AI70" s="14">
        <f t="shared" si="100"/>
        <v>3.2369989660586537E-3</v>
      </c>
      <c r="AJ70" s="14">
        <f t="shared" si="101"/>
        <v>1.3006439478688194E-3</v>
      </c>
      <c r="AK70" s="14">
        <f t="shared" si="102"/>
        <v>2.2229270650646185E-2</v>
      </c>
      <c r="AL70" s="14">
        <f t="shared" si="103"/>
        <v>0</v>
      </c>
      <c r="AM70" s="14">
        <f t="shared" si="104"/>
        <v>4.0068749916301805</v>
      </c>
      <c r="AN70" s="14">
        <f t="shared" si="105"/>
        <v>0.90388580892061532</v>
      </c>
      <c r="AO70" s="11">
        <f t="shared" si="106"/>
        <v>0</v>
      </c>
      <c r="AQ70">
        <f t="shared" si="107"/>
        <v>51.981999999999999</v>
      </c>
      <c r="AR70">
        <f t="shared" si="108"/>
        <v>0.112</v>
      </c>
      <c r="AS70">
        <f t="shared" si="109"/>
        <v>3.8959999999999999</v>
      </c>
      <c r="AT70">
        <f t="shared" si="110"/>
        <v>0.44400000000000001</v>
      </c>
      <c r="AU70">
        <f t="shared" si="111"/>
        <v>0</v>
      </c>
      <c r="AV70">
        <f t="shared" si="112"/>
        <v>3.14</v>
      </c>
      <c r="AW70">
        <f t="shared" si="113"/>
        <v>16.565999999999999</v>
      </c>
      <c r="AX70">
        <f t="shared" si="114"/>
        <v>22.376999999999999</v>
      </c>
      <c r="AY70">
        <f t="shared" si="115"/>
        <v>0.104</v>
      </c>
      <c r="AZ70">
        <f t="shared" si="116"/>
        <v>4.3999999999999997E-2</v>
      </c>
      <c r="BA70">
        <f t="shared" si="117"/>
        <v>0.312</v>
      </c>
      <c r="BB70">
        <f t="shared" si="118"/>
        <v>0</v>
      </c>
      <c r="BC70">
        <f t="shared" si="119"/>
        <v>98.97699999999999</v>
      </c>
      <c r="BE70">
        <f t="shared" si="120"/>
        <v>0.8652130492676432</v>
      </c>
      <c r="BF70">
        <f t="shared" si="121"/>
        <v>1.4023489344652292E-3</v>
      </c>
      <c r="BG70">
        <f t="shared" si="122"/>
        <v>7.6422126324048656E-2</v>
      </c>
      <c r="BH70">
        <f t="shared" si="123"/>
        <v>5.8424896374761493E-3</v>
      </c>
      <c r="BI70">
        <f t="shared" si="124"/>
        <v>4.3705807026334843E-2</v>
      </c>
      <c r="BJ70">
        <f t="shared" si="125"/>
        <v>0</v>
      </c>
      <c r="BK70">
        <f t="shared" si="126"/>
        <v>0.41102212165421143</v>
      </c>
      <c r="BL70">
        <f t="shared" si="127"/>
        <v>0.39903775852660789</v>
      </c>
      <c r="BM70">
        <f t="shared" si="128"/>
        <v>1.4660813618768097E-3</v>
      </c>
      <c r="BN70">
        <f t="shared" si="129"/>
        <v>5.890795364479574E-4</v>
      </c>
      <c r="BO70">
        <f t="shared" si="130"/>
        <v>1.0067942477197885E-2</v>
      </c>
      <c r="BP70">
        <f t="shared" si="131"/>
        <v>0</v>
      </c>
      <c r="BQ70">
        <f t="shared" si="132"/>
        <v>1.81476880474631</v>
      </c>
      <c r="BR70">
        <f t="shared" si="133"/>
        <v>2.2079258697585495</v>
      </c>
    </row>
    <row r="71" spans="1:70" x14ac:dyDescent="0.15">
      <c r="A71" t="s">
        <v>191</v>
      </c>
      <c r="B71" t="s">
        <v>142</v>
      </c>
      <c r="C71">
        <v>524</v>
      </c>
      <c r="D71" s="27">
        <f t="shared" si="134"/>
        <v>949.80714080871826</v>
      </c>
      <c r="E71" s="1">
        <v>51.973999999999997</v>
      </c>
      <c r="F71" s="1">
        <v>0.16600000000000001</v>
      </c>
      <c r="G71" s="1">
        <v>3.9340000000000002</v>
      </c>
      <c r="H71" s="1">
        <v>0.42899999999999999</v>
      </c>
      <c r="I71" s="1">
        <v>3.1360000000000001</v>
      </c>
      <c r="J71" s="1">
        <v>16.602</v>
      </c>
      <c r="K71" s="1">
        <v>22.356999999999999</v>
      </c>
      <c r="L71" s="1">
        <v>0.153</v>
      </c>
      <c r="M71" s="1">
        <v>5.8999999999999997E-2</v>
      </c>
      <c r="N71" s="1">
        <v>0.28599999999999998</v>
      </c>
      <c r="P71">
        <f t="shared" si="91"/>
        <v>99.096000000000004</v>
      </c>
      <c r="W71" s="37">
        <v>12</v>
      </c>
      <c r="X71" s="37">
        <v>4</v>
      </c>
      <c r="Y71" s="15">
        <v>0</v>
      </c>
      <c r="AA71" s="14">
        <f t="shared" si="92"/>
        <v>1.9080235422252352</v>
      </c>
      <c r="AB71" s="14">
        <f t="shared" si="93"/>
        <v>4.5843066991570983E-3</v>
      </c>
      <c r="AC71" s="14">
        <f t="shared" si="94"/>
        <v>0.17020097174611604</v>
      </c>
      <c r="AD71" s="14">
        <f t="shared" si="95"/>
        <v>1.2450872438513619E-2</v>
      </c>
      <c r="AE71" s="14">
        <f t="shared" si="96"/>
        <v>0</v>
      </c>
      <c r="AF71" s="14">
        <f t="shared" si="97"/>
        <v>9.6274896561876891E-2</v>
      </c>
      <c r="AG71" s="14">
        <f t="shared" si="98"/>
        <v>0.90852202467186927</v>
      </c>
      <c r="AH71" s="14">
        <f t="shared" si="99"/>
        <v>0.8793325874370701</v>
      </c>
      <c r="AI71" s="14">
        <f t="shared" si="100"/>
        <v>4.7571152707266287E-3</v>
      </c>
      <c r="AJ71" s="14">
        <f t="shared" si="101"/>
        <v>1.7422111241748987E-3</v>
      </c>
      <c r="AK71" s="14">
        <f t="shared" si="102"/>
        <v>2.0355401617106087E-2</v>
      </c>
      <c r="AL71" s="14">
        <f t="shared" si="103"/>
        <v>0</v>
      </c>
      <c r="AM71" s="14">
        <f t="shared" si="104"/>
        <v>4.0062439297918457</v>
      </c>
      <c r="AN71" s="14">
        <f t="shared" si="105"/>
        <v>0.90418472178073039</v>
      </c>
      <c r="AO71" s="11">
        <f t="shared" si="106"/>
        <v>0</v>
      </c>
      <c r="AQ71">
        <f t="shared" si="107"/>
        <v>51.973999999999997</v>
      </c>
      <c r="AR71">
        <f t="shared" si="108"/>
        <v>0.16600000000000001</v>
      </c>
      <c r="AS71">
        <f t="shared" si="109"/>
        <v>3.9340000000000002</v>
      </c>
      <c r="AT71">
        <f t="shared" si="110"/>
        <v>0.42899999999999999</v>
      </c>
      <c r="AU71">
        <f t="shared" si="111"/>
        <v>0</v>
      </c>
      <c r="AV71">
        <f t="shared" si="112"/>
        <v>3.1360000000000001</v>
      </c>
      <c r="AW71">
        <f t="shared" si="113"/>
        <v>16.602</v>
      </c>
      <c r="AX71">
        <f t="shared" si="114"/>
        <v>22.356999999999999</v>
      </c>
      <c r="AY71">
        <f t="shared" si="115"/>
        <v>0.153</v>
      </c>
      <c r="AZ71">
        <f t="shared" si="116"/>
        <v>5.8999999999999997E-2</v>
      </c>
      <c r="BA71">
        <f t="shared" si="117"/>
        <v>0.28599999999999998</v>
      </c>
      <c r="BB71">
        <f t="shared" si="118"/>
        <v>0</v>
      </c>
      <c r="BC71">
        <f t="shared" si="119"/>
        <v>99.096000000000004</v>
      </c>
      <c r="BE71">
        <f t="shared" si="120"/>
        <v>0.86507989347536618</v>
      </c>
      <c r="BF71">
        <f t="shared" si="121"/>
        <v>2.0784814564395364E-3</v>
      </c>
      <c r="BG71">
        <f t="shared" si="122"/>
        <v>7.7167516673205191E-2</v>
      </c>
      <c r="BH71">
        <f t="shared" si="123"/>
        <v>5.6451082308046577E-3</v>
      </c>
      <c r="BI71">
        <f t="shared" si="124"/>
        <v>4.3650130839040145E-2</v>
      </c>
      <c r="BJ71">
        <f t="shared" si="125"/>
        <v>0</v>
      </c>
      <c r="BK71">
        <f t="shared" si="126"/>
        <v>0.41191532438145712</v>
      </c>
      <c r="BL71">
        <f t="shared" si="127"/>
        <v>0.39868110861059891</v>
      </c>
      <c r="BM71">
        <f t="shared" si="128"/>
        <v>2.1568312342995373E-3</v>
      </c>
      <c r="BN71">
        <f t="shared" si="129"/>
        <v>7.8990210569157928E-4</v>
      </c>
      <c r="BO71">
        <f t="shared" si="130"/>
        <v>9.2289472707647261E-3</v>
      </c>
      <c r="BP71">
        <f t="shared" si="131"/>
        <v>0</v>
      </c>
      <c r="BQ71">
        <f t="shared" si="132"/>
        <v>1.8163932442776676</v>
      </c>
      <c r="BR71">
        <f t="shared" si="133"/>
        <v>2.2056038484028964</v>
      </c>
    </row>
    <row r="72" spans="1:70" x14ac:dyDescent="0.15">
      <c r="A72" t="s">
        <v>191</v>
      </c>
      <c r="B72" t="s">
        <v>143</v>
      </c>
      <c r="C72">
        <v>525</v>
      </c>
      <c r="D72" s="27">
        <f t="shared" si="134"/>
        <v>963.98336679093791</v>
      </c>
      <c r="E72" s="1">
        <v>51.997999999999998</v>
      </c>
      <c r="F72" s="1">
        <v>0.17</v>
      </c>
      <c r="G72" s="1">
        <v>4.0919999999999996</v>
      </c>
      <c r="H72" s="1">
        <v>0.50700000000000001</v>
      </c>
      <c r="I72" s="1">
        <v>3.2429999999999999</v>
      </c>
      <c r="J72" s="1">
        <v>16.754999999999999</v>
      </c>
      <c r="K72" s="1">
        <v>22.265000000000001</v>
      </c>
      <c r="L72" s="1">
        <v>0.157</v>
      </c>
      <c r="M72" s="1">
        <v>4.9000000000000002E-2</v>
      </c>
      <c r="N72" s="1">
        <v>0.32300000000000001</v>
      </c>
      <c r="P72">
        <f t="shared" ref="P72:P99" si="135">SUM(E72:O72)</f>
        <v>99.558999999999997</v>
      </c>
      <c r="W72" s="37">
        <v>12</v>
      </c>
      <c r="X72" s="37">
        <v>4</v>
      </c>
      <c r="Y72" s="15">
        <v>0</v>
      </c>
      <c r="AA72" s="14">
        <f t="shared" ref="AA72:AA99" si="136">IFERROR(BE72*$BR72,"NA")</f>
        <v>1.9010415084117964</v>
      </c>
      <c r="AB72" s="14">
        <f t="shared" ref="AB72:AB99" si="137">IFERROR(BF72*$BR72,"NA")</f>
        <v>4.6754333620922057E-3</v>
      </c>
      <c r="AC72" s="14">
        <f t="shared" ref="AC72:AC99" si="138">IFERROR(BG72*$BR72,"NA")</f>
        <v>0.17630745556388147</v>
      </c>
      <c r="AD72" s="14">
        <f t="shared" ref="AD72:AD99" si="139">IFERROR(BH72*$BR72,"NA")</f>
        <v>1.4654055226133765E-2</v>
      </c>
      <c r="AE72" s="14">
        <f t="shared" ref="AE72:AE99" si="140">IFERROR(IF(OR($Y72="spinel", $Y72="Spinel", $Y72="SPINEL"),((BI72+BJ72)*BR72-AF72),BJ72*$BR72),"NA")</f>
        <v>0</v>
      </c>
      <c r="AF72" s="14">
        <f t="shared" ref="AF72:AF99" si="141">IFERROR(IF(OR($Y72="spinel", $Y72="Spinel", $Y72="SPINEL"),(1-AG72-AH72-AI72-AJ72),BI72*$BR72),"NA")</f>
        <v>9.9149682628415864E-2</v>
      </c>
      <c r="AG72" s="14">
        <f t="shared" ref="AG72:AG99" si="142">IFERROR(BK72*$BR72,"NA")</f>
        <v>0.91311789864817328</v>
      </c>
      <c r="AH72" s="14">
        <f t="shared" ref="AH72:AH99" si="143">IFERROR(BL72*$BR72,"NA")</f>
        <v>0.87210688235404288</v>
      </c>
      <c r="AI72" s="14">
        <f t="shared" ref="AI72:AI99" si="144">IFERROR(BM72*$BR72,"NA")</f>
        <v>4.861376638856431E-3</v>
      </c>
      <c r="AJ72" s="14">
        <f t="shared" ref="AJ72:AJ99" si="145">IFERROR(BN72*$BR72,"NA")</f>
        <v>1.4409609906448145E-3</v>
      </c>
      <c r="AK72" s="14">
        <f t="shared" ref="AK72:AK99" si="146">IFERROR(BO72*$BR72,"NA")</f>
        <v>2.2894098014131472E-2</v>
      </c>
      <c r="AL72" s="14">
        <f t="shared" ref="AL72:AL99" si="147">IFERROR(BP72*$BR72,"NA")</f>
        <v>0</v>
      </c>
      <c r="AM72" s="14">
        <f t="shared" ref="AM72:AM99" si="148">IFERROR(SUM(AA72:AL72),"NA")</f>
        <v>4.0102493518381683</v>
      </c>
      <c r="AN72" s="14">
        <f t="shared" ref="AN72:AN99" si="149">IFERROR(AG72/(AG72+AF72),"NA")</f>
        <v>0.9020519036049971</v>
      </c>
      <c r="AO72" s="11">
        <f t="shared" ref="AO72:AO99" si="150">IFERROR(AE72/(AE72+AF72),"NA")</f>
        <v>0</v>
      </c>
      <c r="AQ72">
        <f t="shared" ref="AQ72:AQ99" si="151">E72</f>
        <v>51.997999999999998</v>
      </c>
      <c r="AR72">
        <f t="shared" ref="AR72:AR99" si="152">F72</f>
        <v>0.17</v>
      </c>
      <c r="AS72">
        <f t="shared" ref="AS72:AS99" si="153">G72</f>
        <v>4.0919999999999996</v>
      </c>
      <c r="AT72">
        <f t="shared" ref="AT72:AT99" si="154">H72</f>
        <v>0.50700000000000001</v>
      </c>
      <c r="AU72">
        <f t="shared" ref="AU72:AU99" si="155">BJ72*AU$1/2</f>
        <v>0</v>
      </c>
      <c r="AV72">
        <f t="shared" ref="AV72:AV99" si="156">BI72*AV$1</f>
        <v>3.2429999999999999</v>
      </c>
      <c r="AW72">
        <f t="shared" ref="AW72:AW99" si="157">J72</f>
        <v>16.754999999999999</v>
      </c>
      <c r="AX72">
        <f t="shared" ref="AX72:AX99" si="158">K72</f>
        <v>22.265000000000001</v>
      </c>
      <c r="AY72">
        <f t="shared" ref="AY72:AY99" si="159">L72</f>
        <v>0.157</v>
      </c>
      <c r="AZ72">
        <f t="shared" ref="AZ72:AZ99" si="160">M72</f>
        <v>4.9000000000000002E-2</v>
      </c>
      <c r="BA72">
        <f t="shared" ref="BA72:BA99" si="161">N72</f>
        <v>0.32300000000000001</v>
      </c>
      <c r="BB72">
        <f t="shared" ref="BB72:BB99" si="162">O72</f>
        <v>0</v>
      </c>
      <c r="BC72">
        <f t="shared" ref="BC72:BC99" si="163">SUM(AQ72:BB72)</f>
        <v>99.558999999999997</v>
      </c>
      <c r="BE72">
        <f t="shared" ref="BE72:BE99" si="164">E72/AQ$1</f>
        <v>0.86547936085219701</v>
      </c>
      <c r="BF72">
        <f t="shared" ref="BF72:BF99" si="165">F72/AR$1</f>
        <v>2.1285653469561515E-3</v>
      </c>
      <c r="BG72">
        <f t="shared" ref="BG72:BG99" si="166">G72/AS$1*2</f>
        <v>8.0266771282856017E-2</v>
      </c>
      <c r="BH72">
        <f t="shared" ref="BH72:BH99" si="167">H72/AT$1*2</f>
        <v>6.6714915454964135E-3</v>
      </c>
      <c r="BI72">
        <f t="shared" ref="BI72:BI99" si="168">IF(OR($Y72="spinel", $Y72="Spinel", $Y72="SPINEL"),I72/AV$1,I72/AV$1*(1-$Y72))</f>
        <v>4.5139468849173213E-2</v>
      </c>
      <c r="BJ72">
        <f t="shared" ref="BJ72:BJ99" si="169">IF(OR($Y72="spinel", $Y72="Spinel", $Y72="SPINEL"),0,I72/AV$1*$Y72)</f>
        <v>0</v>
      </c>
      <c r="BK72">
        <f t="shared" ref="BK72:BK99" si="170">J72/AW$1</f>
        <v>0.41571143597225113</v>
      </c>
      <c r="BL72">
        <f t="shared" ref="BL72:BL99" si="171">K72/AX$1</f>
        <v>0.3970405189969578</v>
      </c>
      <c r="BM72">
        <f t="shared" ref="BM72:BM99" si="172">L72/AY$1</f>
        <v>2.213218978987107E-3</v>
      </c>
      <c r="BN72">
        <f t="shared" ref="BN72:BN99" si="173">M72/AZ$1</f>
        <v>6.5602039286249806E-4</v>
      </c>
      <c r="BO72">
        <f t="shared" ref="BO72:BO99" si="174">N72/BA$1*2</f>
        <v>1.0422901987611912E-2</v>
      </c>
      <c r="BP72">
        <f t="shared" ref="BP72:BP99" si="175">O72/BB$1*2</f>
        <v>0</v>
      </c>
      <c r="BQ72">
        <f t="shared" ref="BQ72:BQ99" si="176">SUM(BE72:BP72)</f>
        <v>1.8257297542053494</v>
      </c>
      <c r="BR72">
        <f t="shared" ref="BR72:BR99" si="177">IFERROR(IF(OR($V72="Total",$V72="total", $V72="TOTAL"),$X72/$BQ72,W72/(BE72*4+BF72*4+BG72*3+BH72*3+BI72*2+BJ72*3+BK72*2+BL72*2+BM72*2+BN72*2+BO72+BP72)),"NA")</f>
        <v>2.1965185935109184</v>
      </c>
    </row>
    <row r="73" spans="1:70" x14ac:dyDescent="0.15">
      <c r="A73" t="s">
        <v>191</v>
      </c>
      <c r="B73" t="s">
        <v>144</v>
      </c>
      <c r="C73">
        <v>526</v>
      </c>
      <c r="D73" s="27">
        <f t="shared" si="134"/>
        <v>978.15959277315756</v>
      </c>
      <c r="E73" s="1">
        <v>51.856000000000002</v>
      </c>
      <c r="F73" s="1">
        <v>0.14799999999999999</v>
      </c>
      <c r="G73" s="1">
        <v>4.1900000000000004</v>
      </c>
      <c r="H73" s="1">
        <v>0.51900000000000002</v>
      </c>
      <c r="I73" s="1">
        <v>3.3170000000000002</v>
      </c>
      <c r="J73" s="1">
        <v>16.498999999999999</v>
      </c>
      <c r="K73" s="1">
        <v>22.053999999999998</v>
      </c>
      <c r="L73" s="1">
        <v>9.6000000000000002E-2</v>
      </c>
      <c r="M73" s="1">
        <v>8.5999999999999993E-2</v>
      </c>
      <c r="N73" s="1">
        <v>0.30299999999999999</v>
      </c>
      <c r="P73">
        <f t="shared" si="135"/>
        <v>99.067999999999998</v>
      </c>
      <c r="W73" s="37">
        <v>12</v>
      </c>
      <c r="X73" s="37">
        <v>4</v>
      </c>
      <c r="Y73" s="15">
        <v>0</v>
      </c>
      <c r="AA73" s="14">
        <f t="shared" si="136"/>
        <v>1.9041656949401773</v>
      </c>
      <c r="AB73" s="14">
        <f t="shared" si="137"/>
        <v>4.0882310147577032E-3</v>
      </c>
      <c r="AC73" s="14">
        <f t="shared" si="138"/>
        <v>0.18132172367028357</v>
      </c>
      <c r="AD73" s="14">
        <f t="shared" si="139"/>
        <v>1.5066694609939443E-2</v>
      </c>
      <c r="AE73" s="14">
        <f t="shared" si="140"/>
        <v>0</v>
      </c>
      <c r="AF73" s="14">
        <f t="shared" si="141"/>
        <v>0.10185693752860239</v>
      </c>
      <c r="AG73" s="14">
        <f t="shared" si="142"/>
        <v>0.90311032871743224</v>
      </c>
      <c r="AH73" s="14">
        <f t="shared" si="143"/>
        <v>0.867631173728871</v>
      </c>
      <c r="AI73" s="14">
        <f t="shared" si="144"/>
        <v>2.9855999406066852E-3</v>
      </c>
      <c r="AJ73" s="14">
        <f t="shared" si="145"/>
        <v>2.540126575328123E-3</v>
      </c>
      <c r="AK73" s="14">
        <f t="shared" si="146"/>
        <v>2.1570708357910976E-2</v>
      </c>
      <c r="AL73" s="14">
        <f t="shared" si="147"/>
        <v>0</v>
      </c>
      <c r="AM73" s="14">
        <f t="shared" si="148"/>
        <v>4.0043372190839097</v>
      </c>
      <c r="AN73" s="14">
        <f t="shared" si="149"/>
        <v>0.89864651223011471</v>
      </c>
      <c r="AO73" s="11">
        <f t="shared" si="150"/>
        <v>0</v>
      </c>
      <c r="AQ73">
        <f t="shared" si="151"/>
        <v>51.856000000000002</v>
      </c>
      <c r="AR73">
        <f t="shared" si="152"/>
        <v>0.14799999999999999</v>
      </c>
      <c r="AS73">
        <f t="shared" si="153"/>
        <v>4.1900000000000004</v>
      </c>
      <c r="AT73">
        <f t="shared" si="154"/>
        <v>0.51900000000000002</v>
      </c>
      <c r="AU73">
        <f t="shared" si="155"/>
        <v>0</v>
      </c>
      <c r="AV73">
        <f t="shared" si="156"/>
        <v>3.3170000000000002</v>
      </c>
      <c r="AW73">
        <f t="shared" si="157"/>
        <v>16.498999999999999</v>
      </c>
      <c r="AX73">
        <f t="shared" si="158"/>
        <v>22.053999999999998</v>
      </c>
      <c r="AY73">
        <f t="shared" si="159"/>
        <v>9.6000000000000002E-2</v>
      </c>
      <c r="AZ73">
        <f t="shared" si="160"/>
        <v>8.5999999999999993E-2</v>
      </c>
      <c r="BA73">
        <f t="shared" si="161"/>
        <v>0.30299999999999999</v>
      </c>
      <c r="BB73">
        <f t="shared" si="162"/>
        <v>0</v>
      </c>
      <c r="BC73">
        <f t="shared" si="163"/>
        <v>99.067999999999998</v>
      </c>
      <c r="BE73">
        <f t="shared" si="164"/>
        <v>0.863115845539281</v>
      </c>
      <c r="BF73">
        <f t="shared" si="165"/>
        <v>1.8531039491147671E-3</v>
      </c>
      <c r="BG73">
        <f t="shared" si="166"/>
        <v>8.2189093762259718E-2</v>
      </c>
      <c r="BH73">
        <f t="shared" si="167"/>
        <v>6.8293966708336071E-3</v>
      </c>
      <c r="BI73">
        <f t="shared" si="168"/>
        <v>4.6169478314125052E-2</v>
      </c>
      <c r="BJ73">
        <f t="shared" si="169"/>
        <v>0</v>
      </c>
      <c r="BK73">
        <f t="shared" si="170"/>
        <v>0.40935977213405977</v>
      </c>
      <c r="BL73">
        <f t="shared" si="171"/>
        <v>0.39327786238306339</v>
      </c>
      <c r="BM73">
        <f t="shared" si="172"/>
        <v>1.3533058725016705E-3</v>
      </c>
      <c r="BN73">
        <f t="shared" si="173"/>
        <v>1.1513827303300985E-3</v>
      </c>
      <c r="BO73">
        <f t="shared" si="174"/>
        <v>9.7775210595864061E-3</v>
      </c>
      <c r="BP73">
        <f t="shared" si="175"/>
        <v>0</v>
      </c>
      <c r="BQ73">
        <f t="shared" si="176"/>
        <v>1.8150767624151556</v>
      </c>
      <c r="BR73">
        <f t="shared" si="177"/>
        <v>2.2061530961124238</v>
      </c>
    </row>
    <row r="74" spans="1:70" x14ac:dyDescent="0.15">
      <c r="A74" t="s">
        <v>191</v>
      </c>
      <c r="B74" t="s">
        <v>145</v>
      </c>
      <c r="C74">
        <v>527</v>
      </c>
      <c r="D74" s="27">
        <f t="shared" si="134"/>
        <v>992.3358187553772</v>
      </c>
      <c r="E74" s="1">
        <v>51.536000000000001</v>
      </c>
      <c r="F74" s="1">
        <v>0.17899999999999999</v>
      </c>
      <c r="G74" s="1">
        <v>4.4029999999999996</v>
      </c>
      <c r="H74" s="1">
        <v>0.621</v>
      </c>
      <c r="I74" s="1">
        <v>3.2679999999999998</v>
      </c>
      <c r="J74" s="1">
        <v>16.507999999999999</v>
      </c>
      <c r="K74" s="1">
        <v>21.981000000000002</v>
      </c>
      <c r="L74" s="1">
        <v>5.1999999999999998E-2</v>
      </c>
      <c r="M74" s="1">
        <v>6.8000000000000005E-2</v>
      </c>
      <c r="N74" s="1">
        <v>0.34</v>
      </c>
      <c r="P74">
        <f t="shared" si="135"/>
        <v>98.956000000000017</v>
      </c>
      <c r="W74" s="37">
        <v>12</v>
      </c>
      <c r="X74" s="37">
        <v>4</v>
      </c>
      <c r="Y74" s="15">
        <v>0</v>
      </c>
      <c r="AA74" s="14">
        <f t="shared" si="136"/>
        <v>1.8949378018345897</v>
      </c>
      <c r="AB74" s="14">
        <f t="shared" si="137"/>
        <v>4.9511407578437059E-3</v>
      </c>
      <c r="AC74" s="14">
        <f t="shared" si="138"/>
        <v>0.19079326075878783</v>
      </c>
      <c r="AD74" s="14">
        <f t="shared" si="139"/>
        <v>1.8051810128838386E-2</v>
      </c>
      <c r="AE74" s="14">
        <f t="shared" si="140"/>
        <v>0</v>
      </c>
      <c r="AF74" s="14">
        <f t="shared" si="141"/>
        <v>0.10048603723485845</v>
      </c>
      <c r="AG74" s="14">
        <f t="shared" si="142"/>
        <v>0.904807466936422</v>
      </c>
      <c r="AH74" s="14">
        <f t="shared" si="143"/>
        <v>0.86591198905224698</v>
      </c>
      <c r="AI74" s="14">
        <f t="shared" si="144"/>
        <v>1.6193556953448564E-3</v>
      </c>
      <c r="AJ74" s="14">
        <f t="shared" si="145"/>
        <v>2.0111494692004661E-3</v>
      </c>
      <c r="AK74" s="14">
        <f t="shared" si="146"/>
        <v>2.4237020191241951E-2</v>
      </c>
      <c r="AL74" s="14">
        <f t="shared" si="147"/>
        <v>0</v>
      </c>
      <c r="AM74" s="14">
        <f t="shared" si="148"/>
        <v>4.0078070320593744</v>
      </c>
      <c r="AN74" s="14">
        <f t="shared" si="149"/>
        <v>0.90004308511105446</v>
      </c>
      <c r="AO74" s="11">
        <f t="shared" si="150"/>
        <v>0</v>
      </c>
      <c r="AQ74">
        <f t="shared" si="151"/>
        <v>51.536000000000001</v>
      </c>
      <c r="AR74">
        <f t="shared" si="152"/>
        <v>0.17899999999999999</v>
      </c>
      <c r="AS74">
        <f t="shared" si="153"/>
        <v>4.4029999999999996</v>
      </c>
      <c r="AT74">
        <f t="shared" si="154"/>
        <v>0.621</v>
      </c>
      <c r="AU74">
        <f t="shared" si="155"/>
        <v>0</v>
      </c>
      <c r="AV74">
        <f t="shared" si="156"/>
        <v>3.2679999999999998</v>
      </c>
      <c r="AW74">
        <f t="shared" si="157"/>
        <v>16.507999999999999</v>
      </c>
      <c r="AX74">
        <f t="shared" si="158"/>
        <v>21.981000000000002</v>
      </c>
      <c r="AY74">
        <f t="shared" si="159"/>
        <v>5.1999999999999998E-2</v>
      </c>
      <c r="AZ74">
        <f t="shared" si="160"/>
        <v>6.8000000000000005E-2</v>
      </c>
      <c r="BA74">
        <f t="shared" si="161"/>
        <v>0.34</v>
      </c>
      <c r="BB74">
        <f t="shared" si="162"/>
        <v>0</v>
      </c>
      <c r="BC74">
        <f t="shared" si="163"/>
        <v>98.956000000000017</v>
      </c>
      <c r="BE74">
        <f t="shared" si="164"/>
        <v>0.8577896138482024</v>
      </c>
      <c r="BF74">
        <f t="shared" si="165"/>
        <v>2.2412541006185359E-3</v>
      </c>
      <c r="BG74">
        <f t="shared" si="166"/>
        <v>8.6367202824637113E-2</v>
      </c>
      <c r="BH74">
        <f t="shared" si="167"/>
        <v>8.1715902361997501E-3</v>
      </c>
      <c r="BI74">
        <f t="shared" si="168"/>
        <v>4.5487445019765045E-2</v>
      </c>
      <c r="BJ74">
        <f t="shared" si="169"/>
        <v>0</v>
      </c>
      <c r="BK74">
        <f t="shared" si="170"/>
        <v>0.4095830728158712</v>
      </c>
      <c r="BL74">
        <f t="shared" si="171"/>
        <v>0.39197609018963081</v>
      </c>
      <c r="BM74">
        <f t="shared" si="172"/>
        <v>7.3304068093840485E-4</v>
      </c>
      <c r="BN74">
        <f t="shared" si="173"/>
        <v>9.1039564723775248E-4</v>
      </c>
      <c r="BO74">
        <f t="shared" si="174"/>
        <v>1.0971475776433592E-2</v>
      </c>
      <c r="BP74">
        <f t="shared" si="175"/>
        <v>0</v>
      </c>
      <c r="BQ74">
        <f t="shared" si="176"/>
        <v>1.8142311811395346</v>
      </c>
      <c r="BR74">
        <f t="shared" si="177"/>
        <v>2.2090938981337733</v>
      </c>
    </row>
    <row r="75" spans="1:70" x14ac:dyDescent="0.15">
      <c r="A75" t="s">
        <v>191</v>
      </c>
      <c r="B75" t="s">
        <v>146</v>
      </c>
      <c r="C75">
        <v>528</v>
      </c>
      <c r="D75" s="27">
        <f t="shared" si="134"/>
        <v>1006.512044737597</v>
      </c>
      <c r="E75" s="1">
        <v>51.353000000000002</v>
      </c>
      <c r="F75" s="1">
        <v>0.20100000000000001</v>
      </c>
      <c r="G75" s="1">
        <v>4.4909999999999997</v>
      </c>
      <c r="H75" s="1">
        <v>0.59599999999999997</v>
      </c>
      <c r="I75" s="1">
        <v>3.2759999999999998</v>
      </c>
      <c r="J75" s="1">
        <v>16.584</v>
      </c>
      <c r="K75" s="1">
        <v>22.082999999999998</v>
      </c>
      <c r="L75" s="1">
        <v>0.124</v>
      </c>
      <c r="M75" s="1">
        <v>3.5000000000000003E-2</v>
      </c>
      <c r="N75" s="1">
        <v>0.33300000000000002</v>
      </c>
      <c r="P75">
        <f t="shared" si="135"/>
        <v>99.075999999999993</v>
      </c>
      <c r="W75" s="37">
        <v>12</v>
      </c>
      <c r="X75" s="37">
        <v>4</v>
      </c>
      <c r="Y75" s="15">
        <v>0</v>
      </c>
      <c r="AA75" s="14">
        <f t="shared" si="136"/>
        <v>1.8876315068740359</v>
      </c>
      <c r="AB75" s="14">
        <f t="shared" si="137"/>
        <v>5.557960365341205E-3</v>
      </c>
      <c r="AC75" s="14">
        <f t="shared" si="138"/>
        <v>0.1945470033960921</v>
      </c>
      <c r="AD75" s="14">
        <f t="shared" si="139"/>
        <v>1.7319787618447727E-2</v>
      </c>
      <c r="AE75" s="14">
        <f t="shared" si="140"/>
        <v>0</v>
      </c>
      <c r="AF75" s="14">
        <f t="shared" si="141"/>
        <v>0.10070121504799952</v>
      </c>
      <c r="AG75" s="14">
        <f t="shared" si="142"/>
        <v>0.90869502552439629</v>
      </c>
      <c r="AH75" s="14">
        <f t="shared" si="143"/>
        <v>0.86966406408347585</v>
      </c>
      <c r="AI75" s="14">
        <f t="shared" si="144"/>
        <v>3.8603594081033313E-3</v>
      </c>
      <c r="AJ75" s="14">
        <f t="shared" si="145"/>
        <v>1.0348338495200669E-3</v>
      </c>
      <c r="AK75" s="14">
        <f t="shared" si="146"/>
        <v>2.3730762171881081E-2</v>
      </c>
      <c r="AL75" s="14">
        <f t="shared" si="147"/>
        <v>0</v>
      </c>
      <c r="AM75" s="14">
        <f t="shared" si="148"/>
        <v>4.0127425183392926</v>
      </c>
      <c r="AN75" s="14">
        <f t="shared" si="149"/>
        <v>0.90023618971386787</v>
      </c>
      <c r="AO75" s="11">
        <f t="shared" si="150"/>
        <v>0</v>
      </c>
      <c r="AQ75">
        <f t="shared" si="151"/>
        <v>51.353000000000002</v>
      </c>
      <c r="AR75">
        <f t="shared" si="152"/>
        <v>0.20100000000000001</v>
      </c>
      <c r="AS75">
        <f t="shared" si="153"/>
        <v>4.4909999999999997</v>
      </c>
      <c r="AT75">
        <f t="shared" si="154"/>
        <v>0.59599999999999997</v>
      </c>
      <c r="AU75">
        <f t="shared" si="155"/>
        <v>0</v>
      </c>
      <c r="AV75">
        <f t="shared" si="156"/>
        <v>3.2759999999999998</v>
      </c>
      <c r="AW75">
        <f t="shared" si="157"/>
        <v>16.584</v>
      </c>
      <c r="AX75">
        <f t="shared" si="158"/>
        <v>22.082999999999998</v>
      </c>
      <c r="AY75">
        <f t="shared" si="159"/>
        <v>0.124</v>
      </c>
      <c r="AZ75">
        <f t="shared" si="160"/>
        <v>3.5000000000000003E-2</v>
      </c>
      <c r="BA75">
        <f t="shared" si="161"/>
        <v>0.33300000000000002</v>
      </c>
      <c r="BB75">
        <f t="shared" si="162"/>
        <v>0</v>
      </c>
      <c r="BC75">
        <f t="shared" si="163"/>
        <v>99.075999999999993</v>
      </c>
      <c r="BE75">
        <f t="shared" si="164"/>
        <v>0.85474367509986693</v>
      </c>
      <c r="BF75">
        <f t="shared" si="165"/>
        <v>2.5167154984599206E-3</v>
      </c>
      <c r="BG75">
        <f t="shared" si="166"/>
        <v>8.8093369948999606E-2</v>
      </c>
      <c r="BH75">
        <f t="shared" si="167"/>
        <v>7.8426212250805958E-3</v>
      </c>
      <c r="BI75">
        <f t="shared" si="168"/>
        <v>4.5598797394354434E-2</v>
      </c>
      <c r="BJ75">
        <f t="shared" si="169"/>
        <v>0</v>
      </c>
      <c r="BK75">
        <f t="shared" si="170"/>
        <v>0.41146872301783427</v>
      </c>
      <c r="BL75">
        <f t="shared" si="171"/>
        <v>0.39379500476127638</v>
      </c>
      <c r="BM75">
        <f t="shared" si="172"/>
        <v>1.7480200853146578E-3</v>
      </c>
      <c r="BN75">
        <f t="shared" si="173"/>
        <v>4.6858599490178437E-4</v>
      </c>
      <c r="BO75">
        <f t="shared" si="174"/>
        <v>1.0745592451624666E-2</v>
      </c>
      <c r="BP75">
        <f t="shared" si="175"/>
        <v>0</v>
      </c>
      <c r="BQ75">
        <f t="shared" si="176"/>
        <v>1.8170211054777132</v>
      </c>
      <c r="BR75">
        <f t="shared" si="177"/>
        <v>2.2084182215837842</v>
      </c>
    </row>
    <row r="76" spans="1:70" s="27" customFormat="1" x14ac:dyDescent="0.15">
      <c r="A76" s="27" t="s">
        <v>191</v>
      </c>
      <c r="B76" s="27" t="s">
        <v>147</v>
      </c>
      <c r="C76" s="27">
        <v>529</v>
      </c>
      <c r="D76" s="27">
        <f t="shared" si="134"/>
        <v>1020.6882707198166</v>
      </c>
      <c r="E76" s="28">
        <v>51.012999999999998</v>
      </c>
      <c r="F76" s="28">
        <v>0.20699999999999999</v>
      </c>
      <c r="G76" s="28">
        <v>4.6920000000000002</v>
      </c>
      <c r="H76" s="28">
        <v>0.63300000000000001</v>
      </c>
      <c r="I76" s="28">
        <v>3.2509999999999999</v>
      </c>
      <c r="J76" s="28">
        <v>16.347999999999999</v>
      </c>
      <c r="K76" s="28">
        <v>22.039000000000001</v>
      </c>
      <c r="L76" s="28">
        <v>4.8000000000000001E-2</v>
      </c>
      <c r="M76" s="28">
        <v>4.3999999999999997E-2</v>
      </c>
      <c r="N76" s="28">
        <v>0.308</v>
      </c>
      <c r="O76" s="28"/>
      <c r="P76" s="27">
        <f t="shared" si="135"/>
        <v>98.583000000000013</v>
      </c>
      <c r="R76" s="28"/>
      <c r="S76" s="28"/>
      <c r="T76" s="28"/>
      <c r="V76" s="28"/>
      <c r="W76" s="29">
        <v>12</v>
      </c>
      <c r="X76" s="29">
        <v>4</v>
      </c>
      <c r="Y76" s="15">
        <v>0</v>
      </c>
      <c r="AA76" s="30">
        <f t="shared" si="136"/>
        <v>1.8840558222831436</v>
      </c>
      <c r="AB76" s="30">
        <f t="shared" si="137"/>
        <v>5.7511042140719415E-3</v>
      </c>
      <c r="AC76" s="30">
        <f t="shared" si="138"/>
        <v>0.20422128195993688</v>
      </c>
      <c r="AD76" s="30">
        <f t="shared" si="139"/>
        <v>1.8482534112748781E-2</v>
      </c>
      <c r="AE76" s="30">
        <f t="shared" si="140"/>
        <v>0</v>
      </c>
      <c r="AF76" s="30">
        <f t="shared" si="141"/>
        <v>0.10040822530018999</v>
      </c>
      <c r="AG76" s="30">
        <f t="shared" si="142"/>
        <v>0.90002587344189555</v>
      </c>
      <c r="AH76" s="30">
        <f t="shared" si="143"/>
        <v>0.87206095283356699</v>
      </c>
      <c r="AI76" s="30">
        <f t="shared" si="144"/>
        <v>1.5014428166318179E-3</v>
      </c>
      <c r="AJ76" s="30">
        <f t="shared" si="145"/>
        <v>1.3071239198712559E-3</v>
      </c>
      <c r="AK76" s="30">
        <f t="shared" si="146"/>
        <v>2.2053609168769316E-2</v>
      </c>
      <c r="AL76" s="30">
        <f t="shared" si="147"/>
        <v>0</v>
      </c>
      <c r="AM76" s="30">
        <f t="shared" si="148"/>
        <v>4.0098679700508262</v>
      </c>
      <c r="AN76" s="30">
        <f t="shared" si="149"/>
        <v>0.8996353428712196</v>
      </c>
      <c r="AO76" s="31">
        <f t="shared" si="150"/>
        <v>0</v>
      </c>
      <c r="AQ76" s="27">
        <f t="shared" si="151"/>
        <v>51.012999999999998</v>
      </c>
      <c r="AR76" s="27">
        <f t="shared" si="152"/>
        <v>0.20699999999999999</v>
      </c>
      <c r="AS76" s="27">
        <f t="shared" si="153"/>
        <v>4.6920000000000002</v>
      </c>
      <c r="AT76" s="27">
        <f t="shared" si="154"/>
        <v>0.63300000000000001</v>
      </c>
      <c r="AU76" s="27">
        <f t="shared" si="155"/>
        <v>0</v>
      </c>
      <c r="AV76" s="27">
        <f t="shared" si="156"/>
        <v>3.2510000000000003</v>
      </c>
      <c r="AW76" s="27">
        <f t="shared" si="157"/>
        <v>16.347999999999999</v>
      </c>
      <c r="AX76" s="27">
        <f t="shared" si="158"/>
        <v>22.039000000000001</v>
      </c>
      <c r="AY76" s="27">
        <f t="shared" si="159"/>
        <v>4.8000000000000001E-2</v>
      </c>
      <c r="AZ76" s="27">
        <f t="shared" si="160"/>
        <v>4.3999999999999997E-2</v>
      </c>
      <c r="BA76" s="27">
        <f t="shared" si="161"/>
        <v>0.308</v>
      </c>
      <c r="BB76" s="27">
        <f t="shared" si="162"/>
        <v>0</v>
      </c>
      <c r="BC76" s="27">
        <f t="shared" si="163"/>
        <v>98.583000000000013</v>
      </c>
      <c r="BE76" s="27">
        <f t="shared" si="164"/>
        <v>0.8490845539280959</v>
      </c>
      <c r="BF76" s="27">
        <f t="shared" si="165"/>
        <v>2.591841334234843E-3</v>
      </c>
      <c r="BG76" s="27">
        <f t="shared" si="166"/>
        <v>9.2036092585327592E-2</v>
      </c>
      <c r="BH76" s="27">
        <f t="shared" si="167"/>
        <v>8.329495361536942E-3</v>
      </c>
      <c r="BI76" s="27">
        <f t="shared" si="168"/>
        <v>4.5250821223762602E-2</v>
      </c>
      <c r="BJ76" s="27">
        <f t="shared" si="169"/>
        <v>0</v>
      </c>
      <c r="BK76" s="27">
        <f t="shared" si="170"/>
        <v>0.40561328291700161</v>
      </c>
      <c r="BL76" s="27">
        <f t="shared" si="171"/>
        <v>0.39301037494605673</v>
      </c>
      <c r="BM76" s="27">
        <f t="shared" si="172"/>
        <v>6.7665293625083524E-4</v>
      </c>
      <c r="BN76" s="27">
        <f t="shared" si="173"/>
        <v>5.890795364479574E-4</v>
      </c>
      <c r="BO76" s="27">
        <f t="shared" si="174"/>
        <v>9.938866291592784E-3</v>
      </c>
      <c r="BP76" s="27">
        <f t="shared" si="175"/>
        <v>0</v>
      </c>
      <c r="BQ76" s="27">
        <f t="shared" si="176"/>
        <v>1.8071210610603077</v>
      </c>
      <c r="BR76" s="27">
        <f t="shared" si="177"/>
        <v>2.2189260345945399</v>
      </c>
    </row>
    <row r="77" spans="1:70" s="27" customFormat="1" x14ac:dyDescent="0.15">
      <c r="A77" s="27" t="s">
        <v>191</v>
      </c>
      <c r="B77" s="27" t="s">
        <v>148</v>
      </c>
      <c r="C77" s="27">
        <v>530</v>
      </c>
      <c r="D77" s="27">
        <f t="shared" si="134"/>
        <v>1034.8644967020364</v>
      </c>
      <c r="E77" s="28">
        <v>51.441000000000003</v>
      </c>
      <c r="F77" s="28">
        <v>0.159</v>
      </c>
      <c r="G77" s="28">
        <v>4.22</v>
      </c>
      <c r="H77" s="28">
        <v>0.497</v>
      </c>
      <c r="I77" s="28">
        <v>3.206</v>
      </c>
      <c r="J77" s="28">
        <v>16.677</v>
      </c>
      <c r="K77" s="28">
        <v>22.094999999999999</v>
      </c>
      <c r="L77" s="28">
        <v>0.104</v>
      </c>
      <c r="M77" s="28">
        <v>7.0999999999999994E-2</v>
      </c>
      <c r="N77" s="28">
        <v>0.318</v>
      </c>
      <c r="O77" s="28"/>
      <c r="P77" s="27">
        <f t="shared" si="135"/>
        <v>98.787999999999997</v>
      </c>
      <c r="R77" s="28"/>
      <c r="S77" s="28"/>
      <c r="T77" s="28"/>
      <c r="V77" s="28"/>
      <c r="W77" s="29">
        <v>12</v>
      </c>
      <c r="X77" s="29">
        <v>4</v>
      </c>
      <c r="Y77" s="15">
        <v>0</v>
      </c>
      <c r="AA77" s="30">
        <f t="shared" si="136"/>
        <v>1.8954323420572725</v>
      </c>
      <c r="AB77" s="30">
        <f t="shared" si="137"/>
        <v>4.407212576832545E-3</v>
      </c>
      <c r="AC77" s="30">
        <f t="shared" si="138"/>
        <v>0.18324892180812305</v>
      </c>
      <c r="AD77" s="30">
        <f t="shared" si="139"/>
        <v>1.4477720150545329E-2</v>
      </c>
      <c r="AE77" s="30">
        <f t="shared" si="140"/>
        <v>0</v>
      </c>
      <c r="AF77" s="30">
        <f t="shared" si="141"/>
        <v>9.8787460668113697E-2</v>
      </c>
      <c r="AG77" s="30">
        <f t="shared" si="142"/>
        <v>0.91599747528722042</v>
      </c>
      <c r="AH77" s="30">
        <f t="shared" si="143"/>
        <v>0.8722378820302793</v>
      </c>
      <c r="AI77" s="30">
        <f t="shared" si="144"/>
        <v>3.2455393636529558E-3</v>
      </c>
      <c r="AJ77" s="30">
        <f t="shared" si="145"/>
        <v>2.1043036904698641E-3</v>
      </c>
      <c r="AK77" s="30">
        <f t="shared" si="146"/>
        <v>2.2716533508100854E-2</v>
      </c>
      <c r="AL77" s="30">
        <f t="shared" si="147"/>
        <v>0</v>
      </c>
      <c r="AM77" s="30">
        <f t="shared" si="148"/>
        <v>4.0126553911406111</v>
      </c>
      <c r="AN77" s="30">
        <f t="shared" si="149"/>
        <v>0.90265182585203274</v>
      </c>
      <c r="AO77" s="31">
        <f t="shared" si="150"/>
        <v>0</v>
      </c>
      <c r="AQ77" s="27">
        <f t="shared" si="151"/>
        <v>51.441000000000003</v>
      </c>
      <c r="AR77" s="27">
        <f t="shared" si="152"/>
        <v>0.159</v>
      </c>
      <c r="AS77" s="27">
        <f t="shared" si="153"/>
        <v>4.22</v>
      </c>
      <c r="AT77" s="27">
        <f t="shared" si="154"/>
        <v>0.497</v>
      </c>
      <c r="AU77" s="27">
        <f t="shared" si="155"/>
        <v>0</v>
      </c>
      <c r="AV77" s="27">
        <f t="shared" si="156"/>
        <v>3.206</v>
      </c>
      <c r="AW77" s="27">
        <f t="shared" si="157"/>
        <v>16.677</v>
      </c>
      <c r="AX77" s="27">
        <f t="shared" si="158"/>
        <v>22.094999999999999</v>
      </c>
      <c r="AY77" s="27">
        <f t="shared" si="159"/>
        <v>0.104</v>
      </c>
      <c r="AZ77" s="27">
        <f t="shared" si="160"/>
        <v>7.0999999999999994E-2</v>
      </c>
      <c r="BA77" s="27">
        <f t="shared" si="161"/>
        <v>0.318</v>
      </c>
      <c r="BB77" s="27">
        <f t="shared" si="162"/>
        <v>0</v>
      </c>
      <c r="BC77" s="27">
        <f t="shared" si="163"/>
        <v>98.787999999999997</v>
      </c>
      <c r="BE77" s="27">
        <f t="shared" si="164"/>
        <v>0.85620838881491357</v>
      </c>
      <c r="BF77" s="27">
        <f t="shared" si="165"/>
        <v>1.9908346480354594E-3</v>
      </c>
      <c r="BG77" s="27">
        <f t="shared" si="166"/>
        <v>8.2777559827383287E-2</v>
      </c>
      <c r="BH77" s="27">
        <f t="shared" si="167"/>
        <v>6.5399039410487525E-3</v>
      </c>
      <c r="BI77" s="27">
        <f t="shared" si="168"/>
        <v>4.4624464116697293E-2</v>
      </c>
      <c r="BJ77" s="27">
        <f t="shared" si="169"/>
        <v>0</v>
      </c>
      <c r="BK77" s="27">
        <f t="shared" si="170"/>
        <v>0.41377616339655221</v>
      </c>
      <c r="BL77" s="27">
        <f t="shared" si="171"/>
        <v>0.39400899471088174</v>
      </c>
      <c r="BM77" s="27">
        <f t="shared" si="172"/>
        <v>1.4660813618768097E-3</v>
      </c>
      <c r="BN77" s="27">
        <f t="shared" si="173"/>
        <v>9.5056016108647676E-4</v>
      </c>
      <c r="BO77" s="27">
        <f t="shared" si="174"/>
        <v>1.0261556755605536E-2</v>
      </c>
      <c r="BP77" s="27">
        <f t="shared" si="175"/>
        <v>0</v>
      </c>
      <c r="BQ77" s="27">
        <f t="shared" si="176"/>
        <v>1.8126045077340811</v>
      </c>
      <c r="BR77" s="27">
        <f t="shared" si="177"/>
        <v>2.2137511928384153</v>
      </c>
    </row>
    <row r="78" spans="1:70" s="27" customFormat="1" x14ac:dyDescent="0.15">
      <c r="A78" s="27" t="s">
        <v>191</v>
      </c>
      <c r="B78" s="27" t="s">
        <v>149</v>
      </c>
      <c r="C78" s="27">
        <v>531</v>
      </c>
      <c r="D78" s="27">
        <f t="shared" si="134"/>
        <v>1049.040722684256</v>
      </c>
      <c r="E78" s="28">
        <v>51.697000000000003</v>
      </c>
      <c r="F78" s="28">
        <v>0.111</v>
      </c>
      <c r="G78" s="28">
        <v>4.0119999999999996</v>
      </c>
      <c r="H78" s="28">
        <v>0.34599999999999997</v>
      </c>
      <c r="I78" s="28">
        <v>3.2850000000000001</v>
      </c>
      <c r="J78" s="28">
        <v>16.914999999999999</v>
      </c>
      <c r="K78" s="28">
        <v>22.053999999999998</v>
      </c>
      <c r="L78" s="28">
        <v>0.153</v>
      </c>
      <c r="M78" s="28">
        <v>7.1999999999999995E-2</v>
      </c>
      <c r="N78" s="28">
        <v>0.315</v>
      </c>
      <c r="O78" s="28"/>
      <c r="P78" s="27">
        <f t="shared" si="135"/>
        <v>98.96</v>
      </c>
      <c r="R78" s="28"/>
      <c r="S78" s="28"/>
      <c r="T78" s="28"/>
      <c r="V78" s="28"/>
      <c r="W78" s="29">
        <v>12</v>
      </c>
      <c r="X78" s="29">
        <v>4</v>
      </c>
      <c r="Y78" s="15">
        <v>0</v>
      </c>
      <c r="AA78" s="30">
        <f t="shared" si="136"/>
        <v>1.9012533603361197</v>
      </c>
      <c r="AB78" s="30">
        <f t="shared" si="137"/>
        <v>3.0708996299672071E-3</v>
      </c>
      <c r="AC78" s="30">
        <f t="shared" si="138"/>
        <v>0.17388642163611367</v>
      </c>
      <c r="AD78" s="30">
        <f t="shared" si="139"/>
        <v>1.0059946163723252E-2</v>
      </c>
      <c r="AE78" s="30">
        <f t="shared" si="140"/>
        <v>0</v>
      </c>
      <c r="AF78" s="30">
        <f t="shared" si="141"/>
        <v>0.10102978919882805</v>
      </c>
      <c r="AG78" s="30">
        <f t="shared" si="142"/>
        <v>0.92730824002792445</v>
      </c>
      <c r="AH78" s="30">
        <f t="shared" si="143"/>
        <v>0.86896858836467195</v>
      </c>
      <c r="AI78" s="30">
        <f t="shared" si="144"/>
        <v>4.7656346117559032E-3</v>
      </c>
      <c r="AJ78" s="30">
        <f t="shared" si="145"/>
        <v>2.1298956838298184E-3</v>
      </c>
      <c r="AK78" s="30">
        <f t="shared" si="146"/>
        <v>2.2459560962120716E-2</v>
      </c>
      <c r="AL78" s="30">
        <f t="shared" si="147"/>
        <v>0</v>
      </c>
      <c r="AM78" s="30">
        <f t="shared" si="148"/>
        <v>4.0149323366150549</v>
      </c>
      <c r="AN78" s="30">
        <f t="shared" si="149"/>
        <v>0.90175430031037918</v>
      </c>
      <c r="AO78" s="31">
        <f t="shared" si="150"/>
        <v>0</v>
      </c>
      <c r="AQ78" s="27">
        <f t="shared" si="151"/>
        <v>51.697000000000003</v>
      </c>
      <c r="AR78" s="27">
        <f t="shared" si="152"/>
        <v>0.111</v>
      </c>
      <c r="AS78" s="27">
        <f t="shared" si="153"/>
        <v>4.0119999999999996</v>
      </c>
      <c r="AT78" s="27">
        <f t="shared" si="154"/>
        <v>0.34599999999999997</v>
      </c>
      <c r="AU78" s="27">
        <f t="shared" si="155"/>
        <v>0</v>
      </c>
      <c r="AV78" s="27">
        <f t="shared" si="156"/>
        <v>3.2850000000000001</v>
      </c>
      <c r="AW78" s="27">
        <f t="shared" si="157"/>
        <v>16.914999999999999</v>
      </c>
      <c r="AX78" s="27">
        <f t="shared" si="158"/>
        <v>22.053999999999998</v>
      </c>
      <c r="AY78" s="27">
        <f t="shared" si="159"/>
        <v>0.153</v>
      </c>
      <c r="AZ78" s="27">
        <f t="shared" si="160"/>
        <v>7.1999999999999995E-2</v>
      </c>
      <c r="BA78" s="27">
        <f t="shared" si="161"/>
        <v>0.315</v>
      </c>
      <c r="BB78" s="27">
        <f t="shared" si="162"/>
        <v>0</v>
      </c>
      <c r="BC78" s="27">
        <f t="shared" si="163"/>
        <v>98.96</v>
      </c>
      <c r="BE78" s="27">
        <f t="shared" si="164"/>
        <v>0.86046937416777636</v>
      </c>
      <c r="BF78" s="27">
        <f t="shared" si="165"/>
        <v>1.3898279618360754E-3</v>
      </c>
      <c r="BG78" s="27">
        <f t="shared" si="166"/>
        <v>7.8697528442526476E-2</v>
      </c>
      <c r="BH78" s="27">
        <f t="shared" si="167"/>
        <v>4.5529311138890714E-3</v>
      </c>
      <c r="BI78" s="27">
        <f t="shared" si="168"/>
        <v>4.5724068815767502E-2</v>
      </c>
      <c r="BJ78" s="27">
        <f t="shared" si="169"/>
        <v>0</v>
      </c>
      <c r="BK78" s="27">
        <f t="shared" si="170"/>
        <v>0.41968122587112072</v>
      </c>
      <c r="BL78" s="27">
        <f t="shared" si="171"/>
        <v>0.39327786238306339</v>
      </c>
      <c r="BM78" s="27">
        <f t="shared" si="172"/>
        <v>2.1568312342995373E-3</v>
      </c>
      <c r="BN78" s="27">
        <f t="shared" si="173"/>
        <v>9.639483323693849E-4</v>
      </c>
      <c r="BO78" s="27">
        <f t="shared" si="174"/>
        <v>1.016474961640171E-2</v>
      </c>
      <c r="BP78" s="27">
        <f t="shared" si="175"/>
        <v>0</v>
      </c>
      <c r="BQ78" s="27">
        <f t="shared" si="176"/>
        <v>1.81707834793905</v>
      </c>
      <c r="BR78" s="27">
        <f t="shared" si="177"/>
        <v>2.2095537824050537</v>
      </c>
    </row>
    <row r="79" spans="1:70" x14ac:dyDescent="0.15">
      <c r="A79" t="s">
        <v>191</v>
      </c>
      <c r="B79" t="s">
        <v>150</v>
      </c>
      <c r="C79">
        <v>532</v>
      </c>
      <c r="D79" s="27">
        <f t="shared" si="134"/>
        <v>1063.2169486664757</v>
      </c>
      <c r="E79" s="1">
        <v>51.904000000000003</v>
      </c>
      <c r="F79" s="1">
        <v>0.186</v>
      </c>
      <c r="G79" s="1">
        <v>4.0919999999999996</v>
      </c>
      <c r="H79" s="1">
        <v>0.38200000000000001</v>
      </c>
      <c r="I79" s="1">
        <v>3.1619999999999999</v>
      </c>
      <c r="J79" s="1">
        <v>16.774000000000001</v>
      </c>
      <c r="K79" s="1">
        <v>22.167999999999999</v>
      </c>
      <c r="L79" s="1">
        <v>0.161</v>
      </c>
      <c r="M79" s="1">
        <v>9.2999999999999999E-2</v>
      </c>
      <c r="N79" s="1">
        <v>0.32400000000000001</v>
      </c>
      <c r="P79">
        <f t="shared" si="135"/>
        <v>99.246000000000009</v>
      </c>
      <c r="W79" s="37">
        <v>12</v>
      </c>
      <c r="X79" s="37">
        <v>4</v>
      </c>
      <c r="Y79" s="15">
        <v>0</v>
      </c>
      <c r="AA79" s="14">
        <f t="shared" si="136"/>
        <v>1.9024242809037373</v>
      </c>
      <c r="AB79" s="14">
        <f t="shared" si="137"/>
        <v>5.1284660688882501E-3</v>
      </c>
      <c r="AC79" s="14">
        <f t="shared" si="138"/>
        <v>0.17675522878133065</v>
      </c>
      <c r="AD79" s="14">
        <f t="shared" si="139"/>
        <v>1.1069163940758034E-2</v>
      </c>
      <c r="AE79" s="14">
        <f t="shared" si="140"/>
        <v>0</v>
      </c>
      <c r="AF79" s="14">
        <f t="shared" si="141"/>
        <v>9.6918757418616622E-2</v>
      </c>
      <c r="AG79" s="14">
        <f t="shared" si="142"/>
        <v>0.91647506720150296</v>
      </c>
      <c r="AH79" s="14">
        <f t="shared" si="143"/>
        <v>0.87051271562506982</v>
      </c>
      <c r="AI79" s="14">
        <f t="shared" si="144"/>
        <v>4.9978945119528882E-3</v>
      </c>
      <c r="AJ79" s="14">
        <f t="shared" si="145"/>
        <v>2.7418310135503619E-3</v>
      </c>
      <c r="AK79" s="14">
        <f t="shared" si="146"/>
        <v>2.3023302401845254E-2</v>
      </c>
      <c r="AL79" s="14">
        <f t="shared" si="147"/>
        <v>0</v>
      </c>
      <c r="AM79" s="14">
        <f t="shared" si="148"/>
        <v>4.0100467078672528</v>
      </c>
      <c r="AN79" s="14">
        <f t="shared" si="149"/>
        <v>0.90436219852144106</v>
      </c>
      <c r="AO79" s="11">
        <f t="shared" si="150"/>
        <v>0</v>
      </c>
      <c r="AQ79">
        <f t="shared" si="151"/>
        <v>51.904000000000003</v>
      </c>
      <c r="AR79">
        <f t="shared" si="152"/>
        <v>0.186</v>
      </c>
      <c r="AS79">
        <f t="shared" si="153"/>
        <v>4.0919999999999996</v>
      </c>
      <c r="AT79">
        <f t="shared" si="154"/>
        <v>0.38200000000000001</v>
      </c>
      <c r="AU79">
        <f t="shared" si="155"/>
        <v>0</v>
      </c>
      <c r="AV79">
        <f t="shared" si="156"/>
        <v>3.1619999999999999</v>
      </c>
      <c r="AW79">
        <f t="shared" si="157"/>
        <v>16.774000000000001</v>
      </c>
      <c r="AX79">
        <f t="shared" si="158"/>
        <v>22.167999999999999</v>
      </c>
      <c r="AY79">
        <f t="shared" si="159"/>
        <v>0.161</v>
      </c>
      <c r="AZ79">
        <f t="shared" si="160"/>
        <v>9.2999999999999999E-2</v>
      </c>
      <c r="BA79">
        <f t="shared" si="161"/>
        <v>0.32400000000000001</v>
      </c>
      <c r="BB79">
        <f t="shared" si="162"/>
        <v>0</v>
      </c>
      <c r="BC79">
        <f t="shared" si="163"/>
        <v>99.246000000000009</v>
      </c>
      <c r="BE79">
        <f t="shared" si="164"/>
        <v>0.86391478029294277</v>
      </c>
      <c r="BF79">
        <f t="shared" si="165"/>
        <v>2.3289009090226129E-3</v>
      </c>
      <c r="BG79">
        <f t="shared" si="166"/>
        <v>8.0266771282856017E-2</v>
      </c>
      <c r="BH79">
        <f t="shared" si="167"/>
        <v>5.0266464899006514E-3</v>
      </c>
      <c r="BI79">
        <f t="shared" si="168"/>
        <v>4.4012026056455655E-2</v>
      </c>
      <c r="BJ79">
        <f t="shared" si="169"/>
        <v>0</v>
      </c>
      <c r="BK79">
        <f t="shared" si="170"/>
        <v>0.41618284852274195</v>
      </c>
      <c r="BL79">
        <f t="shared" si="171"/>
        <v>0.39531076690431438</v>
      </c>
      <c r="BM79">
        <f t="shared" si="172"/>
        <v>2.2696067236746766E-3</v>
      </c>
      <c r="BN79">
        <f t="shared" si="173"/>
        <v>1.2450999293104556E-3</v>
      </c>
      <c r="BO79">
        <f t="shared" si="174"/>
        <v>1.0455171034013189E-2</v>
      </c>
      <c r="BP79">
        <f t="shared" si="175"/>
        <v>0</v>
      </c>
      <c r="BQ79">
        <f t="shared" si="176"/>
        <v>1.8210126181452324</v>
      </c>
      <c r="BR79">
        <f t="shared" si="177"/>
        <v>2.202097156224887</v>
      </c>
    </row>
    <row r="80" spans="1:70" x14ac:dyDescent="0.15">
      <c r="A80" t="s">
        <v>191</v>
      </c>
      <c r="B80" t="s">
        <v>151</v>
      </c>
      <c r="C80">
        <v>533</v>
      </c>
      <c r="D80" s="27">
        <f t="shared" si="134"/>
        <v>1077.3931746486953</v>
      </c>
      <c r="E80" s="1">
        <v>51.4</v>
      </c>
      <c r="F80" s="1">
        <v>0.20799999999999999</v>
      </c>
      <c r="G80" s="1">
        <v>4.3129999999999997</v>
      </c>
      <c r="H80" s="1">
        <v>0.44800000000000001</v>
      </c>
      <c r="I80" s="1">
        <v>3.2519999999999998</v>
      </c>
      <c r="J80" s="1">
        <v>16.672000000000001</v>
      </c>
      <c r="K80" s="1">
        <v>21.951000000000001</v>
      </c>
      <c r="L80" s="1">
        <v>8.4000000000000005E-2</v>
      </c>
      <c r="M80" s="1">
        <v>9.8000000000000004E-2</v>
      </c>
      <c r="N80" s="1">
        <v>0.307</v>
      </c>
      <c r="P80">
        <f t="shared" si="135"/>
        <v>98.733000000000004</v>
      </c>
      <c r="W80" s="37">
        <v>12</v>
      </c>
      <c r="X80" s="37">
        <v>4</v>
      </c>
      <c r="Y80" s="15">
        <v>0</v>
      </c>
      <c r="AA80" s="14">
        <f t="shared" si="136"/>
        <v>1.8942837958504695</v>
      </c>
      <c r="AB80" s="14">
        <f t="shared" si="137"/>
        <v>5.7665126671261942E-3</v>
      </c>
      <c r="AC80" s="14">
        <f t="shared" si="138"/>
        <v>0.18732316036467522</v>
      </c>
      <c r="AD80" s="14">
        <f t="shared" si="139"/>
        <v>1.3052834871561E-2</v>
      </c>
      <c r="AE80" s="14">
        <f t="shared" si="140"/>
        <v>0</v>
      </c>
      <c r="AF80" s="14">
        <f t="shared" si="141"/>
        <v>0.10022403467312339</v>
      </c>
      <c r="AG80" s="14">
        <f t="shared" si="142"/>
        <v>0.91589795750674685</v>
      </c>
      <c r="AH80" s="14">
        <f t="shared" si="143"/>
        <v>0.86671894457708765</v>
      </c>
      <c r="AI80" s="14">
        <f t="shared" si="144"/>
        <v>2.621898460995923E-3</v>
      </c>
      <c r="AJ80" s="14">
        <f t="shared" si="145"/>
        <v>2.9050872801871241E-3</v>
      </c>
      <c r="AK80" s="14">
        <f t="shared" si="146"/>
        <v>2.1934935224624065E-2</v>
      </c>
      <c r="AL80" s="14">
        <f t="shared" si="147"/>
        <v>0</v>
      </c>
      <c r="AM80" s="14">
        <f t="shared" si="148"/>
        <v>4.010729161476597</v>
      </c>
      <c r="AN80" s="14">
        <f t="shared" si="149"/>
        <v>0.90136613965207624</v>
      </c>
      <c r="AO80" s="11">
        <f t="shared" si="150"/>
        <v>0</v>
      </c>
      <c r="AQ80">
        <f t="shared" si="151"/>
        <v>51.4</v>
      </c>
      <c r="AR80">
        <f t="shared" si="152"/>
        <v>0.20799999999999999</v>
      </c>
      <c r="AS80">
        <f t="shared" si="153"/>
        <v>4.3129999999999997</v>
      </c>
      <c r="AT80">
        <f t="shared" si="154"/>
        <v>0.44800000000000001</v>
      </c>
      <c r="AU80">
        <f t="shared" si="155"/>
        <v>0</v>
      </c>
      <c r="AV80">
        <f t="shared" si="156"/>
        <v>3.2519999999999998</v>
      </c>
      <c r="AW80">
        <f t="shared" si="157"/>
        <v>16.672000000000001</v>
      </c>
      <c r="AX80">
        <f t="shared" si="158"/>
        <v>21.951000000000001</v>
      </c>
      <c r="AY80">
        <f t="shared" si="159"/>
        <v>8.4000000000000005E-2</v>
      </c>
      <c r="AZ80">
        <f t="shared" si="160"/>
        <v>9.8000000000000004E-2</v>
      </c>
      <c r="BA80">
        <f t="shared" si="161"/>
        <v>0.307</v>
      </c>
      <c r="BB80">
        <f t="shared" si="162"/>
        <v>0</v>
      </c>
      <c r="BC80">
        <f t="shared" si="163"/>
        <v>98.733000000000004</v>
      </c>
      <c r="BE80">
        <f t="shared" si="164"/>
        <v>0.85552596537949399</v>
      </c>
      <c r="BF80">
        <f t="shared" si="165"/>
        <v>2.6043623068639971E-3</v>
      </c>
      <c r="BG80">
        <f t="shared" si="166"/>
        <v>8.4601804629266378E-2</v>
      </c>
      <c r="BH80">
        <f t="shared" si="167"/>
        <v>5.8951246792552136E-3</v>
      </c>
      <c r="BI80">
        <f t="shared" si="168"/>
        <v>4.5264740270586273E-2</v>
      </c>
      <c r="BJ80">
        <f t="shared" si="169"/>
        <v>0</v>
      </c>
      <c r="BK80">
        <f t="shared" si="170"/>
        <v>0.41365210746221259</v>
      </c>
      <c r="BL80">
        <f t="shared" si="171"/>
        <v>0.39144111531561737</v>
      </c>
      <c r="BM80">
        <f t="shared" si="172"/>
        <v>1.1841426384389619E-3</v>
      </c>
      <c r="BN80">
        <f t="shared" si="173"/>
        <v>1.3120407857249961E-3</v>
      </c>
      <c r="BO80">
        <f t="shared" si="174"/>
        <v>9.9065972451915073E-3</v>
      </c>
      <c r="BP80">
        <f t="shared" si="175"/>
        <v>0</v>
      </c>
      <c r="BQ80">
        <f t="shared" si="176"/>
        <v>1.8113880007126513</v>
      </c>
      <c r="BR80">
        <f t="shared" si="177"/>
        <v>2.2141745224649068</v>
      </c>
    </row>
    <row r="81" spans="1:70" x14ac:dyDescent="0.15">
      <c r="A81" t="s">
        <v>191</v>
      </c>
      <c r="B81" t="s">
        <v>152</v>
      </c>
      <c r="C81">
        <v>534</v>
      </c>
      <c r="D81" s="27">
        <f t="shared" si="134"/>
        <v>1091.569400630915</v>
      </c>
      <c r="E81" s="1">
        <v>50.802999999999997</v>
      </c>
      <c r="F81" s="1">
        <v>0.22700000000000001</v>
      </c>
      <c r="G81" s="1">
        <v>4.8040000000000003</v>
      </c>
      <c r="H81" s="1">
        <v>0.65100000000000002</v>
      </c>
      <c r="I81" s="1">
        <v>3.38</v>
      </c>
      <c r="J81" s="1">
        <v>16.309000000000001</v>
      </c>
      <c r="K81" s="1">
        <v>21.827999999999999</v>
      </c>
      <c r="L81" s="1">
        <v>0.04</v>
      </c>
      <c r="M81" s="1">
        <v>0.03</v>
      </c>
      <c r="N81" s="1">
        <v>0.35199999999999998</v>
      </c>
      <c r="P81">
        <f t="shared" si="135"/>
        <v>98.424000000000021</v>
      </c>
      <c r="W81" s="37">
        <v>12</v>
      </c>
      <c r="X81" s="37">
        <v>4</v>
      </c>
      <c r="Y81" s="15">
        <v>0</v>
      </c>
      <c r="AA81" s="14">
        <f t="shared" si="136"/>
        <v>1.8800294927212486</v>
      </c>
      <c r="AB81" s="14">
        <f t="shared" si="137"/>
        <v>6.3193025813787626E-3</v>
      </c>
      <c r="AC81" s="14">
        <f t="shared" si="138"/>
        <v>0.20951175510729436</v>
      </c>
      <c r="AD81" s="14">
        <f t="shared" si="139"/>
        <v>1.9045886707525796E-2</v>
      </c>
      <c r="AE81" s="14">
        <f t="shared" si="140"/>
        <v>0</v>
      </c>
      <c r="AF81" s="14">
        <f t="shared" si="141"/>
        <v>0.104599937130036</v>
      </c>
      <c r="AG81" s="14">
        <f t="shared" si="142"/>
        <v>0.89966349715223737</v>
      </c>
      <c r="AH81" s="14">
        <f t="shared" si="143"/>
        <v>0.86542871880735839</v>
      </c>
      <c r="AI81" s="14">
        <f t="shared" si="144"/>
        <v>1.2536893947765408E-3</v>
      </c>
      <c r="AJ81" s="14">
        <f t="shared" si="145"/>
        <v>8.9299235742623141E-4</v>
      </c>
      <c r="AK81" s="14">
        <f t="shared" si="146"/>
        <v>2.5254223661361784E-2</v>
      </c>
      <c r="AL81" s="14">
        <f t="shared" si="147"/>
        <v>0</v>
      </c>
      <c r="AM81" s="14">
        <f t="shared" si="148"/>
        <v>4.0119994956206444</v>
      </c>
      <c r="AN81" s="14">
        <f t="shared" si="149"/>
        <v>0.89584412459984519</v>
      </c>
      <c r="AO81" s="11">
        <f t="shared" si="150"/>
        <v>0</v>
      </c>
      <c r="AQ81">
        <f t="shared" si="151"/>
        <v>50.802999999999997</v>
      </c>
      <c r="AR81">
        <f t="shared" si="152"/>
        <v>0.22700000000000001</v>
      </c>
      <c r="AS81">
        <f t="shared" si="153"/>
        <v>4.8040000000000003</v>
      </c>
      <c r="AT81">
        <f t="shared" si="154"/>
        <v>0.65100000000000002</v>
      </c>
      <c r="AU81">
        <f t="shared" si="155"/>
        <v>0</v>
      </c>
      <c r="AV81">
        <f t="shared" si="156"/>
        <v>3.38</v>
      </c>
      <c r="AW81">
        <f t="shared" si="157"/>
        <v>16.309000000000001</v>
      </c>
      <c r="AX81">
        <f t="shared" si="158"/>
        <v>21.827999999999999</v>
      </c>
      <c r="AY81">
        <f t="shared" si="159"/>
        <v>0.04</v>
      </c>
      <c r="AZ81">
        <f t="shared" si="160"/>
        <v>0.03</v>
      </c>
      <c r="BA81">
        <f t="shared" si="161"/>
        <v>0.35199999999999998</v>
      </c>
      <c r="BB81">
        <f t="shared" si="162"/>
        <v>0</v>
      </c>
      <c r="BC81">
        <f t="shared" si="163"/>
        <v>98.424000000000021</v>
      </c>
      <c r="BE81">
        <f t="shared" si="164"/>
        <v>0.84558921438082557</v>
      </c>
      <c r="BF81">
        <f t="shared" si="165"/>
        <v>2.8422607868179199E-3</v>
      </c>
      <c r="BG81">
        <f t="shared" si="166"/>
        <v>9.4233032561788943E-2</v>
      </c>
      <c r="BH81">
        <f t="shared" si="167"/>
        <v>8.5663530495427333E-3</v>
      </c>
      <c r="BI81">
        <f t="shared" si="168"/>
        <v>4.7046378264016482E-2</v>
      </c>
      <c r="BJ81">
        <f t="shared" si="169"/>
        <v>0</v>
      </c>
      <c r="BK81">
        <f t="shared" si="170"/>
        <v>0.40464564662915214</v>
      </c>
      <c r="BL81">
        <f t="shared" si="171"/>
        <v>0.38924771833216232</v>
      </c>
      <c r="BM81">
        <f t="shared" si="172"/>
        <v>5.6387744687569612E-4</v>
      </c>
      <c r="BN81">
        <f t="shared" si="173"/>
        <v>4.0164513848724371E-4</v>
      </c>
      <c r="BO81">
        <f t="shared" si="174"/>
        <v>1.1358704333248894E-2</v>
      </c>
      <c r="BP81">
        <f t="shared" si="175"/>
        <v>0</v>
      </c>
      <c r="BQ81">
        <f t="shared" si="176"/>
        <v>1.8044948309229178</v>
      </c>
      <c r="BR81">
        <f t="shared" si="177"/>
        <v>2.2233366518255342</v>
      </c>
    </row>
    <row r="82" spans="1:70" x14ac:dyDescent="0.15">
      <c r="A82" t="s">
        <v>191</v>
      </c>
      <c r="B82" t="s">
        <v>153</v>
      </c>
      <c r="C82">
        <v>535</v>
      </c>
      <c r="D82" s="27">
        <f t="shared" si="134"/>
        <v>1105.7456266131346</v>
      </c>
      <c r="E82" s="1">
        <v>51.122999999999998</v>
      </c>
      <c r="F82" s="1">
        <v>0.219</v>
      </c>
      <c r="G82" s="1">
        <v>4.6959999999999997</v>
      </c>
      <c r="H82" s="1">
        <v>0.58899999999999997</v>
      </c>
      <c r="I82" s="1">
        <v>3.4710000000000001</v>
      </c>
      <c r="J82" s="1">
        <v>16.521000000000001</v>
      </c>
      <c r="K82" s="1">
        <v>21.893999999999998</v>
      </c>
      <c r="L82" s="1">
        <v>0.08</v>
      </c>
      <c r="M82" s="1">
        <v>2.5999999999999999E-2</v>
      </c>
      <c r="N82" s="1">
        <v>0.33300000000000002</v>
      </c>
      <c r="P82">
        <f t="shared" si="135"/>
        <v>98.951999999999998</v>
      </c>
      <c r="W82" s="37">
        <v>12</v>
      </c>
      <c r="X82" s="37">
        <v>4</v>
      </c>
      <c r="Y82" s="15">
        <v>0</v>
      </c>
      <c r="AA82" s="14">
        <f t="shared" si="136"/>
        <v>1.8821366943017728</v>
      </c>
      <c r="AB82" s="14">
        <f t="shared" si="137"/>
        <v>6.0652252690915343E-3</v>
      </c>
      <c r="AC82" s="14">
        <f t="shared" si="138"/>
        <v>0.20374783926175527</v>
      </c>
      <c r="AD82" s="14">
        <f t="shared" si="139"/>
        <v>1.7143323879455222E-2</v>
      </c>
      <c r="AE82" s="14">
        <f t="shared" si="140"/>
        <v>0</v>
      </c>
      <c r="AF82" s="14">
        <f t="shared" si="141"/>
        <v>0.10686336958994166</v>
      </c>
      <c r="AG82" s="14">
        <f t="shared" si="142"/>
        <v>0.90666870470049754</v>
      </c>
      <c r="AH82" s="14">
        <f t="shared" si="143"/>
        <v>0.86357885273845536</v>
      </c>
      <c r="AI82" s="14">
        <f t="shared" si="144"/>
        <v>2.4944768337517398E-3</v>
      </c>
      <c r="AJ82" s="14">
        <f t="shared" si="145"/>
        <v>7.699443963492961E-4</v>
      </c>
      <c r="AK82" s="14">
        <f t="shared" si="146"/>
        <v>2.3768135774921529E-2</v>
      </c>
      <c r="AL82" s="14">
        <f t="shared" si="147"/>
        <v>0</v>
      </c>
      <c r="AM82" s="14">
        <f t="shared" si="148"/>
        <v>4.0132365667459906</v>
      </c>
      <c r="AN82" s="14">
        <f t="shared" si="149"/>
        <v>0.89456340622988639</v>
      </c>
      <c r="AO82" s="11">
        <f t="shared" si="150"/>
        <v>0</v>
      </c>
      <c r="AQ82">
        <f t="shared" si="151"/>
        <v>51.122999999999998</v>
      </c>
      <c r="AR82">
        <f t="shared" si="152"/>
        <v>0.219</v>
      </c>
      <c r="AS82">
        <f t="shared" si="153"/>
        <v>4.6959999999999997</v>
      </c>
      <c r="AT82">
        <f t="shared" si="154"/>
        <v>0.58899999999999997</v>
      </c>
      <c r="AU82">
        <f t="shared" si="155"/>
        <v>0</v>
      </c>
      <c r="AV82">
        <f t="shared" si="156"/>
        <v>3.4710000000000001</v>
      </c>
      <c r="AW82">
        <f t="shared" si="157"/>
        <v>16.521000000000001</v>
      </c>
      <c r="AX82">
        <f t="shared" si="158"/>
        <v>21.893999999999998</v>
      </c>
      <c r="AY82">
        <f t="shared" si="159"/>
        <v>0.08</v>
      </c>
      <c r="AZ82">
        <f t="shared" si="160"/>
        <v>2.5999999999999999E-2</v>
      </c>
      <c r="BA82">
        <f t="shared" si="161"/>
        <v>0.33300000000000002</v>
      </c>
      <c r="BB82">
        <f t="shared" si="162"/>
        <v>0</v>
      </c>
      <c r="BC82">
        <f t="shared" si="163"/>
        <v>98.951999999999998</v>
      </c>
      <c r="BE82">
        <f t="shared" si="164"/>
        <v>0.85091544607190406</v>
      </c>
      <c r="BF82">
        <f t="shared" si="165"/>
        <v>2.7420930057846893E-3</v>
      </c>
      <c r="BG82">
        <f t="shared" si="166"/>
        <v>9.2114554727344061E-2</v>
      </c>
      <c r="BH82">
        <f t="shared" si="167"/>
        <v>7.7505099019672336E-3</v>
      </c>
      <c r="BI82">
        <f t="shared" si="168"/>
        <v>4.8313011524970778E-2</v>
      </c>
      <c r="BJ82">
        <f t="shared" si="169"/>
        <v>0</v>
      </c>
      <c r="BK82">
        <f t="shared" si="170"/>
        <v>0.40990561824515437</v>
      </c>
      <c r="BL82">
        <f t="shared" si="171"/>
        <v>0.39042466305499185</v>
      </c>
      <c r="BM82">
        <f t="shared" si="172"/>
        <v>1.1277548937513922E-3</v>
      </c>
      <c r="BN82">
        <f t="shared" si="173"/>
        <v>3.4809245335561123E-4</v>
      </c>
      <c r="BO82">
        <f t="shared" si="174"/>
        <v>1.0745592451624666E-2</v>
      </c>
      <c r="BP82">
        <f t="shared" si="175"/>
        <v>0</v>
      </c>
      <c r="BQ82">
        <f t="shared" si="176"/>
        <v>1.8143873363308487</v>
      </c>
      <c r="BR82">
        <f t="shared" si="177"/>
        <v>2.211896261832258</v>
      </c>
    </row>
    <row r="83" spans="1:70" x14ac:dyDescent="0.15">
      <c r="A83" t="s">
        <v>191</v>
      </c>
      <c r="B83" t="s">
        <v>154</v>
      </c>
      <c r="C83">
        <v>536</v>
      </c>
      <c r="D83" s="27">
        <f t="shared" si="134"/>
        <v>1119.9218525953543</v>
      </c>
      <c r="E83" s="1">
        <v>51.271000000000001</v>
      </c>
      <c r="F83" s="1">
        <v>0.21299999999999999</v>
      </c>
      <c r="G83" s="1">
        <v>4.5010000000000003</v>
      </c>
      <c r="H83" s="1">
        <v>0.52400000000000002</v>
      </c>
      <c r="I83" s="1">
        <v>3.38</v>
      </c>
      <c r="J83" s="1">
        <v>16.765000000000001</v>
      </c>
      <c r="K83" s="1">
        <v>21.888999999999999</v>
      </c>
      <c r="L83" s="1">
        <v>8.7999999999999995E-2</v>
      </c>
      <c r="M83" s="1">
        <v>7.4999999999999997E-2</v>
      </c>
      <c r="N83" s="1">
        <v>0.33</v>
      </c>
      <c r="P83">
        <f t="shared" si="135"/>
        <v>99.035999999999987</v>
      </c>
      <c r="W83" s="37">
        <v>12</v>
      </c>
      <c r="X83" s="37">
        <v>4</v>
      </c>
      <c r="Y83" s="15">
        <v>0</v>
      </c>
      <c r="AA83" s="14">
        <f t="shared" si="136"/>
        <v>1.8853790127525356</v>
      </c>
      <c r="AB83" s="14">
        <f t="shared" si="137"/>
        <v>5.8921592189851791E-3</v>
      </c>
      <c r="AC83" s="14">
        <f t="shared" si="138"/>
        <v>0.1950589967172803</v>
      </c>
      <c r="AD83" s="14">
        <f t="shared" si="139"/>
        <v>1.5233618384712018E-2</v>
      </c>
      <c r="AE83" s="14">
        <f t="shared" si="140"/>
        <v>0</v>
      </c>
      <c r="AF83" s="14">
        <f t="shared" si="141"/>
        <v>0.10394006890125068</v>
      </c>
      <c r="AG83" s="14">
        <f t="shared" si="142"/>
        <v>0.91898389755089127</v>
      </c>
      <c r="AH83" s="14">
        <f t="shared" si="143"/>
        <v>0.86237241465840386</v>
      </c>
      <c r="AI83" s="14">
        <f t="shared" si="144"/>
        <v>2.7407171020194603E-3</v>
      </c>
      <c r="AJ83" s="14">
        <f t="shared" si="145"/>
        <v>2.2183972979779179E-3</v>
      </c>
      <c r="AK83" s="14">
        <f t="shared" si="146"/>
        <v>2.3526475786855922E-2</v>
      </c>
      <c r="AL83" s="14">
        <f t="shared" si="147"/>
        <v>0</v>
      </c>
      <c r="AM83" s="14">
        <f t="shared" si="148"/>
        <v>4.0153457583709118</v>
      </c>
      <c r="AN83" s="14">
        <f t="shared" si="149"/>
        <v>0.89838925246638701</v>
      </c>
      <c r="AO83" s="11">
        <f t="shared" si="150"/>
        <v>0</v>
      </c>
      <c r="AQ83">
        <f t="shared" si="151"/>
        <v>51.271000000000001</v>
      </c>
      <c r="AR83">
        <f t="shared" si="152"/>
        <v>0.21299999999999999</v>
      </c>
      <c r="AS83">
        <f t="shared" si="153"/>
        <v>4.5010000000000003</v>
      </c>
      <c r="AT83">
        <f t="shared" si="154"/>
        <v>0.52400000000000002</v>
      </c>
      <c r="AU83">
        <f t="shared" si="155"/>
        <v>0</v>
      </c>
      <c r="AV83">
        <f t="shared" si="156"/>
        <v>3.38</v>
      </c>
      <c r="AW83">
        <f t="shared" si="157"/>
        <v>16.765000000000001</v>
      </c>
      <c r="AX83">
        <f t="shared" si="158"/>
        <v>21.888999999999999</v>
      </c>
      <c r="AY83">
        <f t="shared" si="159"/>
        <v>8.7999999999999995E-2</v>
      </c>
      <c r="AZ83">
        <f t="shared" si="160"/>
        <v>7.4999999999999997E-2</v>
      </c>
      <c r="BA83">
        <f t="shared" si="161"/>
        <v>0.33</v>
      </c>
      <c r="BB83">
        <f t="shared" si="162"/>
        <v>0</v>
      </c>
      <c r="BC83">
        <f t="shared" si="163"/>
        <v>99.035999999999987</v>
      </c>
      <c r="BE83">
        <f t="shared" si="164"/>
        <v>0.853378828229028</v>
      </c>
      <c r="BF83">
        <f t="shared" si="165"/>
        <v>2.6669671700097664E-3</v>
      </c>
      <c r="BG83">
        <f t="shared" si="166"/>
        <v>8.8289525304040814E-2</v>
      </c>
      <c r="BH83">
        <f t="shared" si="167"/>
        <v>6.8951904730574377E-3</v>
      </c>
      <c r="BI83">
        <f t="shared" si="168"/>
        <v>4.7046378264016482E-2</v>
      </c>
      <c r="BJ83">
        <f t="shared" si="169"/>
        <v>0</v>
      </c>
      <c r="BK83">
        <f t="shared" si="170"/>
        <v>0.41595954784093053</v>
      </c>
      <c r="BL83">
        <f t="shared" si="171"/>
        <v>0.39033550057598965</v>
      </c>
      <c r="BM83">
        <f t="shared" si="172"/>
        <v>1.2405303831265313E-3</v>
      </c>
      <c r="BN83">
        <f t="shared" si="173"/>
        <v>1.0041128462181092E-3</v>
      </c>
      <c r="BO83">
        <f t="shared" si="174"/>
        <v>1.064878531242084E-2</v>
      </c>
      <c r="BP83">
        <f t="shared" si="175"/>
        <v>0</v>
      </c>
      <c r="BQ83">
        <f t="shared" si="176"/>
        <v>1.817465366398838</v>
      </c>
      <c r="BR83">
        <f t="shared" si="177"/>
        <v>2.2093107426454006</v>
      </c>
    </row>
    <row r="84" spans="1:70" x14ac:dyDescent="0.15">
      <c r="A84" t="s">
        <v>191</v>
      </c>
      <c r="B84" t="s">
        <v>155</v>
      </c>
      <c r="C84">
        <v>537</v>
      </c>
      <c r="D84" s="27">
        <f t="shared" si="134"/>
        <v>1134.0980785775739</v>
      </c>
      <c r="E84" s="1">
        <v>51.314</v>
      </c>
      <c r="F84" s="1">
        <v>0.25</v>
      </c>
      <c r="G84" s="1">
        <v>4.6449999999999996</v>
      </c>
      <c r="H84" s="1">
        <v>0.52900000000000003</v>
      </c>
      <c r="I84" s="1">
        <v>3.3439999999999999</v>
      </c>
      <c r="J84" s="1">
        <v>16.795000000000002</v>
      </c>
      <c r="K84" s="1">
        <v>21.870999999999999</v>
      </c>
      <c r="L84" s="1">
        <v>4.3999999999999997E-2</v>
      </c>
      <c r="M84" s="1">
        <v>5.8999999999999997E-2</v>
      </c>
      <c r="N84" s="1">
        <v>0.33900000000000002</v>
      </c>
      <c r="P84">
        <f t="shared" si="135"/>
        <v>99.19</v>
      </c>
      <c r="W84" s="37">
        <v>12</v>
      </c>
      <c r="X84" s="37">
        <v>4</v>
      </c>
      <c r="Y84" s="15">
        <v>0</v>
      </c>
      <c r="AA84" s="14">
        <f t="shared" si="136"/>
        <v>1.8828513125755786</v>
      </c>
      <c r="AB84" s="14">
        <f t="shared" si="137"/>
        <v>6.9006206656637235E-3</v>
      </c>
      <c r="AC84" s="14">
        <f t="shared" si="138"/>
        <v>0.20086116014434763</v>
      </c>
      <c r="AD84" s="14">
        <f t="shared" si="139"/>
        <v>1.5345489001875519E-2</v>
      </c>
      <c r="AE84" s="14">
        <f t="shared" si="140"/>
        <v>0</v>
      </c>
      <c r="AF84" s="14">
        <f t="shared" si="141"/>
        <v>0.10260909191918925</v>
      </c>
      <c r="AG84" s="14">
        <f t="shared" si="142"/>
        <v>0.91862366119422034</v>
      </c>
      <c r="AH84" s="14">
        <f t="shared" si="143"/>
        <v>0.85978695308305686</v>
      </c>
      <c r="AI84" s="14">
        <f t="shared" si="144"/>
        <v>1.3673745405775545E-3</v>
      </c>
      <c r="AJ84" s="14">
        <f t="shared" si="145"/>
        <v>1.7413390974739217E-3</v>
      </c>
      <c r="AK84" s="14">
        <f t="shared" si="146"/>
        <v>2.4115479927322589E-2</v>
      </c>
      <c r="AL84" s="14">
        <f t="shared" si="147"/>
        <v>0</v>
      </c>
      <c r="AM84" s="14">
        <f t="shared" si="148"/>
        <v>4.0142024821493054</v>
      </c>
      <c r="AN84" s="14">
        <f t="shared" si="149"/>
        <v>0.89952428414936048</v>
      </c>
      <c r="AO84" s="11">
        <f t="shared" si="150"/>
        <v>0</v>
      </c>
      <c r="AQ84">
        <f t="shared" si="151"/>
        <v>51.314</v>
      </c>
      <c r="AR84">
        <f t="shared" si="152"/>
        <v>0.25</v>
      </c>
      <c r="AS84">
        <f t="shared" si="153"/>
        <v>4.6449999999999996</v>
      </c>
      <c r="AT84">
        <f t="shared" si="154"/>
        <v>0.52900000000000003</v>
      </c>
      <c r="AU84">
        <f t="shared" si="155"/>
        <v>0</v>
      </c>
      <c r="AV84">
        <f t="shared" si="156"/>
        <v>3.3439999999999999</v>
      </c>
      <c r="AW84">
        <f t="shared" si="157"/>
        <v>16.795000000000002</v>
      </c>
      <c r="AX84">
        <f t="shared" si="158"/>
        <v>21.870999999999999</v>
      </c>
      <c r="AY84">
        <f t="shared" si="159"/>
        <v>4.3999999999999997E-2</v>
      </c>
      <c r="AZ84">
        <f t="shared" si="160"/>
        <v>5.8999999999999997E-2</v>
      </c>
      <c r="BA84">
        <f t="shared" si="161"/>
        <v>0.33900000000000002</v>
      </c>
      <c r="BB84">
        <f t="shared" si="162"/>
        <v>0</v>
      </c>
      <c r="BC84">
        <f t="shared" si="163"/>
        <v>99.19</v>
      </c>
      <c r="BE84">
        <f t="shared" si="164"/>
        <v>0.85409454061251666</v>
      </c>
      <c r="BF84">
        <f t="shared" si="165"/>
        <v>3.1302431572884583E-3</v>
      </c>
      <c r="BG84">
        <f t="shared" si="166"/>
        <v>9.1114162416633976E-2</v>
      </c>
      <c r="BH84">
        <f t="shared" si="167"/>
        <v>6.9609842752812682E-3</v>
      </c>
      <c r="BI84">
        <f t="shared" si="168"/>
        <v>4.6545292578364234E-2</v>
      </c>
      <c r="BJ84">
        <f t="shared" si="169"/>
        <v>0</v>
      </c>
      <c r="BK84">
        <f t="shared" si="170"/>
        <v>0.41670388344696863</v>
      </c>
      <c r="BL84">
        <f t="shared" si="171"/>
        <v>0.39001451565158157</v>
      </c>
      <c r="BM84">
        <f t="shared" si="172"/>
        <v>6.2026519156326563E-4</v>
      </c>
      <c r="BN84">
        <f t="shared" si="173"/>
        <v>7.8990210569157928E-4</v>
      </c>
      <c r="BO84">
        <f t="shared" si="174"/>
        <v>1.0939206730032318E-2</v>
      </c>
      <c r="BP84">
        <f t="shared" si="175"/>
        <v>0</v>
      </c>
      <c r="BQ84">
        <f t="shared" si="176"/>
        <v>1.8209129961659216</v>
      </c>
      <c r="BR84">
        <f t="shared" si="177"/>
        <v>2.2044998803355957</v>
      </c>
    </row>
    <row r="85" spans="1:70" x14ac:dyDescent="0.15">
      <c r="A85" t="s">
        <v>191</v>
      </c>
      <c r="B85" t="s">
        <v>156</v>
      </c>
      <c r="C85">
        <v>538</v>
      </c>
      <c r="D85" s="27">
        <f t="shared" si="134"/>
        <v>1148.2743045597936</v>
      </c>
      <c r="E85" s="1">
        <v>50.841000000000001</v>
      </c>
      <c r="F85" s="1">
        <v>0.35499999999999998</v>
      </c>
      <c r="G85" s="1">
        <v>5.056</v>
      </c>
      <c r="H85" s="1">
        <v>0.55200000000000005</v>
      </c>
      <c r="I85" s="1">
        <v>3.423</v>
      </c>
      <c r="J85" s="1">
        <v>16.759</v>
      </c>
      <c r="K85" s="1">
        <v>21.667999999999999</v>
      </c>
      <c r="L85" s="1">
        <v>2.8000000000000001E-2</v>
      </c>
      <c r="M85" s="1">
        <v>5.3999999999999999E-2</v>
      </c>
      <c r="N85" s="1">
        <v>0.36299999999999999</v>
      </c>
      <c r="P85">
        <f t="shared" si="135"/>
        <v>99.099000000000004</v>
      </c>
      <c r="W85" s="37">
        <v>12</v>
      </c>
      <c r="X85" s="37">
        <v>4</v>
      </c>
      <c r="Y85" s="15">
        <v>0</v>
      </c>
      <c r="AA85" s="14">
        <f t="shared" si="136"/>
        <v>1.8681644663155692</v>
      </c>
      <c r="AB85" s="14">
        <f t="shared" si="137"/>
        <v>9.8128998464013205E-3</v>
      </c>
      <c r="AC85" s="14">
        <f t="shared" si="138"/>
        <v>0.2189465877795142</v>
      </c>
      <c r="AD85" s="14">
        <f t="shared" si="139"/>
        <v>1.6035592283823109E-2</v>
      </c>
      <c r="AE85" s="14">
        <f t="shared" si="140"/>
        <v>0</v>
      </c>
      <c r="AF85" s="14">
        <f t="shared" si="141"/>
        <v>0.10518343317450685</v>
      </c>
      <c r="AG85" s="14">
        <f t="shared" si="142"/>
        <v>0.91796598267499219</v>
      </c>
      <c r="AH85" s="14">
        <f t="shared" si="143"/>
        <v>0.85302528478556472</v>
      </c>
      <c r="AI85" s="14">
        <f t="shared" si="144"/>
        <v>8.7139228750329084E-4</v>
      </c>
      <c r="AJ85" s="14">
        <f t="shared" si="145"/>
        <v>1.5960480680289996E-3</v>
      </c>
      <c r="AK85" s="14">
        <f t="shared" si="146"/>
        <v>2.5859713180913811E-2</v>
      </c>
      <c r="AL85" s="14">
        <f t="shared" si="147"/>
        <v>0</v>
      </c>
      <c r="AM85" s="14">
        <f t="shared" si="148"/>
        <v>4.017461400396817</v>
      </c>
      <c r="AN85" s="14">
        <f t="shared" si="149"/>
        <v>0.89719640988391203</v>
      </c>
      <c r="AO85" s="11">
        <f t="shared" si="150"/>
        <v>0</v>
      </c>
      <c r="AQ85">
        <f t="shared" si="151"/>
        <v>50.841000000000001</v>
      </c>
      <c r="AR85">
        <f t="shared" si="152"/>
        <v>0.35499999999999998</v>
      </c>
      <c r="AS85">
        <f t="shared" si="153"/>
        <v>5.056</v>
      </c>
      <c r="AT85">
        <f t="shared" si="154"/>
        <v>0.55200000000000005</v>
      </c>
      <c r="AU85">
        <f t="shared" si="155"/>
        <v>0</v>
      </c>
      <c r="AV85">
        <f t="shared" si="156"/>
        <v>3.4230000000000005</v>
      </c>
      <c r="AW85">
        <f t="shared" si="157"/>
        <v>16.759</v>
      </c>
      <c r="AX85">
        <f t="shared" si="158"/>
        <v>21.667999999999999</v>
      </c>
      <c r="AY85">
        <f t="shared" si="159"/>
        <v>2.8000000000000001E-2</v>
      </c>
      <c r="AZ85">
        <f t="shared" si="160"/>
        <v>5.3999999999999999E-2</v>
      </c>
      <c r="BA85">
        <f t="shared" si="161"/>
        <v>0.36299999999999999</v>
      </c>
      <c r="BB85">
        <f t="shared" si="162"/>
        <v>0</v>
      </c>
      <c r="BC85">
        <f t="shared" si="163"/>
        <v>99.099000000000004</v>
      </c>
      <c r="BE85">
        <f t="shared" si="164"/>
        <v>0.84622170439414124</v>
      </c>
      <c r="BF85">
        <f t="shared" si="165"/>
        <v>4.4449452833496108E-3</v>
      </c>
      <c r="BG85">
        <f t="shared" si="166"/>
        <v>9.9176147508827001E-2</v>
      </c>
      <c r="BH85">
        <f t="shared" si="167"/>
        <v>7.2636357655108891E-3</v>
      </c>
      <c r="BI85">
        <f t="shared" si="168"/>
        <v>4.7644897277434449E-2</v>
      </c>
      <c r="BJ85">
        <f t="shared" si="169"/>
        <v>0</v>
      </c>
      <c r="BK85">
        <f t="shared" si="170"/>
        <v>0.41581068071972288</v>
      </c>
      <c r="BL85">
        <f t="shared" si="171"/>
        <v>0.38639451900409078</v>
      </c>
      <c r="BM85">
        <f t="shared" si="172"/>
        <v>3.9471421281298723E-4</v>
      </c>
      <c r="BN85">
        <f t="shared" si="173"/>
        <v>7.2296124927703873E-4</v>
      </c>
      <c r="BO85">
        <f t="shared" si="174"/>
        <v>1.1713663843662923E-2</v>
      </c>
      <c r="BP85">
        <f t="shared" si="175"/>
        <v>0</v>
      </c>
      <c r="BQ85">
        <f t="shared" si="176"/>
        <v>1.8197878692588296</v>
      </c>
      <c r="BR85">
        <f t="shared" si="177"/>
        <v>2.2076536876977122</v>
      </c>
    </row>
    <row r="86" spans="1:70" s="3" customFormat="1" x14ac:dyDescent="0.15">
      <c r="A86" s="3" t="s">
        <v>191</v>
      </c>
      <c r="B86" s="3" t="s">
        <v>157</v>
      </c>
      <c r="C86" s="3">
        <v>539</v>
      </c>
      <c r="D86" s="3">
        <f t="shared" si="134"/>
        <v>1162.4505305420134</v>
      </c>
      <c r="E86" s="4">
        <v>50.374000000000002</v>
      </c>
      <c r="F86" s="4">
        <v>0.41099999999999998</v>
      </c>
      <c r="G86" s="4">
        <v>5.65</v>
      </c>
      <c r="H86" s="4">
        <v>0.59699999999999998</v>
      </c>
      <c r="I86" s="4">
        <v>3.65</v>
      </c>
      <c r="J86" s="4">
        <v>16.196999999999999</v>
      </c>
      <c r="K86" s="4">
        <v>21.475999999999999</v>
      </c>
      <c r="L86" s="4">
        <v>0.16500000000000001</v>
      </c>
      <c r="M86" s="4">
        <v>5.8000000000000003E-2</v>
      </c>
      <c r="N86" s="4">
        <v>0.36299999999999999</v>
      </c>
      <c r="O86" s="4"/>
      <c r="P86" s="3">
        <f t="shared" si="135"/>
        <v>98.941000000000017</v>
      </c>
      <c r="R86" s="4"/>
      <c r="S86" s="4"/>
      <c r="T86" s="4"/>
      <c r="V86" s="4"/>
      <c r="W86" s="32">
        <v>12</v>
      </c>
      <c r="X86" s="32">
        <v>4</v>
      </c>
      <c r="Y86" s="33">
        <v>0</v>
      </c>
      <c r="AA86" s="34">
        <f t="shared" si="136"/>
        <v>1.8564698521998675</v>
      </c>
      <c r="AB86" s="34">
        <f t="shared" si="137"/>
        <v>1.1394395117715356E-2</v>
      </c>
      <c r="AC86" s="34">
        <f t="shared" si="138"/>
        <v>0.24539177601557979</v>
      </c>
      <c r="AD86" s="34">
        <f t="shared" si="139"/>
        <v>1.739404939086172E-2</v>
      </c>
      <c r="AE86" s="34">
        <f t="shared" si="140"/>
        <v>0</v>
      </c>
      <c r="AF86" s="34">
        <f t="shared" si="141"/>
        <v>0.11248995612827556</v>
      </c>
      <c r="AG86" s="34">
        <f t="shared" si="142"/>
        <v>0.889802269290079</v>
      </c>
      <c r="AH86" s="34">
        <f t="shared" si="143"/>
        <v>0.8479630198590119</v>
      </c>
      <c r="AI86" s="34">
        <f t="shared" si="144"/>
        <v>5.1501522115067686E-3</v>
      </c>
      <c r="AJ86" s="34">
        <f t="shared" si="145"/>
        <v>1.719335540542574E-3</v>
      </c>
      <c r="AK86" s="34">
        <f t="shared" si="146"/>
        <v>2.5936068451514579E-2</v>
      </c>
      <c r="AL86" s="34">
        <f t="shared" si="147"/>
        <v>0</v>
      </c>
      <c r="AM86" s="34">
        <f t="shared" si="148"/>
        <v>4.0137108742049552</v>
      </c>
      <c r="AN86" s="34">
        <f t="shared" si="149"/>
        <v>0.88776730650452507</v>
      </c>
      <c r="AO86" s="35">
        <f t="shared" si="150"/>
        <v>0</v>
      </c>
      <c r="AQ86" s="3">
        <f t="shared" si="151"/>
        <v>50.374000000000002</v>
      </c>
      <c r="AR86" s="3">
        <f t="shared" si="152"/>
        <v>0.41099999999999998</v>
      </c>
      <c r="AS86" s="3">
        <f t="shared" si="153"/>
        <v>5.65</v>
      </c>
      <c r="AT86" s="3">
        <f t="shared" si="154"/>
        <v>0.59699999999999998</v>
      </c>
      <c r="AU86" s="3">
        <f t="shared" si="155"/>
        <v>0</v>
      </c>
      <c r="AV86" s="3">
        <f t="shared" si="156"/>
        <v>3.65</v>
      </c>
      <c r="AW86" s="3">
        <f t="shared" si="157"/>
        <v>16.196999999999999</v>
      </c>
      <c r="AX86" s="3">
        <f t="shared" si="158"/>
        <v>21.475999999999999</v>
      </c>
      <c r="AY86" s="3">
        <f t="shared" si="159"/>
        <v>0.16500000000000001</v>
      </c>
      <c r="AZ86" s="3">
        <f t="shared" si="160"/>
        <v>5.8000000000000003E-2</v>
      </c>
      <c r="BA86" s="3">
        <f t="shared" si="161"/>
        <v>0.36299999999999999</v>
      </c>
      <c r="BB86" s="3">
        <f t="shared" si="162"/>
        <v>0</v>
      </c>
      <c r="BC86" s="3">
        <f t="shared" si="163"/>
        <v>98.941000000000017</v>
      </c>
      <c r="BE86" s="3">
        <f t="shared" si="164"/>
        <v>0.83844873501997341</v>
      </c>
      <c r="BF86" s="3">
        <f t="shared" si="165"/>
        <v>5.1461197505822251E-3</v>
      </c>
      <c r="BG86" s="3">
        <f t="shared" si="166"/>
        <v>0.11082777559827385</v>
      </c>
      <c r="BH86" s="3">
        <f t="shared" si="167"/>
        <v>7.8557799855253629E-3</v>
      </c>
      <c r="BI86" s="3">
        <f t="shared" si="168"/>
        <v>5.0804520906408329E-2</v>
      </c>
      <c r="BJ86" s="3">
        <f t="shared" si="169"/>
        <v>0</v>
      </c>
      <c r="BK86" s="3">
        <f t="shared" si="170"/>
        <v>0.40186679369994338</v>
      </c>
      <c r="BL86" s="3">
        <f t="shared" si="171"/>
        <v>0.38297067981040489</v>
      </c>
      <c r="BM86" s="3">
        <f t="shared" si="172"/>
        <v>2.3259944683622462E-3</v>
      </c>
      <c r="BN86" s="3">
        <f t="shared" si="173"/>
        <v>7.7651393440867126E-4</v>
      </c>
      <c r="BO86" s="3">
        <f t="shared" si="174"/>
        <v>1.1713663843662923E-2</v>
      </c>
      <c r="BP86" s="3">
        <f t="shared" si="175"/>
        <v>0</v>
      </c>
      <c r="BQ86" s="3">
        <f t="shared" si="176"/>
        <v>1.8127365770175454</v>
      </c>
      <c r="BR86" s="3">
        <f t="shared" si="177"/>
        <v>2.2141721665972134</v>
      </c>
    </row>
    <row r="87" spans="1:70" x14ac:dyDescent="0.15">
      <c r="A87" t="s">
        <v>191</v>
      </c>
      <c r="B87" t="s">
        <v>158</v>
      </c>
      <c r="C87">
        <v>540</v>
      </c>
      <c r="D87" s="27">
        <f t="shared" si="134"/>
        <v>1176.6267565242331</v>
      </c>
      <c r="E87" s="1">
        <v>50.454999999999998</v>
      </c>
      <c r="F87" s="1">
        <v>0.436</v>
      </c>
      <c r="G87" s="1">
        <v>5.6420000000000003</v>
      </c>
      <c r="H87" s="1">
        <v>0.56899999999999995</v>
      </c>
      <c r="I87" s="1">
        <v>3.5179999999999998</v>
      </c>
      <c r="J87" s="1">
        <v>16.413</v>
      </c>
      <c r="K87" s="1">
        <v>21.542000000000002</v>
      </c>
      <c r="L87" s="1">
        <v>1.2E-2</v>
      </c>
      <c r="M87" s="1">
        <v>3.3000000000000002E-2</v>
      </c>
      <c r="N87" s="1">
        <v>0.39200000000000002</v>
      </c>
      <c r="P87">
        <f t="shared" si="135"/>
        <v>99.012</v>
      </c>
      <c r="W87" s="37">
        <v>12</v>
      </c>
      <c r="X87" s="37">
        <v>4</v>
      </c>
      <c r="Y87" s="15">
        <v>0</v>
      </c>
      <c r="AA87" s="14">
        <f t="shared" si="136"/>
        <v>1.8558870686302047</v>
      </c>
      <c r="AB87" s="14">
        <f t="shared" si="137"/>
        <v>1.206429129120282E-2</v>
      </c>
      <c r="AC87" s="14">
        <f t="shared" si="138"/>
        <v>0.24457412581211016</v>
      </c>
      <c r="AD87" s="14">
        <f t="shared" si="139"/>
        <v>1.6546437616361868E-2</v>
      </c>
      <c r="AE87" s="14">
        <f t="shared" si="140"/>
        <v>0</v>
      </c>
      <c r="AF87" s="14">
        <f t="shared" si="141"/>
        <v>0.10821378561903088</v>
      </c>
      <c r="AG87" s="14">
        <f t="shared" si="142"/>
        <v>0.89993836892441037</v>
      </c>
      <c r="AH87" s="14">
        <f t="shared" si="143"/>
        <v>0.84893690016211998</v>
      </c>
      <c r="AI87" s="14">
        <f t="shared" si="144"/>
        <v>3.7383782268884198E-4</v>
      </c>
      <c r="AJ87" s="14">
        <f t="shared" si="145"/>
        <v>9.7636557605044279E-4</v>
      </c>
      <c r="AK87" s="14">
        <f t="shared" si="146"/>
        <v>2.79543538203521E-2</v>
      </c>
      <c r="AL87" s="14">
        <f t="shared" si="147"/>
        <v>0</v>
      </c>
      <c r="AM87" s="14">
        <f t="shared" si="148"/>
        <v>4.0154655352745321</v>
      </c>
      <c r="AN87" s="14">
        <f t="shared" si="149"/>
        <v>0.89266125640723604</v>
      </c>
      <c r="AO87" s="11">
        <f t="shared" si="150"/>
        <v>0</v>
      </c>
      <c r="AQ87">
        <f t="shared" si="151"/>
        <v>50.454999999999998</v>
      </c>
      <c r="AR87">
        <f t="shared" si="152"/>
        <v>0.436</v>
      </c>
      <c r="AS87">
        <f t="shared" si="153"/>
        <v>5.6420000000000003</v>
      </c>
      <c r="AT87">
        <f t="shared" si="154"/>
        <v>0.56899999999999995</v>
      </c>
      <c r="AU87">
        <f t="shared" si="155"/>
        <v>0</v>
      </c>
      <c r="AV87">
        <f t="shared" si="156"/>
        <v>3.5179999999999998</v>
      </c>
      <c r="AW87">
        <f t="shared" si="157"/>
        <v>16.413</v>
      </c>
      <c r="AX87">
        <f t="shared" si="158"/>
        <v>21.542000000000002</v>
      </c>
      <c r="AY87">
        <f t="shared" si="159"/>
        <v>1.2E-2</v>
      </c>
      <c r="AZ87">
        <f t="shared" si="160"/>
        <v>3.3000000000000002E-2</v>
      </c>
      <c r="BA87">
        <f t="shared" si="161"/>
        <v>0.39200000000000002</v>
      </c>
      <c r="BB87">
        <f t="shared" si="162"/>
        <v>0</v>
      </c>
      <c r="BC87">
        <f t="shared" si="163"/>
        <v>99.012</v>
      </c>
      <c r="BE87">
        <f t="shared" si="164"/>
        <v>0.83979693741677763</v>
      </c>
      <c r="BF87">
        <f t="shared" si="165"/>
        <v>5.4591440663110712E-3</v>
      </c>
      <c r="BG87">
        <f t="shared" si="166"/>
        <v>0.1106708513142409</v>
      </c>
      <c r="BH87">
        <f t="shared" si="167"/>
        <v>7.4873346930719115E-3</v>
      </c>
      <c r="BI87">
        <f t="shared" si="168"/>
        <v>4.8967206725683429E-2</v>
      </c>
      <c r="BJ87">
        <f t="shared" si="169"/>
        <v>0</v>
      </c>
      <c r="BK87">
        <f t="shared" si="170"/>
        <v>0.40722601006341741</v>
      </c>
      <c r="BL87">
        <f t="shared" si="171"/>
        <v>0.38414762453323448</v>
      </c>
      <c r="BM87">
        <f t="shared" si="172"/>
        <v>1.6916323406270881E-4</v>
      </c>
      <c r="BN87">
        <f t="shared" si="173"/>
        <v>4.4180965233596811E-4</v>
      </c>
      <c r="BO87">
        <f t="shared" si="174"/>
        <v>1.2649466189299907E-2</v>
      </c>
      <c r="BP87">
        <f t="shared" si="175"/>
        <v>0</v>
      </c>
      <c r="BQ87">
        <f t="shared" si="176"/>
        <v>1.8170155478884356</v>
      </c>
      <c r="BR87">
        <f t="shared" si="177"/>
        <v>2.209923596933955</v>
      </c>
    </row>
    <row r="88" spans="1:70" x14ac:dyDescent="0.15">
      <c r="A88" t="s">
        <v>191</v>
      </c>
      <c r="B88" t="s">
        <v>159</v>
      </c>
      <c r="C88">
        <v>541</v>
      </c>
      <c r="D88" s="27">
        <f t="shared" si="134"/>
        <v>1190.8029825064527</v>
      </c>
      <c r="E88" s="1">
        <v>50.341999999999999</v>
      </c>
      <c r="F88" s="1">
        <v>0.46700000000000003</v>
      </c>
      <c r="G88" s="1">
        <v>5.6749999999999998</v>
      </c>
      <c r="H88" s="1">
        <v>0.58299999999999996</v>
      </c>
      <c r="I88" s="1">
        <v>3.5960000000000001</v>
      </c>
      <c r="J88" s="1">
        <v>16.34</v>
      </c>
      <c r="K88" s="1">
        <v>21.552</v>
      </c>
      <c r="L88" s="1">
        <v>0.124</v>
      </c>
      <c r="M88" s="1">
        <v>6.6000000000000003E-2</v>
      </c>
      <c r="N88" s="1">
        <v>0.36799999999999999</v>
      </c>
      <c r="P88">
        <f t="shared" si="135"/>
        <v>99.113</v>
      </c>
      <c r="W88" s="37">
        <v>12</v>
      </c>
      <c r="X88" s="37">
        <v>4</v>
      </c>
      <c r="Y88" s="15">
        <v>0</v>
      </c>
      <c r="AA88" s="14">
        <f t="shared" si="136"/>
        <v>1.8521752529465019</v>
      </c>
      <c r="AB88" s="14">
        <f t="shared" si="137"/>
        <v>1.2925176510821656E-2</v>
      </c>
      <c r="AC88" s="14">
        <f t="shared" si="138"/>
        <v>0.24606371165563426</v>
      </c>
      <c r="AD88" s="14">
        <f t="shared" si="139"/>
        <v>1.6957626729509661E-2</v>
      </c>
      <c r="AE88" s="14">
        <f t="shared" si="140"/>
        <v>0</v>
      </c>
      <c r="AF88" s="14">
        <f t="shared" si="141"/>
        <v>0.11063963001739803</v>
      </c>
      <c r="AG88" s="14">
        <f t="shared" si="142"/>
        <v>0.89615086395235855</v>
      </c>
      <c r="AH88" s="14">
        <f t="shared" si="143"/>
        <v>0.84953493869507402</v>
      </c>
      <c r="AI88" s="14">
        <f t="shared" si="144"/>
        <v>3.8639184733202567E-3</v>
      </c>
      <c r="AJ88" s="14">
        <f t="shared" si="145"/>
        <v>1.9532000709761325E-3</v>
      </c>
      <c r="AK88" s="14">
        <f t="shared" si="146"/>
        <v>2.624916459702167E-2</v>
      </c>
      <c r="AL88" s="14">
        <f t="shared" si="147"/>
        <v>0</v>
      </c>
      <c r="AM88" s="14">
        <f t="shared" si="148"/>
        <v>4.016513483648616</v>
      </c>
      <c r="AN88" s="14">
        <f t="shared" si="149"/>
        <v>0.89010660044956535</v>
      </c>
      <c r="AO88" s="11">
        <f t="shared" si="150"/>
        <v>0</v>
      </c>
      <c r="AQ88">
        <f t="shared" si="151"/>
        <v>50.341999999999999</v>
      </c>
      <c r="AR88">
        <f t="shared" si="152"/>
        <v>0.46700000000000003</v>
      </c>
      <c r="AS88">
        <f t="shared" si="153"/>
        <v>5.6749999999999998</v>
      </c>
      <c r="AT88">
        <f t="shared" si="154"/>
        <v>0.58299999999999996</v>
      </c>
      <c r="AU88">
        <f t="shared" si="155"/>
        <v>0</v>
      </c>
      <c r="AV88">
        <f t="shared" si="156"/>
        <v>3.5960000000000001</v>
      </c>
      <c r="AW88">
        <f t="shared" si="157"/>
        <v>16.34</v>
      </c>
      <c r="AX88">
        <f t="shared" si="158"/>
        <v>21.552</v>
      </c>
      <c r="AY88">
        <f t="shared" si="159"/>
        <v>0.124</v>
      </c>
      <c r="AZ88">
        <f t="shared" si="160"/>
        <v>6.6000000000000003E-2</v>
      </c>
      <c r="BA88">
        <f t="shared" si="161"/>
        <v>0.36799999999999999</v>
      </c>
      <c r="BB88">
        <f t="shared" si="162"/>
        <v>0</v>
      </c>
      <c r="BC88">
        <f t="shared" si="163"/>
        <v>99.113</v>
      </c>
      <c r="BE88">
        <f t="shared" si="164"/>
        <v>0.83791611185086556</v>
      </c>
      <c r="BF88">
        <f t="shared" si="165"/>
        <v>5.8472942178148402E-3</v>
      </c>
      <c r="BG88">
        <f t="shared" si="166"/>
        <v>0.11131816398587682</v>
      </c>
      <c r="BH88">
        <f t="shared" si="167"/>
        <v>7.6715573392986368E-3</v>
      </c>
      <c r="BI88">
        <f t="shared" si="168"/>
        <v>5.0052892377929967E-2</v>
      </c>
      <c r="BJ88">
        <f t="shared" si="169"/>
        <v>0</v>
      </c>
      <c r="BK88">
        <f t="shared" si="170"/>
        <v>0.40541479342205811</v>
      </c>
      <c r="BL88">
        <f t="shared" si="171"/>
        <v>0.38432594949123888</v>
      </c>
      <c r="BM88">
        <f t="shared" si="172"/>
        <v>1.7480200853146578E-3</v>
      </c>
      <c r="BN88">
        <f t="shared" si="173"/>
        <v>8.8361930467193621E-4</v>
      </c>
      <c r="BO88">
        <f t="shared" si="174"/>
        <v>1.18750090756693E-2</v>
      </c>
      <c r="BP88">
        <f t="shared" si="175"/>
        <v>0</v>
      </c>
      <c r="BQ88">
        <f t="shared" si="176"/>
        <v>1.8170534111507386</v>
      </c>
      <c r="BR88">
        <f t="shared" si="177"/>
        <v>2.2104542766879707</v>
      </c>
    </row>
    <row r="89" spans="1:70" x14ac:dyDescent="0.15">
      <c r="A89" t="s">
        <v>191</v>
      </c>
      <c r="B89" t="s">
        <v>160</v>
      </c>
      <c r="C89">
        <v>542</v>
      </c>
      <c r="D89" s="27">
        <f t="shared" si="134"/>
        <v>1204.9792084886724</v>
      </c>
      <c r="E89" s="1">
        <v>50.151000000000003</v>
      </c>
      <c r="F89" s="1">
        <v>0.4</v>
      </c>
      <c r="G89" s="1">
        <v>5.6280000000000001</v>
      </c>
      <c r="H89" s="1">
        <v>0.57299999999999995</v>
      </c>
      <c r="I89" s="1">
        <v>3.5289999999999999</v>
      </c>
      <c r="J89" s="1">
        <v>15.821</v>
      </c>
      <c r="K89" s="1">
        <v>21.475000000000001</v>
      </c>
      <c r="L89" s="1">
        <v>0.13600000000000001</v>
      </c>
      <c r="M89" s="1">
        <v>8.9999999999999993E-3</v>
      </c>
      <c r="N89" s="1">
        <v>0.42</v>
      </c>
      <c r="P89">
        <f t="shared" si="135"/>
        <v>98.141999999999996</v>
      </c>
      <c r="W89" s="37">
        <v>12</v>
      </c>
      <c r="X89" s="37">
        <v>4</v>
      </c>
      <c r="Y89" s="15">
        <v>0</v>
      </c>
      <c r="AA89" s="14">
        <f t="shared" si="136"/>
        <v>1.8619913772904133</v>
      </c>
      <c r="AB89" s="14">
        <f t="shared" si="137"/>
        <v>1.1171874536436636E-2</v>
      </c>
      <c r="AC89" s="14">
        <f t="shared" si="138"/>
        <v>0.24625340818751615</v>
      </c>
      <c r="AD89" s="14">
        <f t="shared" si="139"/>
        <v>1.6818900252634997E-2</v>
      </c>
      <c r="AE89" s="14">
        <f t="shared" si="140"/>
        <v>0</v>
      </c>
      <c r="AF89" s="14">
        <f t="shared" si="141"/>
        <v>0.1095693654329086</v>
      </c>
      <c r="AG89" s="14">
        <f t="shared" si="142"/>
        <v>0.87560747913711867</v>
      </c>
      <c r="AH89" s="14">
        <f t="shared" si="143"/>
        <v>0.85422700182419153</v>
      </c>
      <c r="AI89" s="14">
        <f t="shared" si="144"/>
        <v>4.2765310934316245E-3</v>
      </c>
      <c r="AJ89" s="14">
        <f t="shared" si="145"/>
        <v>2.6877678924686966E-4</v>
      </c>
      <c r="AK89" s="14">
        <f t="shared" si="146"/>
        <v>3.023175881835272E-2</v>
      </c>
      <c r="AL89" s="14">
        <f t="shared" si="147"/>
        <v>0</v>
      </c>
      <c r="AM89" s="14">
        <f t="shared" si="148"/>
        <v>4.0104164733622509</v>
      </c>
      <c r="AN89" s="14">
        <f t="shared" si="149"/>
        <v>0.88878203336099593</v>
      </c>
      <c r="AO89" s="11">
        <f t="shared" si="150"/>
        <v>0</v>
      </c>
      <c r="AQ89">
        <f t="shared" si="151"/>
        <v>50.151000000000003</v>
      </c>
      <c r="AR89">
        <f t="shared" si="152"/>
        <v>0.4</v>
      </c>
      <c r="AS89">
        <f t="shared" si="153"/>
        <v>5.6280000000000001</v>
      </c>
      <c r="AT89">
        <f t="shared" si="154"/>
        <v>0.57299999999999995</v>
      </c>
      <c r="AU89">
        <f t="shared" si="155"/>
        <v>0</v>
      </c>
      <c r="AV89">
        <f t="shared" si="156"/>
        <v>3.5289999999999999</v>
      </c>
      <c r="AW89">
        <f t="shared" si="157"/>
        <v>15.821</v>
      </c>
      <c r="AX89">
        <f t="shared" si="158"/>
        <v>21.475000000000001</v>
      </c>
      <c r="AY89">
        <f t="shared" si="159"/>
        <v>0.13600000000000001</v>
      </c>
      <c r="AZ89">
        <f t="shared" si="160"/>
        <v>8.9999999999999993E-3</v>
      </c>
      <c r="BA89">
        <f t="shared" si="161"/>
        <v>0.42</v>
      </c>
      <c r="BB89">
        <f t="shared" si="162"/>
        <v>0</v>
      </c>
      <c r="BC89">
        <f t="shared" si="163"/>
        <v>98.141999999999996</v>
      </c>
      <c r="BE89">
        <f t="shared" si="164"/>
        <v>0.83473701731025307</v>
      </c>
      <c r="BF89">
        <f t="shared" si="165"/>
        <v>5.0083890516615329E-3</v>
      </c>
      <c r="BG89">
        <f t="shared" si="166"/>
        <v>0.11039623381718322</v>
      </c>
      <c r="BH89">
        <f t="shared" si="167"/>
        <v>7.5399697348509757E-3</v>
      </c>
      <c r="BI89">
        <f t="shared" si="168"/>
        <v>4.9120316240743839E-2</v>
      </c>
      <c r="BJ89">
        <f t="shared" si="169"/>
        <v>0</v>
      </c>
      <c r="BK89">
        <f t="shared" si="170"/>
        <v>0.39253778743759987</v>
      </c>
      <c r="BL89">
        <f t="shared" si="171"/>
        <v>0.38295284731460449</v>
      </c>
      <c r="BM89">
        <f t="shared" si="172"/>
        <v>1.9171833193773668E-3</v>
      </c>
      <c r="BN89">
        <f t="shared" si="173"/>
        <v>1.2049354154617311E-4</v>
      </c>
      <c r="BO89">
        <f t="shared" si="174"/>
        <v>1.3552999488535613E-2</v>
      </c>
      <c r="BP89">
        <f t="shared" si="175"/>
        <v>0</v>
      </c>
      <c r="BQ89">
        <f t="shared" si="176"/>
        <v>1.7978832372563562</v>
      </c>
      <c r="BR89">
        <f t="shared" si="177"/>
        <v>2.2306323293176211</v>
      </c>
    </row>
    <row r="90" spans="1:70" x14ac:dyDescent="0.15">
      <c r="A90" t="s">
        <v>191</v>
      </c>
      <c r="B90" t="s">
        <v>161</v>
      </c>
      <c r="C90">
        <v>543</v>
      </c>
      <c r="D90" s="27">
        <f t="shared" si="134"/>
        <v>1219.155434470892</v>
      </c>
      <c r="E90" s="1">
        <v>50.37</v>
      </c>
      <c r="F90" s="1">
        <v>0.40899999999999997</v>
      </c>
      <c r="G90" s="1">
        <v>5.6449999999999996</v>
      </c>
      <c r="H90" s="1">
        <v>0.63600000000000001</v>
      </c>
      <c r="I90" s="1">
        <v>3.5670000000000002</v>
      </c>
      <c r="J90" s="1">
        <v>15.944000000000001</v>
      </c>
      <c r="K90" s="1">
        <v>21.472000000000001</v>
      </c>
      <c r="L90" s="1">
        <v>0.104</v>
      </c>
      <c r="M90" s="1">
        <v>0.02</v>
      </c>
      <c r="N90" s="1">
        <v>0.4</v>
      </c>
      <c r="P90">
        <f t="shared" si="135"/>
        <v>98.567000000000007</v>
      </c>
      <c r="W90" s="37">
        <v>12</v>
      </c>
      <c r="X90" s="37">
        <v>4</v>
      </c>
      <c r="Y90" s="15">
        <v>0</v>
      </c>
      <c r="AA90" s="14">
        <f t="shared" si="136"/>
        <v>1.8617060150690095</v>
      </c>
      <c r="AB90" s="14">
        <f t="shared" si="137"/>
        <v>1.1371832371188821E-2</v>
      </c>
      <c r="AC90" s="14">
        <f t="shared" si="138"/>
        <v>0.24588565359387946</v>
      </c>
      <c r="AD90" s="14">
        <f t="shared" si="139"/>
        <v>1.858408449545999E-2</v>
      </c>
      <c r="AE90" s="14">
        <f t="shared" si="140"/>
        <v>0</v>
      </c>
      <c r="AF90" s="14">
        <f t="shared" si="141"/>
        <v>0.11025078241886647</v>
      </c>
      <c r="AG90" s="14">
        <f t="shared" si="142"/>
        <v>0.87844363511798995</v>
      </c>
      <c r="AH90" s="14">
        <f t="shared" si="143"/>
        <v>0.85026382859198257</v>
      </c>
      <c r="AI90" s="14">
        <f t="shared" si="144"/>
        <v>3.2555708238712774E-3</v>
      </c>
      <c r="AJ90" s="14">
        <f t="shared" si="145"/>
        <v>5.9459373738753507E-4</v>
      </c>
      <c r="AK90" s="14">
        <f t="shared" si="146"/>
        <v>2.8662574590991245E-2</v>
      </c>
      <c r="AL90" s="14">
        <f t="shared" si="147"/>
        <v>0</v>
      </c>
      <c r="AM90" s="14">
        <f t="shared" si="148"/>
        <v>4.0090185708106265</v>
      </c>
      <c r="AN90" s="14">
        <f t="shared" si="149"/>
        <v>0.88848851529521611</v>
      </c>
      <c r="AO90" s="11">
        <f t="shared" si="150"/>
        <v>0</v>
      </c>
      <c r="AQ90">
        <f t="shared" si="151"/>
        <v>50.37</v>
      </c>
      <c r="AR90">
        <f t="shared" si="152"/>
        <v>0.40899999999999997</v>
      </c>
      <c r="AS90">
        <f t="shared" si="153"/>
        <v>5.6449999999999996</v>
      </c>
      <c r="AT90">
        <f t="shared" si="154"/>
        <v>0.63600000000000001</v>
      </c>
      <c r="AU90">
        <f t="shared" si="155"/>
        <v>0</v>
      </c>
      <c r="AV90">
        <f t="shared" si="156"/>
        <v>3.5670000000000002</v>
      </c>
      <c r="AW90">
        <f t="shared" si="157"/>
        <v>15.944000000000001</v>
      </c>
      <c r="AX90">
        <f t="shared" si="158"/>
        <v>21.472000000000001</v>
      </c>
      <c r="AY90">
        <f t="shared" si="159"/>
        <v>0.104</v>
      </c>
      <c r="AZ90">
        <f t="shared" si="160"/>
        <v>0.02</v>
      </c>
      <c r="BA90">
        <f t="shared" si="161"/>
        <v>0.4</v>
      </c>
      <c r="BB90">
        <f t="shared" si="162"/>
        <v>0</v>
      </c>
      <c r="BC90">
        <f t="shared" si="163"/>
        <v>98.567000000000007</v>
      </c>
      <c r="BE90">
        <f t="shared" si="164"/>
        <v>0.8383821571238349</v>
      </c>
      <c r="BF90">
        <f t="shared" si="165"/>
        <v>5.1210778053239168E-3</v>
      </c>
      <c r="BG90">
        <f t="shared" si="166"/>
        <v>0.11072969792075324</v>
      </c>
      <c r="BH90">
        <f t="shared" si="167"/>
        <v>8.3689716428712417E-3</v>
      </c>
      <c r="BI90">
        <f t="shared" si="168"/>
        <v>4.9649240020043436E-2</v>
      </c>
      <c r="BJ90">
        <f t="shared" si="169"/>
        <v>0</v>
      </c>
      <c r="BK90">
        <f t="shared" si="170"/>
        <v>0.39558956342235591</v>
      </c>
      <c r="BL90">
        <f t="shared" si="171"/>
        <v>0.38289934982720314</v>
      </c>
      <c r="BM90">
        <f t="shared" si="172"/>
        <v>1.4660813618768097E-3</v>
      </c>
      <c r="BN90">
        <f t="shared" si="173"/>
        <v>2.6776342565816249E-4</v>
      </c>
      <c r="BO90">
        <f t="shared" si="174"/>
        <v>1.290761856051011E-2</v>
      </c>
      <c r="BP90">
        <f t="shared" si="175"/>
        <v>0</v>
      </c>
      <c r="BQ90">
        <f t="shared" si="176"/>
        <v>1.8053815211104307</v>
      </c>
      <c r="BR90">
        <f t="shared" si="177"/>
        <v>2.220593555396984</v>
      </c>
    </row>
    <row r="91" spans="1:70" x14ac:dyDescent="0.15">
      <c r="A91" t="s">
        <v>191</v>
      </c>
      <c r="B91" t="s">
        <v>162</v>
      </c>
      <c r="C91">
        <v>544</v>
      </c>
      <c r="D91" s="27">
        <f t="shared" si="134"/>
        <v>1233.3316604531117</v>
      </c>
      <c r="E91" s="1">
        <v>50.414000000000001</v>
      </c>
      <c r="F91" s="1">
        <v>0.47599999999999998</v>
      </c>
      <c r="G91" s="1">
        <v>5.5469999999999997</v>
      </c>
      <c r="H91" s="1">
        <v>0.61899999999999999</v>
      </c>
      <c r="I91" s="1">
        <v>3.456</v>
      </c>
      <c r="J91" s="1">
        <v>15.997</v>
      </c>
      <c r="K91" s="1">
        <v>21.350999999999999</v>
      </c>
      <c r="L91" s="1">
        <v>4.8000000000000001E-2</v>
      </c>
      <c r="M91" s="1">
        <v>5.8999999999999997E-2</v>
      </c>
      <c r="N91" s="1">
        <v>0.40799999999999997</v>
      </c>
      <c r="P91">
        <f t="shared" si="135"/>
        <v>98.375</v>
      </c>
      <c r="W91" s="37">
        <v>12</v>
      </c>
      <c r="X91" s="37">
        <v>4</v>
      </c>
      <c r="Y91" s="15">
        <v>0</v>
      </c>
      <c r="AA91" s="14">
        <f t="shared" si="136"/>
        <v>1.8651287239293266</v>
      </c>
      <c r="AB91" s="14">
        <f t="shared" si="137"/>
        <v>1.3247459374154964E-2</v>
      </c>
      <c r="AC91" s="14">
        <f t="shared" si="138"/>
        <v>0.24184990001916704</v>
      </c>
      <c r="AD91" s="14">
        <f t="shared" si="139"/>
        <v>1.8104778135085875E-2</v>
      </c>
      <c r="AE91" s="14">
        <f t="shared" si="140"/>
        <v>0</v>
      </c>
      <c r="AF91" s="14">
        <f t="shared" si="141"/>
        <v>0.1069229191358458</v>
      </c>
      <c r="AG91" s="14">
        <f t="shared" si="142"/>
        <v>0.8822134241848647</v>
      </c>
      <c r="AH91" s="14">
        <f t="shared" si="143"/>
        <v>0.84628750425333255</v>
      </c>
      <c r="AI91" s="14">
        <f t="shared" si="144"/>
        <v>1.5040197809766281E-3</v>
      </c>
      <c r="AJ91" s="14">
        <f t="shared" si="145"/>
        <v>1.7557426094650453E-3</v>
      </c>
      <c r="AK91" s="14">
        <f t="shared" si="146"/>
        <v>2.9264012394345087E-2</v>
      </c>
      <c r="AL91" s="14">
        <f t="shared" si="147"/>
        <v>0</v>
      </c>
      <c r="AM91" s="14">
        <f t="shared" si="148"/>
        <v>4.0062784838165646</v>
      </c>
      <c r="AN91" s="14">
        <f t="shared" si="149"/>
        <v>0.8919027494461621</v>
      </c>
      <c r="AO91" s="11">
        <f t="shared" si="150"/>
        <v>0</v>
      </c>
      <c r="AQ91">
        <f t="shared" si="151"/>
        <v>50.414000000000001</v>
      </c>
      <c r="AR91">
        <f t="shared" si="152"/>
        <v>0.47599999999999998</v>
      </c>
      <c r="AS91">
        <f t="shared" si="153"/>
        <v>5.5469999999999997</v>
      </c>
      <c r="AT91">
        <f t="shared" si="154"/>
        <v>0.61899999999999999</v>
      </c>
      <c r="AU91">
        <f t="shared" si="155"/>
        <v>0</v>
      </c>
      <c r="AV91">
        <f t="shared" si="156"/>
        <v>3.456</v>
      </c>
      <c r="AW91">
        <f t="shared" si="157"/>
        <v>15.997</v>
      </c>
      <c r="AX91">
        <f t="shared" si="158"/>
        <v>21.350999999999999</v>
      </c>
      <c r="AY91">
        <f t="shared" si="159"/>
        <v>4.8000000000000001E-2</v>
      </c>
      <c r="AZ91">
        <f t="shared" si="160"/>
        <v>5.8999999999999997E-2</v>
      </c>
      <c r="BA91">
        <f t="shared" si="161"/>
        <v>0.40799999999999997</v>
      </c>
      <c r="BB91">
        <f t="shared" si="162"/>
        <v>0</v>
      </c>
      <c r="BC91">
        <f t="shared" si="163"/>
        <v>98.375</v>
      </c>
      <c r="BE91">
        <f t="shared" si="164"/>
        <v>0.83911451398135828</v>
      </c>
      <c r="BF91">
        <f t="shared" si="165"/>
        <v>5.9599829714772241E-3</v>
      </c>
      <c r="BG91">
        <f t="shared" si="166"/>
        <v>0.10880737544134955</v>
      </c>
      <c r="BH91">
        <f t="shared" si="167"/>
        <v>8.1452727153102176E-3</v>
      </c>
      <c r="BI91">
        <f t="shared" si="168"/>
        <v>4.810422582261567E-2</v>
      </c>
      <c r="BJ91">
        <f t="shared" si="169"/>
        <v>0</v>
      </c>
      <c r="BK91">
        <f t="shared" si="170"/>
        <v>0.39690455632635641</v>
      </c>
      <c r="BL91">
        <f t="shared" si="171"/>
        <v>0.38074161783534899</v>
      </c>
      <c r="BM91">
        <f t="shared" si="172"/>
        <v>6.7665293625083524E-4</v>
      </c>
      <c r="BN91">
        <f t="shared" si="173"/>
        <v>7.8990210569157928E-4</v>
      </c>
      <c r="BO91">
        <f t="shared" si="174"/>
        <v>1.3165770931720311E-2</v>
      </c>
      <c r="BP91">
        <f t="shared" si="175"/>
        <v>0</v>
      </c>
      <c r="BQ91">
        <f t="shared" si="176"/>
        <v>1.8024098710674792</v>
      </c>
      <c r="BR91">
        <f t="shared" si="177"/>
        <v>2.2227344335635721</v>
      </c>
    </row>
    <row r="92" spans="1:70" x14ac:dyDescent="0.15">
      <c r="A92" t="s">
        <v>191</v>
      </c>
      <c r="B92" t="s">
        <v>163</v>
      </c>
      <c r="C92">
        <v>545</v>
      </c>
      <c r="D92" s="27">
        <f t="shared" si="134"/>
        <v>1247.5078864353313</v>
      </c>
      <c r="E92" s="1">
        <v>50.497999999999998</v>
      </c>
      <c r="F92" s="1">
        <v>0.44900000000000001</v>
      </c>
      <c r="G92" s="1">
        <v>5.6909999999999998</v>
      </c>
      <c r="H92" s="1">
        <v>0.56399999999999995</v>
      </c>
      <c r="I92" s="1">
        <v>3.3639999999999999</v>
      </c>
      <c r="J92" s="1">
        <v>16.135000000000002</v>
      </c>
      <c r="K92" s="1">
        <v>21.425000000000001</v>
      </c>
      <c r="L92" s="1">
        <v>7.1999999999999995E-2</v>
      </c>
      <c r="M92" s="1">
        <v>2.1999999999999999E-2</v>
      </c>
      <c r="N92" s="1">
        <v>0.40500000000000003</v>
      </c>
      <c r="P92">
        <f t="shared" si="135"/>
        <v>98.625</v>
      </c>
      <c r="W92" s="37">
        <v>12</v>
      </c>
      <c r="X92" s="37">
        <v>4</v>
      </c>
      <c r="Y92" s="15">
        <v>0</v>
      </c>
      <c r="AA92" s="14">
        <f t="shared" si="136"/>
        <v>1.8623520522548429</v>
      </c>
      <c r="AB92" s="14">
        <f t="shared" si="137"/>
        <v>1.2456669302805848E-2</v>
      </c>
      <c r="AC92" s="14">
        <f t="shared" si="138"/>
        <v>0.24734679213522501</v>
      </c>
      <c r="AD92" s="14">
        <f t="shared" si="139"/>
        <v>1.6444156922859651E-2</v>
      </c>
      <c r="AE92" s="14">
        <f t="shared" si="140"/>
        <v>0</v>
      </c>
      <c r="AF92" s="14">
        <f t="shared" si="141"/>
        <v>0.10374878294239934</v>
      </c>
      <c r="AG92" s="14">
        <f t="shared" si="142"/>
        <v>0.88702127676582143</v>
      </c>
      <c r="AH92" s="14">
        <f t="shared" si="143"/>
        <v>0.84654585748915678</v>
      </c>
      <c r="AI92" s="14">
        <f t="shared" si="144"/>
        <v>2.2489238885169648E-3</v>
      </c>
      <c r="AJ92" s="14">
        <f t="shared" si="145"/>
        <v>6.5262163746487704E-4</v>
      </c>
      <c r="AK92" s="14">
        <f t="shared" si="146"/>
        <v>2.8957341148430151E-2</v>
      </c>
      <c r="AL92" s="14">
        <f t="shared" si="147"/>
        <v>0</v>
      </c>
      <c r="AM92" s="14">
        <f t="shared" si="148"/>
        <v>4.0077744744875226</v>
      </c>
      <c r="AN92" s="14">
        <f t="shared" si="149"/>
        <v>0.89528470110112823</v>
      </c>
      <c r="AO92" s="11">
        <f t="shared" si="150"/>
        <v>0</v>
      </c>
      <c r="AQ92">
        <f t="shared" si="151"/>
        <v>50.497999999999998</v>
      </c>
      <c r="AR92">
        <f t="shared" si="152"/>
        <v>0.44900000000000001</v>
      </c>
      <c r="AS92">
        <f t="shared" si="153"/>
        <v>5.6909999999999998</v>
      </c>
      <c r="AT92">
        <f t="shared" si="154"/>
        <v>0.56399999999999995</v>
      </c>
      <c r="AU92">
        <f t="shared" si="155"/>
        <v>0</v>
      </c>
      <c r="AV92">
        <f t="shared" si="156"/>
        <v>3.3639999999999999</v>
      </c>
      <c r="AW92">
        <f t="shared" si="157"/>
        <v>16.135000000000002</v>
      </c>
      <c r="AX92">
        <f t="shared" si="158"/>
        <v>21.425000000000001</v>
      </c>
      <c r="AY92">
        <f t="shared" si="159"/>
        <v>7.1999999999999995E-2</v>
      </c>
      <c r="AZ92">
        <f t="shared" si="160"/>
        <v>2.1999999999999999E-2</v>
      </c>
      <c r="BA92">
        <f t="shared" si="161"/>
        <v>0.40500000000000003</v>
      </c>
      <c r="BB92">
        <f t="shared" si="162"/>
        <v>0</v>
      </c>
      <c r="BC92">
        <f t="shared" si="163"/>
        <v>98.625</v>
      </c>
      <c r="BE92">
        <f t="shared" si="164"/>
        <v>0.8405126498002663</v>
      </c>
      <c r="BF92">
        <f t="shared" si="165"/>
        <v>5.6219167104900707E-3</v>
      </c>
      <c r="BG92">
        <f t="shared" si="166"/>
        <v>0.11163201255394273</v>
      </c>
      <c r="BH92">
        <f t="shared" si="167"/>
        <v>7.421540890848081E-3</v>
      </c>
      <c r="BI92">
        <f t="shared" si="168"/>
        <v>4.6823673514837703E-2</v>
      </c>
      <c r="BJ92">
        <f t="shared" si="169"/>
        <v>0</v>
      </c>
      <c r="BK92">
        <f t="shared" si="170"/>
        <v>0.40032850011413151</v>
      </c>
      <c r="BL92">
        <f t="shared" si="171"/>
        <v>0.38206122252458213</v>
      </c>
      <c r="BM92">
        <f t="shared" si="172"/>
        <v>1.0149794043762528E-3</v>
      </c>
      <c r="BN92">
        <f t="shared" si="173"/>
        <v>2.945397682239787E-4</v>
      </c>
      <c r="BO92">
        <f t="shared" si="174"/>
        <v>1.3068963792516486E-2</v>
      </c>
      <c r="BP92">
        <f t="shared" si="175"/>
        <v>0</v>
      </c>
      <c r="BQ92">
        <f t="shared" si="176"/>
        <v>1.8087799990742153</v>
      </c>
      <c r="BR92">
        <f t="shared" si="177"/>
        <v>2.2157335201289352</v>
      </c>
    </row>
    <row r="93" spans="1:70" x14ac:dyDescent="0.15">
      <c r="A93" t="s">
        <v>191</v>
      </c>
      <c r="B93" t="s">
        <v>164</v>
      </c>
      <c r="C93">
        <v>546</v>
      </c>
      <c r="D93" s="27">
        <f t="shared" si="134"/>
        <v>1261.684112417551</v>
      </c>
      <c r="E93" s="1">
        <v>50.606999999999999</v>
      </c>
      <c r="F93" s="1">
        <v>0.44</v>
      </c>
      <c r="G93" s="1">
        <v>5.694</v>
      </c>
      <c r="H93" s="1">
        <v>0.56999999999999995</v>
      </c>
      <c r="I93" s="1">
        <v>3.4820000000000002</v>
      </c>
      <c r="J93" s="1">
        <v>16.295000000000002</v>
      </c>
      <c r="K93" s="1">
        <v>21.661999999999999</v>
      </c>
      <c r="L93" s="1">
        <v>0.1</v>
      </c>
      <c r="M93" s="1">
        <v>5.2999999999999999E-2</v>
      </c>
      <c r="N93" s="1">
        <v>0.38600000000000001</v>
      </c>
      <c r="P93">
        <f t="shared" si="135"/>
        <v>99.288999999999987</v>
      </c>
      <c r="W93" s="37">
        <v>12</v>
      </c>
      <c r="X93" s="37">
        <v>4</v>
      </c>
      <c r="Y93" s="15">
        <v>0</v>
      </c>
      <c r="AA93" s="14">
        <f t="shared" si="136"/>
        <v>1.8568053984292527</v>
      </c>
      <c r="AB93" s="14">
        <f t="shared" si="137"/>
        <v>1.2144411204414682E-2</v>
      </c>
      <c r="AC93" s="14">
        <f t="shared" si="138"/>
        <v>0.24620867607010113</v>
      </c>
      <c r="AD93" s="14">
        <f t="shared" si="139"/>
        <v>1.6533909551271802E-2</v>
      </c>
      <c r="AE93" s="14">
        <f t="shared" si="140"/>
        <v>0</v>
      </c>
      <c r="AF93" s="14">
        <f t="shared" si="141"/>
        <v>0.10683756562725263</v>
      </c>
      <c r="AG93" s="14">
        <f t="shared" si="142"/>
        <v>0.89122554405732635</v>
      </c>
      <c r="AH93" s="14">
        <f t="shared" si="143"/>
        <v>0.85152303947288288</v>
      </c>
      <c r="AI93" s="14">
        <f t="shared" si="144"/>
        <v>3.107495114295982E-3</v>
      </c>
      <c r="AJ93" s="14">
        <f t="shared" si="145"/>
        <v>1.5641660331123706E-3</v>
      </c>
      <c r="AK93" s="14">
        <f t="shared" si="146"/>
        <v>2.7457383991471893E-2</v>
      </c>
      <c r="AL93" s="14">
        <f t="shared" si="147"/>
        <v>0</v>
      </c>
      <c r="AM93" s="14">
        <f t="shared" si="148"/>
        <v>4.0134075895513828</v>
      </c>
      <c r="AN93" s="14">
        <f t="shared" si="149"/>
        <v>0.89295510014289892</v>
      </c>
      <c r="AO93" s="11">
        <f t="shared" si="150"/>
        <v>0</v>
      </c>
      <c r="AQ93">
        <f t="shared" si="151"/>
        <v>50.606999999999999</v>
      </c>
      <c r="AR93">
        <f t="shared" si="152"/>
        <v>0.44</v>
      </c>
      <c r="AS93">
        <f t="shared" si="153"/>
        <v>5.694</v>
      </c>
      <c r="AT93">
        <f t="shared" si="154"/>
        <v>0.56999999999999995</v>
      </c>
      <c r="AU93">
        <f t="shared" si="155"/>
        <v>0</v>
      </c>
      <c r="AV93">
        <f t="shared" si="156"/>
        <v>3.4820000000000002</v>
      </c>
      <c r="AW93">
        <f t="shared" si="157"/>
        <v>16.295000000000002</v>
      </c>
      <c r="AX93">
        <f t="shared" si="158"/>
        <v>21.661999999999999</v>
      </c>
      <c r="AY93">
        <f t="shared" si="159"/>
        <v>0.1</v>
      </c>
      <c r="AZ93">
        <f t="shared" si="160"/>
        <v>5.2999999999999999E-2</v>
      </c>
      <c r="BA93">
        <f t="shared" si="161"/>
        <v>0.38600000000000001</v>
      </c>
      <c r="BB93">
        <f t="shared" si="162"/>
        <v>0</v>
      </c>
      <c r="BC93">
        <f t="shared" si="163"/>
        <v>99.288999999999987</v>
      </c>
      <c r="BE93">
        <f t="shared" si="164"/>
        <v>0.84232689747003997</v>
      </c>
      <c r="BF93">
        <f t="shared" si="165"/>
        <v>5.5092279568276867E-3</v>
      </c>
      <c r="BG93">
        <f t="shared" si="166"/>
        <v>0.11169085916045508</v>
      </c>
      <c r="BH93">
        <f t="shared" si="167"/>
        <v>7.5004934535166778E-3</v>
      </c>
      <c r="BI93">
        <f t="shared" si="168"/>
        <v>4.8466121040031188E-2</v>
      </c>
      <c r="BJ93">
        <f t="shared" si="169"/>
        <v>0</v>
      </c>
      <c r="BK93">
        <f t="shared" si="170"/>
        <v>0.4042982900130011</v>
      </c>
      <c r="BL93">
        <f t="shared" si="171"/>
        <v>0.38628752402928807</v>
      </c>
      <c r="BM93">
        <f t="shared" si="172"/>
        <v>1.4096936171892403E-3</v>
      </c>
      <c r="BN93">
        <f t="shared" si="173"/>
        <v>7.0957307799413059E-4</v>
      </c>
      <c r="BO93">
        <f t="shared" si="174"/>
        <v>1.2455851910892254E-2</v>
      </c>
      <c r="BP93">
        <f t="shared" si="175"/>
        <v>0</v>
      </c>
      <c r="BQ93">
        <f t="shared" si="176"/>
        <v>1.8206545317292355</v>
      </c>
      <c r="BR93">
        <f t="shared" si="177"/>
        <v>2.2043762392085977</v>
      </c>
    </row>
    <row r="94" spans="1:70" x14ac:dyDescent="0.15">
      <c r="A94" t="s">
        <v>191</v>
      </c>
      <c r="B94" t="s">
        <v>165</v>
      </c>
      <c r="C94">
        <v>547</v>
      </c>
      <c r="D94" s="27">
        <f t="shared" si="134"/>
        <v>1275.8603383997709</v>
      </c>
      <c r="E94" s="1">
        <v>50.518999999999998</v>
      </c>
      <c r="F94" s="1">
        <v>0.47299999999999998</v>
      </c>
      <c r="G94" s="1">
        <v>5.593</v>
      </c>
      <c r="H94" s="1">
        <v>0.55900000000000005</v>
      </c>
      <c r="I94" s="1">
        <v>3.4420000000000002</v>
      </c>
      <c r="J94" s="1">
        <v>16.356000000000002</v>
      </c>
      <c r="K94" s="1">
        <v>21.629000000000001</v>
      </c>
      <c r="L94" s="1">
        <v>0.128</v>
      </c>
      <c r="M94" s="1">
        <v>0.05</v>
      </c>
      <c r="N94" s="1">
        <v>0.39700000000000002</v>
      </c>
      <c r="P94">
        <f t="shared" si="135"/>
        <v>99.146000000000001</v>
      </c>
      <c r="W94" s="37">
        <v>12</v>
      </c>
      <c r="X94" s="37">
        <v>4</v>
      </c>
      <c r="Y94" s="15">
        <v>0</v>
      </c>
      <c r="AA94" s="14">
        <f t="shared" si="136"/>
        <v>1.8565721430765563</v>
      </c>
      <c r="AB94" s="14">
        <f t="shared" si="137"/>
        <v>1.3076340336761427E-2</v>
      </c>
      <c r="AC94" s="14">
        <f t="shared" si="138"/>
        <v>0.24223226867971537</v>
      </c>
      <c r="AD94" s="14">
        <f t="shared" si="139"/>
        <v>1.6241038543642523E-2</v>
      </c>
      <c r="AE94" s="14">
        <f t="shared" si="140"/>
        <v>0</v>
      </c>
      <c r="AF94" s="14">
        <f t="shared" si="141"/>
        <v>0.10578092741078138</v>
      </c>
      <c r="AG94" s="14">
        <f t="shared" si="142"/>
        <v>0.89600751056259709</v>
      </c>
      <c r="AH94" s="14">
        <f t="shared" si="143"/>
        <v>0.85159985639961511</v>
      </c>
      <c r="AI94" s="14">
        <f t="shared" si="144"/>
        <v>3.9840218488259018E-3</v>
      </c>
      <c r="AJ94" s="14">
        <f t="shared" si="145"/>
        <v>1.4780130638998509E-3</v>
      </c>
      <c r="AK94" s="14">
        <f t="shared" si="146"/>
        <v>2.8285486105216931E-2</v>
      </c>
      <c r="AL94" s="14">
        <f t="shared" si="147"/>
        <v>0</v>
      </c>
      <c r="AM94" s="14">
        <f t="shared" si="148"/>
        <v>4.0152576060276122</v>
      </c>
      <c r="AN94" s="14">
        <f t="shared" si="149"/>
        <v>0.89440791747928683</v>
      </c>
      <c r="AO94" s="11">
        <f t="shared" si="150"/>
        <v>0</v>
      </c>
      <c r="AQ94">
        <f t="shared" si="151"/>
        <v>50.518999999999998</v>
      </c>
      <c r="AR94">
        <f t="shared" si="152"/>
        <v>0.47299999999999998</v>
      </c>
      <c r="AS94">
        <f t="shared" si="153"/>
        <v>5.593</v>
      </c>
      <c r="AT94">
        <f t="shared" si="154"/>
        <v>0.55900000000000005</v>
      </c>
      <c r="AU94">
        <f t="shared" si="155"/>
        <v>0</v>
      </c>
      <c r="AV94">
        <f t="shared" si="156"/>
        <v>3.4420000000000006</v>
      </c>
      <c r="AW94">
        <f t="shared" si="157"/>
        <v>16.356000000000002</v>
      </c>
      <c r="AX94">
        <f t="shared" si="158"/>
        <v>21.629000000000001</v>
      </c>
      <c r="AY94">
        <f t="shared" si="159"/>
        <v>0.128</v>
      </c>
      <c r="AZ94">
        <f t="shared" si="160"/>
        <v>0.05</v>
      </c>
      <c r="BA94">
        <f t="shared" si="161"/>
        <v>0.39700000000000002</v>
      </c>
      <c r="BB94">
        <f t="shared" si="162"/>
        <v>0</v>
      </c>
      <c r="BC94">
        <f t="shared" si="163"/>
        <v>99.146000000000001</v>
      </c>
      <c r="BE94">
        <f t="shared" si="164"/>
        <v>0.84086218375499333</v>
      </c>
      <c r="BF94">
        <f t="shared" si="165"/>
        <v>5.9224200535897623E-3</v>
      </c>
      <c r="BG94">
        <f t="shared" si="166"/>
        <v>0.10970969007453904</v>
      </c>
      <c r="BH94">
        <f t="shared" si="167"/>
        <v>7.3557470886242522E-3</v>
      </c>
      <c r="BI94">
        <f t="shared" si="168"/>
        <v>4.7909359167084248E-2</v>
      </c>
      <c r="BJ94">
        <f t="shared" si="169"/>
        <v>0</v>
      </c>
      <c r="BK94">
        <f t="shared" si="170"/>
        <v>0.4058117724119451</v>
      </c>
      <c r="BL94">
        <f t="shared" si="171"/>
        <v>0.38569905166787338</v>
      </c>
      <c r="BM94">
        <f t="shared" si="172"/>
        <v>1.8044078300022274E-3</v>
      </c>
      <c r="BN94">
        <f t="shared" si="173"/>
        <v>6.694085641454062E-4</v>
      </c>
      <c r="BO94">
        <f t="shared" si="174"/>
        <v>1.2810811421306283E-2</v>
      </c>
      <c r="BP94">
        <f t="shared" si="175"/>
        <v>0</v>
      </c>
      <c r="BQ94">
        <f t="shared" si="176"/>
        <v>1.8185548520341028</v>
      </c>
      <c r="BR94">
        <f t="shared" si="177"/>
        <v>2.207938683585176</v>
      </c>
    </row>
    <row r="95" spans="1:70" x14ac:dyDescent="0.15">
      <c r="A95" t="s">
        <v>191</v>
      </c>
      <c r="B95" t="s">
        <v>166</v>
      </c>
      <c r="C95">
        <v>548</v>
      </c>
      <c r="D95" s="27">
        <f t="shared" si="134"/>
        <v>1290.0365643819905</v>
      </c>
      <c r="E95" s="1">
        <v>50.381999999999998</v>
      </c>
      <c r="F95" s="1">
        <v>0.38900000000000001</v>
      </c>
      <c r="G95" s="1">
        <v>5.6550000000000002</v>
      </c>
      <c r="H95" s="1">
        <v>0.59</v>
      </c>
      <c r="I95" s="1">
        <v>3.44</v>
      </c>
      <c r="J95" s="1">
        <v>16.238</v>
      </c>
      <c r="K95" s="1">
        <v>21.576000000000001</v>
      </c>
      <c r="L95" s="1">
        <v>0.13600000000000001</v>
      </c>
      <c r="M95" s="1">
        <v>7.5999999999999998E-2</v>
      </c>
      <c r="N95" s="1">
        <v>0.38300000000000001</v>
      </c>
      <c r="P95">
        <f t="shared" si="135"/>
        <v>98.864999999999995</v>
      </c>
      <c r="W95" s="37">
        <v>12</v>
      </c>
      <c r="X95" s="37">
        <v>4</v>
      </c>
      <c r="Y95" s="15">
        <v>0</v>
      </c>
      <c r="AA95" s="14">
        <f t="shared" si="136"/>
        <v>1.8569313970471317</v>
      </c>
      <c r="AB95" s="14">
        <f t="shared" si="137"/>
        <v>1.078544447308998E-2</v>
      </c>
      <c r="AC95" s="14">
        <f t="shared" si="138"/>
        <v>0.2456309895895227</v>
      </c>
      <c r="AD95" s="14">
        <f t="shared" si="139"/>
        <v>1.7191642525859738E-2</v>
      </c>
      <c r="AE95" s="14">
        <f t="shared" si="140"/>
        <v>0</v>
      </c>
      <c r="AF95" s="14">
        <f t="shared" si="141"/>
        <v>0.10602745038235682</v>
      </c>
      <c r="AG95" s="14">
        <f t="shared" si="142"/>
        <v>0.89213475081731919</v>
      </c>
      <c r="AH95" s="14">
        <f t="shared" si="143"/>
        <v>0.85198793278299112</v>
      </c>
      <c r="AI95" s="14">
        <f t="shared" si="144"/>
        <v>4.2453550913180106E-3</v>
      </c>
      <c r="AJ95" s="14">
        <f t="shared" si="145"/>
        <v>2.2531247176050284E-3</v>
      </c>
      <c r="AK95" s="14">
        <f t="shared" si="146"/>
        <v>2.7367509989787851E-2</v>
      </c>
      <c r="AL95" s="14">
        <f t="shared" si="147"/>
        <v>0</v>
      </c>
      <c r="AM95" s="14">
        <f t="shared" si="148"/>
        <v>4.0145555974169822</v>
      </c>
      <c r="AN95" s="14">
        <f t="shared" si="149"/>
        <v>0.89377733372900314</v>
      </c>
      <c r="AO95" s="11">
        <f t="shared" si="150"/>
        <v>0</v>
      </c>
      <c r="AQ95">
        <f t="shared" si="151"/>
        <v>50.381999999999998</v>
      </c>
      <c r="AR95">
        <f t="shared" si="152"/>
        <v>0.38900000000000001</v>
      </c>
      <c r="AS95">
        <f t="shared" si="153"/>
        <v>5.6550000000000002</v>
      </c>
      <c r="AT95">
        <f t="shared" si="154"/>
        <v>0.59</v>
      </c>
      <c r="AU95">
        <f t="shared" si="155"/>
        <v>0</v>
      </c>
      <c r="AV95">
        <f t="shared" si="156"/>
        <v>3.44</v>
      </c>
      <c r="AW95">
        <f t="shared" si="157"/>
        <v>16.238</v>
      </c>
      <c r="AX95">
        <f t="shared" si="158"/>
        <v>21.576000000000001</v>
      </c>
      <c r="AY95">
        <f t="shared" si="159"/>
        <v>0.13600000000000001</v>
      </c>
      <c r="AZ95">
        <f t="shared" si="160"/>
        <v>7.5999999999999998E-2</v>
      </c>
      <c r="BA95">
        <f t="shared" si="161"/>
        <v>0.38300000000000001</v>
      </c>
      <c r="BB95">
        <f t="shared" si="162"/>
        <v>0</v>
      </c>
      <c r="BC95">
        <f t="shared" si="163"/>
        <v>98.864999999999995</v>
      </c>
      <c r="BE95">
        <f t="shared" si="164"/>
        <v>0.83858189081225032</v>
      </c>
      <c r="BF95">
        <f t="shared" si="165"/>
        <v>4.8706583527408408E-3</v>
      </c>
      <c r="BG95">
        <f t="shared" si="166"/>
        <v>0.11092585327579445</v>
      </c>
      <c r="BH95">
        <f t="shared" si="167"/>
        <v>7.7636686624119999E-3</v>
      </c>
      <c r="BI95">
        <f t="shared" si="168"/>
        <v>4.7881521073436892E-2</v>
      </c>
      <c r="BJ95">
        <f t="shared" si="169"/>
        <v>0</v>
      </c>
      <c r="BK95">
        <f t="shared" si="170"/>
        <v>0.40288405236152874</v>
      </c>
      <c r="BL95">
        <f t="shared" si="171"/>
        <v>0.38475392939044967</v>
      </c>
      <c r="BM95">
        <f t="shared" si="172"/>
        <v>1.9171833193773668E-3</v>
      </c>
      <c r="BN95">
        <f t="shared" si="173"/>
        <v>1.0175010175010174E-3</v>
      </c>
      <c r="BO95">
        <f t="shared" si="174"/>
        <v>1.235904477168843E-2</v>
      </c>
      <c r="BP95">
        <f t="shared" si="175"/>
        <v>0</v>
      </c>
      <c r="BQ95">
        <f t="shared" si="176"/>
        <v>1.8129553030371794</v>
      </c>
      <c r="BR95">
        <f t="shared" si="177"/>
        <v>2.214370972462222</v>
      </c>
    </row>
    <row r="96" spans="1:70" x14ac:dyDescent="0.15">
      <c r="A96" t="s">
        <v>191</v>
      </c>
      <c r="B96" t="s">
        <v>167</v>
      </c>
      <c r="C96">
        <v>549</v>
      </c>
      <c r="D96" s="27">
        <f t="shared" si="134"/>
        <v>1304.2127903642102</v>
      </c>
      <c r="E96" s="1">
        <v>50.723999999999997</v>
      </c>
      <c r="F96" s="1">
        <v>0.47</v>
      </c>
      <c r="G96" s="1">
        <v>5.6070000000000002</v>
      </c>
      <c r="H96" s="1">
        <v>0.55900000000000005</v>
      </c>
      <c r="I96" s="1">
        <v>3.4089999999999998</v>
      </c>
      <c r="J96" s="1">
        <v>16.190999999999999</v>
      </c>
      <c r="K96" s="1">
        <v>21.542999999999999</v>
      </c>
      <c r="L96" s="1">
        <v>3.2000000000000001E-2</v>
      </c>
      <c r="M96" s="1">
        <v>3.9E-2</v>
      </c>
      <c r="N96" s="1">
        <v>0.35399999999999998</v>
      </c>
      <c r="P96">
        <f t="shared" si="135"/>
        <v>98.927999999999983</v>
      </c>
      <c r="W96" s="37">
        <v>12</v>
      </c>
      <c r="X96" s="37">
        <v>4</v>
      </c>
      <c r="Y96" s="15">
        <v>0</v>
      </c>
      <c r="AA96" s="14">
        <f t="shared" si="136"/>
        <v>1.8648745587942941</v>
      </c>
      <c r="AB96" s="14">
        <f t="shared" si="137"/>
        <v>1.2998761590154125E-2</v>
      </c>
      <c r="AC96" s="14">
        <f t="shared" si="138"/>
        <v>0.24293874257505702</v>
      </c>
      <c r="AD96" s="14">
        <f t="shared" si="139"/>
        <v>1.6247735589436044E-2</v>
      </c>
      <c r="AE96" s="14">
        <f t="shared" si="140"/>
        <v>0</v>
      </c>
      <c r="AF96" s="14">
        <f t="shared" si="141"/>
        <v>0.10480995906556051</v>
      </c>
      <c r="AG96" s="14">
        <f t="shared" si="142"/>
        <v>0.88733429438892386</v>
      </c>
      <c r="AH96" s="14">
        <f t="shared" si="143"/>
        <v>0.84856353721781141</v>
      </c>
      <c r="AI96" s="14">
        <f t="shared" si="144"/>
        <v>9.9641616834285178E-4</v>
      </c>
      <c r="AJ96" s="14">
        <f t="shared" si="145"/>
        <v>1.1533255714188499E-3</v>
      </c>
      <c r="AK96" s="14">
        <f t="shared" si="146"/>
        <v>2.5232219144612409E-2</v>
      </c>
      <c r="AL96" s="14">
        <f t="shared" si="147"/>
        <v>0</v>
      </c>
      <c r="AM96" s="14">
        <f t="shared" si="148"/>
        <v>4.0051495501056111</v>
      </c>
      <c r="AN96" s="14">
        <f t="shared" si="149"/>
        <v>0.89436016113520855</v>
      </c>
      <c r="AO96" s="11">
        <f t="shared" si="150"/>
        <v>0</v>
      </c>
      <c r="AQ96">
        <f t="shared" si="151"/>
        <v>50.723999999999997</v>
      </c>
      <c r="AR96">
        <f t="shared" si="152"/>
        <v>0.47</v>
      </c>
      <c r="AS96">
        <f t="shared" si="153"/>
        <v>5.6070000000000002</v>
      </c>
      <c r="AT96">
        <f t="shared" si="154"/>
        <v>0.55900000000000005</v>
      </c>
      <c r="AU96">
        <f t="shared" si="155"/>
        <v>0</v>
      </c>
      <c r="AV96">
        <f t="shared" si="156"/>
        <v>3.4089999999999998</v>
      </c>
      <c r="AW96">
        <f t="shared" si="157"/>
        <v>16.190999999999999</v>
      </c>
      <c r="AX96">
        <f t="shared" si="158"/>
        <v>21.542999999999999</v>
      </c>
      <c r="AY96">
        <f t="shared" si="159"/>
        <v>3.2000000000000001E-2</v>
      </c>
      <c r="AZ96">
        <f t="shared" si="160"/>
        <v>3.9E-2</v>
      </c>
      <c r="BA96">
        <f t="shared" si="161"/>
        <v>0.35399999999999998</v>
      </c>
      <c r="BB96">
        <f t="shared" si="162"/>
        <v>0</v>
      </c>
      <c r="BC96">
        <f t="shared" si="163"/>
        <v>98.927999999999983</v>
      </c>
      <c r="BE96">
        <f t="shared" si="164"/>
        <v>0.84427430093209055</v>
      </c>
      <c r="BF96">
        <f t="shared" si="165"/>
        <v>5.8848571357023012E-3</v>
      </c>
      <c r="BG96">
        <f t="shared" si="166"/>
        <v>0.10998430757159672</v>
      </c>
      <c r="BH96">
        <f t="shared" si="167"/>
        <v>7.3557470886242522E-3</v>
      </c>
      <c r="BI96">
        <f t="shared" si="168"/>
        <v>4.7450030621903012E-2</v>
      </c>
      <c r="BJ96">
        <f t="shared" si="169"/>
        <v>0</v>
      </c>
      <c r="BK96">
        <f t="shared" si="170"/>
        <v>0.40171792657873578</v>
      </c>
      <c r="BL96">
        <f t="shared" si="171"/>
        <v>0.38416545702903487</v>
      </c>
      <c r="BM96">
        <f t="shared" si="172"/>
        <v>4.5110195750055685E-4</v>
      </c>
      <c r="BN96">
        <f t="shared" si="173"/>
        <v>5.2213868003341685E-4</v>
      </c>
      <c r="BO96">
        <f t="shared" si="174"/>
        <v>1.1423242426051446E-2</v>
      </c>
      <c r="BP96">
        <f t="shared" si="175"/>
        <v>0</v>
      </c>
      <c r="BQ96">
        <f t="shared" si="176"/>
        <v>1.8132291100212732</v>
      </c>
      <c r="BR96">
        <f t="shared" si="177"/>
        <v>2.2088491343813814</v>
      </c>
    </row>
    <row r="97" spans="1:70" x14ac:dyDescent="0.15">
      <c r="A97" t="s">
        <v>191</v>
      </c>
      <c r="B97" t="s">
        <v>168</v>
      </c>
      <c r="C97">
        <v>550</v>
      </c>
      <c r="D97" s="27">
        <f t="shared" si="134"/>
        <v>1318.3890163464298</v>
      </c>
      <c r="E97" s="1">
        <v>50.521999999999998</v>
      </c>
      <c r="F97" s="1">
        <v>0.48199999999999998</v>
      </c>
      <c r="G97" s="1">
        <v>5.6310000000000002</v>
      </c>
      <c r="H97" s="1">
        <v>0.54600000000000004</v>
      </c>
      <c r="I97" s="1">
        <v>3.4319999999999999</v>
      </c>
      <c r="J97" s="1">
        <v>16.216999999999999</v>
      </c>
      <c r="K97" s="1">
        <v>21.614000000000001</v>
      </c>
      <c r="L97" s="1">
        <v>9.6000000000000002E-2</v>
      </c>
      <c r="M97" s="1">
        <v>5.8999999999999997E-2</v>
      </c>
      <c r="N97" s="1">
        <v>0.39</v>
      </c>
      <c r="P97">
        <f t="shared" si="135"/>
        <v>98.989000000000004</v>
      </c>
      <c r="W97" s="37">
        <v>12</v>
      </c>
      <c r="X97" s="37">
        <v>4</v>
      </c>
      <c r="Y97" s="15">
        <v>0</v>
      </c>
      <c r="AA97" s="14">
        <f t="shared" si="136"/>
        <v>1.8588112445351084</v>
      </c>
      <c r="AB97" s="14">
        <f t="shared" si="137"/>
        <v>1.3340428665211641E-2</v>
      </c>
      <c r="AC97" s="14">
        <f t="shared" si="138"/>
        <v>0.24415767273853592</v>
      </c>
      <c r="AD97" s="14">
        <f t="shared" si="139"/>
        <v>1.5881528703258291E-2</v>
      </c>
      <c r="AE97" s="14">
        <f t="shared" si="140"/>
        <v>0</v>
      </c>
      <c r="AF97" s="14">
        <f t="shared" si="141"/>
        <v>0.10559453826024048</v>
      </c>
      <c r="AG97" s="14">
        <f t="shared" si="142"/>
        <v>0.88941149249728402</v>
      </c>
      <c r="AH97" s="14">
        <f t="shared" si="143"/>
        <v>0.85198501835859108</v>
      </c>
      <c r="AI97" s="14">
        <f t="shared" si="144"/>
        <v>2.9914424132049043E-3</v>
      </c>
      <c r="AJ97" s="14">
        <f t="shared" si="145"/>
        <v>1.746055130077577E-3</v>
      </c>
      <c r="AK97" s="14">
        <f t="shared" si="146"/>
        <v>2.7818609554544575E-2</v>
      </c>
      <c r="AL97" s="14">
        <f t="shared" si="147"/>
        <v>0</v>
      </c>
      <c r="AM97" s="14">
        <f t="shared" si="148"/>
        <v>4.0117380308560566</v>
      </c>
      <c r="AN97" s="14">
        <f t="shared" si="149"/>
        <v>0.89387547914674592</v>
      </c>
      <c r="AO97" s="11">
        <f t="shared" si="150"/>
        <v>0</v>
      </c>
      <c r="AQ97">
        <f t="shared" si="151"/>
        <v>50.521999999999998</v>
      </c>
      <c r="AR97">
        <f t="shared" si="152"/>
        <v>0.48199999999999998</v>
      </c>
      <c r="AS97">
        <f t="shared" si="153"/>
        <v>5.6310000000000002</v>
      </c>
      <c r="AT97">
        <f t="shared" si="154"/>
        <v>0.54600000000000004</v>
      </c>
      <c r="AU97">
        <f t="shared" si="155"/>
        <v>0</v>
      </c>
      <c r="AV97">
        <f t="shared" si="156"/>
        <v>3.4320000000000004</v>
      </c>
      <c r="AW97">
        <f t="shared" si="157"/>
        <v>16.216999999999999</v>
      </c>
      <c r="AX97">
        <f t="shared" si="158"/>
        <v>21.614000000000001</v>
      </c>
      <c r="AY97">
        <f t="shared" si="159"/>
        <v>9.6000000000000002E-2</v>
      </c>
      <c r="AZ97">
        <f t="shared" si="160"/>
        <v>5.8999999999999997E-2</v>
      </c>
      <c r="BA97">
        <f t="shared" si="161"/>
        <v>0.39</v>
      </c>
      <c r="BB97">
        <f t="shared" si="162"/>
        <v>0</v>
      </c>
      <c r="BC97">
        <f t="shared" si="163"/>
        <v>98.989000000000004</v>
      </c>
      <c r="BE97">
        <f t="shared" si="164"/>
        <v>0.84091211717709724</v>
      </c>
      <c r="BF97">
        <f t="shared" si="165"/>
        <v>6.035108807252147E-3</v>
      </c>
      <c r="BG97">
        <f t="shared" si="166"/>
        <v>0.11045508042369558</v>
      </c>
      <c r="BH97">
        <f t="shared" si="167"/>
        <v>7.1846832028422923E-3</v>
      </c>
      <c r="BI97">
        <f t="shared" si="168"/>
        <v>4.7770168698847509E-2</v>
      </c>
      <c r="BJ97">
        <f t="shared" si="169"/>
        <v>0</v>
      </c>
      <c r="BK97">
        <f t="shared" si="170"/>
        <v>0.40236301743730207</v>
      </c>
      <c r="BL97">
        <f t="shared" si="171"/>
        <v>0.38543156423086666</v>
      </c>
      <c r="BM97">
        <f t="shared" si="172"/>
        <v>1.3533058725016705E-3</v>
      </c>
      <c r="BN97">
        <f t="shared" si="173"/>
        <v>7.8990210569157928E-4</v>
      </c>
      <c r="BO97">
        <f t="shared" si="174"/>
        <v>1.2584928096497356E-2</v>
      </c>
      <c r="BP97">
        <f t="shared" si="175"/>
        <v>0</v>
      </c>
      <c r="BQ97">
        <f t="shared" si="176"/>
        <v>1.8148798760525942</v>
      </c>
      <c r="BR97">
        <f t="shared" si="177"/>
        <v>2.2104702816925164</v>
      </c>
    </row>
    <row r="98" spans="1:70" x14ac:dyDescent="0.15">
      <c r="A98" t="s">
        <v>191</v>
      </c>
      <c r="B98" t="s">
        <v>169</v>
      </c>
      <c r="C98">
        <v>551</v>
      </c>
      <c r="D98" s="27">
        <f t="shared" si="134"/>
        <v>1332.5652423286494</v>
      </c>
      <c r="E98" s="1">
        <v>50.289000000000001</v>
      </c>
      <c r="F98" s="1">
        <v>0.44500000000000001</v>
      </c>
      <c r="G98" s="1">
        <v>5.5990000000000002</v>
      </c>
      <c r="H98" s="1">
        <v>0.59199999999999997</v>
      </c>
      <c r="I98" s="1">
        <v>3.46</v>
      </c>
      <c r="J98" s="1">
        <v>16.193999999999999</v>
      </c>
      <c r="K98" s="1">
        <v>21.606000000000002</v>
      </c>
      <c r="L98" s="1">
        <v>0.112</v>
      </c>
      <c r="M98" s="1">
        <v>2.8000000000000001E-2</v>
      </c>
      <c r="N98" s="1">
        <v>0.38</v>
      </c>
      <c r="P98">
        <f t="shared" si="135"/>
        <v>98.704999999999998</v>
      </c>
      <c r="W98" s="37">
        <v>12</v>
      </c>
      <c r="X98" s="37">
        <v>4</v>
      </c>
      <c r="Y98" s="15">
        <v>0</v>
      </c>
      <c r="AA98" s="14">
        <f t="shared" si="136"/>
        <v>1.8566621945545811</v>
      </c>
      <c r="AB98" s="14">
        <f t="shared" si="137"/>
        <v>1.2359129868987E-2</v>
      </c>
      <c r="AC98" s="14">
        <f t="shared" si="138"/>
        <v>0.24361299720914445</v>
      </c>
      <c r="AD98" s="14">
        <f t="shared" si="139"/>
        <v>1.7279314370652037E-2</v>
      </c>
      <c r="AE98" s="14">
        <f t="shared" si="140"/>
        <v>0</v>
      </c>
      <c r="AF98" s="14">
        <f t="shared" si="141"/>
        <v>0.10682561782623726</v>
      </c>
      <c r="AG98" s="14">
        <f t="shared" si="142"/>
        <v>0.89123348093429533</v>
      </c>
      <c r="AH98" s="14">
        <f t="shared" si="143"/>
        <v>0.85462643240377834</v>
      </c>
      <c r="AI98" s="14">
        <f t="shared" si="144"/>
        <v>3.5021325118034835E-3</v>
      </c>
      <c r="AJ98" s="14">
        <f t="shared" si="145"/>
        <v>8.3151312724522454E-4</v>
      </c>
      <c r="AK98" s="14">
        <f t="shared" si="146"/>
        <v>2.7199413959620361E-2</v>
      </c>
      <c r="AL98" s="14">
        <f t="shared" si="147"/>
        <v>0</v>
      </c>
      <c r="AM98" s="14">
        <f t="shared" si="148"/>
        <v>4.0141322267663444</v>
      </c>
      <c r="AN98" s="14">
        <f t="shared" si="149"/>
        <v>0.89296664099460488</v>
      </c>
      <c r="AO98" s="11">
        <f t="shared" si="150"/>
        <v>0</v>
      </c>
      <c r="AQ98">
        <f t="shared" si="151"/>
        <v>50.289000000000001</v>
      </c>
      <c r="AR98">
        <f t="shared" si="152"/>
        <v>0.44500000000000001</v>
      </c>
      <c r="AS98">
        <f t="shared" si="153"/>
        <v>5.5990000000000002</v>
      </c>
      <c r="AT98">
        <f t="shared" si="154"/>
        <v>0.59199999999999997</v>
      </c>
      <c r="AU98">
        <f t="shared" si="155"/>
        <v>0</v>
      </c>
      <c r="AV98">
        <f t="shared" si="156"/>
        <v>3.4599999999999995</v>
      </c>
      <c r="AW98">
        <f t="shared" si="157"/>
        <v>16.193999999999999</v>
      </c>
      <c r="AX98">
        <f t="shared" si="158"/>
        <v>21.606000000000002</v>
      </c>
      <c r="AY98">
        <f t="shared" si="159"/>
        <v>0.112</v>
      </c>
      <c r="AZ98">
        <f t="shared" si="160"/>
        <v>2.8000000000000001E-2</v>
      </c>
      <c r="BA98">
        <f t="shared" si="161"/>
        <v>0.38</v>
      </c>
      <c r="BB98">
        <f t="shared" si="162"/>
        <v>0</v>
      </c>
      <c r="BC98">
        <f t="shared" si="163"/>
        <v>98.704999999999998</v>
      </c>
      <c r="BE98">
        <f t="shared" si="164"/>
        <v>0.83703395472703068</v>
      </c>
      <c r="BF98">
        <f t="shared" si="165"/>
        <v>5.571832819973456E-3</v>
      </c>
      <c r="BG98">
        <f t="shared" si="166"/>
        <v>0.10982738328756377</v>
      </c>
      <c r="BH98">
        <f t="shared" si="167"/>
        <v>7.7899861833015324E-3</v>
      </c>
      <c r="BI98">
        <f t="shared" si="168"/>
        <v>4.8159902009910362E-2</v>
      </c>
      <c r="BJ98">
        <f t="shared" si="169"/>
        <v>0</v>
      </c>
      <c r="BK98">
        <f t="shared" si="170"/>
        <v>0.40179236013933961</v>
      </c>
      <c r="BL98">
        <f t="shared" si="171"/>
        <v>0.38528890426446311</v>
      </c>
      <c r="BM98">
        <f t="shared" si="172"/>
        <v>1.5788568512519489E-3</v>
      </c>
      <c r="BN98">
        <f t="shared" si="173"/>
        <v>3.748687959214275E-4</v>
      </c>
      <c r="BO98">
        <f t="shared" si="174"/>
        <v>1.2262237632484603E-2</v>
      </c>
      <c r="BP98">
        <f t="shared" si="175"/>
        <v>0</v>
      </c>
      <c r="BQ98">
        <f t="shared" si="176"/>
        <v>1.8096802867112407</v>
      </c>
      <c r="BR98">
        <f t="shared" si="177"/>
        <v>2.218144418239361</v>
      </c>
    </row>
    <row r="99" spans="1:70" x14ac:dyDescent="0.15">
      <c r="A99" t="s">
        <v>191</v>
      </c>
      <c r="B99" t="s">
        <v>170</v>
      </c>
      <c r="C99">
        <v>552</v>
      </c>
      <c r="D99" s="27">
        <f t="shared" si="134"/>
        <v>1346.7414683108691</v>
      </c>
      <c r="E99" s="1">
        <v>50.351999999999997</v>
      </c>
      <c r="F99" s="1">
        <v>0.46800000000000003</v>
      </c>
      <c r="G99" s="1">
        <v>5.56</v>
      </c>
      <c r="H99" s="1">
        <v>0.57399999999999995</v>
      </c>
      <c r="I99" s="1">
        <v>3.5190000000000001</v>
      </c>
      <c r="J99" s="1">
        <v>16.204999999999998</v>
      </c>
      <c r="K99" s="1">
        <v>21.571999999999999</v>
      </c>
      <c r="L99" s="1">
        <v>0.217</v>
      </c>
      <c r="M99" s="1">
        <v>6.4000000000000001E-2</v>
      </c>
      <c r="N99" s="1">
        <v>0.4</v>
      </c>
      <c r="P99">
        <f t="shared" si="135"/>
        <v>98.930999999999997</v>
      </c>
      <c r="W99" s="37">
        <v>12</v>
      </c>
      <c r="X99" s="37">
        <v>4</v>
      </c>
      <c r="Y99" s="15">
        <v>0</v>
      </c>
      <c r="AA99" s="14">
        <f t="shared" si="136"/>
        <v>1.8562822200304774</v>
      </c>
      <c r="AB99" s="14">
        <f t="shared" si="137"/>
        <v>1.2978996717135295E-2</v>
      </c>
      <c r="AC99" s="14">
        <f t="shared" si="138"/>
        <v>0.24156397297028015</v>
      </c>
      <c r="AD99" s="14">
        <f t="shared" si="139"/>
        <v>1.6729542956305535E-2</v>
      </c>
      <c r="AE99" s="14">
        <f t="shared" si="140"/>
        <v>0</v>
      </c>
      <c r="AF99" s="14">
        <f t="shared" si="141"/>
        <v>0.10848906491789756</v>
      </c>
      <c r="AG99" s="14">
        <f t="shared" si="142"/>
        <v>0.89054071179079541</v>
      </c>
      <c r="AH99" s="14">
        <f t="shared" si="143"/>
        <v>0.85203953240502139</v>
      </c>
      <c r="AI99" s="14">
        <f t="shared" si="144"/>
        <v>6.7755050065608545E-3</v>
      </c>
      <c r="AJ99" s="14">
        <f t="shared" si="145"/>
        <v>1.8978349369126069E-3</v>
      </c>
      <c r="AK99" s="14">
        <f t="shared" si="146"/>
        <v>2.8589287115418711E-2</v>
      </c>
      <c r="AL99" s="14">
        <f t="shared" si="147"/>
        <v>0</v>
      </c>
      <c r="AM99" s="14">
        <f t="shared" si="148"/>
        <v>4.0158866688468047</v>
      </c>
      <c r="AN99" s="14">
        <f t="shared" si="149"/>
        <v>0.89140557424092493</v>
      </c>
      <c r="AO99" s="11">
        <f t="shared" si="150"/>
        <v>0</v>
      </c>
      <c r="AQ99">
        <f t="shared" si="151"/>
        <v>50.351999999999997</v>
      </c>
      <c r="AR99">
        <f t="shared" si="152"/>
        <v>0.46800000000000003</v>
      </c>
      <c r="AS99">
        <f t="shared" si="153"/>
        <v>5.56</v>
      </c>
      <c r="AT99">
        <f t="shared" si="154"/>
        <v>0.57399999999999995</v>
      </c>
      <c r="AU99">
        <f t="shared" si="155"/>
        <v>0</v>
      </c>
      <c r="AV99">
        <f t="shared" si="156"/>
        <v>3.5190000000000001</v>
      </c>
      <c r="AW99">
        <f t="shared" si="157"/>
        <v>16.204999999999998</v>
      </c>
      <c r="AX99">
        <f t="shared" si="158"/>
        <v>21.571999999999999</v>
      </c>
      <c r="AY99">
        <f t="shared" si="159"/>
        <v>0.217</v>
      </c>
      <c r="AZ99">
        <f t="shared" si="160"/>
        <v>6.4000000000000001E-2</v>
      </c>
      <c r="BA99">
        <f t="shared" si="161"/>
        <v>0.4</v>
      </c>
      <c r="BB99">
        <f t="shared" si="162"/>
        <v>0</v>
      </c>
      <c r="BC99">
        <f t="shared" si="163"/>
        <v>98.930999999999997</v>
      </c>
      <c r="BE99">
        <f t="shared" si="164"/>
        <v>0.83808255659121167</v>
      </c>
      <c r="BF99">
        <f t="shared" si="165"/>
        <v>5.8598151904439939E-3</v>
      </c>
      <c r="BG99">
        <f t="shared" si="166"/>
        <v>0.1090623774029031</v>
      </c>
      <c r="BH99">
        <f t="shared" si="167"/>
        <v>7.553128495295742E-3</v>
      </c>
      <c r="BI99">
        <f t="shared" si="168"/>
        <v>4.8981125772507107E-2</v>
      </c>
      <c r="BJ99">
        <f t="shared" si="169"/>
        <v>0</v>
      </c>
      <c r="BK99">
        <f t="shared" si="170"/>
        <v>0.40206528319488688</v>
      </c>
      <c r="BL99">
        <f t="shared" si="171"/>
        <v>0.38468259940724786</v>
      </c>
      <c r="BM99">
        <f t="shared" si="172"/>
        <v>3.0590351493006511E-3</v>
      </c>
      <c r="BN99">
        <f t="shared" si="173"/>
        <v>8.5684296210611994E-4</v>
      </c>
      <c r="BO99">
        <f t="shared" si="174"/>
        <v>1.290761856051011E-2</v>
      </c>
      <c r="BP99">
        <f t="shared" si="175"/>
        <v>0</v>
      </c>
      <c r="BQ99">
        <f t="shared" si="176"/>
        <v>1.8131103827264134</v>
      </c>
      <c r="BR99">
        <f t="shared" si="177"/>
        <v>2.2149157089972809</v>
      </c>
    </row>
    <row r="100" spans="1:70" x14ac:dyDescent="0.15">
      <c r="A100" t="s">
        <v>191</v>
      </c>
      <c r="B100" t="s">
        <v>171</v>
      </c>
      <c r="C100">
        <v>553</v>
      </c>
      <c r="D100" s="27">
        <f t="shared" si="134"/>
        <v>1360.9176942930887</v>
      </c>
      <c r="E100" s="1">
        <v>50.344999999999999</v>
      </c>
      <c r="F100" s="1">
        <v>0.436</v>
      </c>
      <c r="G100" s="1">
        <v>5.45</v>
      </c>
      <c r="H100" s="1">
        <v>0.59299999999999997</v>
      </c>
      <c r="I100" s="1">
        <v>3.4119999999999999</v>
      </c>
      <c r="J100" s="1">
        <v>16.190000000000001</v>
      </c>
      <c r="K100" s="1">
        <v>21.756</v>
      </c>
      <c r="L100" s="1">
        <v>5.1999999999999998E-2</v>
      </c>
      <c r="M100" s="1">
        <v>5.0999999999999997E-2</v>
      </c>
      <c r="N100" s="1">
        <v>0.38300000000000001</v>
      </c>
      <c r="P100">
        <f t="shared" ref="P100:P134" si="178">SUM(E100:O100)</f>
        <v>98.668000000000006</v>
      </c>
      <c r="W100" s="39">
        <v>12</v>
      </c>
      <c r="X100" s="39">
        <v>4</v>
      </c>
      <c r="Y100" s="15">
        <v>0</v>
      </c>
      <c r="AA100" s="14">
        <f t="shared" ref="AA100:AA134" si="179">IFERROR(BE100*$BR100,"NA")</f>
        <v>1.8596285956821736</v>
      </c>
      <c r="AB100" s="14">
        <f t="shared" ref="AB100:AB134" si="180">IFERROR(BF100*$BR100,"NA")</f>
        <v>1.2115025985753036E-2</v>
      </c>
      <c r="AC100" s="14">
        <f t="shared" ref="AC100:AC134" si="181">IFERROR(BG100*$BR100,"NA")</f>
        <v>0.23724467079691841</v>
      </c>
      <c r="AD100" s="14">
        <f t="shared" ref="AD100:AD134" si="182">IFERROR(BH100*$BR100,"NA")</f>
        <v>1.7316872867941095E-2</v>
      </c>
      <c r="AE100" s="14">
        <f t="shared" ref="AE100:AE134" si="183">IFERROR(IF(OR($Y100="spinel", $Y100="Spinel", $Y100="SPINEL"),((BI100+BJ100)*BR100-AF100),BJ100*$BR100),"NA")</f>
        <v>0</v>
      </c>
      <c r="AF100" s="14">
        <f t="shared" ref="AF100:AF134" si="184">IFERROR(IF(OR($Y100="spinel", $Y100="Spinel", $Y100="SPINEL"),(1-AG100-AH100-AI100-AJ100),BI100*$BR100),"NA")</f>
        <v>0.10539458857692732</v>
      </c>
      <c r="AG100" s="14">
        <f t="shared" ref="AG100:AG134" si="185">IFERROR(BK100*$BR100,"NA")</f>
        <v>0.89144423963865949</v>
      </c>
      <c r="AH100" s="14">
        <f t="shared" ref="AH100:AH134" si="186">IFERROR(BL100*$BR100,"NA")</f>
        <v>0.86097586042720975</v>
      </c>
      <c r="AI100" s="14">
        <f t="shared" ref="AI100:AI134" si="187">IFERROR(BM100*$BR100,"NA")</f>
        <v>1.6267764305740217E-3</v>
      </c>
      <c r="AJ100" s="14">
        <f t="shared" ref="AJ100:AJ134" si="188">IFERROR(BN100*$BR100,"NA")</f>
        <v>1.515274206399742E-3</v>
      </c>
      <c r="AK100" s="14">
        <f t="shared" ref="AK100:AK134" si="189">IFERROR(BO100*$BR100,"NA")</f>
        <v>2.7427403774172288E-2</v>
      </c>
      <c r="AL100" s="14">
        <f t="shared" ref="AL100:AL134" si="190">IFERROR(BP100*$BR100,"NA")</f>
        <v>0</v>
      </c>
      <c r="AM100" s="14">
        <f t="shared" ref="AM100:AM134" si="191">IFERROR(SUM(AA100:AL100),"NA")</f>
        <v>4.0146893083867283</v>
      </c>
      <c r="AN100" s="14">
        <f t="shared" ref="AN100:AN134" si="192">IFERROR(AG100/(AG100+AF100),"NA")</f>
        <v>0.8942711844746345</v>
      </c>
      <c r="AO100" s="11">
        <f t="shared" ref="AO100:AO134" si="193">IFERROR(AE100/(AE100+AF100),"NA")</f>
        <v>0</v>
      </c>
      <c r="AQ100">
        <f t="shared" ref="AQ100:AQ134" si="194">E100</f>
        <v>50.344999999999999</v>
      </c>
      <c r="AR100">
        <f t="shared" ref="AR100:AR134" si="195">F100</f>
        <v>0.436</v>
      </c>
      <c r="AS100">
        <f t="shared" ref="AS100:AS134" si="196">G100</f>
        <v>5.45</v>
      </c>
      <c r="AT100">
        <f t="shared" ref="AT100:AT134" si="197">H100</f>
        <v>0.59299999999999997</v>
      </c>
      <c r="AU100">
        <f t="shared" ref="AU100:AU134" si="198">BJ100*AU$1/2</f>
        <v>0</v>
      </c>
      <c r="AV100">
        <f t="shared" ref="AV100:AV134" si="199">BI100*AV$1</f>
        <v>3.4119999999999999</v>
      </c>
      <c r="AW100">
        <f t="shared" ref="AW100:AW134" si="200">J100</f>
        <v>16.190000000000001</v>
      </c>
      <c r="AX100">
        <f t="shared" ref="AX100:AX134" si="201">K100</f>
        <v>21.756</v>
      </c>
      <c r="AY100">
        <f t="shared" ref="AY100:AY134" si="202">L100</f>
        <v>5.1999999999999998E-2</v>
      </c>
      <c r="AZ100">
        <f t="shared" ref="AZ100:AZ134" si="203">M100</f>
        <v>5.0999999999999997E-2</v>
      </c>
      <c r="BA100">
        <f t="shared" ref="BA100:BA134" si="204">N100</f>
        <v>0.38300000000000001</v>
      </c>
      <c r="BB100">
        <f t="shared" ref="BB100:BB134" si="205">O100</f>
        <v>0</v>
      </c>
      <c r="BC100">
        <f t="shared" ref="BC100:BC134" si="206">SUM(AQ100:BB100)</f>
        <v>98.668000000000006</v>
      </c>
      <c r="BE100">
        <f t="shared" ref="BE100:BE134" si="207">E100/AQ$1</f>
        <v>0.83796604527296936</v>
      </c>
      <c r="BF100">
        <f t="shared" ref="BF100:BF134" si="208">F100/AR$1</f>
        <v>5.4591440663110712E-3</v>
      </c>
      <c r="BG100">
        <f t="shared" ref="BG100:BG134" si="209">G100/AS$1*2</f>
        <v>0.10690466849744999</v>
      </c>
      <c r="BH100">
        <f t="shared" ref="BH100:BH134" si="210">H100/AT$1*2</f>
        <v>7.8031449437462978E-3</v>
      </c>
      <c r="BI100">
        <f t="shared" ref="BI100:BI134" si="211">IF(OR($Y100="spinel", $Y100="Spinel", $Y100="SPINEL"),I100/AV$1,I100/AV$1*(1-$Y100))</f>
        <v>4.7491787762374033E-2</v>
      </c>
      <c r="BJ100">
        <f t="shared" ref="BJ100:BJ134" si="212">IF(OR($Y100="spinel", $Y100="Spinel", $Y100="SPINEL"),0,I100/AV$1*$Y100)</f>
        <v>0</v>
      </c>
      <c r="BK100">
        <f t="shared" ref="BK100:BK134" si="213">J100/AW$1</f>
        <v>0.40169311539186792</v>
      </c>
      <c r="BL100">
        <f t="shared" ref="BL100:BL134" si="214">K100/AX$1</f>
        <v>0.38796377863453013</v>
      </c>
      <c r="BM100">
        <f t="shared" ref="BM100:BM134" si="215">L100/AY$1</f>
        <v>7.3304068093840485E-4</v>
      </c>
      <c r="BN100">
        <f t="shared" ref="BN100:BN134" si="216">M100/AZ$1</f>
        <v>6.8279673542831433E-4</v>
      </c>
      <c r="BO100">
        <f t="shared" ref="BO100:BO134" si="217">N100/BA$1*2</f>
        <v>1.235904477168843E-2</v>
      </c>
      <c r="BP100">
        <f t="shared" ref="BP100:BP134" si="218">O100/BB$1*2</f>
        <v>0</v>
      </c>
      <c r="BQ100">
        <f t="shared" ref="BQ100:BQ134" si="219">SUM(BE100:BP100)</f>
        <v>1.8090565667573042</v>
      </c>
      <c r="BR100">
        <f t="shared" ref="BR100:BR134" si="220">IFERROR(IF(OR($V100="Total",$V100="total", $V100="TOTAL"),$X100/$BQ100,W100/(BE100*4+BF100*4+BG100*3+BH100*3+BI100*2+BJ100*3+BK100*2+BL100*2+BM100*2+BN100*2+BO100+BP100)),"NA")</f>
        <v>2.2192171224269539</v>
      </c>
    </row>
    <row r="101" spans="1:70" x14ac:dyDescent="0.15">
      <c r="A101" t="s">
        <v>191</v>
      </c>
      <c r="B101" t="s">
        <v>172</v>
      </c>
      <c r="C101">
        <v>554</v>
      </c>
      <c r="D101" s="27">
        <f t="shared" si="134"/>
        <v>1375.0939202753084</v>
      </c>
      <c r="E101" s="1">
        <v>50.673000000000002</v>
      </c>
      <c r="F101" s="1">
        <v>0.20300000000000001</v>
      </c>
      <c r="G101" s="1">
        <v>5.0279999999999996</v>
      </c>
      <c r="H101" s="1">
        <v>0.54700000000000004</v>
      </c>
      <c r="I101" s="1">
        <v>3.3279999999999998</v>
      </c>
      <c r="J101" s="1">
        <v>16.41</v>
      </c>
      <c r="K101" s="1">
        <v>21.937999999999999</v>
      </c>
      <c r="L101" s="1">
        <v>8.7999999999999995E-2</v>
      </c>
      <c r="M101" s="1">
        <v>5.3999999999999999E-2</v>
      </c>
      <c r="N101" s="1">
        <v>0.34499999999999997</v>
      </c>
      <c r="P101">
        <f t="shared" si="178"/>
        <v>98.614000000000004</v>
      </c>
      <c r="W101" s="39">
        <v>12</v>
      </c>
      <c r="X101" s="39">
        <v>4</v>
      </c>
      <c r="Y101" s="15">
        <v>0</v>
      </c>
      <c r="AA101" s="14">
        <f t="shared" si="179"/>
        <v>1.8722782645981013</v>
      </c>
      <c r="AB101" s="14">
        <f t="shared" si="180"/>
        <v>5.6423212188444448E-3</v>
      </c>
      <c r="AC101" s="14">
        <f t="shared" si="181"/>
        <v>0.21893698889568886</v>
      </c>
      <c r="AD101" s="14">
        <f t="shared" si="182"/>
        <v>1.5978132193421722E-2</v>
      </c>
      <c r="AE101" s="14">
        <f t="shared" si="183"/>
        <v>0</v>
      </c>
      <c r="AF101" s="14">
        <f t="shared" si="184"/>
        <v>0.10282921404099679</v>
      </c>
      <c r="AG101" s="14">
        <f t="shared" si="185"/>
        <v>0.90381558046199706</v>
      </c>
      <c r="AH101" s="14">
        <f t="shared" si="186"/>
        <v>0.86842609613516797</v>
      </c>
      <c r="AI101" s="14">
        <f t="shared" si="187"/>
        <v>2.7537918382553564E-3</v>
      </c>
      <c r="AJ101" s="14">
        <f t="shared" si="188"/>
        <v>1.604865801526233E-3</v>
      </c>
      <c r="AK101" s="14">
        <f t="shared" si="189"/>
        <v>2.4713196908997238E-2</v>
      </c>
      <c r="AL101" s="14">
        <f t="shared" si="190"/>
        <v>0</v>
      </c>
      <c r="AM101" s="14">
        <f t="shared" si="191"/>
        <v>4.0169784520929959</v>
      </c>
      <c r="AN101" s="14">
        <f t="shared" si="192"/>
        <v>0.89784955467656669</v>
      </c>
      <c r="AO101" s="11">
        <f t="shared" si="193"/>
        <v>0</v>
      </c>
      <c r="AQ101">
        <f t="shared" si="194"/>
        <v>50.673000000000002</v>
      </c>
      <c r="AR101">
        <f t="shared" si="195"/>
        <v>0.20300000000000001</v>
      </c>
      <c r="AS101">
        <f t="shared" si="196"/>
        <v>5.0279999999999996</v>
      </c>
      <c r="AT101">
        <f t="shared" si="197"/>
        <v>0.54700000000000004</v>
      </c>
      <c r="AU101">
        <f t="shared" si="198"/>
        <v>0</v>
      </c>
      <c r="AV101">
        <f t="shared" si="199"/>
        <v>3.3279999999999998</v>
      </c>
      <c r="AW101">
        <f t="shared" si="200"/>
        <v>16.41</v>
      </c>
      <c r="AX101">
        <f t="shared" si="201"/>
        <v>21.937999999999999</v>
      </c>
      <c r="AY101">
        <f t="shared" si="202"/>
        <v>8.7999999999999995E-2</v>
      </c>
      <c r="AZ101">
        <f t="shared" si="203"/>
        <v>5.3999999999999999E-2</v>
      </c>
      <c r="BA101">
        <f t="shared" si="204"/>
        <v>0.34499999999999997</v>
      </c>
      <c r="BB101">
        <f t="shared" si="205"/>
        <v>0</v>
      </c>
      <c r="BC101">
        <f t="shared" si="206"/>
        <v>98.614000000000004</v>
      </c>
      <c r="BE101">
        <f t="shared" si="207"/>
        <v>0.84342543275632498</v>
      </c>
      <c r="BF101">
        <f t="shared" si="208"/>
        <v>2.5417574437182284E-3</v>
      </c>
      <c r="BG101">
        <f t="shared" si="209"/>
        <v>9.8626912514711645E-2</v>
      </c>
      <c r="BH101">
        <f t="shared" si="210"/>
        <v>7.1978419632870586E-3</v>
      </c>
      <c r="BI101">
        <f t="shared" si="211"/>
        <v>4.6322587829185462E-2</v>
      </c>
      <c r="BJ101">
        <f t="shared" si="212"/>
        <v>0</v>
      </c>
      <c r="BK101">
        <f t="shared" si="213"/>
        <v>0.40715157650281358</v>
      </c>
      <c r="BL101">
        <f t="shared" si="214"/>
        <v>0.3912092928702115</v>
      </c>
      <c r="BM101">
        <f t="shared" si="215"/>
        <v>1.2405303831265313E-3</v>
      </c>
      <c r="BN101">
        <f t="shared" si="216"/>
        <v>7.2296124927703873E-4</v>
      </c>
      <c r="BO101">
        <f t="shared" si="217"/>
        <v>1.1132821008439969E-2</v>
      </c>
      <c r="BP101">
        <f t="shared" si="218"/>
        <v>0</v>
      </c>
      <c r="BQ101">
        <f t="shared" si="219"/>
        <v>1.8095717145210959</v>
      </c>
      <c r="BR101">
        <f t="shared" si="220"/>
        <v>2.2198503766710855</v>
      </c>
    </row>
    <row r="102" spans="1:70" x14ac:dyDescent="0.15">
      <c r="A102" t="s">
        <v>191</v>
      </c>
      <c r="B102" t="s">
        <v>173</v>
      </c>
      <c r="C102">
        <v>555</v>
      </c>
      <c r="D102" s="27">
        <f t="shared" si="134"/>
        <v>1389.270146257528</v>
      </c>
      <c r="E102" s="1">
        <v>51.216999999999999</v>
      </c>
      <c r="F102" s="1">
        <v>0.20899999999999999</v>
      </c>
      <c r="G102" s="1">
        <v>4.9219999999999997</v>
      </c>
      <c r="H102" s="1">
        <v>0.49</v>
      </c>
      <c r="I102" s="1">
        <v>3.37</v>
      </c>
      <c r="J102" s="1">
        <v>16.489999999999998</v>
      </c>
      <c r="K102" s="1">
        <v>22.015000000000001</v>
      </c>
      <c r="L102" s="1">
        <v>0.108</v>
      </c>
      <c r="M102" s="1">
        <v>0.06</v>
      </c>
      <c r="N102" s="1">
        <v>0.33100000000000002</v>
      </c>
      <c r="P102">
        <f t="shared" si="178"/>
        <v>99.212000000000003</v>
      </c>
      <c r="W102" s="39">
        <v>12</v>
      </c>
      <c r="X102" s="39">
        <v>4</v>
      </c>
      <c r="Y102" s="15">
        <v>0</v>
      </c>
      <c r="AA102" s="14">
        <f t="shared" si="179"/>
        <v>1.8797938187618564</v>
      </c>
      <c r="AB102" s="14">
        <f t="shared" si="180"/>
        <v>5.7704589662378866E-3</v>
      </c>
      <c r="AC102" s="14">
        <f t="shared" si="181"/>
        <v>0.21289613788647449</v>
      </c>
      <c r="AD102" s="14">
        <f t="shared" si="182"/>
        <v>1.421795271350967E-2</v>
      </c>
      <c r="AE102" s="14">
        <f t="shared" si="183"/>
        <v>0</v>
      </c>
      <c r="AF102" s="14">
        <f t="shared" si="184"/>
        <v>0.10343449572943403</v>
      </c>
      <c r="AG102" s="14">
        <f t="shared" si="185"/>
        <v>0.90218208760301599</v>
      </c>
      <c r="AH102" s="14">
        <f t="shared" si="186"/>
        <v>0.86567888573310203</v>
      </c>
      <c r="AI102" s="14">
        <f t="shared" si="187"/>
        <v>3.3571789676825749E-3</v>
      </c>
      <c r="AJ102" s="14">
        <f t="shared" si="188"/>
        <v>1.7713260723485312E-3</v>
      </c>
      <c r="AK102" s="14">
        <f t="shared" si="189"/>
        <v>2.3552669076504239E-2</v>
      </c>
      <c r="AL102" s="14">
        <f t="shared" si="190"/>
        <v>0</v>
      </c>
      <c r="AM102" s="14">
        <f t="shared" si="191"/>
        <v>4.0126550115101658</v>
      </c>
      <c r="AN102" s="14">
        <f t="shared" si="192"/>
        <v>0.89714320801406355</v>
      </c>
      <c r="AO102" s="11">
        <f t="shared" si="193"/>
        <v>0</v>
      </c>
      <c r="AQ102">
        <f t="shared" si="194"/>
        <v>51.216999999999999</v>
      </c>
      <c r="AR102">
        <f t="shared" si="195"/>
        <v>0.20899999999999999</v>
      </c>
      <c r="AS102">
        <f t="shared" si="196"/>
        <v>4.9219999999999997</v>
      </c>
      <c r="AT102">
        <f t="shared" si="197"/>
        <v>0.49</v>
      </c>
      <c r="AU102">
        <f t="shared" si="198"/>
        <v>0</v>
      </c>
      <c r="AV102">
        <f t="shared" si="199"/>
        <v>3.37</v>
      </c>
      <c r="AW102">
        <f t="shared" si="200"/>
        <v>16.489999999999998</v>
      </c>
      <c r="AX102">
        <f t="shared" si="201"/>
        <v>22.015000000000001</v>
      </c>
      <c r="AY102">
        <f t="shared" si="202"/>
        <v>0.108</v>
      </c>
      <c r="AZ102">
        <f t="shared" si="203"/>
        <v>0.06</v>
      </c>
      <c r="BA102">
        <f t="shared" si="204"/>
        <v>0.33100000000000002</v>
      </c>
      <c r="BB102">
        <f t="shared" si="205"/>
        <v>0</v>
      </c>
      <c r="BC102">
        <f t="shared" si="206"/>
        <v>99.212000000000003</v>
      </c>
      <c r="BE102">
        <f t="shared" si="207"/>
        <v>0.85248002663115841</v>
      </c>
      <c r="BF102">
        <f t="shared" si="208"/>
        <v>2.6168832794931508E-3</v>
      </c>
      <c r="BG102">
        <f t="shared" si="209"/>
        <v>9.6547665751275005E-2</v>
      </c>
      <c r="BH102">
        <f t="shared" si="210"/>
        <v>6.4477926179353903E-3</v>
      </c>
      <c r="BI102">
        <f t="shared" si="211"/>
        <v>4.6907187795779751E-2</v>
      </c>
      <c r="BJ102">
        <f t="shared" si="212"/>
        <v>0</v>
      </c>
      <c r="BK102">
        <f t="shared" si="213"/>
        <v>0.40913647145224835</v>
      </c>
      <c r="BL102">
        <f t="shared" si="214"/>
        <v>0.392582395046846</v>
      </c>
      <c r="BM102">
        <f t="shared" si="215"/>
        <v>1.5224691065643793E-3</v>
      </c>
      <c r="BN102">
        <f t="shared" si="216"/>
        <v>8.0329027697448741E-4</v>
      </c>
      <c r="BO102">
        <f t="shared" si="217"/>
        <v>1.0681054358822115E-2</v>
      </c>
      <c r="BP102">
        <f t="shared" si="218"/>
        <v>0</v>
      </c>
      <c r="BQ102">
        <f t="shared" si="219"/>
        <v>1.819725236317097</v>
      </c>
      <c r="BR102">
        <f t="shared" si="220"/>
        <v>2.2050884009452396</v>
      </c>
    </row>
    <row r="103" spans="1:70" x14ac:dyDescent="0.15">
      <c r="A103" t="s">
        <v>191</v>
      </c>
      <c r="B103" t="s">
        <v>174</v>
      </c>
      <c r="C103">
        <v>556</v>
      </c>
      <c r="D103" s="27">
        <f t="shared" si="134"/>
        <v>1403.4463722397479</v>
      </c>
      <c r="E103" s="1">
        <v>50.786999999999999</v>
      </c>
      <c r="F103" s="1">
        <v>0.23</v>
      </c>
      <c r="G103" s="1">
        <v>4.9219999999999997</v>
      </c>
      <c r="H103" s="1">
        <v>0.48099999999999998</v>
      </c>
      <c r="I103" s="1">
        <v>3.39</v>
      </c>
      <c r="J103" s="1">
        <v>16.585999999999999</v>
      </c>
      <c r="K103" s="1">
        <v>21.923999999999999</v>
      </c>
      <c r="L103" s="1">
        <v>0.11600000000000001</v>
      </c>
      <c r="M103" s="1">
        <v>4.4999999999999998E-2</v>
      </c>
      <c r="N103" s="1">
        <v>0.34300000000000003</v>
      </c>
      <c r="P103">
        <f t="shared" si="178"/>
        <v>98.823999999999998</v>
      </c>
      <c r="W103" s="39">
        <v>12</v>
      </c>
      <c r="X103" s="39">
        <v>4</v>
      </c>
      <c r="Y103" s="15">
        <v>0</v>
      </c>
      <c r="AA103" s="14">
        <f t="shared" si="179"/>
        <v>1.8728377027871013</v>
      </c>
      <c r="AB103" s="14">
        <f t="shared" si="180"/>
        <v>6.3803339454202882E-3</v>
      </c>
      <c r="AC103" s="14">
        <f t="shared" si="181"/>
        <v>0.21390418730752539</v>
      </c>
      <c r="AD103" s="14">
        <f t="shared" si="182"/>
        <v>1.4022891218567269E-2</v>
      </c>
      <c r="AE103" s="14">
        <f t="shared" si="183"/>
        <v>0</v>
      </c>
      <c r="AF103" s="14">
        <f t="shared" si="184"/>
        <v>0.10454101250172086</v>
      </c>
      <c r="AG103" s="14">
        <f t="shared" si="185"/>
        <v>0.91173097296719352</v>
      </c>
      <c r="AH103" s="14">
        <f t="shared" si="186"/>
        <v>0.86618255315140924</v>
      </c>
      <c r="AI103" s="14">
        <f t="shared" si="187"/>
        <v>3.6229323994697018E-3</v>
      </c>
      <c r="AJ103" s="14">
        <f t="shared" si="188"/>
        <v>1.3347848899132673E-3</v>
      </c>
      <c r="AK103" s="14">
        <f t="shared" si="189"/>
        <v>2.4522105672222572E-2</v>
      </c>
      <c r="AL103" s="14">
        <f t="shared" si="190"/>
        <v>0</v>
      </c>
      <c r="AM103" s="14">
        <f t="shared" si="191"/>
        <v>4.0190794768405436</v>
      </c>
      <c r="AN103" s="14">
        <f t="shared" si="192"/>
        <v>0.89713284042412622</v>
      </c>
      <c r="AO103" s="11">
        <f t="shared" si="193"/>
        <v>0</v>
      </c>
      <c r="AQ103">
        <f t="shared" si="194"/>
        <v>50.786999999999999</v>
      </c>
      <c r="AR103">
        <f t="shared" si="195"/>
        <v>0.23</v>
      </c>
      <c r="AS103">
        <f t="shared" si="196"/>
        <v>4.9219999999999997</v>
      </c>
      <c r="AT103">
        <f t="shared" si="197"/>
        <v>0.48099999999999998</v>
      </c>
      <c r="AU103">
        <f t="shared" si="198"/>
        <v>0</v>
      </c>
      <c r="AV103">
        <f t="shared" si="199"/>
        <v>3.39</v>
      </c>
      <c r="AW103">
        <f t="shared" si="200"/>
        <v>16.585999999999999</v>
      </c>
      <c r="AX103">
        <f t="shared" si="201"/>
        <v>21.923999999999999</v>
      </c>
      <c r="AY103">
        <f t="shared" si="202"/>
        <v>0.11600000000000001</v>
      </c>
      <c r="AZ103">
        <f t="shared" si="203"/>
        <v>4.4999999999999998E-2</v>
      </c>
      <c r="BA103">
        <f t="shared" si="204"/>
        <v>0.34300000000000003</v>
      </c>
      <c r="BB103">
        <f t="shared" si="205"/>
        <v>0</v>
      </c>
      <c r="BC103">
        <f t="shared" si="206"/>
        <v>98.823999999999998</v>
      </c>
      <c r="BE103">
        <f t="shared" si="207"/>
        <v>0.84532290279627165</v>
      </c>
      <c r="BF103">
        <f t="shared" si="208"/>
        <v>2.8798237047053818E-3</v>
      </c>
      <c r="BG103">
        <f t="shared" si="209"/>
        <v>9.6547665751275005E-2</v>
      </c>
      <c r="BH103">
        <f t="shared" si="210"/>
        <v>6.3293637739324947E-3</v>
      </c>
      <c r="BI103">
        <f t="shared" si="211"/>
        <v>4.7185568732253221E-2</v>
      </c>
      <c r="BJ103">
        <f t="shared" si="212"/>
        <v>0</v>
      </c>
      <c r="BK103">
        <f t="shared" si="213"/>
        <v>0.41151834539157012</v>
      </c>
      <c r="BL103">
        <f t="shared" si="214"/>
        <v>0.39095963792900529</v>
      </c>
      <c r="BM103">
        <f t="shared" si="215"/>
        <v>1.6352445959395188E-3</v>
      </c>
      <c r="BN103">
        <f t="shared" si="216"/>
        <v>6.0246770773086553E-4</v>
      </c>
      <c r="BO103">
        <f t="shared" si="217"/>
        <v>1.1068282915637419E-2</v>
      </c>
      <c r="BP103">
        <f t="shared" si="218"/>
        <v>0</v>
      </c>
      <c r="BQ103">
        <f t="shared" si="219"/>
        <v>1.8140493032983209</v>
      </c>
      <c r="BR103">
        <f t="shared" si="220"/>
        <v>2.2155293516736378</v>
      </c>
    </row>
    <row r="104" spans="1:70" x14ac:dyDescent="0.15">
      <c r="A104" t="s">
        <v>191</v>
      </c>
      <c r="B104" t="s">
        <v>175</v>
      </c>
      <c r="C104">
        <v>557</v>
      </c>
      <c r="D104" s="27">
        <f t="shared" si="134"/>
        <v>1417.6225982219676</v>
      </c>
      <c r="E104" s="1">
        <v>50.719000000000001</v>
      </c>
      <c r="F104" s="1">
        <v>0.182</v>
      </c>
      <c r="G104" s="1">
        <v>4.9779999999999998</v>
      </c>
      <c r="H104" s="1">
        <v>0.499</v>
      </c>
      <c r="I104" s="1">
        <v>3.3580000000000001</v>
      </c>
      <c r="J104" s="1">
        <v>16.298999999999999</v>
      </c>
      <c r="K104" s="1">
        <v>22.044</v>
      </c>
      <c r="L104" s="1">
        <v>0.108</v>
      </c>
      <c r="M104" s="1">
        <v>4.5999999999999999E-2</v>
      </c>
      <c r="N104" s="1">
        <v>0.34899999999999998</v>
      </c>
      <c r="P104">
        <f t="shared" si="178"/>
        <v>98.582000000000008</v>
      </c>
      <c r="W104" s="39">
        <v>12</v>
      </c>
      <c r="X104" s="39">
        <v>4</v>
      </c>
      <c r="Y104" s="15">
        <v>0</v>
      </c>
      <c r="AA104" s="14">
        <f t="shared" si="179"/>
        <v>1.87510177137532</v>
      </c>
      <c r="AB104" s="14">
        <f t="shared" si="180"/>
        <v>5.0616666493561091E-3</v>
      </c>
      <c r="AC104" s="14">
        <f t="shared" si="181"/>
        <v>0.21688980936046789</v>
      </c>
      <c r="AD104" s="14">
        <f t="shared" si="182"/>
        <v>1.4584770921172521E-2</v>
      </c>
      <c r="AE104" s="14">
        <f t="shared" si="183"/>
        <v>0</v>
      </c>
      <c r="AF104" s="14">
        <f t="shared" si="184"/>
        <v>0.10381838614445167</v>
      </c>
      <c r="AG104" s="14">
        <f t="shared" si="185"/>
        <v>0.89824040199633348</v>
      </c>
      <c r="AH104" s="14">
        <f t="shared" si="186"/>
        <v>0.87314549711684031</v>
      </c>
      <c r="AI104" s="14">
        <f t="shared" si="187"/>
        <v>3.3816805117701599E-3</v>
      </c>
      <c r="AJ104" s="14">
        <f t="shared" si="188"/>
        <v>1.3679278056548819E-3</v>
      </c>
      <c r="AK104" s="14">
        <f t="shared" si="189"/>
        <v>2.5014719906272742E-2</v>
      </c>
      <c r="AL104" s="14">
        <f t="shared" si="190"/>
        <v>0</v>
      </c>
      <c r="AM104" s="14">
        <f t="shared" si="191"/>
        <v>4.0166066317876394</v>
      </c>
      <c r="AN104" s="14">
        <f t="shared" si="192"/>
        <v>0.89639491477633182</v>
      </c>
      <c r="AO104" s="11">
        <f t="shared" si="193"/>
        <v>0</v>
      </c>
      <c r="AQ104">
        <f t="shared" si="194"/>
        <v>50.719000000000001</v>
      </c>
      <c r="AR104">
        <f t="shared" si="195"/>
        <v>0.182</v>
      </c>
      <c r="AS104">
        <f t="shared" si="196"/>
        <v>4.9779999999999998</v>
      </c>
      <c r="AT104">
        <f t="shared" si="197"/>
        <v>0.499</v>
      </c>
      <c r="AU104">
        <f t="shared" si="198"/>
        <v>0</v>
      </c>
      <c r="AV104">
        <f t="shared" si="199"/>
        <v>3.3580000000000001</v>
      </c>
      <c r="AW104">
        <f t="shared" si="200"/>
        <v>16.298999999999999</v>
      </c>
      <c r="AX104">
        <f t="shared" si="201"/>
        <v>22.044</v>
      </c>
      <c r="AY104">
        <f t="shared" si="202"/>
        <v>0.108</v>
      </c>
      <c r="AZ104">
        <f t="shared" si="203"/>
        <v>4.5999999999999999E-2</v>
      </c>
      <c r="BA104">
        <f t="shared" si="204"/>
        <v>0.34899999999999998</v>
      </c>
      <c r="BB104">
        <f t="shared" si="205"/>
        <v>0</v>
      </c>
      <c r="BC104">
        <f t="shared" si="206"/>
        <v>98.582000000000008</v>
      </c>
      <c r="BE104">
        <f t="shared" si="207"/>
        <v>0.84419107856191744</v>
      </c>
      <c r="BF104">
        <f t="shared" si="208"/>
        <v>2.2788170185059973E-3</v>
      </c>
      <c r="BG104">
        <f t="shared" si="209"/>
        <v>9.7646135739505688E-2</v>
      </c>
      <c r="BH104">
        <f t="shared" si="210"/>
        <v>6.5662214619382851E-3</v>
      </c>
      <c r="BI104">
        <f t="shared" si="211"/>
        <v>4.674015923389567E-2</v>
      </c>
      <c r="BJ104">
        <f t="shared" si="212"/>
        <v>0</v>
      </c>
      <c r="BK104">
        <f t="shared" si="213"/>
        <v>0.4043975347604728</v>
      </c>
      <c r="BL104">
        <f t="shared" si="214"/>
        <v>0.39309953742505899</v>
      </c>
      <c r="BM104">
        <f t="shared" si="215"/>
        <v>1.5224691065643793E-3</v>
      </c>
      <c r="BN104">
        <f t="shared" si="216"/>
        <v>6.1585587901377367E-4</v>
      </c>
      <c r="BO104">
        <f t="shared" si="217"/>
        <v>1.1261897194045068E-2</v>
      </c>
      <c r="BP104">
        <f t="shared" si="218"/>
        <v>0</v>
      </c>
      <c r="BQ104">
        <f t="shared" si="219"/>
        <v>1.8083197063809178</v>
      </c>
      <c r="BR104">
        <f t="shared" si="220"/>
        <v>2.2211816957004125</v>
      </c>
    </row>
    <row r="105" spans="1:70" x14ac:dyDescent="0.15">
      <c r="A105" t="s">
        <v>191</v>
      </c>
      <c r="B105" t="s">
        <v>176</v>
      </c>
      <c r="C105">
        <v>558</v>
      </c>
      <c r="D105" s="27">
        <f t="shared" si="134"/>
        <v>1431.7988242041872</v>
      </c>
      <c r="E105" s="1">
        <v>50.99</v>
      </c>
      <c r="F105" s="1">
        <v>0.218</v>
      </c>
      <c r="G105" s="1">
        <v>5.077</v>
      </c>
      <c r="H105" s="1">
        <v>0.501</v>
      </c>
      <c r="I105" s="1">
        <v>3.335</v>
      </c>
      <c r="J105" s="1">
        <v>16.379000000000001</v>
      </c>
      <c r="K105" s="1">
        <v>21.815000000000001</v>
      </c>
      <c r="L105" s="1">
        <v>0.104</v>
      </c>
      <c r="M105" s="1">
        <v>2.1000000000000001E-2</v>
      </c>
      <c r="N105" s="1">
        <v>0.33800000000000002</v>
      </c>
      <c r="P105">
        <f t="shared" si="178"/>
        <v>98.777999999999992</v>
      </c>
      <c r="W105" s="39">
        <v>12</v>
      </c>
      <c r="X105" s="39">
        <v>4</v>
      </c>
      <c r="Y105" s="15">
        <v>0</v>
      </c>
      <c r="AA105" s="14">
        <f t="shared" si="179"/>
        <v>1.8782455976122454</v>
      </c>
      <c r="AB105" s="14">
        <f t="shared" si="180"/>
        <v>6.0407637538883036E-3</v>
      </c>
      <c r="AC105" s="14">
        <f t="shared" si="181"/>
        <v>0.220396464701372</v>
      </c>
      <c r="AD105" s="14">
        <f t="shared" si="182"/>
        <v>1.4589822158869076E-2</v>
      </c>
      <c r="AE105" s="14">
        <f t="shared" si="183"/>
        <v>0</v>
      </c>
      <c r="AF105" s="14">
        <f t="shared" si="184"/>
        <v>0.10273126257652439</v>
      </c>
      <c r="AG105" s="14">
        <f t="shared" si="185"/>
        <v>0.8993571965824686</v>
      </c>
      <c r="AH105" s="14">
        <f t="shared" si="186"/>
        <v>0.86092365213840127</v>
      </c>
      <c r="AI105" s="14">
        <f t="shared" si="187"/>
        <v>3.244556671705901E-3</v>
      </c>
      <c r="AJ105" s="14">
        <f t="shared" si="188"/>
        <v>6.2221123147500291E-4</v>
      </c>
      <c r="AK105" s="14">
        <f t="shared" si="189"/>
        <v>2.4137935553592532E-2</v>
      </c>
      <c r="AL105" s="14">
        <f t="shared" si="190"/>
        <v>0</v>
      </c>
      <c r="AM105" s="14">
        <f t="shared" si="191"/>
        <v>4.010289462980543</v>
      </c>
      <c r="AN105" s="14">
        <f t="shared" si="192"/>
        <v>0.89748284032455383</v>
      </c>
      <c r="AO105" s="11">
        <f t="shared" si="193"/>
        <v>0</v>
      </c>
      <c r="AQ105">
        <f t="shared" si="194"/>
        <v>50.99</v>
      </c>
      <c r="AR105">
        <f t="shared" si="195"/>
        <v>0.218</v>
      </c>
      <c r="AS105">
        <f t="shared" si="196"/>
        <v>5.077</v>
      </c>
      <c r="AT105">
        <f t="shared" si="197"/>
        <v>0.501</v>
      </c>
      <c r="AU105">
        <f t="shared" si="198"/>
        <v>0</v>
      </c>
      <c r="AV105">
        <f t="shared" si="199"/>
        <v>3.335</v>
      </c>
      <c r="AW105">
        <f t="shared" si="200"/>
        <v>16.379000000000001</v>
      </c>
      <c r="AX105">
        <f t="shared" si="201"/>
        <v>21.815000000000001</v>
      </c>
      <c r="AY105">
        <f t="shared" si="202"/>
        <v>0.104</v>
      </c>
      <c r="AZ105">
        <f t="shared" si="203"/>
        <v>2.1000000000000001E-2</v>
      </c>
      <c r="BA105">
        <f t="shared" si="204"/>
        <v>0.33800000000000002</v>
      </c>
      <c r="BB105">
        <f t="shared" si="205"/>
        <v>0</v>
      </c>
      <c r="BC105">
        <f t="shared" si="206"/>
        <v>98.777999999999992</v>
      </c>
      <c r="BE105">
        <f t="shared" si="207"/>
        <v>0.84870173102529967</v>
      </c>
      <c r="BF105">
        <f t="shared" si="208"/>
        <v>2.7295720331555356E-3</v>
      </c>
      <c r="BG105">
        <f t="shared" si="209"/>
        <v>9.9588073754413503E-2</v>
      </c>
      <c r="BH105">
        <f t="shared" si="210"/>
        <v>6.5925389828278176E-3</v>
      </c>
      <c r="BI105">
        <f t="shared" si="211"/>
        <v>4.6420021156951173E-2</v>
      </c>
      <c r="BJ105">
        <f t="shared" si="212"/>
        <v>0</v>
      </c>
      <c r="BK105">
        <f t="shared" si="213"/>
        <v>0.40638242970990762</v>
      </c>
      <c r="BL105">
        <f t="shared" si="214"/>
        <v>0.38901589588675656</v>
      </c>
      <c r="BM105">
        <f t="shared" si="215"/>
        <v>1.4660813618768097E-3</v>
      </c>
      <c r="BN105">
        <f t="shared" si="216"/>
        <v>2.8115159694107062E-4</v>
      </c>
      <c r="BO105">
        <f t="shared" si="217"/>
        <v>1.0906937683631043E-2</v>
      </c>
      <c r="BP105">
        <f t="shared" si="218"/>
        <v>0</v>
      </c>
      <c r="BQ105">
        <f t="shared" si="219"/>
        <v>1.8120844331917605</v>
      </c>
      <c r="BR105">
        <f t="shared" si="220"/>
        <v>2.2130809081102902</v>
      </c>
    </row>
    <row r="106" spans="1:70" x14ac:dyDescent="0.15">
      <c r="A106" t="s">
        <v>191</v>
      </c>
      <c r="B106" t="s">
        <v>177</v>
      </c>
      <c r="C106">
        <v>559</v>
      </c>
      <c r="D106" s="27">
        <f t="shared" si="134"/>
        <v>1445.9750501864069</v>
      </c>
      <c r="E106" s="1">
        <v>51.192999999999998</v>
      </c>
      <c r="F106" s="1">
        <v>0.17</v>
      </c>
      <c r="G106" s="1">
        <v>4.9610000000000003</v>
      </c>
      <c r="H106" s="1">
        <v>0.5</v>
      </c>
      <c r="I106" s="1">
        <v>3.4350000000000001</v>
      </c>
      <c r="J106" s="1">
        <v>16.265000000000001</v>
      </c>
      <c r="K106" s="1">
        <v>22.056999999999999</v>
      </c>
      <c r="L106" s="1">
        <v>0.153</v>
      </c>
      <c r="M106" s="1">
        <v>5.8000000000000003E-2</v>
      </c>
      <c r="N106" s="1">
        <v>0.35799999999999998</v>
      </c>
      <c r="P106">
        <f t="shared" si="178"/>
        <v>99.15000000000002</v>
      </c>
      <c r="W106" s="39">
        <v>12</v>
      </c>
      <c r="X106" s="39">
        <v>4</v>
      </c>
      <c r="Y106" s="15">
        <v>0</v>
      </c>
      <c r="AA106" s="14">
        <f t="shared" si="179"/>
        <v>1.8812057348047793</v>
      </c>
      <c r="AB106" s="14">
        <f t="shared" si="180"/>
        <v>4.6994022972485748E-3</v>
      </c>
      <c r="AC106" s="14">
        <f t="shared" si="181"/>
        <v>0.21484489226100931</v>
      </c>
      <c r="AD106" s="14">
        <f t="shared" si="182"/>
        <v>1.4525818798916904E-2</v>
      </c>
      <c r="AE106" s="14">
        <f t="shared" si="183"/>
        <v>0</v>
      </c>
      <c r="AF106" s="14">
        <f t="shared" si="184"/>
        <v>0.1055581753440058</v>
      </c>
      <c r="AG106" s="14">
        <f t="shared" si="185"/>
        <v>0.89095802631371857</v>
      </c>
      <c r="AH106" s="14">
        <f t="shared" si="186"/>
        <v>0.86838879473369779</v>
      </c>
      <c r="AI106" s="14">
        <f t="shared" si="187"/>
        <v>4.7618071353735716E-3</v>
      </c>
      <c r="AJ106" s="14">
        <f t="shared" si="188"/>
        <v>1.7143713123132091E-3</v>
      </c>
      <c r="AK106" s="14">
        <f t="shared" si="189"/>
        <v>2.5504968733893699E-2</v>
      </c>
      <c r="AL106" s="14">
        <f t="shared" si="190"/>
        <v>0</v>
      </c>
      <c r="AM106" s="14">
        <f t="shared" si="191"/>
        <v>4.0121619917349562</v>
      </c>
      <c r="AN106" s="14">
        <f t="shared" si="192"/>
        <v>0.89407279563703257</v>
      </c>
      <c r="AO106" s="11">
        <f t="shared" si="193"/>
        <v>0</v>
      </c>
      <c r="AQ106">
        <f t="shared" si="194"/>
        <v>51.192999999999998</v>
      </c>
      <c r="AR106">
        <f t="shared" si="195"/>
        <v>0.17</v>
      </c>
      <c r="AS106">
        <f t="shared" si="196"/>
        <v>4.9610000000000003</v>
      </c>
      <c r="AT106">
        <f t="shared" si="197"/>
        <v>0.5</v>
      </c>
      <c r="AU106">
        <f t="shared" si="198"/>
        <v>0</v>
      </c>
      <c r="AV106">
        <f t="shared" si="199"/>
        <v>3.4350000000000001</v>
      </c>
      <c r="AW106">
        <f t="shared" si="200"/>
        <v>16.265000000000001</v>
      </c>
      <c r="AX106">
        <f t="shared" si="201"/>
        <v>22.056999999999999</v>
      </c>
      <c r="AY106">
        <f t="shared" si="202"/>
        <v>0.153</v>
      </c>
      <c r="AZ106">
        <f t="shared" si="203"/>
        <v>5.8000000000000003E-2</v>
      </c>
      <c r="BA106">
        <f t="shared" si="204"/>
        <v>0.35799999999999998</v>
      </c>
      <c r="BB106">
        <f t="shared" si="205"/>
        <v>0</v>
      </c>
      <c r="BC106">
        <f t="shared" si="206"/>
        <v>99.15000000000002</v>
      </c>
      <c r="BE106">
        <f t="shared" si="207"/>
        <v>0.85208055925432757</v>
      </c>
      <c r="BF106">
        <f t="shared" si="208"/>
        <v>2.1285653469561515E-3</v>
      </c>
      <c r="BG106">
        <f t="shared" si="209"/>
        <v>9.7312671635935669E-2</v>
      </c>
      <c r="BH106">
        <f t="shared" si="210"/>
        <v>6.5793802223830513E-3</v>
      </c>
      <c r="BI106">
        <f t="shared" si="211"/>
        <v>4.781192583931853E-2</v>
      </c>
      <c r="BJ106">
        <f t="shared" si="212"/>
        <v>0</v>
      </c>
      <c r="BK106">
        <f t="shared" si="213"/>
        <v>0.40355395440696301</v>
      </c>
      <c r="BL106">
        <f t="shared" si="214"/>
        <v>0.39333135987046475</v>
      </c>
      <c r="BM106">
        <f t="shared" si="215"/>
        <v>2.1568312342995373E-3</v>
      </c>
      <c r="BN106">
        <f t="shared" si="216"/>
        <v>7.7651393440867126E-4</v>
      </c>
      <c r="BO106">
        <f t="shared" si="217"/>
        <v>1.1552318611656547E-2</v>
      </c>
      <c r="BP106">
        <f t="shared" si="218"/>
        <v>0</v>
      </c>
      <c r="BQ106">
        <f t="shared" si="219"/>
        <v>1.8172840803567134</v>
      </c>
      <c r="BR106">
        <f t="shared" si="220"/>
        <v>2.2077791992473803</v>
      </c>
    </row>
    <row r="107" spans="1:70" x14ac:dyDescent="0.15">
      <c r="A107" t="s">
        <v>191</v>
      </c>
      <c r="B107" t="s">
        <v>178</v>
      </c>
      <c r="C107">
        <v>560</v>
      </c>
      <c r="D107" s="27">
        <f t="shared" si="134"/>
        <v>1460.1512761686265</v>
      </c>
      <c r="E107" s="1">
        <v>50.776000000000003</v>
      </c>
      <c r="F107" s="1">
        <v>0.23899999999999999</v>
      </c>
      <c r="G107" s="1">
        <v>4.976</v>
      </c>
      <c r="H107" s="1">
        <v>0.51900000000000002</v>
      </c>
      <c r="I107" s="1">
        <v>3.3919999999999999</v>
      </c>
      <c r="J107" s="1">
        <v>16.349</v>
      </c>
      <c r="K107" s="1">
        <v>21.838000000000001</v>
      </c>
      <c r="L107" s="1">
        <v>6.4000000000000001E-2</v>
      </c>
      <c r="M107" s="1">
        <v>4.2999999999999997E-2</v>
      </c>
      <c r="N107" s="1">
        <v>0.33900000000000002</v>
      </c>
      <c r="P107">
        <f t="shared" si="178"/>
        <v>98.534999999999997</v>
      </c>
      <c r="W107" s="39">
        <v>12</v>
      </c>
      <c r="X107" s="39">
        <v>4</v>
      </c>
      <c r="Y107" s="15">
        <v>0</v>
      </c>
      <c r="AA107" s="14">
        <f t="shared" si="179"/>
        <v>1.8765982144980218</v>
      </c>
      <c r="AB107" s="14">
        <f t="shared" si="180"/>
        <v>6.6447508991858539E-3</v>
      </c>
      <c r="AC107" s="14">
        <f t="shared" si="181"/>
        <v>0.2167321194433737</v>
      </c>
      <c r="AD107" s="14">
        <f t="shared" si="182"/>
        <v>1.5164394568358901E-2</v>
      </c>
      <c r="AE107" s="14">
        <f t="shared" si="183"/>
        <v>0</v>
      </c>
      <c r="AF107" s="14">
        <f t="shared" si="184"/>
        <v>0.10483542903314971</v>
      </c>
      <c r="AG107" s="14">
        <f t="shared" si="185"/>
        <v>0.90070271320136153</v>
      </c>
      <c r="AH107" s="14">
        <f t="shared" si="186"/>
        <v>0.86470452080594706</v>
      </c>
      <c r="AI107" s="14">
        <f t="shared" si="187"/>
        <v>2.0033067059384989E-3</v>
      </c>
      <c r="AJ107" s="14">
        <f t="shared" si="188"/>
        <v>1.2782990111327645E-3</v>
      </c>
      <c r="AK107" s="14">
        <f t="shared" si="189"/>
        <v>2.4290058860910894E-2</v>
      </c>
      <c r="AL107" s="14">
        <f t="shared" si="190"/>
        <v>0</v>
      </c>
      <c r="AM107" s="14">
        <f t="shared" si="191"/>
        <v>4.0129538070273805</v>
      </c>
      <c r="AN107" s="14">
        <f t="shared" si="192"/>
        <v>0.8957419667838914</v>
      </c>
      <c r="AO107" s="11">
        <f t="shared" si="193"/>
        <v>0</v>
      </c>
      <c r="AQ107">
        <f t="shared" si="194"/>
        <v>50.776000000000003</v>
      </c>
      <c r="AR107">
        <f t="shared" si="195"/>
        <v>0.23899999999999999</v>
      </c>
      <c r="AS107">
        <f t="shared" si="196"/>
        <v>4.976</v>
      </c>
      <c r="AT107">
        <f t="shared" si="197"/>
        <v>0.51900000000000002</v>
      </c>
      <c r="AU107">
        <f t="shared" si="198"/>
        <v>0</v>
      </c>
      <c r="AV107">
        <f t="shared" si="199"/>
        <v>3.3919999999999999</v>
      </c>
      <c r="AW107">
        <f t="shared" si="200"/>
        <v>16.349</v>
      </c>
      <c r="AX107">
        <f t="shared" si="201"/>
        <v>21.838000000000001</v>
      </c>
      <c r="AY107">
        <f t="shared" si="202"/>
        <v>6.4000000000000001E-2</v>
      </c>
      <c r="AZ107">
        <f t="shared" si="203"/>
        <v>4.2999999999999997E-2</v>
      </c>
      <c r="BA107">
        <f t="shared" si="204"/>
        <v>0.33900000000000002</v>
      </c>
      <c r="BB107">
        <f t="shared" si="205"/>
        <v>0</v>
      </c>
      <c r="BC107">
        <f t="shared" si="206"/>
        <v>98.534999999999997</v>
      </c>
      <c r="BE107">
        <f t="shared" si="207"/>
        <v>0.84513981358189094</v>
      </c>
      <c r="BF107">
        <f t="shared" si="208"/>
        <v>2.9925124583677657E-3</v>
      </c>
      <c r="BG107">
        <f t="shared" si="209"/>
        <v>9.760690466849746E-2</v>
      </c>
      <c r="BH107">
        <f t="shared" si="210"/>
        <v>6.8293966708336071E-3</v>
      </c>
      <c r="BI107">
        <f t="shared" si="211"/>
        <v>4.7213406825900563E-2</v>
      </c>
      <c r="BJ107">
        <f t="shared" si="212"/>
        <v>0</v>
      </c>
      <c r="BK107">
        <f t="shared" si="213"/>
        <v>0.40563809410386953</v>
      </c>
      <c r="BL107">
        <f t="shared" si="214"/>
        <v>0.38942604329016683</v>
      </c>
      <c r="BM107">
        <f t="shared" si="215"/>
        <v>9.0220391500111369E-4</v>
      </c>
      <c r="BN107">
        <f t="shared" si="216"/>
        <v>5.7569136516504927E-4</v>
      </c>
      <c r="BO107">
        <f t="shared" si="217"/>
        <v>1.0939206730032318E-2</v>
      </c>
      <c r="BP107">
        <f t="shared" si="218"/>
        <v>0</v>
      </c>
      <c r="BQ107">
        <f t="shared" si="219"/>
        <v>1.8072632736097252</v>
      </c>
      <c r="BR107">
        <f t="shared" si="220"/>
        <v>2.220458892528776</v>
      </c>
    </row>
    <row r="108" spans="1:70" x14ac:dyDescent="0.15">
      <c r="A108" t="s">
        <v>191</v>
      </c>
      <c r="B108" t="s">
        <v>179</v>
      </c>
      <c r="C108">
        <v>561</v>
      </c>
      <c r="D108" s="27">
        <f t="shared" si="134"/>
        <v>1474.3275021508462</v>
      </c>
      <c r="E108" s="1">
        <v>51.131999999999998</v>
      </c>
      <c r="F108" s="1">
        <v>0.24299999999999999</v>
      </c>
      <c r="G108" s="1">
        <v>4.976</v>
      </c>
      <c r="H108" s="1">
        <v>0.49099999999999999</v>
      </c>
      <c r="I108" s="1">
        <v>3.266</v>
      </c>
      <c r="J108" s="1">
        <v>16.462</v>
      </c>
      <c r="K108" s="1">
        <v>21.844000000000001</v>
      </c>
      <c r="L108" s="1">
        <v>7.1999999999999995E-2</v>
      </c>
      <c r="M108" s="1">
        <v>6.6000000000000003E-2</v>
      </c>
      <c r="N108" s="1">
        <v>0.34100000000000003</v>
      </c>
      <c r="P108">
        <f t="shared" si="178"/>
        <v>98.892999999999986</v>
      </c>
      <c r="W108" s="39">
        <v>12</v>
      </c>
      <c r="X108" s="39">
        <v>4</v>
      </c>
      <c r="Y108" s="15">
        <v>0</v>
      </c>
      <c r="AA108" s="14">
        <f t="shared" si="179"/>
        <v>1.8807016443694629</v>
      </c>
      <c r="AB108" s="14">
        <f t="shared" si="180"/>
        <v>6.7235925578205966E-3</v>
      </c>
      <c r="AC108" s="14">
        <f t="shared" si="181"/>
        <v>0.21569376367050658</v>
      </c>
      <c r="AD108" s="14">
        <f t="shared" si="182"/>
        <v>1.4277544446553297E-2</v>
      </c>
      <c r="AE108" s="14">
        <f t="shared" si="183"/>
        <v>0</v>
      </c>
      <c r="AF108" s="14">
        <f t="shared" si="184"/>
        <v>0.10045758285418536</v>
      </c>
      <c r="AG108" s="14">
        <f t="shared" si="185"/>
        <v>0.90258307411619954</v>
      </c>
      <c r="AH108" s="14">
        <f t="shared" si="186"/>
        <v>0.86079819232804822</v>
      </c>
      <c r="AI108" s="14">
        <f t="shared" si="187"/>
        <v>2.2429225526769602E-3</v>
      </c>
      <c r="AJ108" s="14">
        <f t="shared" si="188"/>
        <v>1.9526402781023656E-3</v>
      </c>
      <c r="AK108" s="14">
        <f t="shared" si="189"/>
        <v>2.4316303681261291E-2</v>
      </c>
      <c r="AL108" s="14">
        <f t="shared" si="190"/>
        <v>0</v>
      </c>
      <c r="AM108" s="14">
        <f t="shared" si="191"/>
        <v>4.0097472608548168</v>
      </c>
      <c r="AN108" s="14">
        <f t="shared" si="192"/>
        <v>0.89984694822081235</v>
      </c>
      <c r="AO108" s="11">
        <f t="shared" si="193"/>
        <v>0</v>
      </c>
      <c r="AQ108">
        <f t="shared" si="194"/>
        <v>51.131999999999998</v>
      </c>
      <c r="AR108">
        <f t="shared" si="195"/>
        <v>0.24299999999999999</v>
      </c>
      <c r="AS108">
        <f t="shared" si="196"/>
        <v>4.976</v>
      </c>
      <c r="AT108">
        <f t="shared" si="197"/>
        <v>0.49099999999999999</v>
      </c>
      <c r="AU108">
        <f t="shared" si="198"/>
        <v>0</v>
      </c>
      <c r="AV108">
        <f t="shared" si="199"/>
        <v>3.266</v>
      </c>
      <c r="AW108">
        <f t="shared" si="200"/>
        <v>16.462</v>
      </c>
      <c r="AX108">
        <f t="shared" si="201"/>
        <v>21.844000000000001</v>
      </c>
      <c r="AY108">
        <f t="shared" si="202"/>
        <v>7.1999999999999995E-2</v>
      </c>
      <c r="AZ108">
        <f t="shared" si="203"/>
        <v>6.6000000000000003E-2</v>
      </c>
      <c r="BA108">
        <f t="shared" si="204"/>
        <v>0.34100000000000003</v>
      </c>
      <c r="BB108">
        <f t="shared" si="205"/>
        <v>0</v>
      </c>
      <c r="BC108">
        <f t="shared" si="206"/>
        <v>98.892999999999986</v>
      </c>
      <c r="BE108">
        <f t="shared" si="207"/>
        <v>0.85106524633821568</v>
      </c>
      <c r="BF108">
        <f t="shared" si="208"/>
        <v>3.0425963488843813E-3</v>
      </c>
      <c r="BG108">
        <f t="shared" si="209"/>
        <v>9.760690466849746E-2</v>
      </c>
      <c r="BH108">
        <f t="shared" si="210"/>
        <v>6.4609513783801557E-3</v>
      </c>
      <c r="BI108">
        <f t="shared" si="211"/>
        <v>4.5459606926117703E-2</v>
      </c>
      <c r="BJ108">
        <f t="shared" si="212"/>
        <v>0</v>
      </c>
      <c r="BK108">
        <f t="shared" si="213"/>
        <v>0.40844175821994622</v>
      </c>
      <c r="BL108">
        <f t="shared" si="214"/>
        <v>0.38953303826496954</v>
      </c>
      <c r="BM108">
        <f t="shared" si="215"/>
        <v>1.0149794043762528E-3</v>
      </c>
      <c r="BN108">
        <f t="shared" si="216"/>
        <v>8.8361930467193621E-4</v>
      </c>
      <c r="BO108">
        <f t="shared" si="217"/>
        <v>1.1003744822834869E-2</v>
      </c>
      <c r="BP108">
        <f t="shared" si="218"/>
        <v>0</v>
      </c>
      <c r="BQ108">
        <f t="shared" si="219"/>
        <v>1.8145124456768942</v>
      </c>
      <c r="BR108">
        <f t="shared" si="220"/>
        <v>2.2098207540037027</v>
      </c>
    </row>
    <row r="109" spans="1:70" s="27" customFormat="1" x14ac:dyDescent="0.15">
      <c r="A109" s="27" t="s">
        <v>191</v>
      </c>
      <c r="B109" s="27" t="s">
        <v>180</v>
      </c>
      <c r="C109" s="27">
        <v>562</v>
      </c>
      <c r="D109" s="27">
        <f t="shared" si="134"/>
        <v>1488.5037281330658</v>
      </c>
      <c r="E109" s="28">
        <v>50.887999999999998</v>
      </c>
      <c r="F109" s="28">
        <v>0.127</v>
      </c>
      <c r="G109" s="28">
        <v>4.9550000000000001</v>
      </c>
      <c r="H109" s="28">
        <v>0.47099999999999997</v>
      </c>
      <c r="I109" s="28">
        <v>3.2639999999999998</v>
      </c>
      <c r="J109" s="28">
        <v>16.425000000000001</v>
      </c>
      <c r="K109" s="28">
        <v>22.036000000000001</v>
      </c>
      <c r="L109" s="28">
        <v>2.4E-2</v>
      </c>
      <c r="M109" s="28">
        <v>5.8999999999999997E-2</v>
      </c>
      <c r="N109" s="28">
        <v>0.32500000000000001</v>
      </c>
      <c r="O109" s="28"/>
      <c r="P109" s="27">
        <f t="shared" si="178"/>
        <v>98.573999999999998</v>
      </c>
      <c r="R109" s="28"/>
      <c r="S109" s="28"/>
      <c r="T109" s="28"/>
      <c r="V109" s="28"/>
      <c r="W109" s="29">
        <v>12</v>
      </c>
      <c r="X109" s="29">
        <v>4</v>
      </c>
      <c r="Y109" s="15">
        <v>0</v>
      </c>
      <c r="AA109" s="30">
        <f t="shared" si="179"/>
        <v>1.8790563379030065</v>
      </c>
      <c r="AB109" s="30">
        <f t="shared" si="180"/>
        <v>3.5277364294392733E-3</v>
      </c>
      <c r="AC109" s="30">
        <f t="shared" si="181"/>
        <v>0.21562453231198792</v>
      </c>
      <c r="AD109" s="30">
        <f t="shared" si="182"/>
        <v>1.3749605273892778E-2</v>
      </c>
      <c r="AE109" s="30">
        <f t="shared" si="183"/>
        <v>0</v>
      </c>
      <c r="AF109" s="30">
        <f t="shared" si="184"/>
        <v>0.10078919781208154</v>
      </c>
      <c r="AG109" s="30">
        <f t="shared" si="185"/>
        <v>0.90408083007775997</v>
      </c>
      <c r="AH109" s="30">
        <f t="shared" si="186"/>
        <v>0.87176461475327383</v>
      </c>
      <c r="AI109" s="30">
        <f t="shared" si="187"/>
        <v>7.5056847217853408E-4</v>
      </c>
      <c r="AJ109" s="30">
        <f t="shared" si="188"/>
        <v>1.7523772819918915E-3</v>
      </c>
      <c r="AK109" s="30">
        <f t="shared" si="189"/>
        <v>2.3266113118003605E-2</v>
      </c>
      <c r="AL109" s="30">
        <f t="shared" si="190"/>
        <v>0</v>
      </c>
      <c r="AM109" s="30">
        <f t="shared" si="191"/>
        <v>4.0143619134336159</v>
      </c>
      <c r="AN109" s="30">
        <f t="shared" si="192"/>
        <v>0.89969926954261736</v>
      </c>
      <c r="AO109" s="31">
        <f t="shared" si="193"/>
        <v>0</v>
      </c>
      <c r="AQ109" s="27">
        <f t="shared" si="194"/>
        <v>50.887999999999998</v>
      </c>
      <c r="AR109" s="27">
        <f t="shared" si="195"/>
        <v>0.127</v>
      </c>
      <c r="AS109" s="27">
        <f t="shared" si="196"/>
        <v>4.9550000000000001</v>
      </c>
      <c r="AT109" s="27">
        <f t="shared" si="197"/>
        <v>0.47099999999999997</v>
      </c>
      <c r="AU109" s="27">
        <f t="shared" si="198"/>
        <v>0</v>
      </c>
      <c r="AV109" s="27">
        <f t="shared" si="199"/>
        <v>3.2639999999999998</v>
      </c>
      <c r="AW109" s="27">
        <f t="shared" si="200"/>
        <v>16.425000000000001</v>
      </c>
      <c r="AX109" s="27">
        <f t="shared" si="201"/>
        <v>22.036000000000001</v>
      </c>
      <c r="AY109" s="27">
        <f t="shared" si="202"/>
        <v>2.4E-2</v>
      </c>
      <c r="AZ109" s="27">
        <f t="shared" si="203"/>
        <v>5.8999999999999997E-2</v>
      </c>
      <c r="BA109" s="27">
        <f t="shared" si="204"/>
        <v>0.32500000000000001</v>
      </c>
      <c r="BB109" s="27">
        <f t="shared" si="205"/>
        <v>0</v>
      </c>
      <c r="BC109" s="27">
        <f t="shared" si="206"/>
        <v>98.573999999999998</v>
      </c>
      <c r="BE109" s="27">
        <f t="shared" si="207"/>
        <v>0.8470039946737683</v>
      </c>
      <c r="BF109" s="27">
        <f t="shared" si="208"/>
        <v>1.5901635239025367E-3</v>
      </c>
      <c r="BG109" s="27">
        <f t="shared" si="209"/>
        <v>9.7194978422910958E-2</v>
      </c>
      <c r="BH109" s="27">
        <f t="shared" si="210"/>
        <v>6.1977761694848336E-3</v>
      </c>
      <c r="BI109" s="27">
        <f t="shared" si="211"/>
        <v>4.5431768832470354E-2</v>
      </c>
      <c r="BJ109" s="27">
        <f t="shared" si="212"/>
        <v>0</v>
      </c>
      <c r="BK109" s="27">
        <f t="shared" si="213"/>
        <v>0.4075237443058326</v>
      </c>
      <c r="BL109" s="27">
        <f t="shared" si="214"/>
        <v>0.39295687745865543</v>
      </c>
      <c r="BM109" s="27">
        <f t="shared" si="215"/>
        <v>3.3832646812541762E-4</v>
      </c>
      <c r="BN109" s="27">
        <f t="shared" si="216"/>
        <v>7.8990210569157928E-4</v>
      </c>
      <c r="BO109" s="27">
        <f t="shared" si="217"/>
        <v>1.0487440080414464E-2</v>
      </c>
      <c r="BP109" s="27">
        <f t="shared" si="218"/>
        <v>0</v>
      </c>
      <c r="BQ109" s="27">
        <f t="shared" si="219"/>
        <v>1.8095149720412564</v>
      </c>
      <c r="BR109" s="27">
        <f t="shared" si="220"/>
        <v>2.2184739974298977</v>
      </c>
    </row>
    <row r="110" spans="1:70" s="27" customFormat="1" x14ac:dyDescent="0.15">
      <c r="A110" s="27" t="s">
        <v>191</v>
      </c>
      <c r="B110" s="27" t="s">
        <v>181</v>
      </c>
      <c r="C110" s="27">
        <v>563</v>
      </c>
      <c r="D110" s="27">
        <f t="shared" si="134"/>
        <v>1502.6799541152855</v>
      </c>
      <c r="E110" s="28">
        <v>51.170999999999999</v>
      </c>
      <c r="F110" s="28">
        <v>0.24399999999999999</v>
      </c>
      <c r="G110" s="28">
        <v>4.9429999999999996</v>
      </c>
      <c r="H110" s="28">
        <v>0.45700000000000002</v>
      </c>
      <c r="I110" s="28">
        <v>3.3490000000000002</v>
      </c>
      <c r="J110" s="28">
        <v>16.446000000000002</v>
      </c>
      <c r="K110" s="28">
        <v>22.085000000000001</v>
      </c>
      <c r="L110" s="28">
        <v>0.108</v>
      </c>
      <c r="M110" s="28">
        <v>3.1E-2</v>
      </c>
      <c r="N110" s="28">
        <v>0.32800000000000001</v>
      </c>
      <c r="O110" s="28"/>
      <c r="P110" s="27">
        <f t="shared" si="178"/>
        <v>99.162000000000006</v>
      </c>
      <c r="R110" s="28"/>
      <c r="S110" s="28"/>
      <c r="T110" s="28"/>
      <c r="V110" s="28"/>
      <c r="W110" s="29">
        <v>12</v>
      </c>
      <c r="X110" s="29">
        <v>4</v>
      </c>
      <c r="Y110" s="15">
        <v>0</v>
      </c>
      <c r="AA110" s="30">
        <f t="shared" si="179"/>
        <v>1.8789760600704604</v>
      </c>
      <c r="AB110" s="30">
        <f t="shared" si="180"/>
        <v>6.7399264789520944E-3</v>
      </c>
      <c r="AC110" s="30">
        <f t="shared" si="181"/>
        <v>0.21390357643099872</v>
      </c>
      <c r="AD110" s="30">
        <f t="shared" si="182"/>
        <v>1.326656372198616E-2</v>
      </c>
      <c r="AE110" s="30">
        <f t="shared" si="183"/>
        <v>0</v>
      </c>
      <c r="AF110" s="30">
        <f t="shared" si="184"/>
        <v>0.10283759463780086</v>
      </c>
      <c r="AG110" s="30">
        <f t="shared" si="185"/>
        <v>0.90019188224443258</v>
      </c>
      <c r="AH110" s="30">
        <f t="shared" si="186"/>
        <v>0.86883398571935855</v>
      </c>
      <c r="AI110" s="30">
        <f t="shared" si="187"/>
        <v>3.3587351204032436E-3</v>
      </c>
      <c r="AJ110" s="30">
        <f t="shared" si="188"/>
        <v>9.1560935302516201E-4</v>
      </c>
      <c r="AK110" s="30">
        <f t="shared" si="189"/>
        <v>2.3350019193351081E-2</v>
      </c>
      <c r="AL110" s="30">
        <f t="shared" si="190"/>
        <v>0</v>
      </c>
      <c r="AM110" s="30">
        <f t="shared" si="191"/>
        <v>4.0123739529707692</v>
      </c>
      <c r="AN110" s="30">
        <f t="shared" si="192"/>
        <v>0.89747300851271483</v>
      </c>
      <c r="AO110" s="31">
        <f t="shared" si="193"/>
        <v>0</v>
      </c>
      <c r="AQ110" s="27">
        <f t="shared" si="194"/>
        <v>51.170999999999999</v>
      </c>
      <c r="AR110" s="27">
        <f t="shared" si="195"/>
        <v>0.24399999999999999</v>
      </c>
      <c r="AS110" s="27">
        <f t="shared" si="196"/>
        <v>4.9429999999999996</v>
      </c>
      <c r="AT110" s="27">
        <f t="shared" si="197"/>
        <v>0.45700000000000002</v>
      </c>
      <c r="AU110" s="27">
        <f t="shared" si="198"/>
        <v>0</v>
      </c>
      <c r="AV110" s="27">
        <f t="shared" si="199"/>
        <v>3.3490000000000002</v>
      </c>
      <c r="AW110" s="27">
        <f t="shared" si="200"/>
        <v>16.446000000000002</v>
      </c>
      <c r="AX110" s="27">
        <f t="shared" si="201"/>
        <v>22.085000000000001</v>
      </c>
      <c r="AY110" s="27">
        <f t="shared" si="202"/>
        <v>0.108</v>
      </c>
      <c r="AZ110" s="27">
        <f t="shared" si="203"/>
        <v>3.1E-2</v>
      </c>
      <c r="BA110" s="27">
        <f t="shared" si="204"/>
        <v>0.32800000000000001</v>
      </c>
      <c r="BB110" s="27">
        <f t="shared" si="205"/>
        <v>0</v>
      </c>
      <c r="BC110" s="27">
        <f t="shared" si="206"/>
        <v>99.162000000000006</v>
      </c>
      <c r="BE110" s="27">
        <f t="shared" si="207"/>
        <v>0.85171438082556594</v>
      </c>
      <c r="BF110" s="27">
        <f t="shared" si="208"/>
        <v>3.055117321513535E-3</v>
      </c>
      <c r="BG110" s="27">
        <f t="shared" si="209"/>
        <v>9.6959591996861508E-2</v>
      </c>
      <c r="BH110" s="27">
        <f t="shared" si="210"/>
        <v>6.0135535232581092E-3</v>
      </c>
      <c r="BI110" s="27">
        <f t="shared" si="211"/>
        <v>4.661488781248261E-2</v>
      </c>
      <c r="BJ110" s="27">
        <f t="shared" si="212"/>
        <v>0</v>
      </c>
      <c r="BK110" s="27">
        <f t="shared" si="213"/>
        <v>0.40804477923005927</v>
      </c>
      <c r="BL110" s="27">
        <f t="shared" si="214"/>
        <v>0.39383066975287728</v>
      </c>
      <c r="BM110" s="27">
        <f t="shared" si="215"/>
        <v>1.5224691065643793E-3</v>
      </c>
      <c r="BN110" s="27">
        <f t="shared" si="216"/>
        <v>4.1503330977015184E-4</v>
      </c>
      <c r="BO110" s="27">
        <f t="shared" si="217"/>
        <v>1.0584247219618289E-2</v>
      </c>
      <c r="BP110" s="27">
        <f t="shared" si="218"/>
        <v>0</v>
      </c>
      <c r="BQ110" s="27">
        <f t="shared" si="219"/>
        <v>1.8187547300985709</v>
      </c>
      <c r="BR110" s="27">
        <f t="shared" si="220"/>
        <v>2.2061105252786395</v>
      </c>
    </row>
    <row r="111" spans="1:70" x14ac:dyDescent="0.15">
      <c r="A111" t="s">
        <v>191</v>
      </c>
      <c r="B111" t="s">
        <v>182</v>
      </c>
      <c r="C111">
        <v>564</v>
      </c>
      <c r="D111" s="27">
        <f t="shared" si="134"/>
        <v>1516.8561800975053</v>
      </c>
      <c r="E111" s="1">
        <v>51.061999999999998</v>
      </c>
      <c r="F111" s="1">
        <v>0.17100000000000001</v>
      </c>
      <c r="G111" s="1">
        <v>4.9790000000000001</v>
      </c>
      <c r="H111" s="1">
        <v>0.45100000000000001</v>
      </c>
      <c r="I111" s="1">
        <v>3.3279999999999998</v>
      </c>
      <c r="J111" s="1">
        <v>16.443000000000001</v>
      </c>
      <c r="K111" s="1">
        <v>22.071999999999999</v>
      </c>
      <c r="L111" s="1">
        <v>0.08</v>
      </c>
      <c r="M111" s="1">
        <v>6.3E-2</v>
      </c>
      <c r="N111" s="1">
        <v>0.33400000000000002</v>
      </c>
      <c r="P111">
        <f t="shared" si="178"/>
        <v>98.983000000000004</v>
      </c>
      <c r="W111" s="39">
        <v>12</v>
      </c>
      <c r="X111" s="39">
        <v>4</v>
      </c>
      <c r="Y111" s="15">
        <v>0</v>
      </c>
      <c r="AA111" s="14">
        <f t="shared" si="179"/>
        <v>1.8784157600265714</v>
      </c>
      <c r="AB111" s="14">
        <f t="shared" si="180"/>
        <v>4.7321445536814555E-3</v>
      </c>
      <c r="AC111" s="14">
        <f t="shared" si="181"/>
        <v>0.21585699219579343</v>
      </c>
      <c r="AD111" s="14">
        <f t="shared" si="182"/>
        <v>1.3116421022841201E-2</v>
      </c>
      <c r="AE111" s="14">
        <f t="shared" si="183"/>
        <v>0</v>
      </c>
      <c r="AF111" s="14">
        <f t="shared" si="184"/>
        <v>0.10238035697260792</v>
      </c>
      <c r="AG111" s="14">
        <f t="shared" si="185"/>
        <v>0.90167997042602943</v>
      </c>
      <c r="AH111" s="14">
        <f t="shared" si="186"/>
        <v>0.86991665146041364</v>
      </c>
      <c r="AI111" s="14">
        <f t="shared" si="187"/>
        <v>2.4925193951950957E-3</v>
      </c>
      <c r="AJ111" s="14">
        <f t="shared" si="188"/>
        <v>1.8641705185635179E-3</v>
      </c>
      <c r="AK111" s="14">
        <f t="shared" si="189"/>
        <v>2.3820804477464909E-2</v>
      </c>
      <c r="AL111" s="14">
        <f t="shared" si="190"/>
        <v>0</v>
      </c>
      <c r="AM111" s="14">
        <f t="shared" si="191"/>
        <v>4.0142757910491618</v>
      </c>
      <c r="AN111" s="14">
        <f t="shared" si="192"/>
        <v>0.8980336597524381</v>
      </c>
      <c r="AO111" s="11">
        <f t="shared" si="193"/>
        <v>0</v>
      </c>
      <c r="AQ111">
        <f t="shared" si="194"/>
        <v>51.061999999999998</v>
      </c>
      <c r="AR111">
        <f t="shared" si="195"/>
        <v>0.17100000000000001</v>
      </c>
      <c r="AS111">
        <f t="shared" si="196"/>
        <v>4.9790000000000001</v>
      </c>
      <c r="AT111">
        <f t="shared" si="197"/>
        <v>0.45100000000000001</v>
      </c>
      <c r="AU111">
        <f t="shared" si="198"/>
        <v>0</v>
      </c>
      <c r="AV111">
        <f t="shared" si="199"/>
        <v>3.3279999999999998</v>
      </c>
      <c r="AW111">
        <f t="shared" si="200"/>
        <v>16.443000000000001</v>
      </c>
      <c r="AX111">
        <f t="shared" si="201"/>
        <v>22.071999999999999</v>
      </c>
      <c r="AY111">
        <f t="shared" si="202"/>
        <v>0.08</v>
      </c>
      <c r="AZ111">
        <f t="shared" si="203"/>
        <v>6.3E-2</v>
      </c>
      <c r="BA111">
        <f t="shared" si="204"/>
        <v>0.33400000000000002</v>
      </c>
      <c r="BB111">
        <f t="shared" si="205"/>
        <v>0</v>
      </c>
      <c r="BC111">
        <f t="shared" si="206"/>
        <v>98.983000000000004</v>
      </c>
      <c r="BE111">
        <f t="shared" si="207"/>
        <v>0.84990013315579227</v>
      </c>
      <c r="BF111">
        <f t="shared" si="208"/>
        <v>2.1410863195853056E-3</v>
      </c>
      <c r="BG111">
        <f t="shared" si="209"/>
        <v>9.7665751275009816E-2</v>
      </c>
      <c r="BH111">
        <f t="shared" si="210"/>
        <v>5.9346009605895124E-3</v>
      </c>
      <c r="BI111">
        <f t="shared" si="211"/>
        <v>4.6322587829185462E-2</v>
      </c>
      <c r="BJ111">
        <f t="shared" si="212"/>
        <v>0</v>
      </c>
      <c r="BK111">
        <f t="shared" si="213"/>
        <v>0.40797034566945545</v>
      </c>
      <c r="BL111">
        <f t="shared" si="214"/>
        <v>0.39359884730747147</v>
      </c>
      <c r="BM111">
        <f t="shared" si="215"/>
        <v>1.1277548937513922E-3</v>
      </c>
      <c r="BN111">
        <f t="shared" si="216"/>
        <v>8.4345479082321181E-4</v>
      </c>
      <c r="BO111">
        <f t="shared" si="217"/>
        <v>1.0777861498025941E-2</v>
      </c>
      <c r="BP111">
        <f t="shared" si="218"/>
        <v>0</v>
      </c>
      <c r="BQ111">
        <f t="shared" si="219"/>
        <v>1.8162824236996895</v>
      </c>
      <c r="BR111">
        <f t="shared" si="220"/>
        <v>2.210160566808907</v>
      </c>
    </row>
    <row r="112" spans="1:70" x14ac:dyDescent="0.15">
      <c r="A112" t="s">
        <v>191</v>
      </c>
      <c r="B112" t="s">
        <v>183</v>
      </c>
      <c r="C112">
        <v>565</v>
      </c>
      <c r="D112" s="27">
        <f t="shared" si="134"/>
        <v>1531.032406079725</v>
      </c>
      <c r="E112" s="1">
        <v>51.045999999999999</v>
      </c>
      <c r="F112" s="1">
        <v>0.20799999999999999</v>
      </c>
      <c r="G112" s="1">
        <v>4.9550000000000001</v>
      </c>
      <c r="H112" s="1">
        <v>0.44</v>
      </c>
      <c r="I112" s="1">
        <v>3.2879999999999998</v>
      </c>
      <c r="J112" s="1">
        <v>16.395</v>
      </c>
      <c r="K112" s="1">
        <v>22.018000000000001</v>
      </c>
      <c r="L112" s="1">
        <v>0.112</v>
      </c>
      <c r="M112" s="1">
        <v>6.5000000000000002E-2</v>
      </c>
      <c r="N112" s="1">
        <v>0.34899999999999998</v>
      </c>
      <c r="P112">
        <f t="shared" si="178"/>
        <v>98.875999999999991</v>
      </c>
      <c r="W112" s="39">
        <v>12</v>
      </c>
      <c r="X112" s="39">
        <v>4</v>
      </c>
      <c r="Y112" s="15">
        <v>0</v>
      </c>
      <c r="AA112" s="14">
        <f t="shared" si="179"/>
        <v>1.8795719885585489</v>
      </c>
      <c r="AB112" s="14">
        <f t="shared" si="180"/>
        <v>5.7614072271590473E-3</v>
      </c>
      <c r="AC112" s="14">
        <f t="shared" si="181"/>
        <v>0.21501610956872511</v>
      </c>
      <c r="AD112" s="14">
        <f t="shared" si="182"/>
        <v>1.2808398441312254E-2</v>
      </c>
      <c r="AE112" s="14">
        <f t="shared" si="183"/>
        <v>0</v>
      </c>
      <c r="AF112" s="14">
        <f t="shared" si="184"/>
        <v>0.10124380917595009</v>
      </c>
      <c r="AG112" s="14">
        <f t="shared" si="185"/>
        <v>0.89988317637898718</v>
      </c>
      <c r="AH112" s="14">
        <f t="shared" si="186"/>
        <v>0.86859468935133344</v>
      </c>
      <c r="AI112" s="14">
        <f t="shared" si="187"/>
        <v>3.4927695157767396E-3</v>
      </c>
      <c r="AJ112" s="14">
        <f t="shared" si="188"/>
        <v>1.9251376538480134E-3</v>
      </c>
      <c r="AK112" s="14">
        <f t="shared" si="189"/>
        <v>2.4913728675263688E-2</v>
      </c>
      <c r="AL112" s="14">
        <f t="shared" si="190"/>
        <v>0</v>
      </c>
      <c r="AM112" s="14">
        <f t="shared" si="191"/>
        <v>4.0132112145469039</v>
      </c>
      <c r="AN112" s="14">
        <f t="shared" si="192"/>
        <v>0.89887016268987163</v>
      </c>
      <c r="AO112" s="11">
        <f t="shared" si="193"/>
        <v>0</v>
      </c>
      <c r="AQ112">
        <f t="shared" si="194"/>
        <v>51.045999999999999</v>
      </c>
      <c r="AR112">
        <f t="shared" si="195"/>
        <v>0.20799999999999999</v>
      </c>
      <c r="AS112">
        <f t="shared" si="196"/>
        <v>4.9550000000000001</v>
      </c>
      <c r="AT112">
        <f t="shared" si="197"/>
        <v>0.44</v>
      </c>
      <c r="AU112">
        <f t="shared" si="198"/>
        <v>0</v>
      </c>
      <c r="AV112">
        <f t="shared" si="199"/>
        <v>3.2879999999999998</v>
      </c>
      <c r="AW112">
        <f t="shared" si="200"/>
        <v>16.395</v>
      </c>
      <c r="AX112">
        <f t="shared" si="201"/>
        <v>22.018000000000001</v>
      </c>
      <c r="AY112">
        <f t="shared" si="202"/>
        <v>0.112</v>
      </c>
      <c r="AZ112">
        <f t="shared" si="203"/>
        <v>6.5000000000000002E-2</v>
      </c>
      <c r="BA112">
        <f t="shared" si="204"/>
        <v>0.34899999999999998</v>
      </c>
      <c r="BB112">
        <f t="shared" si="205"/>
        <v>0</v>
      </c>
      <c r="BC112">
        <f t="shared" si="206"/>
        <v>98.875999999999991</v>
      </c>
      <c r="BE112">
        <f t="shared" si="207"/>
        <v>0.84963382157123835</v>
      </c>
      <c r="BF112">
        <f t="shared" si="208"/>
        <v>2.6043623068639971E-3</v>
      </c>
      <c r="BG112">
        <f t="shared" si="209"/>
        <v>9.7194978422910958E-2</v>
      </c>
      <c r="BH112">
        <f t="shared" si="210"/>
        <v>5.7898545956970851E-3</v>
      </c>
      <c r="BI112">
        <f t="shared" si="211"/>
        <v>4.5765825956238515E-2</v>
      </c>
      <c r="BJ112">
        <f t="shared" si="212"/>
        <v>0</v>
      </c>
      <c r="BK112">
        <f t="shared" si="213"/>
        <v>0.40677940869979456</v>
      </c>
      <c r="BL112">
        <f t="shared" si="214"/>
        <v>0.39263589253424735</v>
      </c>
      <c r="BM112">
        <f t="shared" si="215"/>
        <v>1.5788568512519489E-3</v>
      </c>
      <c r="BN112">
        <f t="shared" si="216"/>
        <v>8.7023113338902808E-4</v>
      </c>
      <c r="BO112">
        <f t="shared" si="217"/>
        <v>1.1261897194045068E-2</v>
      </c>
      <c r="BP112">
        <f t="shared" si="218"/>
        <v>0</v>
      </c>
      <c r="BQ112">
        <f t="shared" si="219"/>
        <v>1.8141151292656768</v>
      </c>
      <c r="BR112">
        <f t="shared" si="220"/>
        <v>2.2122141807898292</v>
      </c>
    </row>
    <row r="113" spans="1:70" x14ac:dyDescent="0.15">
      <c r="A113" t="s">
        <v>191</v>
      </c>
      <c r="B113" t="s">
        <v>184</v>
      </c>
      <c r="C113">
        <v>566</v>
      </c>
      <c r="D113" s="27">
        <f t="shared" si="134"/>
        <v>1545.2086320619446</v>
      </c>
      <c r="E113" s="1">
        <v>50.613999999999997</v>
      </c>
      <c r="F113" s="1">
        <v>0.217</v>
      </c>
      <c r="G113" s="1">
        <v>4.9240000000000004</v>
      </c>
      <c r="H113" s="1">
        <v>0.45300000000000001</v>
      </c>
      <c r="I113" s="1">
        <v>3.266</v>
      </c>
      <c r="J113" s="1">
        <v>16.32</v>
      </c>
      <c r="K113" s="1">
        <v>21.823</v>
      </c>
      <c r="L113" s="1">
        <v>0.128</v>
      </c>
      <c r="M113" s="1">
        <v>5.1999999999999998E-2</v>
      </c>
      <c r="N113" s="1">
        <v>0.35099999999999998</v>
      </c>
      <c r="P113">
        <f t="shared" si="178"/>
        <v>98.147999999999996</v>
      </c>
      <c r="W113" s="39">
        <v>12</v>
      </c>
      <c r="X113" s="39">
        <v>4</v>
      </c>
      <c r="Y113" s="15">
        <v>0</v>
      </c>
      <c r="AA113" s="14">
        <f t="shared" si="179"/>
        <v>1.877769284615938</v>
      </c>
      <c r="AB113" s="14">
        <f t="shared" si="180"/>
        <v>6.0561872441117302E-3</v>
      </c>
      <c r="AC113" s="14">
        <f t="shared" si="181"/>
        <v>0.21528794249826283</v>
      </c>
      <c r="AD113" s="14">
        <f t="shared" si="182"/>
        <v>1.3286624971902227E-2</v>
      </c>
      <c r="AE113" s="14">
        <f t="shared" si="183"/>
        <v>0</v>
      </c>
      <c r="AF113" s="14">
        <f t="shared" si="184"/>
        <v>0.10132746328843388</v>
      </c>
      <c r="AG113" s="14">
        <f t="shared" si="185"/>
        <v>0.90254567249588602</v>
      </c>
      <c r="AH113" s="14">
        <f t="shared" si="186"/>
        <v>0.86741729521942001</v>
      </c>
      <c r="AI113" s="14">
        <f t="shared" si="187"/>
        <v>4.0219456461439256E-3</v>
      </c>
      <c r="AJ113" s="14">
        <f t="shared" si="188"/>
        <v>1.5517655199129012E-3</v>
      </c>
      <c r="AK113" s="14">
        <f t="shared" si="189"/>
        <v>2.5246125809713138E-2</v>
      </c>
      <c r="AL113" s="14">
        <f t="shared" si="190"/>
        <v>0</v>
      </c>
      <c r="AM113" s="14">
        <f t="shared" si="191"/>
        <v>4.0145103073097248</v>
      </c>
      <c r="AN113" s="14">
        <f t="shared" si="192"/>
        <v>0.89906347756854033</v>
      </c>
      <c r="AO113" s="11">
        <f t="shared" si="193"/>
        <v>0</v>
      </c>
      <c r="AQ113">
        <f t="shared" si="194"/>
        <v>50.613999999999997</v>
      </c>
      <c r="AR113">
        <f t="shared" si="195"/>
        <v>0.217</v>
      </c>
      <c r="AS113">
        <f t="shared" si="196"/>
        <v>4.9240000000000004</v>
      </c>
      <c r="AT113">
        <f t="shared" si="197"/>
        <v>0.45300000000000001</v>
      </c>
      <c r="AU113">
        <f t="shared" si="198"/>
        <v>0</v>
      </c>
      <c r="AV113">
        <f t="shared" si="199"/>
        <v>3.266</v>
      </c>
      <c r="AW113">
        <f t="shared" si="200"/>
        <v>16.32</v>
      </c>
      <c r="AX113">
        <f t="shared" si="201"/>
        <v>21.823</v>
      </c>
      <c r="AY113">
        <f t="shared" si="202"/>
        <v>0.128</v>
      </c>
      <c r="AZ113">
        <f t="shared" si="203"/>
        <v>5.1999999999999998E-2</v>
      </c>
      <c r="BA113">
        <f t="shared" si="204"/>
        <v>0.35099999999999998</v>
      </c>
      <c r="BB113">
        <f t="shared" si="205"/>
        <v>0</v>
      </c>
      <c r="BC113">
        <f t="shared" si="206"/>
        <v>98.147999999999996</v>
      </c>
      <c r="BE113">
        <f t="shared" si="207"/>
        <v>0.84244340878828228</v>
      </c>
      <c r="BF113">
        <f t="shared" si="208"/>
        <v>2.7170510605263815E-3</v>
      </c>
      <c r="BG113">
        <f t="shared" si="209"/>
        <v>9.6586896822283261E-2</v>
      </c>
      <c r="BH113">
        <f t="shared" si="210"/>
        <v>5.9609184814790441E-3</v>
      </c>
      <c r="BI113">
        <f t="shared" si="211"/>
        <v>4.5459606926117703E-2</v>
      </c>
      <c r="BJ113">
        <f t="shared" si="212"/>
        <v>0</v>
      </c>
      <c r="BK113">
        <f t="shared" si="213"/>
        <v>0.40491856968469941</v>
      </c>
      <c r="BL113">
        <f t="shared" si="214"/>
        <v>0.38915855585316012</v>
      </c>
      <c r="BM113">
        <f t="shared" si="215"/>
        <v>1.8044078300022274E-3</v>
      </c>
      <c r="BN113">
        <f t="shared" si="216"/>
        <v>6.9618490671122246E-4</v>
      </c>
      <c r="BO113">
        <f t="shared" si="217"/>
        <v>1.132643528684762E-2</v>
      </c>
      <c r="BP113">
        <f t="shared" si="218"/>
        <v>0</v>
      </c>
      <c r="BQ113">
        <f t="shared" si="219"/>
        <v>1.8010720356401093</v>
      </c>
      <c r="BR113">
        <f t="shared" si="220"/>
        <v>2.2289559928028915</v>
      </c>
    </row>
    <row r="114" spans="1:70" x14ac:dyDescent="0.15">
      <c r="A114" t="s">
        <v>191</v>
      </c>
      <c r="B114" t="s">
        <v>185</v>
      </c>
      <c r="C114">
        <v>567</v>
      </c>
      <c r="D114" s="27">
        <f t="shared" si="134"/>
        <v>1559.3848580441643</v>
      </c>
      <c r="E114" s="1">
        <v>50.473999999999997</v>
      </c>
      <c r="F114" s="1">
        <v>0.187</v>
      </c>
      <c r="G114" s="1">
        <v>4.9459999999999997</v>
      </c>
      <c r="H114" s="1">
        <v>0.44500000000000001</v>
      </c>
      <c r="I114" s="1">
        <v>3.2749999999999999</v>
      </c>
      <c r="J114" s="1">
        <v>16.503</v>
      </c>
      <c r="K114" s="1">
        <v>21.991</v>
      </c>
      <c r="L114" s="1">
        <v>0.189</v>
      </c>
      <c r="M114" s="1">
        <v>4.7E-2</v>
      </c>
      <c r="N114" s="1">
        <v>0.35299999999999998</v>
      </c>
      <c r="P114">
        <f t="shared" si="178"/>
        <v>98.409999999999968</v>
      </c>
      <c r="W114" s="39">
        <v>12</v>
      </c>
      <c r="X114" s="39">
        <v>4</v>
      </c>
      <c r="Y114" s="15">
        <v>0</v>
      </c>
      <c r="AA114" s="14">
        <f t="shared" si="179"/>
        <v>1.8700989436073641</v>
      </c>
      <c r="AB114" s="14">
        <f t="shared" si="180"/>
        <v>5.2120246164750455E-3</v>
      </c>
      <c r="AC114" s="14">
        <f t="shared" si="181"/>
        <v>0.21596385265522317</v>
      </c>
      <c r="AD114" s="14">
        <f t="shared" si="182"/>
        <v>1.3034722121011423E-2</v>
      </c>
      <c r="AE114" s="14">
        <f t="shared" si="183"/>
        <v>0</v>
      </c>
      <c r="AF114" s="14">
        <f t="shared" si="184"/>
        <v>0.10147231899906139</v>
      </c>
      <c r="AG114" s="14">
        <f t="shared" si="185"/>
        <v>0.91145918304935958</v>
      </c>
      <c r="AH114" s="14">
        <f t="shared" si="186"/>
        <v>0.8729389954137432</v>
      </c>
      <c r="AI114" s="14">
        <f t="shared" si="187"/>
        <v>5.9308006028231238E-3</v>
      </c>
      <c r="AJ114" s="14">
        <f t="shared" si="188"/>
        <v>1.400702498604452E-3</v>
      </c>
      <c r="AK114" s="14">
        <f t="shared" si="189"/>
        <v>2.5356401648756167E-2</v>
      </c>
      <c r="AL114" s="14">
        <f t="shared" si="190"/>
        <v>0</v>
      </c>
      <c r="AM114" s="14">
        <f t="shared" si="191"/>
        <v>4.022867945212421</v>
      </c>
      <c r="AN114" s="14">
        <f t="shared" si="192"/>
        <v>0.89982311854863128</v>
      </c>
      <c r="AO114" s="11">
        <f t="shared" si="193"/>
        <v>0</v>
      </c>
      <c r="AQ114">
        <f t="shared" si="194"/>
        <v>50.473999999999997</v>
      </c>
      <c r="AR114">
        <f t="shared" si="195"/>
        <v>0.187</v>
      </c>
      <c r="AS114">
        <f t="shared" si="196"/>
        <v>4.9459999999999997</v>
      </c>
      <c r="AT114">
        <f t="shared" si="197"/>
        <v>0.44500000000000001</v>
      </c>
      <c r="AU114">
        <f t="shared" si="198"/>
        <v>0</v>
      </c>
      <c r="AV114">
        <f t="shared" si="199"/>
        <v>3.2749999999999999</v>
      </c>
      <c r="AW114">
        <f t="shared" si="200"/>
        <v>16.503</v>
      </c>
      <c r="AX114">
        <f t="shared" si="201"/>
        <v>21.991</v>
      </c>
      <c r="AY114">
        <f t="shared" si="202"/>
        <v>0.189</v>
      </c>
      <c r="AZ114">
        <f t="shared" si="203"/>
        <v>4.7E-2</v>
      </c>
      <c r="BA114">
        <f t="shared" si="204"/>
        <v>0.35299999999999998</v>
      </c>
      <c r="BB114">
        <f t="shared" si="205"/>
        <v>0</v>
      </c>
      <c r="BC114">
        <f t="shared" si="206"/>
        <v>98.409999999999968</v>
      </c>
      <c r="BE114">
        <f t="shared" si="207"/>
        <v>0.84011318242343536</v>
      </c>
      <c r="BF114">
        <f t="shared" si="208"/>
        <v>2.3414218816517666E-3</v>
      </c>
      <c r="BG114">
        <f t="shared" si="209"/>
        <v>9.7018438603373877E-2</v>
      </c>
      <c r="BH114">
        <f t="shared" si="210"/>
        <v>5.8556483979209156E-3</v>
      </c>
      <c r="BI114">
        <f t="shared" si="211"/>
        <v>4.5584878347530763E-2</v>
      </c>
      <c r="BJ114">
        <f t="shared" si="212"/>
        <v>0</v>
      </c>
      <c r="BK114">
        <f t="shared" si="213"/>
        <v>0.40945901688153152</v>
      </c>
      <c r="BL114">
        <f t="shared" si="214"/>
        <v>0.39215441514763527</v>
      </c>
      <c r="BM114">
        <f t="shared" si="215"/>
        <v>2.6643209364876639E-3</v>
      </c>
      <c r="BN114">
        <f t="shared" si="216"/>
        <v>6.292440502966818E-4</v>
      </c>
      <c r="BO114">
        <f t="shared" si="217"/>
        <v>1.1390973379650169E-2</v>
      </c>
      <c r="BP114">
        <f t="shared" si="218"/>
        <v>0</v>
      </c>
      <c r="BQ114">
        <f t="shared" si="219"/>
        <v>1.8072115400495139</v>
      </c>
      <c r="BR114">
        <f t="shared" si="220"/>
        <v>2.2260083316545241</v>
      </c>
    </row>
    <row r="115" spans="1:70" x14ac:dyDescent="0.15">
      <c r="A115" t="s">
        <v>191</v>
      </c>
      <c r="B115" t="s">
        <v>186</v>
      </c>
      <c r="C115">
        <v>568</v>
      </c>
      <c r="D115" s="27">
        <f t="shared" si="134"/>
        <v>1573.5610840263839</v>
      </c>
      <c r="E115" s="1">
        <v>50.991</v>
      </c>
      <c r="F115" s="1">
        <v>0.21199999999999999</v>
      </c>
      <c r="G115" s="1">
        <v>5.016</v>
      </c>
      <c r="H115" s="1">
        <v>0.48699999999999999</v>
      </c>
      <c r="I115" s="1">
        <v>3.3279999999999998</v>
      </c>
      <c r="J115" s="1">
        <v>16.513999999999999</v>
      </c>
      <c r="K115" s="1">
        <v>21.876000000000001</v>
      </c>
      <c r="L115" s="1">
        <v>0.153</v>
      </c>
      <c r="M115" s="1">
        <v>3.4000000000000002E-2</v>
      </c>
      <c r="N115" s="1">
        <v>0.37</v>
      </c>
      <c r="P115">
        <f t="shared" si="178"/>
        <v>98.981000000000023</v>
      </c>
      <c r="W115" s="39">
        <v>12</v>
      </c>
      <c r="X115" s="39">
        <v>4</v>
      </c>
      <c r="Y115" s="15">
        <v>0</v>
      </c>
      <c r="AA115" s="14">
        <f t="shared" si="179"/>
        <v>1.8758380708823914</v>
      </c>
      <c r="AB115" s="14">
        <f t="shared" si="180"/>
        <v>5.8668592290416991E-3</v>
      </c>
      <c r="AC115" s="14">
        <f t="shared" si="181"/>
        <v>0.21746503412364895</v>
      </c>
      <c r="AD115" s="14">
        <f t="shared" si="182"/>
        <v>1.4163666183592999E-2</v>
      </c>
      <c r="AE115" s="14">
        <f t="shared" si="183"/>
        <v>0</v>
      </c>
      <c r="AF115" s="14">
        <f t="shared" si="184"/>
        <v>0.10238222277284434</v>
      </c>
      <c r="AG115" s="14">
        <f t="shared" si="185"/>
        <v>0.90558987996257023</v>
      </c>
      <c r="AH115" s="14">
        <f t="shared" si="186"/>
        <v>0.86220747912765527</v>
      </c>
      <c r="AI115" s="14">
        <f t="shared" si="187"/>
        <v>4.7670302170457774E-3</v>
      </c>
      <c r="AJ115" s="14">
        <f t="shared" si="188"/>
        <v>1.006078614504754E-3</v>
      </c>
      <c r="AK115" s="14">
        <f t="shared" si="189"/>
        <v>2.6388797243300784E-2</v>
      </c>
      <c r="AL115" s="14">
        <f t="shared" si="190"/>
        <v>0</v>
      </c>
      <c r="AM115" s="14">
        <f t="shared" si="191"/>
        <v>4.0156751183565964</v>
      </c>
      <c r="AN115" s="14">
        <f t="shared" si="192"/>
        <v>0.89842752344533994</v>
      </c>
      <c r="AO115" s="11">
        <f t="shared" si="193"/>
        <v>0</v>
      </c>
      <c r="AQ115">
        <f t="shared" si="194"/>
        <v>50.991</v>
      </c>
      <c r="AR115">
        <f t="shared" si="195"/>
        <v>0.21199999999999999</v>
      </c>
      <c r="AS115">
        <f t="shared" si="196"/>
        <v>5.016</v>
      </c>
      <c r="AT115">
        <f t="shared" si="197"/>
        <v>0.48699999999999999</v>
      </c>
      <c r="AU115">
        <f t="shared" si="198"/>
        <v>0</v>
      </c>
      <c r="AV115">
        <f t="shared" si="199"/>
        <v>3.3279999999999998</v>
      </c>
      <c r="AW115">
        <f t="shared" si="200"/>
        <v>16.513999999999999</v>
      </c>
      <c r="AX115">
        <f t="shared" si="201"/>
        <v>21.876000000000001</v>
      </c>
      <c r="AY115">
        <f t="shared" si="202"/>
        <v>0.153</v>
      </c>
      <c r="AZ115">
        <f t="shared" si="203"/>
        <v>3.4000000000000002E-2</v>
      </c>
      <c r="BA115">
        <f t="shared" si="204"/>
        <v>0.37</v>
      </c>
      <c r="BB115">
        <f t="shared" si="205"/>
        <v>0</v>
      </c>
      <c r="BC115">
        <f t="shared" si="206"/>
        <v>98.981000000000023</v>
      </c>
      <c r="BE115">
        <f t="shared" si="207"/>
        <v>0.84871837549933427</v>
      </c>
      <c r="BF115">
        <f t="shared" si="208"/>
        <v>2.6544461973806123E-3</v>
      </c>
      <c r="BG115">
        <f t="shared" si="209"/>
        <v>9.8391526088662223E-2</v>
      </c>
      <c r="BH115">
        <f t="shared" si="210"/>
        <v>6.4083163366010915E-3</v>
      </c>
      <c r="BI115">
        <f t="shared" si="211"/>
        <v>4.6322587829185462E-2</v>
      </c>
      <c r="BJ115">
        <f t="shared" si="212"/>
        <v>0</v>
      </c>
      <c r="BK115">
        <f t="shared" si="213"/>
        <v>0.40973193993707879</v>
      </c>
      <c r="BL115">
        <f t="shared" si="214"/>
        <v>0.39010367813058383</v>
      </c>
      <c r="BM115">
        <f t="shared" si="215"/>
        <v>2.1568312342995373E-3</v>
      </c>
      <c r="BN115">
        <f t="shared" si="216"/>
        <v>4.5519782361887624E-4</v>
      </c>
      <c r="BO115">
        <f t="shared" si="217"/>
        <v>1.1939547168471849E-2</v>
      </c>
      <c r="BP115">
        <f t="shared" si="218"/>
        <v>0</v>
      </c>
      <c r="BQ115">
        <f t="shared" si="219"/>
        <v>1.8168824462452162</v>
      </c>
      <c r="BR115">
        <f t="shared" si="220"/>
        <v>2.2102008452200206</v>
      </c>
    </row>
    <row r="116" spans="1:70" x14ac:dyDescent="0.15">
      <c r="A116" t="s">
        <v>191</v>
      </c>
      <c r="B116" t="s">
        <v>187</v>
      </c>
      <c r="C116">
        <v>569</v>
      </c>
      <c r="D116" s="27">
        <f t="shared" si="134"/>
        <v>1587.7373100086036</v>
      </c>
      <c r="E116" s="1">
        <v>50.28</v>
      </c>
      <c r="F116" s="1">
        <v>0.38200000000000001</v>
      </c>
      <c r="G116" s="1">
        <v>5.5060000000000002</v>
      </c>
      <c r="H116" s="1">
        <v>0.625</v>
      </c>
      <c r="I116" s="1">
        <v>3.552</v>
      </c>
      <c r="J116" s="1">
        <v>16.375</v>
      </c>
      <c r="K116" s="1">
        <v>21.462</v>
      </c>
      <c r="L116" s="1">
        <v>0.14399999999999999</v>
      </c>
      <c r="M116" s="1">
        <v>0.08</v>
      </c>
      <c r="N116" s="1">
        <v>0.38</v>
      </c>
      <c r="P116">
        <f t="shared" si="178"/>
        <v>98.786000000000001</v>
      </c>
      <c r="W116" s="39">
        <v>12</v>
      </c>
      <c r="X116" s="39">
        <v>4</v>
      </c>
      <c r="Y116" s="15">
        <v>0</v>
      </c>
      <c r="AA116" s="14">
        <f t="shared" si="179"/>
        <v>1.8560633164997886</v>
      </c>
      <c r="AB116" s="14">
        <f t="shared" si="180"/>
        <v>1.0607886674063151E-2</v>
      </c>
      <c r="AC116" s="14">
        <f t="shared" si="181"/>
        <v>0.23953215309625925</v>
      </c>
      <c r="AD116" s="14">
        <f t="shared" si="182"/>
        <v>1.8239899469626331E-2</v>
      </c>
      <c r="AE116" s="14">
        <f t="shared" si="183"/>
        <v>0</v>
      </c>
      <c r="AF116" s="14">
        <f t="shared" si="184"/>
        <v>0.10965031793352237</v>
      </c>
      <c r="AG116" s="14">
        <f t="shared" si="185"/>
        <v>0.90106535259399567</v>
      </c>
      <c r="AH116" s="14">
        <f t="shared" si="186"/>
        <v>0.84880858470867959</v>
      </c>
      <c r="AI116" s="14">
        <f t="shared" si="187"/>
        <v>4.5020951332971878E-3</v>
      </c>
      <c r="AJ116" s="14">
        <f t="shared" si="188"/>
        <v>2.3754105951961156E-3</v>
      </c>
      <c r="AK116" s="14">
        <f t="shared" si="189"/>
        <v>2.7195507677551748E-2</v>
      </c>
      <c r="AL116" s="14">
        <f t="shared" si="190"/>
        <v>0</v>
      </c>
      <c r="AM116" s="14">
        <f t="shared" si="191"/>
        <v>4.0180405243819806</v>
      </c>
      <c r="AN116" s="14">
        <f t="shared" si="192"/>
        <v>0.89151220157070188</v>
      </c>
      <c r="AO116" s="11">
        <f t="shared" si="193"/>
        <v>0</v>
      </c>
      <c r="AQ116">
        <f t="shared" si="194"/>
        <v>50.28</v>
      </c>
      <c r="AR116">
        <f t="shared" si="195"/>
        <v>0.38200000000000001</v>
      </c>
      <c r="AS116">
        <f t="shared" si="196"/>
        <v>5.5060000000000002</v>
      </c>
      <c r="AT116">
        <f t="shared" si="197"/>
        <v>0.625</v>
      </c>
      <c r="AU116">
        <f t="shared" si="198"/>
        <v>0</v>
      </c>
      <c r="AV116">
        <f t="shared" si="199"/>
        <v>3.552</v>
      </c>
      <c r="AW116">
        <f t="shared" si="200"/>
        <v>16.375</v>
      </c>
      <c r="AX116">
        <f t="shared" si="201"/>
        <v>21.462</v>
      </c>
      <c r="AY116">
        <f t="shared" si="202"/>
        <v>0.14399999999999999</v>
      </c>
      <c r="AZ116">
        <f t="shared" si="203"/>
        <v>0.08</v>
      </c>
      <c r="BA116">
        <f t="shared" si="204"/>
        <v>0.38</v>
      </c>
      <c r="BB116">
        <f t="shared" si="205"/>
        <v>0</v>
      </c>
      <c r="BC116">
        <f t="shared" si="206"/>
        <v>98.786000000000001</v>
      </c>
      <c r="BE116">
        <f t="shared" si="207"/>
        <v>0.83688415446071907</v>
      </c>
      <c r="BF116">
        <f t="shared" si="208"/>
        <v>4.7830115443367642E-3</v>
      </c>
      <c r="BG116">
        <f t="shared" si="209"/>
        <v>0.10800313848568067</v>
      </c>
      <c r="BH116">
        <f t="shared" si="210"/>
        <v>8.2242252779788135E-3</v>
      </c>
      <c r="BI116">
        <f t="shared" si="211"/>
        <v>4.9440454317688329E-2</v>
      </c>
      <c r="BJ116">
        <f t="shared" si="212"/>
        <v>0</v>
      </c>
      <c r="BK116">
        <f t="shared" si="213"/>
        <v>0.40628318496243587</v>
      </c>
      <c r="BL116">
        <f t="shared" si="214"/>
        <v>0.38272102486919868</v>
      </c>
      <c r="BM116">
        <f t="shared" si="215"/>
        <v>2.0299588087525056E-3</v>
      </c>
      <c r="BN116">
        <f t="shared" si="216"/>
        <v>1.07105370263265E-3</v>
      </c>
      <c r="BO116">
        <f t="shared" si="217"/>
        <v>1.2262237632484603E-2</v>
      </c>
      <c r="BP116">
        <f t="shared" si="218"/>
        <v>0</v>
      </c>
      <c r="BQ116">
        <f t="shared" si="219"/>
        <v>1.8117024440619078</v>
      </c>
      <c r="BR116">
        <f t="shared" si="220"/>
        <v>2.2178258563108053</v>
      </c>
    </row>
    <row r="117" spans="1:70" x14ac:dyDescent="0.15">
      <c r="P117">
        <f t="shared" si="178"/>
        <v>0</v>
      </c>
      <c r="W117" s="39">
        <v>12</v>
      </c>
      <c r="X117" s="39">
        <v>4</v>
      </c>
      <c r="Y117" s="15">
        <v>0</v>
      </c>
      <c r="AA117" s="14" t="str">
        <f t="shared" si="179"/>
        <v>NA</v>
      </c>
      <c r="AB117" s="14" t="str">
        <f t="shared" si="180"/>
        <v>NA</v>
      </c>
      <c r="AC117" s="14" t="str">
        <f t="shared" si="181"/>
        <v>NA</v>
      </c>
      <c r="AD117" s="14" t="str">
        <f t="shared" si="182"/>
        <v>NA</v>
      </c>
      <c r="AE117" s="14" t="str">
        <f t="shared" si="183"/>
        <v>NA</v>
      </c>
      <c r="AF117" s="14" t="str">
        <f t="shared" si="184"/>
        <v>NA</v>
      </c>
      <c r="AG117" s="14" t="str">
        <f t="shared" si="185"/>
        <v>NA</v>
      </c>
      <c r="AH117" s="14" t="str">
        <f t="shared" si="186"/>
        <v>NA</v>
      </c>
      <c r="AI117" s="14" t="str">
        <f t="shared" si="187"/>
        <v>NA</v>
      </c>
      <c r="AJ117" s="14" t="str">
        <f t="shared" si="188"/>
        <v>NA</v>
      </c>
      <c r="AK117" s="14" t="str">
        <f t="shared" si="189"/>
        <v>NA</v>
      </c>
      <c r="AL117" s="14" t="str">
        <f t="shared" si="190"/>
        <v>NA</v>
      </c>
      <c r="AM117" s="14">
        <f t="shared" si="191"/>
        <v>0</v>
      </c>
      <c r="AN117" s="14" t="str">
        <f t="shared" si="192"/>
        <v>NA</v>
      </c>
      <c r="AO117" s="11" t="str">
        <f t="shared" si="193"/>
        <v>NA</v>
      </c>
      <c r="AQ117">
        <f t="shared" si="194"/>
        <v>0</v>
      </c>
      <c r="AR117">
        <f t="shared" si="195"/>
        <v>0</v>
      </c>
      <c r="AS117">
        <f t="shared" si="196"/>
        <v>0</v>
      </c>
      <c r="AT117">
        <f t="shared" si="197"/>
        <v>0</v>
      </c>
      <c r="AU117">
        <f t="shared" si="198"/>
        <v>0</v>
      </c>
      <c r="AV117">
        <f t="shared" si="199"/>
        <v>0</v>
      </c>
      <c r="AW117">
        <f t="shared" si="200"/>
        <v>0</v>
      </c>
      <c r="AX117">
        <f t="shared" si="201"/>
        <v>0</v>
      </c>
      <c r="AY117">
        <f t="shared" si="202"/>
        <v>0</v>
      </c>
      <c r="AZ117">
        <f t="shared" si="203"/>
        <v>0</v>
      </c>
      <c r="BA117">
        <f t="shared" si="204"/>
        <v>0</v>
      </c>
      <c r="BB117">
        <f t="shared" si="205"/>
        <v>0</v>
      </c>
      <c r="BC117">
        <f t="shared" si="206"/>
        <v>0</v>
      </c>
      <c r="BE117">
        <f t="shared" si="207"/>
        <v>0</v>
      </c>
      <c r="BF117">
        <f t="shared" si="208"/>
        <v>0</v>
      </c>
      <c r="BG117">
        <f t="shared" si="209"/>
        <v>0</v>
      </c>
      <c r="BH117">
        <f t="shared" si="210"/>
        <v>0</v>
      </c>
      <c r="BI117">
        <f t="shared" si="211"/>
        <v>0</v>
      </c>
      <c r="BJ117">
        <f t="shared" si="212"/>
        <v>0</v>
      </c>
      <c r="BK117">
        <f t="shared" si="213"/>
        <v>0</v>
      </c>
      <c r="BL117">
        <f t="shared" si="214"/>
        <v>0</v>
      </c>
      <c r="BM117">
        <f t="shared" si="215"/>
        <v>0</v>
      </c>
      <c r="BN117">
        <f t="shared" si="216"/>
        <v>0</v>
      </c>
      <c r="BO117">
        <f t="shared" si="217"/>
        <v>0</v>
      </c>
      <c r="BP117">
        <f t="shared" si="218"/>
        <v>0</v>
      </c>
      <c r="BQ117">
        <f t="shared" si="219"/>
        <v>0</v>
      </c>
      <c r="BR117" t="str">
        <f t="shared" si="220"/>
        <v>NA</v>
      </c>
    </row>
    <row r="118" spans="1:70" x14ac:dyDescent="0.15">
      <c r="P118">
        <f t="shared" si="178"/>
        <v>0</v>
      </c>
      <c r="W118" s="39">
        <v>12</v>
      </c>
      <c r="X118" s="39">
        <v>4</v>
      </c>
      <c r="Y118" s="15">
        <v>0</v>
      </c>
      <c r="AA118" s="14" t="str">
        <f t="shared" si="179"/>
        <v>NA</v>
      </c>
      <c r="AB118" s="14" t="str">
        <f t="shared" si="180"/>
        <v>NA</v>
      </c>
      <c r="AC118" s="14" t="str">
        <f t="shared" si="181"/>
        <v>NA</v>
      </c>
      <c r="AD118" s="14" t="str">
        <f t="shared" si="182"/>
        <v>NA</v>
      </c>
      <c r="AE118" s="14" t="str">
        <f t="shared" si="183"/>
        <v>NA</v>
      </c>
      <c r="AF118" s="14" t="str">
        <f t="shared" si="184"/>
        <v>NA</v>
      </c>
      <c r="AG118" s="14" t="str">
        <f t="shared" si="185"/>
        <v>NA</v>
      </c>
      <c r="AH118" s="14" t="str">
        <f t="shared" si="186"/>
        <v>NA</v>
      </c>
      <c r="AI118" s="14" t="str">
        <f t="shared" si="187"/>
        <v>NA</v>
      </c>
      <c r="AJ118" s="14" t="str">
        <f t="shared" si="188"/>
        <v>NA</v>
      </c>
      <c r="AK118" s="14" t="str">
        <f t="shared" si="189"/>
        <v>NA</v>
      </c>
      <c r="AL118" s="14" t="str">
        <f t="shared" si="190"/>
        <v>NA</v>
      </c>
      <c r="AM118" s="14">
        <f t="shared" si="191"/>
        <v>0</v>
      </c>
      <c r="AN118" s="14" t="str">
        <f t="shared" si="192"/>
        <v>NA</v>
      </c>
      <c r="AO118" s="11" t="str">
        <f t="shared" si="193"/>
        <v>NA</v>
      </c>
      <c r="AQ118">
        <f t="shared" si="194"/>
        <v>0</v>
      </c>
      <c r="AR118">
        <f t="shared" si="195"/>
        <v>0</v>
      </c>
      <c r="AS118">
        <f t="shared" si="196"/>
        <v>0</v>
      </c>
      <c r="AT118">
        <f t="shared" si="197"/>
        <v>0</v>
      </c>
      <c r="AU118">
        <f t="shared" si="198"/>
        <v>0</v>
      </c>
      <c r="AV118">
        <f t="shared" si="199"/>
        <v>0</v>
      </c>
      <c r="AW118">
        <f t="shared" si="200"/>
        <v>0</v>
      </c>
      <c r="AX118">
        <f t="shared" si="201"/>
        <v>0</v>
      </c>
      <c r="AY118">
        <f t="shared" si="202"/>
        <v>0</v>
      </c>
      <c r="AZ118">
        <f t="shared" si="203"/>
        <v>0</v>
      </c>
      <c r="BA118">
        <f t="shared" si="204"/>
        <v>0</v>
      </c>
      <c r="BB118">
        <f t="shared" si="205"/>
        <v>0</v>
      </c>
      <c r="BC118">
        <f t="shared" si="206"/>
        <v>0</v>
      </c>
      <c r="BE118">
        <f t="shared" si="207"/>
        <v>0</v>
      </c>
      <c r="BF118">
        <f t="shared" si="208"/>
        <v>0</v>
      </c>
      <c r="BG118">
        <f t="shared" si="209"/>
        <v>0</v>
      </c>
      <c r="BH118">
        <f t="shared" si="210"/>
        <v>0</v>
      </c>
      <c r="BI118">
        <f t="shared" si="211"/>
        <v>0</v>
      </c>
      <c r="BJ118">
        <f t="shared" si="212"/>
        <v>0</v>
      </c>
      <c r="BK118">
        <f t="shared" si="213"/>
        <v>0</v>
      </c>
      <c r="BL118">
        <f t="shared" si="214"/>
        <v>0</v>
      </c>
      <c r="BM118">
        <f t="shared" si="215"/>
        <v>0</v>
      </c>
      <c r="BN118">
        <f t="shared" si="216"/>
        <v>0</v>
      </c>
      <c r="BO118">
        <f t="shared" si="217"/>
        <v>0</v>
      </c>
      <c r="BP118">
        <f t="shared" si="218"/>
        <v>0</v>
      </c>
      <c r="BQ118">
        <f t="shared" si="219"/>
        <v>0</v>
      </c>
      <c r="BR118" t="str">
        <f t="shared" si="220"/>
        <v>NA</v>
      </c>
    </row>
    <row r="119" spans="1:70" x14ac:dyDescent="0.15">
      <c r="P119">
        <f t="shared" si="178"/>
        <v>0</v>
      </c>
      <c r="W119" s="39">
        <v>12</v>
      </c>
      <c r="X119" s="39">
        <v>4</v>
      </c>
      <c r="Y119" s="15">
        <v>0</v>
      </c>
      <c r="AA119" s="14" t="str">
        <f t="shared" si="179"/>
        <v>NA</v>
      </c>
      <c r="AB119" s="14" t="str">
        <f t="shared" si="180"/>
        <v>NA</v>
      </c>
      <c r="AC119" s="14" t="str">
        <f t="shared" si="181"/>
        <v>NA</v>
      </c>
      <c r="AD119" s="14" t="str">
        <f t="shared" si="182"/>
        <v>NA</v>
      </c>
      <c r="AE119" s="14" t="str">
        <f t="shared" si="183"/>
        <v>NA</v>
      </c>
      <c r="AF119" s="14" t="str">
        <f t="shared" si="184"/>
        <v>NA</v>
      </c>
      <c r="AG119" s="14" t="str">
        <f t="shared" si="185"/>
        <v>NA</v>
      </c>
      <c r="AH119" s="14" t="str">
        <f t="shared" si="186"/>
        <v>NA</v>
      </c>
      <c r="AI119" s="14" t="str">
        <f t="shared" si="187"/>
        <v>NA</v>
      </c>
      <c r="AJ119" s="14" t="str">
        <f t="shared" si="188"/>
        <v>NA</v>
      </c>
      <c r="AK119" s="14" t="str">
        <f t="shared" si="189"/>
        <v>NA</v>
      </c>
      <c r="AL119" s="14" t="str">
        <f t="shared" si="190"/>
        <v>NA</v>
      </c>
      <c r="AM119" s="14">
        <f t="shared" si="191"/>
        <v>0</v>
      </c>
      <c r="AN119" s="14" t="str">
        <f t="shared" si="192"/>
        <v>NA</v>
      </c>
      <c r="AO119" s="11" t="str">
        <f t="shared" si="193"/>
        <v>NA</v>
      </c>
      <c r="AQ119">
        <f t="shared" si="194"/>
        <v>0</v>
      </c>
      <c r="AR119">
        <f t="shared" si="195"/>
        <v>0</v>
      </c>
      <c r="AS119">
        <f t="shared" si="196"/>
        <v>0</v>
      </c>
      <c r="AT119">
        <f t="shared" si="197"/>
        <v>0</v>
      </c>
      <c r="AU119">
        <f t="shared" si="198"/>
        <v>0</v>
      </c>
      <c r="AV119">
        <f t="shared" si="199"/>
        <v>0</v>
      </c>
      <c r="AW119">
        <f t="shared" si="200"/>
        <v>0</v>
      </c>
      <c r="AX119">
        <f t="shared" si="201"/>
        <v>0</v>
      </c>
      <c r="AY119">
        <f t="shared" si="202"/>
        <v>0</v>
      </c>
      <c r="AZ119">
        <f t="shared" si="203"/>
        <v>0</v>
      </c>
      <c r="BA119">
        <f t="shared" si="204"/>
        <v>0</v>
      </c>
      <c r="BB119">
        <f t="shared" si="205"/>
        <v>0</v>
      </c>
      <c r="BC119">
        <f t="shared" si="206"/>
        <v>0</v>
      </c>
      <c r="BE119">
        <f t="shared" si="207"/>
        <v>0</v>
      </c>
      <c r="BF119">
        <f t="shared" si="208"/>
        <v>0</v>
      </c>
      <c r="BG119">
        <f t="shared" si="209"/>
        <v>0</v>
      </c>
      <c r="BH119">
        <f t="shared" si="210"/>
        <v>0</v>
      </c>
      <c r="BI119">
        <f t="shared" si="211"/>
        <v>0</v>
      </c>
      <c r="BJ119">
        <f t="shared" si="212"/>
        <v>0</v>
      </c>
      <c r="BK119">
        <f t="shared" si="213"/>
        <v>0</v>
      </c>
      <c r="BL119">
        <f t="shared" si="214"/>
        <v>0</v>
      </c>
      <c r="BM119">
        <f t="shared" si="215"/>
        <v>0</v>
      </c>
      <c r="BN119">
        <f t="shared" si="216"/>
        <v>0</v>
      </c>
      <c r="BO119">
        <f t="shared" si="217"/>
        <v>0</v>
      </c>
      <c r="BP119">
        <f t="shared" si="218"/>
        <v>0</v>
      </c>
      <c r="BQ119">
        <f t="shared" si="219"/>
        <v>0</v>
      </c>
      <c r="BR119" t="str">
        <f t="shared" si="220"/>
        <v>NA</v>
      </c>
    </row>
    <row r="120" spans="1:70" x14ac:dyDescent="0.15">
      <c r="P120">
        <f t="shared" si="178"/>
        <v>0</v>
      </c>
      <c r="W120" s="39">
        <v>12</v>
      </c>
      <c r="X120" s="39">
        <v>4</v>
      </c>
      <c r="Y120" s="15">
        <v>0</v>
      </c>
      <c r="AA120" s="14" t="str">
        <f t="shared" si="179"/>
        <v>NA</v>
      </c>
      <c r="AB120" s="14" t="str">
        <f t="shared" si="180"/>
        <v>NA</v>
      </c>
      <c r="AC120" s="14" t="str">
        <f t="shared" si="181"/>
        <v>NA</v>
      </c>
      <c r="AD120" s="14" t="str">
        <f t="shared" si="182"/>
        <v>NA</v>
      </c>
      <c r="AE120" s="14" t="str">
        <f t="shared" si="183"/>
        <v>NA</v>
      </c>
      <c r="AF120" s="14" t="str">
        <f t="shared" si="184"/>
        <v>NA</v>
      </c>
      <c r="AG120" s="14" t="str">
        <f t="shared" si="185"/>
        <v>NA</v>
      </c>
      <c r="AH120" s="14" t="str">
        <f t="shared" si="186"/>
        <v>NA</v>
      </c>
      <c r="AI120" s="14" t="str">
        <f t="shared" si="187"/>
        <v>NA</v>
      </c>
      <c r="AJ120" s="14" t="str">
        <f t="shared" si="188"/>
        <v>NA</v>
      </c>
      <c r="AK120" s="14" t="str">
        <f t="shared" si="189"/>
        <v>NA</v>
      </c>
      <c r="AL120" s="14" t="str">
        <f t="shared" si="190"/>
        <v>NA</v>
      </c>
      <c r="AM120" s="14">
        <f t="shared" si="191"/>
        <v>0</v>
      </c>
      <c r="AN120" s="14" t="str">
        <f t="shared" si="192"/>
        <v>NA</v>
      </c>
      <c r="AO120" s="11" t="str">
        <f t="shared" si="193"/>
        <v>NA</v>
      </c>
      <c r="AQ120">
        <f t="shared" si="194"/>
        <v>0</v>
      </c>
      <c r="AR120">
        <f t="shared" si="195"/>
        <v>0</v>
      </c>
      <c r="AS120">
        <f t="shared" si="196"/>
        <v>0</v>
      </c>
      <c r="AT120">
        <f t="shared" si="197"/>
        <v>0</v>
      </c>
      <c r="AU120">
        <f t="shared" si="198"/>
        <v>0</v>
      </c>
      <c r="AV120">
        <f t="shared" si="199"/>
        <v>0</v>
      </c>
      <c r="AW120">
        <f t="shared" si="200"/>
        <v>0</v>
      </c>
      <c r="AX120">
        <f t="shared" si="201"/>
        <v>0</v>
      </c>
      <c r="AY120">
        <f t="shared" si="202"/>
        <v>0</v>
      </c>
      <c r="AZ120">
        <f t="shared" si="203"/>
        <v>0</v>
      </c>
      <c r="BA120">
        <f t="shared" si="204"/>
        <v>0</v>
      </c>
      <c r="BB120">
        <f t="shared" si="205"/>
        <v>0</v>
      </c>
      <c r="BC120">
        <f t="shared" si="206"/>
        <v>0</v>
      </c>
      <c r="BE120">
        <f t="shared" si="207"/>
        <v>0</v>
      </c>
      <c r="BF120">
        <f t="shared" si="208"/>
        <v>0</v>
      </c>
      <c r="BG120">
        <f t="shared" si="209"/>
        <v>0</v>
      </c>
      <c r="BH120">
        <f t="shared" si="210"/>
        <v>0</v>
      </c>
      <c r="BI120">
        <f t="shared" si="211"/>
        <v>0</v>
      </c>
      <c r="BJ120">
        <f t="shared" si="212"/>
        <v>0</v>
      </c>
      <c r="BK120">
        <f t="shared" si="213"/>
        <v>0</v>
      </c>
      <c r="BL120">
        <f t="shared" si="214"/>
        <v>0</v>
      </c>
      <c r="BM120">
        <f t="shared" si="215"/>
        <v>0</v>
      </c>
      <c r="BN120">
        <f t="shared" si="216"/>
        <v>0</v>
      </c>
      <c r="BO120">
        <f t="shared" si="217"/>
        <v>0</v>
      </c>
      <c r="BP120">
        <f t="shared" si="218"/>
        <v>0</v>
      </c>
      <c r="BQ120">
        <f t="shared" si="219"/>
        <v>0</v>
      </c>
      <c r="BR120" t="str">
        <f t="shared" si="220"/>
        <v>NA</v>
      </c>
    </row>
    <row r="121" spans="1:70" x14ac:dyDescent="0.15">
      <c r="P121">
        <f t="shared" si="178"/>
        <v>0</v>
      </c>
      <c r="W121" s="39">
        <v>12</v>
      </c>
      <c r="X121" s="39">
        <v>4</v>
      </c>
      <c r="Y121" s="15">
        <v>0</v>
      </c>
      <c r="AA121" s="14" t="str">
        <f t="shared" si="179"/>
        <v>NA</v>
      </c>
      <c r="AB121" s="14" t="str">
        <f t="shared" si="180"/>
        <v>NA</v>
      </c>
      <c r="AC121" s="14" t="str">
        <f t="shared" si="181"/>
        <v>NA</v>
      </c>
      <c r="AD121" s="14" t="str">
        <f t="shared" si="182"/>
        <v>NA</v>
      </c>
      <c r="AE121" s="14" t="str">
        <f t="shared" si="183"/>
        <v>NA</v>
      </c>
      <c r="AF121" s="14" t="str">
        <f t="shared" si="184"/>
        <v>NA</v>
      </c>
      <c r="AG121" s="14" t="str">
        <f t="shared" si="185"/>
        <v>NA</v>
      </c>
      <c r="AH121" s="14" t="str">
        <f t="shared" si="186"/>
        <v>NA</v>
      </c>
      <c r="AI121" s="14" t="str">
        <f t="shared" si="187"/>
        <v>NA</v>
      </c>
      <c r="AJ121" s="14" t="str">
        <f t="shared" si="188"/>
        <v>NA</v>
      </c>
      <c r="AK121" s="14" t="str">
        <f t="shared" si="189"/>
        <v>NA</v>
      </c>
      <c r="AL121" s="14" t="str">
        <f t="shared" si="190"/>
        <v>NA</v>
      </c>
      <c r="AM121" s="14">
        <f t="shared" si="191"/>
        <v>0</v>
      </c>
      <c r="AN121" s="14" t="str">
        <f t="shared" si="192"/>
        <v>NA</v>
      </c>
      <c r="AO121" s="11" t="str">
        <f t="shared" si="193"/>
        <v>NA</v>
      </c>
      <c r="AQ121">
        <f t="shared" si="194"/>
        <v>0</v>
      </c>
      <c r="AR121">
        <f t="shared" si="195"/>
        <v>0</v>
      </c>
      <c r="AS121">
        <f t="shared" si="196"/>
        <v>0</v>
      </c>
      <c r="AT121">
        <f t="shared" si="197"/>
        <v>0</v>
      </c>
      <c r="AU121">
        <f t="shared" si="198"/>
        <v>0</v>
      </c>
      <c r="AV121">
        <f t="shared" si="199"/>
        <v>0</v>
      </c>
      <c r="AW121">
        <f t="shared" si="200"/>
        <v>0</v>
      </c>
      <c r="AX121">
        <f t="shared" si="201"/>
        <v>0</v>
      </c>
      <c r="AY121">
        <f t="shared" si="202"/>
        <v>0</v>
      </c>
      <c r="AZ121">
        <f t="shared" si="203"/>
        <v>0</v>
      </c>
      <c r="BA121">
        <f t="shared" si="204"/>
        <v>0</v>
      </c>
      <c r="BB121">
        <f t="shared" si="205"/>
        <v>0</v>
      </c>
      <c r="BC121">
        <f t="shared" si="206"/>
        <v>0</v>
      </c>
      <c r="BE121">
        <f t="shared" si="207"/>
        <v>0</v>
      </c>
      <c r="BF121">
        <f t="shared" si="208"/>
        <v>0</v>
      </c>
      <c r="BG121">
        <f t="shared" si="209"/>
        <v>0</v>
      </c>
      <c r="BH121">
        <f t="shared" si="210"/>
        <v>0</v>
      </c>
      <c r="BI121">
        <f t="shared" si="211"/>
        <v>0</v>
      </c>
      <c r="BJ121">
        <f t="shared" si="212"/>
        <v>0</v>
      </c>
      <c r="BK121">
        <f t="shared" si="213"/>
        <v>0</v>
      </c>
      <c r="BL121">
        <f t="shared" si="214"/>
        <v>0</v>
      </c>
      <c r="BM121">
        <f t="shared" si="215"/>
        <v>0</v>
      </c>
      <c r="BN121">
        <f t="shared" si="216"/>
        <v>0</v>
      </c>
      <c r="BO121">
        <f t="shared" si="217"/>
        <v>0</v>
      </c>
      <c r="BP121">
        <f t="shared" si="218"/>
        <v>0</v>
      </c>
      <c r="BQ121">
        <f t="shared" si="219"/>
        <v>0</v>
      </c>
      <c r="BR121" t="str">
        <f t="shared" si="220"/>
        <v>NA</v>
      </c>
    </row>
    <row r="122" spans="1:70" x14ac:dyDescent="0.15">
      <c r="P122">
        <f t="shared" si="178"/>
        <v>0</v>
      </c>
      <c r="W122" s="39">
        <v>12</v>
      </c>
      <c r="X122" s="39">
        <v>4</v>
      </c>
      <c r="Y122" s="15">
        <v>0</v>
      </c>
      <c r="AA122" s="14" t="str">
        <f t="shared" si="179"/>
        <v>NA</v>
      </c>
      <c r="AB122" s="14" t="str">
        <f t="shared" si="180"/>
        <v>NA</v>
      </c>
      <c r="AC122" s="14" t="str">
        <f t="shared" si="181"/>
        <v>NA</v>
      </c>
      <c r="AD122" s="14" t="str">
        <f t="shared" si="182"/>
        <v>NA</v>
      </c>
      <c r="AE122" s="14" t="str">
        <f t="shared" si="183"/>
        <v>NA</v>
      </c>
      <c r="AF122" s="14" t="str">
        <f t="shared" si="184"/>
        <v>NA</v>
      </c>
      <c r="AG122" s="14" t="str">
        <f t="shared" si="185"/>
        <v>NA</v>
      </c>
      <c r="AH122" s="14" t="str">
        <f t="shared" si="186"/>
        <v>NA</v>
      </c>
      <c r="AI122" s="14" t="str">
        <f t="shared" si="187"/>
        <v>NA</v>
      </c>
      <c r="AJ122" s="14" t="str">
        <f t="shared" si="188"/>
        <v>NA</v>
      </c>
      <c r="AK122" s="14" t="str">
        <f t="shared" si="189"/>
        <v>NA</v>
      </c>
      <c r="AL122" s="14" t="str">
        <f t="shared" si="190"/>
        <v>NA</v>
      </c>
      <c r="AM122" s="14">
        <f t="shared" si="191"/>
        <v>0</v>
      </c>
      <c r="AN122" s="14" t="str">
        <f t="shared" si="192"/>
        <v>NA</v>
      </c>
      <c r="AO122" s="11" t="str">
        <f t="shared" si="193"/>
        <v>NA</v>
      </c>
      <c r="AQ122">
        <f t="shared" si="194"/>
        <v>0</v>
      </c>
      <c r="AR122">
        <f t="shared" si="195"/>
        <v>0</v>
      </c>
      <c r="AS122">
        <f t="shared" si="196"/>
        <v>0</v>
      </c>
      <c r="AT122">
        <f t="shared" si="197"/>
        <v>0</v>
      </c>
      <c r="AU122">
        <f t="shared" si="198"/>
        <v>0</v>
      </c>
      <c r="AV122">
        <f t="shared" si="199"/>
        <v>0</v>
      </c>
      <c r="AW122">
        <f t="shared" si="200"/>
        <v>0</v>
      </c>
      <c r="AX122">
        <f t="shared" si="201"/>
        <v>0</v>
      </c>
      <c r="AY122">
        <f t="shared" si="202"/>
        <v>0</v>
      </c>
      <c r="AZ122">
        <f t="shared" si="203"/>
        <v>0</v>
      </c>
      <c r="BA122">
        <f t="shared" si="204"/>
        <v>0</v>
      </c>
      <c r="BB122">
        <f t="shared" si="205"/>
        <v>0</v>
      </c>
      <c r="BC122">
        <f t="shared" si="206"/>
        <v>0</v>
      </c>
      <c r="BE122">
        <f t="shared" si="207"/>
        <v>0</v>
      </c>
      <c r="BF122">
        <f t="shared" si="208"/>
        <v>0</v>
      </c>
      <c r="BG122">
        <f t="shared" si="209"/>
        <v>0</v>
      </c>
      <c r="BH122">
        <f t="shared" si="210"/>
        <v>0</v>
      </c>
      <c r="BI122">
        <f t="shared" si="211"/>
        <v>0</v>
      </c>
      <c r="BJ122">
        <f t="shared" si="212"/>
        <v>0</v>
      </c>
      <c r="BK122">
        <f t="shared" si="213"/>
        <v>0</v>
      </c>
      <c r="BL122">
        <f t="shared" si="214"/>
        <v>0</v>
      </c>
      <c r="BM122">
        <f t="shared" si="215"/>
        <v>0</v>
      </c>
      <c r="BN122">
        <f t="shared" si="216"/>
        <v>0</v>
      </c>
      <c r="BO122">
        <f t="shared" si="217"/>
        <v>0</v>
      </c>
      <c r="BP122">
        <f t="shared" si="218"/>
        <v>0</v>
      </c>
      <c r="BQ122">
        <f t="shared" si="219"/>
        <v>0</v>
      </c>
      <c r="BR122" t="str">
        <f t="shared" si="220"/>
        <v>NA</v>
      </c>
    </row>
    <row r="123" spans="1:70" x14ac:dyDescent="0.15">
      <c r="P123">
        <f t="shared" si="178"/>
        <v>0</v>
      </c>
      <c r="W123" s="39">
        <v>12</v>
      </c>
      <c r="X123" s="39">
        <v>4</v>
      </c>
      <c r="Y123" s="15">
        <v>0</v>
      </c>
      <c r="AA123" s="14" t="str">
        <f t="shared" si="179"/>
        <v>NA</v>
      </c>
      <c r="AB123" s="14" t="str">
        <f t="shared" si="180"/>
        <v>NA</v>
      </c>
      <c r="AC123" s="14" t="str">
        <f t="shared" si="181"/>
        <v>NA</v>
      </c>
      <c r="AD123" s="14" t="str">
        <f t="shared" si="182"/>
        <v>NA</v>
      </c>
      <c r="AE123" s="14" t="str">
        <f t="shared" si="183"/>
        <v>NA</v>
      </c>
      <c r="AF123" s="14" t="str">
        <f t="shared" si="184"/>
        <v>NA</v>
      </c>
      <c r="AG123" s="14" t="str">
        <f t="shared" si="185"/>
        <v>NA</v>
      </c>
      <c r="AH123" s="14" t="str">
        <f t="shared" si="186"/>
        <v>NA</v>
      </c>
      <c r="AI123" s="14" t="str">
        <f t="shared" si="187"/>
        <v>NA</v>
      </c>
      <c r="AJ123" s="14" t="str">
        <f t="shared" si="188"/>
        <v>NA</v>
      </c>
      <c r="AK123" s="14" t="str">
        <f t="shared" si="189"/>
        <v>NA</v>
      </c>
      <c r="AL123" s="14" t="str">
        <f t="shared" si="190"/>
        <v>NA</v>
      </c>
      <c r="AM123" s="14">
        <f t="shared" si="191"/>
        <v>0</v>
      </c>
      <c r="AN123" s="14" t="str">
        <f t="shared" si="192"/>
        <v>NA</v>
      </c>
      <c r="AO123" s="11" t="str">
        <f t="shared" si="193"/>
        <v>NA</v>
      </c>
      <c r="AQ123">
        <f t="shared" si="194"/>
        <v>0</v>
      </c>
      <c r="AR123">
        <f t="shared" si="195"/>
        <v>0</v>
      </c>
      <c r="AS123">
        <f t="shared" si="196"/>
        <v>0</v>
      </c>
      <c r="AT123">
        <f t="shared" si="197"/>
        <v>0</v>
      </c>
      <c r="AU123">
        <f t="shared" si="198"/>
        <v>0</v>
      </c>
      <c r="AV123">
        <f t="shared" si="199"/>
        <v>0</v>
      </c>
      <c r="AW123">
        <f t="shared" si="200"/>
        <v>0</v>
      </c>
      <c r="AX123">
        <f t="shared" si="201"/>
        <v>0</v>
      </c>
      <c r="AY123">
        <f t="shared" si="202"/>
        <v>0</v>
      </c>
      <c r="AZ123">
        <f t="shared" si="203"/>
        <v>0</v>
      </c>
      <c r="BA123">
        <f t="shared" si="204"/>
        <v>0</v>
      </c>
      <c r="BB123">
        <f t="shared" si="205"/>
        <v>0</v>
      </c>
      <c r="BC123">
        <f t="shared" si="206"/>
        <v>0</v>
      </c>
      <c r="BE123">
        <f t="shared" si="207"/>
        <v>0</v>
      </c>
      <c r="BF123">
        <f t="shared" si="208"/>
        <v>0</v>
      </c>
      <c r="BG123">
        <f t="shared" si="209"/>
        <v>0</v>
      </c>
      <c r="BH123">
        <f t="shared" si="210"/>
        <v>0</v>
      </c>
      <c r="BI123">
        <f t="shared" si="211"/>
        <v>0</v>
      </c>
      <c r="BJ123">
        <f t="shared" si="212"/>
        <v>0</v>
      </c>
      <c r="BK123">
        <f t="shared" si="213"/>
        <v>0</v>
      </c>
      <c r="BL123">
        <f t="shared" si="214"/>
        <v>0</v>
      </c>
      <c r="BM123">
        <f t="shared" si="215"/>
        <v>0</v>
      </c>
      <c r="BN123">
        <f t="shared" si="216"/>
        <v>0</v>
      </c>
      <c r="BO123">
        <f t="shared" si="217"/>
        <v>0</v>
      </c>
      <c r="BP123">
        <f t="shared" si="218"/>
        <v>0</v>
      </c>
      <c r="BQ123">
        <f t="shared" si="219"/>
        <v>0</v>
      </c>
      <c r="BR123" t="str">
        <f t="shared" si="220"/>
        <v>NA</v>
      </c>
    </row>
    <row r="124" spans="1:70" x14ac:dyDescent="0.15">
      <c r="P124">
        <f t="shared" si="178"/>
        <v>0</v>
      </c>
      <c r="W124" s="39">
        <v>12</v>
      </c>
      <c r="X124" s="39">
        <v>4</v>
      </c>
      <c r="Y124" s="15">
        <v>0</v>
      </c>
      <c r="AA124" s="14" t="str">
        <f t="shared" si="179"/>
        <v>NA</v>
      </c>
      <c r="AB124" s="14" t="str">
        <f t="shared" si="180"/>
        <v>NA</v>
      </c>
      <c r="AC124" s="14" t="str">
        <f t="shared" si="181"/>
        <v>NA</v>
      </c>
      <c r="AD124" s="14" t="str">
        <f t="shared" si="182"/>
        <v>NA</v>
      </c>
      <c r="AE124" s="14" t="str">
        <f t="shared" si="183"/>
        <v>NA</v>
      </c>
      <c r="AF124" s="14" t="str">
        <f t="shared" si="184"/>
        <v>NA</v>
      </c>
      <c r="AG124" s="14" t="str">
        <f t="shared" si="185"/>
        <v>NA</v>
      </c>
      <c r="AH124" s="14" t="str">
        <f t="shared" si="186"/>
        <v>NA</v>
      </c>
      <c r="AI124" s="14" t="str">
        <f t="shared" si="187"/>
        <v>NA</v>
      </c>
      <c r="AJ124" s="14" t="str">
        <f t="shared" si="188"/>
        <v>NA</v>
      </c>
      <c r="AK124" s="14" t="str">
        <f t="shared" si="189"/>
        <v>NA</v>
      </c>
      <c r="AL124" s="14" t="str">
        <f t="shared" si="190"/>
        <v>NA</v>
      </c>
      <c r="AM124" s="14">
        <f t="shared" si="191"/>
        <v>0</v>
      </c>
      <c r="AN124" s="14" t="str">
        <f t="shared" si="192"/>
        <v>NA</v>
      </c>
      <c r="AO124" s="11" t="str">
        <f t="shared" si="193"/>
        <v>NA</v>
      </c>
      <c r="AQ124">
        <f t="shared" si="194"/>
        <v>0</v>
      </c>
      <c r="AR124">
        <f t="shared" si="195"/>
        <v>0</v>
      </c>
      <c r="AS124">
        <f t="shared" si="196"/>
        <v>0</v>
      </c>
      <c r="AT124">
        <f t="shared" si="197"/>
        <v>0</v>
      </c>
      <c r="AU124">
        <f t="shared" si="198"/>
        <v>0</v>
      </c>
      <c r="AV124">
        <f t="shared" si="199"/>
        <v>0</v>
      </c>
      <c r="AW124">
        <f t="shared" si="200"/>
        <v>0</v>
      </c>
      <c r="AX124">
        <f t="shared" si="201"/>
        <v>0</v>
      </c>
      <c r="AY124">
        <f t="shared" si="202"/>
        <v>0</v>
      </c>
      <c r="AZ124">
        <f t="shared" si="203"/>
        <v>0</v>
      </c>
      <c r="BA124">
        <f t="shared" si="204"/>
        <v>0</v>
      </c>
      <c r="BB124">
        <f t="shared" si="205"/>
        <v>0</v>
      </c>
      <c r="BC124">
        <f t="shared" si="206"/>
        <v>0</v>
      </c>
      <c r="BE124">
        <f t="shared" si="207"/>
        <v>0</v>
      </c>
      <c r="BF124">
        <f t="shared" si="208"/>
        <v>0</v>
      </c>
      <c r="BG124">
        <f t="shared" si="209"/>
        <v>0</v>
      </c>
      <c r="BH124">
        <f t="shared" si="210"/>
        <v>0</v>
      </c>
      <c r="BI124">
        <f t="shared" si="211"/>
        <v>0</v>
      </c>
      <c r="BJ124">
        <f t="shared" si="212"/>
        <v>0</v>
      </c>
      <c r="BK124">
        <f t="shared" si="213"/>
        <v>0</v>
      </c>
      <c r="BL124">
        <f t="shared" si="214"/>
        <v>0</v>
      </c>
      <c r="BM124">
        <f t="shared" si="215"/>
        <v>0</v>
      </c>
      <c r="BN124">
        <f t="shared" si="216"/>
        <v>0</v>
      </c>
      <c r="BO124">
        <f t="shared" si="217"/>
        <v>0</v>
      </c>
      <c r="BP124">
        <f t="shared" si="218"/>
        <v>0</v>
      </c>
      <c r="BQ124">
        <f t="shared" si="219"/>
        <v>0</v>
      </c>
      <c r="BR124" t="str">
        <f t="shared" si="220"/>
        <v>NA</v>
      </c>
    </row>
    <row r="125" spans="1:70" x14ac:dyDescent="0.15">
      <c r="P125">
        <f t="shared" si="178"/>
        <v>0</v>
      </c>
      <c r="W125" s="39">
        <v>12</v>
      </c>
      <c r="X125" s="39">
        <v>4</v>
      </c>
      <c r="Y125" s="15">
        <v>0</v>
      </c>
      <c r="AA125" s="14" t="str">
        <f t="shared" si="179"/>
        <v>NA</v>
      </c>
      <c r="AB125" s="14" t="str">
        <f t="shared" si="180"/>
        <v>NA</v>
      </c>
      <c r="AC125" s="14" t="str">
        <f t="shared" si="181"/>
        <v>NA</v>
      </c>
      <c r="AD125" s="14" t="str">
        <f t="shared" si="182"/>
        <v>NA</v>
      </c>
      <c r="AE125" s="14" t="str">
        <f t="shared" si="183"/>
        <v>NA</v>
      </c>
      <c r="AF125" s="14" t="str">
        <f t="shared" si="184"/>
        <v>NA</v>
      </c>
      <c r="AG125" s="14" t="str">
        <f t="shared" si="185"/>
        <v>NA</v>
      </c>
      <c r="AH125" s="14" t="str">
        <f t="shared" si="186"/>
        <v>NA</v>
      </c>
      <c r="AI125" s="14" t="str">
        <f t="shared" si="187"/>
        <v>NA</v>
      </c>
      <c r="AJ125" s="14" t="str">
        <f t="shared" si="188"/>
        <v>NA</v>
      </c>
      <c r="AK125" s="14" t="str">
        <f t="shared" si="189"/>
        <v>NA</v>
      </c>
      <c r="AL125" s="14" t="str">
        <f t="shared" si="190"/>
        <v>NA</v>
      </c>
      <c r="AM125" s="14">
        <f t="shared" si="191"/>
        <v>0</v>
      </c>
      <c r="AN125" s="14" t="str">
        <f t="shared" si="192"/>
        <v>NA</v>
      </c>
      <c r="AO125" s="11" t="str">
        <f t="shared" si="193"/>
        <v>NA</v>
      </c>
      <c r="AQ125">
        <f t="shared" si="194"/>
        <v>0</v>
      </c>
      <c r="AR125">
        <f t="shared" si="195"/>
        <v>0</v>
      </c>
      <c r="AS125">
        <f t="shared" si="196"/>
        <v>0</v>
      </c>
      <c r="AT125">
        <f t="shared" si="197"/>
        <v>0</v>
      </c>
      <c r="AU125">
        <f t="shared" si="198"/>
        <v>0</v>
      </c>
      <c r="AV125">
        <f t="shared" si="199"/>
        <v>0</v>
      </c>
      <c r="AW125">
        <f t="shared" si="200"/>
        <v>0</v>
      </c>
      <c r="AX125">
        <f t="shared" si="201"/>
        <v>0</v>
      </c>
      <c r="AY125">
        <f t="shared" si="202"/>
        <v>0</v>
      </c>
      <c r="AZ125">
        <f t="shared" si="203"/>
        <v>0</v>
      </c>
      <c r="BA125">
        <f t="shared" si="204"/>
        <v>0</v>
      </c>
      <c r="BB125">
        <f t="shared" si="205"/>
        <v>0</v>
      </c>
      <c r="BC125">
        <f t="shared" si="206"/>
        <v>0</v>
      </c>
      <c r="BE125">
        <f t="shared" si="207"/>
        <v>0</v>
      </c>
      <c r="BF125">
        <f t="shared" si="208"/>
        <v>0</v>
      </c>
      <c r="BG125">
        <f t="shared" si="209"/>
        <v>0</v>
      </c>
      <c r="BH125">
        <f t="shared" si="210"/>
        <v>0</v>
      </c>
      <c r="BI125">
        <f t="shared" si="211"/>
        <v>0</v>
      </c>
      <c r="BJ125">
        <f t="shared" si="212"/>
        <v>0</v>
      </c>
      <c r="BK125">
        <f t="shared" si="213"/>
        <v>0</v>
      </c>
      <c r="BL125">
        <f t="shared" si="214"/>
        <v>0</v>
      </c>
      <c r="BM125">
        <f t="shared" si="215"/>
        <v>0</v>
      </c>
      <c r="BN125">
        <f t="shared" si="216"/>
        <v>0</v>
      </c>
      <c r="BO125">
        <f t="shared" si="217"/>
        <v>0</v>
      </c>
      <c r="BP125">
        <f t="shared" si="218"/>
        <v>0</v>
      </c>
      <c r="BQ125">
        <f t="shared" si="219"/>
        <v>0</v>
      </c>
      <c r="BR125" t="str">
        <f t="shared" si="220"/>
        <v>NA</v>
      </c>
    </row>
    <row r="126" spans="1:70" x14ac:dyDescent="0.15">
      <c r="P126">
        <f t="shared" si="178"/>
        <v>0</v>
      </c>
      <c r="W126" s="39">
        <v>12</v>
      </c>
      <c r="X126" s="39">
        <v>4</v>
      </c>
      <c r="Y126" s="15">
        <v>0</v>
      </c>
      <c r="AA126" s="14" t="str">
        <f t="shared" si="179"/>
        <v>NA</v>
      </c>
      <c r="AB126" s="14" t="str">
        <f t="shared" si="180"/>
        <v>NA</v>
      </c>
      <c r="AC126" s="14" t="str">
        <f t="shared" si="181"/>
        <v>NA</v>
      </c>
      <c r="AD126" s="14" t="str">
        <f t="shared" si="182"/>
        <v>NA</v>
      </c>
      <c r="AE126" s="14" t="str">
        <f t="shared" si="183"/>
        <v>NA</v>
      </c>
      <c r="AF126" s="14" t="str">
        <f t="shared" si="184"/>
        <v>NA</v>
      </c>
      <c r="AG126" s="14" t="str">
        <f t="shared" si="185"/>
        <v>NA</v>
      </c>
      <c r="AH126" s="14" t="str">
        <f t="shared" si="186"/>
        <v>NA</v>
      </c>
      <c r="AI126" s="14" t="str">
        <f t="shared" si="187"/>
        <v>NA</v>
      </c>
      <c r="AJ126" s="14" t="str">
        <f t="shared" si="188"/>
        <v>NA</v>
      </c>
      <c r="AK126" s="14" t="str">
        <f t="shared" si="189"/>
        <v>NA</v>
      </c>
      <c r="AL126" s="14" t="str">
        <f t="shared" si="190"/>
        <v>NA</v>
      </c>
      <c r="AM126" s="14">
        <f t="shared" si="191"/>
        <v>0</v>
      </c>
      <c r="AN126" s="14" t="str">
        <f t="shared" si="192"/>
        <v>NA</v>
      </c>
      <c r="AO126" s="11" t="str">
        <f t="shared" si="193"/>
        <v>NA</v>
      </c>
      <c r="AQ126">
        <f t="shared" si="194"/>
        <v>0</v>
      </c>
      <c r="AR126">
        <f t="shared" si="195"/>
        <v>0</v>
      </c>
      <c r="AS126">
        <f t="shared" si="196"/>
        <v>0</v>
      </c>
      <c r="AT126">
        <f t="shared" si="197"/>
        <v>0</v>
      </c>
      <c r="AU126">
        <f t="shared" si="198"/>
        <v>0</v>
      </c>
      <c r="AV126">
        <f t="shared" si="199"/>
        <v>0</v>
      </c>
      <c r="AW126">
        <f t="shared" si="200"/>
        <v>0</v>
      </c>
      <c r="AX126">
        <f t="shared" si="201"/>
        <v>0</v>
      </c>
      <c r="AY126">
        <f t="shared" si="202"/>
        <v>0</v>
      </c>
      <c r="AZ126">
        <f t="shared" si="203"/>
        <v>0</v>
      </c>
      <c r="BA126">
        <f t="shared" si="204"/>
        <v>0</v>
      </c>
      <c r="BB126">
        <f t="shared" si="205"/>
        <v>0</v>
      </c>
      <c r="BC126">
        <f t="shared" si="206"/>
        <v>0</v>
      </c>
      <c r="BE126">
        <f t="shared" si="207"/>
        <v>0</v>
      </c>
      <c r="BF126">
        <f t="shared" si="208"/>
        <v>0</v>
      </c>
      <c r="BG126">
        <f t="shared" si="209"/>
        <v>0</v>
      </c>
      <c r="BH126">
        <f t="shared" si="210"/>
        <v>0</v>
      </c>
      <c r="BI126">
        <f t="shared" si="211"/>
        <v>0</v>
      </c>
      <c r="BJ126">
        <f t="shared" si="212"/>
        <v>0</v>
      </c>
      <c r="BK126">
        <f t="shared" si="213"/>
        <v>0</v>
      </c>
      <c r="BL126">
        <f t="shared" si="214"/>
        <v>0</v>
      </c>
      <c r="BM126">
        <f t="shared" si="215"/>
        <v>0</v>
      </c>
      <c r="BN126">
        <f t="shared" si="216"/>
        <v>0</v>
      </c>
      <c r="BO126">
        <f t="shared" si="217"/>
        <v>0</v>
      </c>
      <c r="BP126">
        <f t="shared" si="218"/>
        <v>0</v>
      </c>
      <c r="BQ126">
        <f t="shared" si="219"/>
        <v>0</v>
      </c>
      <c r="BR126" t="str">
        <f t="shared" si="220"/>
        <v>NA</v>
      </c>
    </row>
    <row r="127" spans="1:70" x14ac:dyDescent="0.15">
      <c r="P127">
        <f t="shared" si="178"/>
        <v>0</v>
      </c>
      <c r="W127" s="39">
        <v>12</v>
      </c>
      <c r="X127" s="39">
        <v>4</v>
      </c>
      <c r="Y127" s="15">
        <v>0</v>
      </c>
      <c r="AA127" s="14" t="str">
        <f t="shared" si="179"/>
        <v>NA</v>
      </c>
      <c r="AB127" s="14" t="str">
        <f t="shared" si="180"/>
        <v>NA</v>
      </c>
      <c r="AC127" s="14" t="str">
        <f t="shared" si="181"/>
        <v>NA</v>
      </c>
      <c r="AD127" s="14" t="str">
        <f t="shared" si="182"/>
        <v>NA</v>
      </c>
      <c r="AE127" s="14" t="str">
        <f t="shared" si="183"/>
        <v>NA</v>
      </c>
      <c r="AF127" s="14" t="str">
        <f t="shared" si="184"/>
        <v>NA</v>
      </c>
      <c r="AG127" s="14" t="str">
        <f t="shared" si="185"/>
        <v>NA</v>
      </c>
      <c r="AH127" s="14" t="str">
        <f t="shared" si="186"/>
        <v>NA</v>
      </c>
      <c r="AI127" s="14" t="str">
        <f t="shared" si="187"/>
        <v>NA</v>
      </c>
      <c r="AJ127" s="14" t="str">
        <f t="shared" si="188"/>
        <v>NA</v>
      </c>
      <c r="AK127" s="14" t="str">
        <f t="shared" si="189"/>
        <v>NA</v>
      </c>
      <c r="AL127" s="14" t="str">
        <f t="shared" si="190"/>
        <v>NA</v>
      </c>
      <c r="AM127" s="14">
        <f t="shared" si="191"/>
        <v>0</v>
      </c>
      <c r="AN127" s="14" t="str">
        <f t="shared" si="192"/>
        <v>NA</v>
      </c>
      <c r="AO127" s="11" t="str">
        <f t="shared" si="193"/>
        <v>NA</v>
      </c>
      <c r="AQ127">
        <f t="shared" si="194"/>
        <v>0</v>
      </c>
      <c r="AR127">
        <f t="shared" si="195"/>
        <v>0</v>
      </c>
      <c r="AS127">
        <f t="shared" si="196"/>
        <v>0</v>
      </c>
      <c r="AT127">
        <f t="shared" si="197"/>
        <v>0</v>
      </c>
      <c r="AU127">
        <f t="shared" si="198"/>
        <v>0</v>
      </c>
      <c r="AV127">
        <f t="shared" si="199"/>
        <v>0</v>
      </c>
      <c r="AW127">
        <f t="shared" si="200"/>
        <v>0</v>
      </c>
      <c r="AX127">
        <f t="shared" si="201"/>
        <v>0</v>
      </c>
      <c r="AY127">
        <f t="shared" si="202"/>
        <v>0</v>
      </c>
      <c r="AZ127">
        <f t="shared" si="203"/>
        <v>0</v>
      </c>
      <c r="BA127">
        <f t="shared" si="204"/>
        <v>0</v>
      </c>
      <c r="BB127">
        <f t="shared" si="205"/>
        <v>0</v>
      </c>
      <c r="BC127">
        <f t="shared" si="206"/>
        <v>0</v>
      </c>
      <c r="BE127">
        <f t="shared" si="207"/>
        <v>0</v>
      </c>
      <c r="BF127">
        <f t="shared" si="208"/>
        <v>0</v>
      </c>
      <c r="BG127">
        <f t="shared" si="209"/>
        <v>0</v>
      </c>
      <c r="BH127">
        <f t="shared" si="210"/>
        <v>0</v>
      </c>
      <c r="BI127">
        <f t="shared" si="211"/>
        <v>0</v>
      </c>
      <c r="BJ127">
        <f t="shared" si="212"/>
        <v>0</v>
      </c>
      <c r="BK127">
        <f t="shared" si="213"/>
        <v>0</v>
      </c>
      <c r="BL127">
        <f t="shared" si="214"/>
        <v>0</v>
      </c>
      <c r="BM127">
        <f t="shared" si="215"/>
        <v>0</v>
      </c>
      <c r="BN127">
        <f t="shared" si="216"/>
        <v>0</v>
      </c>
      <c r="BO127">
        <f t="shared" si="217"/>
        <v>0</v>
      </c>
      <c r="BP127">
        <f t="shared" si="218"/>
        <v>0</v>
      </c>
      <c r="BQ127">
        <f t="shared" si="219"/>
        <v>0</v>
      </c>
      <c r="BR127" t="str">
        <f t="shared" si="220"/>
        <v>NA</v>
      </c>
    </row>
    <row r="128" spans="1:70" x14ac:dyDescent="0.15">
      <c r="P128">
        <f t="shared" si="178"/>
        <v>0</v>
      </c>
      <c r="W128" s="39">
        <v>12</v>
      </c>
      <c r="X128" s="39">
        <v>4</v>
      </c>
      <c r="Y128" s="15">
        <v>0</v>
      </c>
      <c r="AA128" s="14" t="str">
        <f t="shared" si="179"/>
        <v>NA</v>
      </c>
      <c r="AB128" s="14" t="str">
        <f t="shared" si="180"/>
        <v>NA</v>
      </c>
      <c r="AC128" s="14" t="str">
        <f t="shared" si="181"/>
        <v>NA</v>
      </c>
      <c r="AD128" s="14" t="str">
        <f t="shared" si="182"/>
        <v>NA</v>
      </c>
      <c r="AE128" s="14" t="str">
        <f t="shared" si="183"/>
        <v>NA</v>
      </c>
      <c r="AF128" s="14" t="str">
        <f t="shared" si="184"/>
        <v>NA</v>
      </c>
      <c r="AG128" s="14" t="str">
        <f t="shared" si="185"/>
        <v>NA</v>
      </c>
      <c r="AH128" s="14" t="str">
        <f t="shared" si="186"/>
        <v>NA</v>
      </c>
      <c r="AI128" s="14" t="str">
        <f t="shared" si="187"/>
        <v>NA</v>
      </c>
      <c r="AJ128" s="14" t="str">
        <f t="shared" si="188"/>
        <v>NA</v>
      </c>
      <c r="AK128" s="14" t="str">
        <f t="shared" si="189"/>
        <v>NA</v>
      </c>
      <c r="AL128" s="14" t="str">
        <f t="shared" si="190"/>
        <v>NA</v>
      </c>
      <c r="AM128" s="14">
        <f t="shared" si="191"/>
        <v>0</v>
      </c>
      <c r="AN128" s="14" t="str">
        <f t="shared" si="192"/>
        <v>NA</v>
      </c>
      <c r="AO128" s="11" t="str">
        <f t="shared" si="193"/>
        <v>NA</v>
      </c>
      <c r="AQ128">
        <f t="shared" si="194"/>
        <v>0</v>
      </c>
      <c r="AR128">
        <f t="shared" si="195"/>
        <v>0</v>
      </c>
      <c r="AS128">
        <f t="shared" si="196"/>
        <v>0</v>
      </c>
      <c r="AT128">
        <f t="shared" si="197"/>
        <v>0</v>
      </c>
      <c r="AU128">
        <f t="shared" si="198"/>
        <v>0</v>
      </c>
      <c r="AV128">
        <f t="shared" si="199"/>
        <v>0</v>
      </c>
      <c r="AW128">
        <f t="shared" si="200"/>
        <v>0</v>
      </c>
      <c r="AX128">
        <f t="shared" si="201"/>
        <v>0</v>
      </c>
      <c r="AY128">
        <f t="shared" si="202"/>
        <v>0</v>
      </c>
      <c r="AZ128">
        <f t="shared" si="203"/>
        <v>0</v>
      </c>
      <c r="BA128">
        <f t="shared" si="204"/>
        <v>0</v>
      </c>
      <c r="BB128">
        <f t="shared" si="205"/>
        <v>0</v>
      </c>
      <c r="BC128">
        <f t="shared" si="206"/>
        <v>0</v>
      </c>
      <c r="BE128">
        <f t="shared" si="207"/>
        <v>0</v>
      </c>
      <c r="BF128">
        <f t="shared" si="208"/>
        <v>0</v>
      </c>
      <c r="BG128">
        <f t="shared" si="209"/>
        <v>0</v>
      </c>
      <c r="BH128">
        <f t="shared" si="210"/>
        <v>0</v>
      </c>
      <c r="BI128">
        <f t="shared" si="211"/>
        <v>0</v>
      </c>
      <c r="BJ128">
        <f t="shared" si="212"/>
        <v>0</v>
      </c>
      <c r="BK128">
        <f t="shared" si="213"/>
        <v>0</v>
      </c>
      <c r="BL128">
        <f t="shared" si="214"/>
        <v>0</v>
      </c>
      <c r="BM128">
        <f t="shared" si="215"/>
        <v>0</v>
      </c>
      <c r="BN128">
        <f t="shared" si="216"/>
        <v>0</v>
      </c>
      <c r="BO128">
        <f t="shared" si="217"/>
        <v>0</v>
      </c>
      <c r="BP128">
        <f t="shared" si="218"/>
        <v>0</v>
      </c>
      <c r="BQ128">
        <f t="shared" si="219"/>
        <v>0</v>
      </c>
      <c r="BR128" t="str">
        <f t="shared" si="220"/>
        <v>NA</v>
      </c>
    </row>
    <row r="129" spans="16:70" x14ac:dyDescent="0.15">
      <c r="P129">
        <f t="shared" si="178"/>
        <v>0</v>
      </c>
      <c r="W129" s="39">
        <v>12</v>
      </c>
      <c r="X129" s="39">
        <v>4</v>
      </c>
      <c r="Y129" s="15">
        <v>0</v>
      </c>
      <c r="AA129" s="14" t="str">
        <f t="shared" si="179"/>
        <v>NA</v>
      </c>
      <c r="AB129" s="14" t="str">
        <f t="shared" si="180"/>
        <v>NA</v>
      </c>
      <c r="AC129" s="14" t="str">
        <f t="shared" si="181"/>
        <v>NA</v>
      </c>
      <c r="AD129" s="14" t="str">
        <f t="shared" si="182"/>
        <v>NA</v>
      </c>
      <c r="AE129" s="14" t="str">
        <f t="shared" si="183"/>
        <v>NA</v>
      </c>
      <c r="AF129" s="14" t="str">
        <f t="shared" si="184"/>
        <v>NA</v>
      </c>
      <c r="AG129" s="14" t="str">
        <f t="shared" si="185"/>
        <v>NA</v>
      </c>
      <c r="AH129" s="14" t="str">
        <f t="shared" si="186"/>
        <v>NA</v>
      </c>
      <c r="AI129" s="14" t="str">
        <f t="shared" si="187"/>
        <v>NA</v>
      </c>
      <c r="AJ129" s="14" t="str">
        <f t="shared" si="188"/>
        <v>NA</v>
      </c>
      <c r="AK129" s="14" t="str">
        <f t="shared" si="189"/>
        <v>NA</v>
      </c>
      <c r="AL129" s="14" t="str">
        <f t="shared" si="190"/>
        <v>NA</v>
      </c>
      <c r="AM129" s="14">
        <f t="shared" si="191"/>
        <v>0</v>
      </c>
      <c r="AN129" s="14" t="str">
        <f t="shared" si="192"/>
        <v>NA</v>
      </c>
      <c r="AO129" s="11" t="str">
        <f t="shared" si="193"/>
        <v>NA</v>
      </c>
      <c r="AQ129">
        <f t="shared" si="194"/>
        <v>0</v>
      </c>
      <c r="AR129">
        <f t="shared" si="195"/>
        <v>0</v>
      </c>
      <c r="AS129">
        <f t="shared" si="196"/>
        <v>0</v>
      </c>
      <c r="AT129">
        <f t="shared" si="197"/>
        <v>0</v>
      </c>
      <c r="AU129">
        <f t="shared" si="198"/>
        <v>0</v>
      </c>
      <c r="AV129">
        <f t="shared" si="199"/>
        <v>0</v>
      </c>
      <c r="AW129">
        <f t="shared" si="200"/>
        <v>0</v>
      </c>
      <c r="AX129">
        <f t="shared" si="201"/>
        <v>0</v>
      </c>
      <c r="AY129">
        <f t="shared" si="202"/>
        <v>0</v>
      </c>
      <c r="AZ129">
        <f t="shared" si="203"/>
        <v>0</v>
      </c>
      <c r="BA129">
        <f t="shared" si="204"/>
        <v>0</v>
      </c>
      <c r="BB129">
        <f t="shared" si="205"/>
        <v>0</v>
      </c>
      <c r="BC129">
        <f t="shared" si="206"/>
        <v>0</v>
      </c>
      <c r="BE129">
        <f t="shared" si="207"/>
        <v>0</v>
      </c>
      <c r="BF129">
        <f t="shared" si="208"/>
        <v>0</v>
      </c>
      <c r="BG129">
        <f t="shared" si="209"/>
        <v>0</v>
      </c>
      <c r="BH129">
        <f t="shared" si="210"/>
        <v>0</v>
      </c>
      <c r="BI129">
        <f t="shared" si="211"/>
        <v>0</v>
      </c>
      <c r="BJ129">
        <f t="shared" si="212"/>
        <v>0</v>
      </c>
      <c r="BK129">
        <f t="shared" si="213"/>
        <v>0</v>
      </c>
      <c r="BL129">
        <f t="shared" si="214"/>
        <v>0</v>
      </c>
      <c r="BM129">
        <f t="shared" si="215"/>
        <v>0</v>
      </c>
      <c r="BN129">
        <f t="shared" si="216"/>
        <v>0</v>
      </c>
      <c r="BO129">
        <f t="shared" si="217"/>
        <v>0</v>
      </c>
      <c r="BP129">
        <f t="shared" si="218"/>
        <v>0</v>
      </c>
      <c r="BQ129">
        <f t="shared" si="219"/>
        <v>0</v>
      </c>
      <c r="BR129" t="str">
        <f t="shared" si="220"/>
        <v>NA</v>
      </c>
    </row>
    <row r="130" spans="16:70" x14ac:dyDescent="0.15">
      <c r="P130">
        <f t="shared" si="178"/>
        <v>0</v>
      </c>
      <c r="W130" s="39">
        <v>12</v>
      </c>
      <c r="X130" s="39">
        <v>4</v>
      </c>
      <c r="Y130" s="15">
        <v>0</v>
      </c>
      <c r="AA130" s="14" t="str">
        <f t="shared" si="179"/>
        <v>NA</v>
      </c>
      <c r="AB130" s="14" t="str">
        <f t="shared" si="180"/>
        <v>NA</v>
      </c>
      <c r="AC130" s="14" t="str">
        <f t="shared" si="181"/>
        <v>NA</v>
      </c>
      <c r="AD130" s="14" t="str">
        <f t="shared" si="182"/>
        <v>NA</v>
      </c>
      <c r="AE130" s="14" t="str">
        <f t="shared" si="183"/>
        <v>NA</v>
      </c>
      <c r="AF130" s="14" t="str">
        <f t="shared" si="184"/>
        <v>NA</v>
      </c>
      <c r="AG130" s="14" t="str">
        <f t="shared" si="185"/>
        <v>NA</v>
      </c>
      <c r="AH130" s="14" t="str">
        <f t="shared" si="186"/>
        <v>NA</v>
      </c>
      <c r="AI130" s="14" t="str">
        <f t="shared" si="187"/>
        <v>NA</v>
      </c>
      <c r="AJ130" s="14" t="str">
        <f t="shared" si="188"/>
        <v>NA</v>
      </c>
      <c r="AK130" s="14" t="str">
        <f t="shared" si="189"/>
        <v>NA</v>
      </c>
      <c r="AL130" s="14" t="str">
        <f t="shared" si="190"/>
        <v>NA</v>
      </c>
      <c r="AM130" s="14">
        <f t="shared" si="191"/>
        <v>0</v>
      </c>
      <c r="AN130" s="14" t="str">
        <f t="shared" si="192"/>
        <v>NA</v>
      </c>
      <c r="AO130" s="11" t="str">
        <f t="shared" si="193"/>
        <v>NA</v>
      </c>
      <c r="AQ130">
        <f t="shared" si="194"/>
        <v>0</v>
      </c>
      <c r="AR130">
        <f t="shared" si="195"/>
        <v>0</v>
      </c>
      <c r="AS130">
        <f t="shared" si="196"/>
        <v>0</v>
      </c>
      <c r="AT130">
        <f t="shared" si="197"/>
        <v>0</v>
      </c>
      <c r="AU130">
        <f t="shared" si="198"/>
        <v>0</v>
      </c>
      <c r="AV130">
        <f t="shared" si="199"/>
        <v>0</v>
      </c>
      <c r="AW130">
        <f t="shared" si="200"/>
        <v>0</v>
      </c>
      <c r="AX130">
        <f t="shared" si="201"/>
        <v>0</v>
      </c>
      <c r="AY130">
        <f t="shared" si="202"/>
        <v>0</v>
      </c>
      <c r="AZ130">
        <f t="shared" si="203"/>
        <v>0</v>
      </c>
      <c r="BA130">
        <f t="shared" si="204"/>
        <v>0</v>
      </c>
      <c r="BB130">
        <f t="shared" si="205"/>
        <v>0</v>
      </c>
      <c r="BC130">
        <f t="shared" si="206"/>
        <v>0</v>
      </c>
      <c r="BE130">
        <f t="shared" si="207"/>
        <v>0</v>
      </c>
      <c r="BF130">
        <f t="shared" si="208"/>
        <v>0</v>
      </c>
      <c r="BG130">
        <f t="shared" si="209"/>
        <v>0</v>
      </c>
      <c r="BH130">
        <f t="shared" si="210"/>
        <v>0</v>
      </c>
      <c r="BI130">
        <f t="shared" si="211"/>
        <v>0</v>
      </c>
      <c r="BJ130">
        <f t="shared" si="212"/>
        <v>0</v>
      </c>
      <c r="BK130">
        <f t="shared" si="213"/>
        <v>0</v>
      </c>
      <c r="BL130">
        <f t="shared" si="214"/>
        <v>0</v>
      </c>
      <c r="BM130">
        <f t="shared" si="215"/>
        <v>0</v>
      </c>
      <c r="BN130">
        <f t="shared" si="216"/>
        <v>0</v>
      </c>
      <c r="BO130">
        <f t="shared" si="217"/>
        <v>0</v>
      </c>
      <c r="BP130">
        <f t="shared" si="218"/>
        <v>0</v>
      </c>
      <c r="BQ130">
        <f t="shared" si="219"/>
        <v>0</v>
      </c>
      <c r="BR130" t="str">
        <f t="shared" si="220"/>
        <v>NA</v>
      </c>
    </row>
    <row r="131" spans="16:70" x14ac:dyDescent="0.15">
      <c r="P131">
        <f t="shared" si="178"/>
        <v>0</v>
      </c>
      <c r="W131" s="39">
        <v>12</v>
      </c>
      <c r="X131" s="39">
        <v>4</v>
      </c>
      <c r="Y131" s="15">
        <v>0</v>
      </c>
      <c r="AA131" s="14" t="str">
        <f t="shared" si="179"/>
        <v>NA</v>
      </c>
      <c r="AB131" s="14" t="str">
        <f t="shared" si="180"/>
        <v>NA</v>
      </c>
      <c r="AC131" s="14" t="str">
        <f t="shared" si="181"/>
        <v>NA</v>
      </c>
      <c r="AD131" s="14" t="str">
        <f t="shared" si="182"/>
        <v>NA</v>
      </c>
      <c r="AE131" s="14" t="str">
        <f t="shared" si="183"/>
        <v>NA</v>
      </c>
      <c r="AF131" s="14" t="str">
        <f t="shared" si="184"/>
        <v>NA</v>
      </c>
      <c r="AG131" s="14" t="str">
        <f t="shared" si="185"/>
        <v>NA</v>
      </c>
      <c r="AH131" s="14" t="str">
        <f t="shared" si="186"/>
        <v>NA</v>
      </c>
      <c r="AI131" s="14" t="str">
        <f t="shared" si="187"/>
        <v>NA</v>
      </c>
      <c r="AJ131" s="14" t="str">
        <f t="shared" si="188"/>
        <v>NA</v>
      </c>
      <c r="AK131" s="14" t="str">
        <f t="shared" si="189"/>
        <v>NA</v>
      </c>
      <c r="AL131" s="14" t="str">
        <f t="shared" si="190"/>
        <v>NA</v>
      </c>
      <c r="AM131" s="14">
        <f t="shared" si="191"/>
        <v>0</v>
      </c>
      <c r="AN131" s="14" t="str">
        <f t="shared" si="192"/>
        <v>NA</v>
      </c>
      <c r="AO131" s="11" t="str">
        <f t="shared" si="193"/>
        <v>NA</v>
      </c>
      <c r="AQ131">
        <f t="shared" si="194"/>
        <v>0</v>
      </c>
      <c r="AR131">
        <f t="shared" si="195"/>
        <v>0</v>
      </c>
      <c r="AS131">
        <f t="shared" si="196"/>
        <v>0</v>
      </c>
      <c r="AT131">
        <f t="shared" si="197"/>
        <v>0</v>
      </c>
      <c r="AU131">
        <f t="shared" si="198"/>
        <v>0</v>
      </c>
      <c r="AV131">
        <f t="shared" si="199"/>
        <v>0</v>
      </c>
      <c r="AW131">
        <f t="shared" si="200"/>
        <v>0</v>
      </c>
      <c r="AX131">
        <f t="shared" si="201"/>
        <v>0</v>
      </c>
      <c r="AY131">
        <f t="shared" si="202"/>
        <v>0</v>
      </c>
      <c r="AZ131">
        <f t="shared" si="203"/>
        <v>0</v>
      </c>
      <c r="BA131">
        <f t="shared" si="204"/>
        <v>0</v>
      </c>
      <c r="BB131">
        <f t="shared" si="205"/>
        <v>0</v>
      </c>
      <c r="BC131">
        <f t="shared" si="206"/>
        <v>0</v>
      </c>
      <c r="BE131">
        <f t="shared" si="207"/>
        <v>0</v>
      </c>
      <c r="BF131">
        <f t="shared" si="208"/>
        <v>0</v>
      </c>
      <c r="BG131">
        <f t="shared" si="209"/>
        <v>0</v>
      </c>
      <c r="BH131">
        <f t="shared" si="210"/>
        <v>0</v>
      </c>
      <c r="BI131">
        <f t="shared" si="211"/>
        <v>0</v>
      </c>
      <c r="BJ131">
        <f t="shared" si="212"/>
        <v>0</v>
      </c>
      <c r="BK131">
        <f t="shared" si="213"/>
        <v>0</v>
      </c>
      <c r="BL131">
        <f t="shared" si="214"/>
        <v>0</v>
      </c>
      <c r="BM131">
        <f t="shared" si="215"/>
        <v>0</v>
      </c>
      <c r="BN131">
        <f t="shared" si="216"/>
        <v>0</v>
      </c>
      <c r="BO131">
        <f t="shared" si="217"/>
        <v>0</v>
      </c>
      <c r="BP131">
        <f t="shared" si="218"/>
        <v>0</v>
      </c>
      <c r="BQ131">
        <f t="shared" si="219"/>
        <v>0</v>
      </c>
      <c r="BR131" t="str">
        <f t="shared" si="220"/>
        <v>NA</v>
      </c>
    </row>
    <row r="132" spans="16:70" x14ac:dyDescent="0.15">
      <c r="P132">
        <f t="shared" si="178"/>
        <v>0</v>
      </c>
      <c r="W132" s="39">
        <v>12</v>
      </c>
      <c r="X132" s="39">
        <v>4</v>
      </c>
      <c r="Y132" s="15">
        <v>0</v>
      </c>
      <c r="AA132" s="14" t="str">
        <f t="shared" si="179"/>
        <v>NA</v>
      </c>
      <c r="AB132" s="14" t="str">
        <f t="shared" si="180"/>
        <v>NA</v>
      </c>
      <c r="AC132" s="14" t="str">
        <f t="shared" si="181"/>
        <v>NA</v>
      </c>
      <c r="AD132" s="14" t="str">
        <f t="shared" si="182"/>
        <v>NA</v>
      </c>
      <c r="AE132" s="14" t="str">
        <f t="shared" si="183"/>
        <v>NA</v>
      </c>
      <c r="AF132" s="14" t="str">
        <f t="shared" si="184"/>
        <v>NA</v>
      </c>
      <c r="AG132" s="14" t="str">
        <f t="shared" si="185"/>
        <v>NA</v>
      </c>
      <c r="AH132" s="14" t="str">
        <f t="shared" si="186"/>
        <v>NA</v>
      </c>
      <c r="AI132" s="14" t="str">
        <f t="shared" si="187"/>
        <v>NA</v>
      </c>
      <c r="AJ132" s="14" t="str">
        <f t="shared" si="188"/>
        <v>NA</v>
      </c>
      <c r="AK132" s="14" t="str">
        <f t="shared" si="189"/>
        <v>NA</v>
      </c>
      <c r="AL132" s="14" t="str">
        <f t="shared" si="190"/>
        <v>NA</v>
      </c>
      <c r="AM132" s="14">
        <f t="shared" si="191"/>
        <v>0</v>
      </c>
      <c r="AN132" s="14" t="str">
        <f t="shared" si="192"/>
        <v>NA</v>
      </c>
      <c r="AO132" s="11" t="str">
        <f t="shared" si="193"/>
        <v>NA</v>
      </c>
      <c r="AQ132">
        <f t="shared" si="194"/>
        <v>0</v>
      </c>
      <c r="AR132">
        <f t="shared" si="195"/>
        <v>0</v>
      </c>
      <c r="AS132">
        <f t="shared" si="196"/>
        <v>0</v>
      </c>
      <c r="AT132">
        <f t="shared" si="197"/>
        <v>0</v>
      </c>
      <c r="AU132">
        <f t="shared" si="198"/>
        <v>0</v>
      </c>
      <c r="AV132">
        <f t="shared" si="199"/>
        <v>0</v>
      </c>
      <c r="AW132">
        <f t="shared" si="200"/>
        <v>0</v>
      </c>
      <c r="AX132">
        <f t="shared" si="201"/>
        <v>0</v>
      </c>
      <c r="AY132">
        <f t="shared" si="202"/>
        <v>0</v>
      </c>
      <c r="AZ132">
        <f t="shared" si="203"/>
        <v>0</v>
      </c>
      <c r="BA132">
        <f t="shared" si="204"/>
        <v>0</v>
      </c>
      <c r="BB132">
        <f t="shared" si="205"/>
        <v>0</v>
      </c>
      <c r="BC132">
        <f t="shared" si="206"/>
        <v>0</v>
      </c>
      <c r="BE132">
        <f t="shared" si="207"/>
        <v>0</v>
      </c>
      <c r="BF132">
        <f t="shared" si="208"/>
        <v>0</v>
      </c>
      <c r="BG132">
        <f t="shared" si="209"/>
        <v>0</v>
      </c>
      <c r="BH132">
        <f t="shared" si="210"/>
        <v>0</v>
      </c>
      <c r="BI132">
        <f t="shared" si="211"/>
        <v>0</v>
      </c>
      <c r="BJ132">
        <f t="shared" si="212"/>
        <v>0</v>
      </c>
      <c r="BK132">
        <f t="shared" si="213"/>
        <v>0</v>
      </c>
      <c r="BL132">
        <f t="shared" si="214"/>
        <v>0</v>
      </c>
      <c r="BM132">
        <f t="shared" si="215"/>
        <v>0</v>
      </c>
      <c r="BN132">
        <f t="shared" si="216"/>
        <v>0</v>
      </c>
      <c r="BO132">
        <f t="shared" si="217"/>
        <v>0</v>
      </c>
      <c r="BP132">
        <f t="shared" si="218"/>
        <v>0</v>
      </c>
      <c r="BQ132">
        <f t="shared" si="219"/>
        <v>0</v>
      </c>
      <c r="BR132" t="str">
        <f t="shared" si="220"/>
        <v>NA</v>
      </c>
    </row>
    <row r="133" spans="16:70" x14ac:dyDescent="0.15">
      <c r="P133">
        <f t="shared" si="178"/>
        <v>0</v>
      </c>
      <c r="W133" s="39">
        <v>12</v>
      </c>
      <c r="X133" s="39">
        <v>4</v>
      </c>
      <c r="Y133" s="15">
        <v>0</v>
      </c>
      <c r="AA133" s="14" t="str">
        <f t="shared" si="179"/>
        <v>NA</v>
      </c>
      <c r="AB133" s="14" t="str">
        <f t="shared" si="180"/>
        <v>NA</v>
      </c>
      <c r="AC133" s="14" t="str">
        <f t="shared" si="181"/>
        <v>NA</v>
      </c>
      <c r="AD133" s="14" t="str">
        <f t="shared" si="182"/>
        <v>NA</v>
      </c>
      <c r="AE133" s="14" t="str">
        <f t="shared" si="183"/>
        <v>NA</v>
      </c>
      <c r="AF133" s="14" t="str">
        <f t="shared" si="184"/>
        <v>NA</v>
      </c>
      <c r="AG133" s="14" t="str">
        <f t="shared" si="185"/>
        <v>NA</v>
      </c>
      <c r="AH133" s="14" t="str">
        <f t="shared" si="186"/>
        <v>NA</v>
      </c>
      <c r="AI133" s="14" t="str">
        <f t="shared" si="187"/>
        <v>NA</v>
      </c>
      <c r="AJ133" s="14" t="str">
        <f t="shared" si="188"/>
        <v>NA</v>
      </c>
      <c r="AK133" s="14" t="str">
        <f t="shared" si="189"/>
        <v>NA</v>
      </c>
      <c r="AL133" s="14" t="str">
        <f t="shared" si="190"/>
        <v>NA</v>
      </c>
      <c r="AM133" s="14">
        <f t="shared" si="191"/>
        <v>0</v>
      </c>
      <c r="AN133" s="14" t="str">
        <f t="shared" si="192"/>
        <v>NA</v>
      </c>
      <c r="AO133" s="11" t="str">
        <f t="shared" si="193"/>
        <v>NA</v>
      </c>
      <c r="AQ133">
        <f t="shared" si="194"/>
        <v>0</v>
      </c>
      <c r="AR133">
        <f t="shared" si="195"/>
        <v>0</v>
      </c>
      <c r="AS133">
        <f t="shared" si="196"/>
        <v>0</v>
      </c>
      <c r="AT133">
        <f t="shared" si="197"/>
        <v>0</v>
      </c>
      <c r="AU133">
        <f t="shared" si="198"/>
        <v>0</v>
      </c>
      <c r="AV133">
        <f t="shared" si="199"/>
        <v>0</v>
      </c>
      <c r="AW133">
        <f t="shared" si="200"/>
        <v>0</v>
      </c>
      <c r="AX133">
        <f t="shared" si="201"/>
        <v>0</v>
      </c>
      <c r="AY133">
        <f t="shared" si="202"/>
        <v>0</v>
      </c>
      <c r="AZ133">
        <f t="shared" si="203"/>
        <v>0</v>
      </c>
      <c r="BA133">
        <f t="shared" si="204"/>
        <v>0</v>
      </c>
      <c r="BB133">
        <f t="shared" si="205"/>
        <v>0</v>
      </c>
      <c r="BC133">
        <f t="shared" si="206"/>
        <v>0</v>
      </c>
      <c r="BE133">
        <f t="shared" si="207"/>
        <v>0</v>
      </c>
      <c r="BF133">
        <f t="shared" si="208"/>
        <v>0</v>
      </c>
      <c r="BG133">
        <f t="shared" si="209"/>
        <v>0</v>
      </c>
      <c r="BH133">
        <f t="shared" si="210"/>
        <v>0</v>
      </c>
      <c r="BI133">
        <f t="shared" si="211"/>
        <v>0</v>
      </c>
      <c r="BJ133">
        <f t="shared" si="212"/>
        <v>0</v>
      </c>
      <c r="BK133">
        <f t="shared" si="213"/>
        <v>0</v>
      </c>
      <c r="BL133">
        <f t="shared" si="214"/>
        <v>0</v>
      </c>
      <c r="BM133">
        <f t="shared" si="215"/>
        <v>0</v>
      </c>
      <c r="BN133">
        <f t="shared" si="216"/>
        <v>0</v>
      </c>
      <c r="BO133">
        <f t="shared" si="217"/>
        <v>0</v>
      </c>
      <c r="BP133">
        <f t="shared" si="218"/>
        <v>0</v>
      </c>
      <c r="BQ133">
        <f t="shared" si="219"/>
        <v>0</v>
      </c>
      <c r="BR133" t="str">
        <f t="shared" si="220"/>
        <v>NA</v>
      </c>
    </row>
    <row r="134" spans="16:70" x14ac:dyDescent="0.15">
      <c r="P134">
        <f t="shared" si="178"/>
        <v>0</v>
      </c>
      <c r="W134" s="39">
        <v>12</v>
      </c>
      <c r="X134" s="39">
        <v>4</v>
      </c>
      <c r="Y134" s="15">
        <v>0</v>
      </c>
      <c r="AA134" s="14" t="str">
        <f t="shared" si="179"/>
        <v>NA</v>
      </c>
      <c r="AB134" s="14" t="str">
        <f t="shared" si="180"/>
        <v>NA</v>
      </c>
      <c r="AC134" s="14" t="str">
        <f t="shared" si="181"/>
        <v>NA</v>
      </c>
      <c r="AD134" s="14" t="str">
        <f t="shared" si="182"/>
        <v>NA</v>
      </c>
      <c r="AE134" s="14" t="str">
        <f t="shared" si="183"/>
        <v>NA</v>
      </c>
      <c r="AF134" s="14" t="str">
        <f t="shared" si="184"/>
        <v>NA</v>
      </c>
      <c r="AG134" s="14" t="str">
        <f t="shared" si="185"/>
        <v>NA</v>
      </c>
      <c r="AH134" s="14" t="str">
        <f t="shared" si="186"/>
        <v>NA</v>
      </c>
      <c r="AI134" s="14" t="str">
        <f t="shared" si="187"/>
        <v>NA</v>
      </c>
      <c r="AJ134" s="14" t="str">
        <f t="shared" si="188"/>
        <v>NA</v>
      </c>
      <c r="AK134" s="14" t="str">
        <f t="shared" si="189"/>
        <v>NA</v>
      </c>
      <c r="AL134" s="14" t="str">
        <f t="shared" si="190"/>
        <v>NA</v>
      </c>
      <c r="AM134" s="14">
        <f t="shared" si="191"/>
        <v>0</v>
      </c>
      <c r="AN134" s="14" t="str">
        <f t="shared" si="192"/>
        <v>NA</v>
      </c>
      <c r="AO134" s="11" t="str">
        <f t="shared" si="193"/>
        <v>NA</v>
      </c>
      <c r="AQ134">
        <f t="shared" si="194"/>
        <v>0</v>
      </c>
      <c r="AR134">
        <f t="shared" si="195"/>
        <v>0</v>
      </c>
      <c r="AS134">
        <f t="shared" si="196"/>
        <v>0</v>
      </c>
      <c r="AT134">
        <f t="shared" si="197"/>
        <v>0</v>
      </c>
      <c r="AU134">
        <f t="shared" si="198"/>
        <v>0</v>
      </c>
      <c r="AV134">
        <f t="shared" si="199"/>
        <v>0</v>
      </c>
      <c r="AW134">
        <f t="shared" si="200"/>
        <v>0</v>
      </c>
      <c r="AX134">
        <f t="shared" si="201"/>
        <v>0</v>
      </c>
      <c r="AY134">
        <f t="shared" si="202"/>
        <v>0</v>
      </c>
      <c r="AZ134">
        <f t="shared" si="203"/>
        <v>0</v>
      </c>
      <c r="BA134">
        <f t="shared" si="204"/>
        <v>0</v>
      </c>
      <c r="BB134">
        <f t="shared" si="205"/>
        <v>0</v>
      </c>
      <c r="BC134">
        <f t="shared" si="206"/>
        <v>0</v>
      </c>
      <c r="BE134">
        <f t="shared" si="207"/>
        <v>0</v>
      </c>
      <c r="BF134">
        <f t="shared" si="208"/>
        <v>0</v>
      </c>
      <c r="BG134">
        <f t="shared" si="209"/>
        <v>0</v>
      </c>
      <c r="BH134">
        <f t="shared" si="210"/>
        <v>0</v>
      </c>
      <c r="BI134">
        <f t="shared" si="211"/>
        <v>0</v>
      </c>
      <c r="BJ134">
        <f t="shared" si="212"/>
        <v>0</v>
      </c>
      <c r="BK134">
        <f t="shared" si="213"/>
        <v>0</v>
      </c>
      <c r="BL134">
        <f t="shared" si="214"/>
        <v>0</v>
      </c>
      <c r="BM134">
        <f t="shared" si="215"/>
        <v>0</v>
      </c>
      <c r="BN134">
        <f t="shared" si="216"/>
        <v>0</v>
      </c>
      <c r="BO134">
        <f t="shared" si="217"/>
        <v>0</v>
      </c>
      <c r="BP134">
        <f t="shared" si="218"/>
        <v>0</v>
      </c>
      <c r="BQ134">
        <f t="shared" si="219"/>
        <v>0</v>
      </c>
      <c r="BR134" t="str">
        <f t="shared" si="220"/>
        <v>NA</v>
      </c>
    </row>
    <row r="135" spans="16:70" x14ac:dyDescent="0.15">
      <c r="P135">
        <f t="shared" ref="P135:P142" si="221">SUM(E135:O135)</f>
        <v>0</v>
      </c>
      <c r="W135" s="39">
        <v>12</v>
      </c>
      <c r="X135" s="39">
        <v>4</v>
      </c>
      <c r="Y135" s="15">
        <v>0</v>
      </c>
      <c r="AA135" s="14" t="str">
        <f t="shared" ref="AA135:AA142" si="222">IFERROR(BE135*$BR135,"NA")</f>
        <v>NA</v>
      </c>
      <c r="AB135" s="14" t="str">
        <f t="shared" ref="AB135:AB142" si="223">IFERROR(BF135*$BR135,"NA")</f>
        <v>NA</v>
      </c>
      <c r="AC135" s="14" t="str">
        <f t="shared" ref="AC135:AC142" si="224">IFERROR(BG135*$BR135,"NA")</f>
        <v>NA</v>
      </c>
      <c r="AD135" s="14" t="str">
        <f t="shared" ref="AD135:AD142" si="225">IFERROR(BH135*$BR135,"NA")</f>
        <v>NA</v>
      </c>
      <c r="AE135" s="14" t="str">
        <f t="shared" ref="AE135:AE142" si="226">IFERROR(IF(OR($Y135="spinel", $Y135="Spinel", $Y135="SPINEL"),((BI135+BJ135)*BR135-AF135),BJ135*$BR135),"NA")</f>
        <v>NA</v>
      </c>
      <c r="AF135" s="14" t="str">
        <f t="shared" ref="AF135:AF142" si="227">IFERROR(IF(OR($Y135="spinel", $Y135="Spinel", $Y135="SPINEL"),(1-AG135-AH135-AI135-AJ135),BI135*$BR135),"NA")</f>
        <v>NA</v>
      </c>
      <c r="AG135" s="14" t="str">
        <f t="shared" ref="AG135:AG142" si="228">IFERROR(BK135*$BR135,"NA")</f>
        <v>NA</v>
      </c>
      <c r="AH135" s="14" t="str">
        <f t="shared" ref="AH135:AH142" si="229">IFERROR(BL135*$BR135,"NA")</f>
        <v>NA</v>
      </c>
      <c r="AI135" s="14" t="str">
        <f t="shared" ref="AI135:AI142" si="230">IFERROR(BM135*$BR135,"NA")</f>
        <v>NA</v>
      </c>
      <c r="AJ135" s="14" t="str">
        <f t="shared" ref="AJ135:AJ142" si="231">IFERROR(BN135*$BR135,"NA")</f>
        <v>NA</v>
      </c>
      <c r="AK135" s="14" t="str">
        <f t="shared" ref="AK135:AK142" si="232">IFERROR(BO135*$BR135,"NA")</f>
        <v>NA</v>
      </c>
      <c r="AL135" s="14" t="str">
        <f t="shared" ref="AL135:AL142" si="233">IFERROR(BP135*$BR135,"NA")</f>
        <v>NA</v>
      </c>
      <c r="AM135" s="14">
        <f t="shared" ref="AM135:AM142" si="234">IFERROR(SUM(AA135:AL135),"NA")</f>
        <v>0</v>
      </c>
      <c r="AN135" s="14" t="str">
        <f t="shared" ref="AN135:AN142" si="235">IFERROR(AG135/(AG135+AF135),"NA")</f>
        <v>NA</v>
      </c>
      <c r="AO135" s="11" t="str">
        <f t="shared" ref="AO135:AO142" si="236">IFERROR(AE135/(AE135+AF135),"NA")</f>
        <v>NA</v>
      </c>
      <c r="AQ135">
        <f t="shared" ref="AQ135:AQ142" si="237">E135</f>
        <v>0</v>
      </c>
      <c r="AR135">
        <f t="shared" ref="AR135:AR142" si="238">F135</f>
        <v>0</v>
      </c>
      <c r="AS135">
        <f t="shared" ref="AS135:AS142" si="239">G135</f>
        <v>0</v>
      </c>
      <c r="AT135">
        <f t="shared" ref="AT135:AT142" si="240">H135</f>
        <v>0</v>
      </c>
      <c r="AU135">
        <f t="shared" ref="AU135:AU142" si="241">BJ135*AU$1/2</f>
        <v>0</v>
      </c>
      <c r="AV135">
        <f t="shared" ref="AV135:AV142" si="242">BI135*AV$1</f>
        <v>0</v>
      </c>
      <c r="AW135">
        <f t="shared" ref="AW135:AW142" si="243">J135</f>
        <v>0</v>
      </c>
      <c r="AX135">
        <f t="shared" ref="AX135:AX142" si="244">K135</f>
        <v>0</v>
      </c>
      <c r="AY135">
        <f t="shared" ref="AY135:AY142" si="245">L135</f>
        <v>0</v>
      </c>
      <c r="AZ135">
        <f t="shared" ref="AZ135:AZ142" si="246">M135</f>
        <v>0</v>
      </c>
      <c r="BA135">
        <f t="shared" ref="BA135:BA142" si="247">N135</f>
        <v>0</v>
      </c>
      <c r="BB135">
        <f t="shared" ref="BB135:BB142" si="248">O135</f>
        <v>0</v>
      </c>
      <c r="BC135">
        <f t="shared" ref="BC135:BC142" si="249">SUM(AQ135:BB135)</f>
        <v>0</v>
      </c>
      <c r="BE135">
        <f t="shared" ref="BE135:BE142" si="250">E135/AQ$1</f>
        <v>0</v>
      </c>
      <c r="BF135">
        <f t="shared" ref="BF135:BF142" si="251">F135/AR$1</f>
        <v>0</v>
      </c>
      <c r="BG135">
        <f t="shared" ref="BG135:BG142" si="252">G135/AS$1*2</f>
        <v>0</v>
      </c>
      <c r="BH135">
        <f t="shared" ref="BH135:BH142" si="253">H135/AT$1*2</f>
        <v>0</v>
      </c>
      <c r="BI135">
        <f t="shared" ref="BI135:BI142" si="254">IF(OR($Y135="spinel", $Y135="Spinel", $Y135="SPINEL"),I135/AV$1,I135/AV$1*(1-$Y135))</f>
        <v>0</v>
      </c>
      <c r="BJ135">
        <f t="shared" ref="BJ135:BJ142" si="255">IF(OR($Y135="spinel", $Y135="Spinel", $Y135="SPINEL"),0,I135/AV$1*$Y135)</f>
        <v>0</v>
      </c>
      <c r="BK135">
        <f t="shared" ref="BK135:BK142" si="256">J135/AW$1</f>
        <v>0</v>
      </c>
      <c r="BL135">
        <f t="shared" ref="BL135:BL142" si="257">K135/AX$1</f>
        <v>0</v>
      </c>
      <c r="BM135">
        <f t="shared" ref="BM135:BM142" si="258">L135/AY$1</f>
        <v>0</v>
      </c>
      <c r="BN135">
        <f t="shared" ref="BN135:BN142" si="259">M135/AZ$1</f>
        <v>0</v>
      </c>
      <c r="BO135">
        <f t="shared" ref="BO135:BO142" si="260">N135/BA$1*2</f>
        <v>0</v>
      </c>
      <c r="BP135">
        <f t="shared" ref="BP135:BP142" si="261">O135/BB$1*2</f>
        <v>0</v>
      </c>
      <c r="BQ135">
        <f t="shared" ref="BQ135:BQ142" si="262">SUM(BE135:BP135)</f>
        <v>0</v>
      </c>
      <c r="BR135" t="str">
        <f t="shared" ref="BR135:BR142" si="263">IFERROR(IF(OR($V135="Total",$V135="total", $V135="TOTAL"),$X135/$BQ135,W135/(BE135*4+BF135*4+BG135*3+BH135*3+BI135*2+BJ135*3+BK135*2+BL135*2+BM135*2+BN135*2+BO135+BP135)),"NA")</f>
        <v>NA</v>
      </c>
    </row>
    <row r="136" spans="16:70" x14ac:dyDescent="0.15">
      <c r="P136">
        <f t="shared" si="221"/>
        <v>0</v>
      </c>
      <c r="W136" s="39">
        <v>12</v>
      </c>
      <c r="X136" s="39">
        <v>4</v>
      </c>
      <c r="Y136" s="15">
        <v>0</v>
      </c>
      <c r="AA136" s="14" t="str">
        <f t="shared" si="222"/>
        <v>NA</v>
      </c>
      <c r="AB136" s="14" t="str">
        <f t="shared" si="223"/>
        <v>NA</v>
      </c>
      <c r="AC136" s="14" t="str">
        <f t="shared" si="224"/>
        <v>NA</v>
      </c>
      <c r="AD136" s="14" t="str">
        <f t="shared" si="225"/>
        <v>NA</v>
      </c>
      <c r="AE136" s="14" t="str">
        <f t="shared" si="226"/>
        <v>NA</v>
      </c>
      <c r="AF136" s="14" t="str">
        <f t="shared" si="227"/>
        <v>NA</v>
      </c>
      <c r="AG136" s="14" t="str">
        <f t="shared" si="228"/>
        <v>NA</v>
      </c>
      <c r="AH136" s="14" t="str">
        <f t="shared" si="229"/>
        <v>NA</v>
      </c>
      <c r="AI136" s="14" t="str">
        <f t="shared" si="230"/>
        <v>NA</v>
      </c>
      <c r="AJ136" s="14" t="str">
        <f t="shared" si="231"/>
        <v>NA</v>
      </c>
      <c r="AK136" s="14" t="str">
        <f t="shared" si="232"/>
        <v>NA</v>
      </c>
      <c r="AL136" s="14" t="str">
        <f t="shared" si="233"/>
        <v>NA</v>
      </c>
      <c r="AM136" s="14">
        <f t="shared" si="234"/>
        <v>0</v>
      </c>
      <c r="AN136" s="14" t="str">
        <f t="shared" si="235"/>
        <v>NA</v>
      </c>
      <c r="AO136" s="11" t="str">
        <f t="shared" si="236"/>
        <v>NA</v>
      </c>
      <c r="AQ136">
        <f t="shared" si="237"/>
        <v>0</v>
      </c>
      <c r="AR136">
        <f t="shared" si="238"/>
        <v>0</v>
      </c>
      <c r="AS136">
        <f t="shared" si="239"/>
        <v>0</v>
      </c>
      <c r="AT136">
        <f t="shared" si="240"/>
        <v>0</v>
      </c>
      <c r="AU136">
        <f t="shared" si="241"/>
        <v>0</v>
      </c>
      <c r="AV136">
        <f t="shared" si="242"/>
        <v>0</v>
      </c>
      <c r="AW136">
        <f t="shared" si="243"/>
        <v>0</v>
      </c>
      <c r="AX136">
        <f t="shared" si="244"/>
        <v>0</v>
      </c>
      <c r="AY136">
        <f t="shared" si="245"/>
        <v>0</v>
      </c>
      <c r="AZ136">
        <f t="shared" si="246"/>
        <v>0</v>
      </c>
      <c r="BA136">
        <f t="shared" si="247"/>
        <v>0</v>
      </c>
      <c r="BB136">
        <f t="shared" si="248"/>
        <v>0</v>
      </c>
      <c r="BC136">
        <f t="shared" si="249"/>
        <v>0</v>
      </c>
      <c r="BE136">
        <f t="shared" si="250"/>
        <v>0</v>
      </c>
      <c r="BF136">
        <f t="shared" si="251"/>
        <v>0</v>
      </c>
      <c r="BG136">
        <f t="shared" si="252"/>
        <v>0</v>
      </c>
      <c r="BH136">
        <f t="shared" si="253"/>
        <v>0</v>
      </c>
      <c r="BI136">
        <f t="shared" si="254"/>
        <v>0</v>
      </c>
      <c r="BJ136">
        <f t="shared" si="255"/>
        <v>0</v>
      </c>
      <c r="BK136">
        <f t="shared" si="256"/>
        <v>0</v>
      </c>
      <c r="BL136">
        <f t="shared" si="257"/>
        <v>0</v>
      </c>
      <c r="BM136">
        <f t="shared" si="258"/>
        <v>0</v>
      </c>
      <c r="BN136">
        <f t="shared" si="259"/>
        <v>0</v>
      </c>
      <c r="BO136">
        <f t="shared" si="260"/>
        <v>0</v>
      </c>
      <c r="BP136">
        <f t="shared" si="261"/>
        <v>0</v>
      </c>
      <c r="BQ136">
        <f t="shared" si="262"/>
        <v>0</v>
      </c>
      <c r="BR136" t="str">
        <f t="shared" si="263"/>
        <v>NA</v>
      </c>
    </row>
    <row r="137" spans="16:70" x14ac:dyDescent="0.15">
      <c r="P137">
        <f t="shared" si="221"/>
        <v>0</v>
      </c>
      <c r="W137" s="39">
        <v>12</v>
      </c>
      <c r="X137" s="39">
        <v>4</v>
      </c>
      <c r="Y137" s="15">
        <v>0</v>
      </c>
      <c r="AA137" s="14" t="str">
        <f t="shared" si="222"/>
        <v>NA</v>
      </c>
      <c r="AB137" s="14" t="str">
        <f t="shared" si="223"/>
        <v>NA</v>
      </c>
      <c r="AC137" s="14" t="str">
        <f t="shared" si="224"/>
        <v>NA</v>
      </c>
      <c r="AD137" s="14" t="str">
        <f t="shared" si="225"/>
        <v>NA</v>
      </c>
      <c r="AE137" s="14" t="str">
        <f t="shared" si="226"/>
        <v>NA</v>
      </c>
      <c r="AF137" s="14" t="str">
        <f t="shared" si="227"/>
        <v>NA</v>
      </c>
      <c r="AG137" s="14" t="str">
        <f t="shared" si="228"/>
        <v>NA</v>
      </c>
      <c r="AH137" s="14" t="str">
        <f t="shared" si="229"/>
        <v>NA</v>
      </c>
      <c r="AI137" s="14" t="str">
        <f t="shared" si="230"/>
        <v>NA</v>
      </c>
      <c r="AJ137" s="14" t="str">
        <f t="shared" si="231"/>
        <v>NA</v>
      </c>
      <c r="AK137" s="14" t="str">
        <f t="shared" si="232"/>
        <v>NA</v>
      </c>
      <c r="AL137" s="14" t="str">
        <f t="shared" si="233"/>
        <v>NA</v>
      </c>
      <c r="AM137" s="14">
        <f t="shared" si="234"/>
        <v>0</v>
      </c>
      <c r="AN137" s="14" t="str">
        <f t="shared" si="235"/>
        <v>NA</v>
      </c>
      <c r="AO137" s="11" t="str">
        <f t="shared" si="236"/>
        <v>NA</v>
      </c>
      <c r="AQ137">
        <f t="shared" si="237"/>
        <v>0</v>
      </c>
      <c r="AR137">
        <f t="shared" si="238"/>
        <v>0</v>
      </c>
      <c r="AS137">
        <f t="shared" si="239"/>
        <v>0</v>
      </c>
      <c r="AT137">
        <f t="shared" si="240"/>
        <v>0</v>
      </c>
      <c r="AU137">
        <f t="shared" si="241"/>
        <v>0</v>
      </c>
      <c r="AV137">
        <f t="shared" si="242"/>
        <v>0</v>
      </c>
      <c r="AW137">
        <f t="shared" si="243"/>
        <v>0</v>
      </c>
      <c r="AX137">
        <f t="shared" si="244"/>
        <v>0</v>
      </c>
      <c r="AY137">
        <f t="shared" si="245"/>
        <v>0</v>
      </c>
      <c r="AZ137">
        <f t="shared" si="246"/>
        <v>0</v>
      </c>
      <c r="BA137">
        <f t="shared" si="247"/>
        <v>0</v>
      </c>
      <c r="BB137">
        <f t="shared" si="248"/>
        <v>0</v>
      </c>
      <c r="BC137">
        <f t="shared" si="249"/>
        <v>0</v>
      </c>
      <c r="BE137">
        <f t="shared" si="250"/>
        <v>0</v>
      </c>
      <c r="BF137">
        <f t="shared" si="251"/>
        <v>0</v>
      </c>
      <c r="BG137">
        <f t="shared" si="252"/>
        <v>0</v>
      </c>
      <c r="BH137">
        <f t="shared" si="253"/>
        <v>0</v>
      </c>
      <c r="BI137">
        <f t="shared" si="254"/>
        <v>0</v>
      </c>
      <c r="BJ137">
        <f t="shared" si="255"/>
        <v>0</v>
      </c>
      <c r="BK137">
        <f t="shared" si="256"/>
        <v>0</v>
      </c>
      <c r="BL137">
        <f t="shared" si="257"/>
        <v>0</v>
      </c>
      <c r="BM137">
        <f t="shared" si="258"/>
        <v>0</v>
      </c>
      <c r="BN137">
        <f t="shared" si="259"/>
        <v>0</v>
      </c>
      <c r="BO137">
        <f t="shared" si="260"/>
        <v>0</v>
      </c>
      <c r="BP137">
        <f t="shared" si="261"/>
        <v>0</v>
      </c>
      <c r="BQ137">
        <f t="shared" si="262"/>
        <v>0</v>
      </c>
      <c r="BR137" t="str">
        <f t="shared" si="263"/>
        <v>NA</v>
      </c>
    </row>
    <row r="138" spans="16:70" x14ac:dyDescent="0.15">
      <c r="P138">
        <f t="shared" si="221"/>
        <v>0</v>
      </c>
      <c r="W138" s="39">
        <v>12</v>
      </c>
      <c r="X138" s="39">
        <v>4</v>
      </c>
      <c r="Y138" s="15">
        <v>0</v>
      </c>
      <c r="AA138" s="14" t="str">
        <f t="shared" si="222"/>
        <v>NA</v>
      </c>
      <c r="AB138" s="14" t="str">
        <f t="shared" si="223"/>
        <v>NA</v>
      </c>
      <c r="AC138" s="14" t="str">
        <f t="shared" si="224"/>
        <v>NA</v>
      </c>
      <c r="AD138" s="14" t="str">
        <f t="shared" si="225"/>
        <v>NA</v>
      </c>
      <c r="AE138" s="14" t="str">
        <f t="shared" si="226"/>
        <v>NA</v>
      </c>
      <c r="AF138" s="14" t="str">
        <f t="shared" si="227"/>
        <v>NA</v>
      </c>
      <c r="AG138" s="14" t="str">
        <f t="shared" si="228"/>
        <v>NA</v>
      </c>
      <c r="AH138" s="14" t="str">
        <f t="shared" si="229"/>
        <v>NA</v>
      </c>
      <c r="AI138" s="14" t="str">
        <f t="shared" si="230"/>
        <v>NA</v>
      </c>
      <c r="AJ138" s="14" t="str">
        <f t="shared" si="231"/>
        <v>NA</v>
      </c>
      <c r="AK138" s="14" t="str">
        <f t="shared" si="232"/>
        <v>NA</v>
      </c>
      <c r="AL138" s="14" t="str">
        <f t="shared" si="233"/>
        <v>NA</v>
      </c>
      <c r="AM138" s="14">
        <f t="shared" si="234"/>
        <v>0</v>
      </c>
      <c r="AN138" s="14" t="str">
        <f t="shared" si="235"/>
        <v>NA</v>
      </c>
      <c r="AO138" s="11" t="str">
        <f t="shared" si="236"/>
        <v>NA</v>
      </c>
      <c r="AQ138">
        <f t="shared" si="237"/>
        <v>0</v>
      </c>
      <c r="AR138">
        <f t="shared" si="238"/>
        <v>0</v>
      </c>
      <c r="AS138">
        <f t="shared" si="239"/>
        <v>0</v>
      </c>
      <c r="AT138">
        <f t="shared" si="240"/>
        <v>0</v>
      </c>
      <c r="AU138">
        <f t="shared" si="241"/>
        <v>0</v>
      </c>
      <c r="AV138">
        <f t="shared" si="242"/>
        <v>0</v>
      </c>
      <c r="AW138">
        <f t="shared" si="243"/>
        <v>0</v>
      </c>
      <c r="AX138">
        <f t="shared" si="244"/>
        <v>0</v>
      </c>
      <c r="AY138">
        <f t="shared" si="245"/>
        <v>0</v>
      </c>
      <c r="AZ138">
        <f t="shared" si="246"/>
        <v>0</v>
      </c>
      <c r="BA138">
        <f t="shared" si="247"/>
        <v>0</v>
      </c>
      <c r="BB138">
        <f t="shared" si="248"/>
        <v>0</v>
      </c>
      <c r="BC138">
        <f t="shared" si="249"/>
        <v>0</v>
      </c>
      <c r="BE138">
        <f t="shared" si="250"/>
        <v>0</v>
      </c>
      <c r="BF138">
        <f t="shared" si="251"/>
        <v>0</v>
      </c>
      <c r="BG138">
        <f t="shared" si="252"/>
        <v>0</v>
      </c>
      <c r="BH138">
        <f t="shared" si="253"/>
        <v>0</v>
      </c>
      <c r="BI138">
        <f t="shared" si="254"/>
        <v>0</v>
      </c>
      <c r="BJ138">
        <f t="shared" si="255"/>
        <v>0</v>
      </c>
      <c r="BK138">
        <f t="shared" si="256"/>
        <v>0</v>
      </c>
      <c r="BL138">
        <f t="shared" si="257"/>
        <v>0</v>
      </c>
      <c r="BM138">
        <f t="shared" si="258"/>
        <v>0</v>
      </c>
      <c r="BN138">
        <f t="shared" si="259"/>
        <v>0</v>
      </c>
      <c r="BO138">
        <f t="shared" si="260"/>
        <v>0</v>
      </c>
      <c r="BP138">
        <f t="shared" si="261"/>
        <v>0</v>
      </c>
      <c r="BQ138">
        <f t="shared" si="262"/>
        <v>0</v>
      </c>
      <c r="BR138" t="str">
        <f t="shared" si="263"/>
        <v>NA</v>
      </c>
    </row>
    <row r="139" spans="16:70" x14ac:dyDescent="0.15">
      <c r="P139">
        <f t="shared" si="221"/>
        <v>0</v>
      </c>
      <c r="W139" s="39">
        <v>12</v>
      </c>
      <c r="X139" s="39">
        <v>4</v>
      </c>
      <c r="Y139" s="15">
        <v>0</v>
      </c>
      <c r="AA139" s="14" t="str">
        <f t="shared" si="222"/>
        <v>NA</v>
      </c>
      <c r="AB139" s="14" t="str">
        <f t="shared" si="223"/>
        <v>NA</v>
      </c>
      <c r="AC139" s="14" t="str">
        <f t="shared" si="224"/>
        <v>NA</v>
      </c>
      <c r="AD139" s="14" t="str">
        <f t="shared" si="225"/>
        <v>NA</v>
      </c>
      <c r="AE139" s="14" t="str">
        <f t="shared" si="226"/>
        <v>NA</v>
      </c>
      <c r="AF139" s="14" t="str">
        <f t="shared" si="227"/>
        <v>NA</v>
      </c>
      <c r="AG139" s="14" t="str">
        <f t="shared" si="228"/>
        <v>NA</v>
      </c>
      <c r="AH139" s="14" t="str">
        <f t="shared" si="229"/>
        <v>NA</v>
      </c>
      <c r="AI139" s="14" t="str">
        <f t="shared" si="230"/>
        <v>NA</v>
      </c>
      <c r="AJ139" s="14" t="str">
        <f t="shared" si="231"/>
        <v>NA</v>
      </c>
      <c r="AK139" s="14" t="str">
        <f t="shared" si="232"/>
        <v>NA</v>
      </c>
      <c r="AL139" s="14" t="str">
        <f t="shared" si="233"/>
        <v>NA</v>
      </c>
      <c r="AM139" s="14">
        <f t="shared" si="234"/>
        <v>0</v>
      </c>
      <c r="AN139" s="14" t="str">
        <f t="shared" si="235"/>
        <v>NA</v>
      </c>
      <c r="AO139" s="11" t="str">
        <f t="shared" si="236"/>
        <v>NA</v>
      </c>
      <c r="AQ139">
        <f t="shared" si="237"/>
        <v>0</v>
      </c>
      <c r="AR139">
        <f t="shared" si="238"/>
        <v>0</v>
      </c>
      <c r="AS139">
        <f t="shared" si="239"/>
        <v>0</v>
      </c>
      <c r="AT139">
        <f t="shared" si="240"/>
        <v>0</v>
      </c>
      <c r="AU139">
        <f t="shared" si="241"/>
        <v>0</v>
      </c>
      <c r="AV139">
        <f t="shared" si="242"/>
        <v>0</v>
      </c>
      <c r="AW139">
        <f t="shared" si="243"/>
        <v>0</v>
      </c>
      <c r="AX139">
        <f t="shared" si="244"/>
        <v>0</v>
      </c>
      <c r="AY139">
        <f t="shared" si="245"/>
        <v>0</v>
      </c>
      <c r="AZ139">
        <f t="shared" si="246"/>
        <v>0</v>
      </c>
      <c r="BA139">
        <f t="shared" si="247"/>
        <v>0</v>
      </c>
      <c r="BB139">
        <f t="shared" si="248"/>
        <v>0</v>
      </c>
      <c r="BC139">
        <f t="shared" si="249"/>
        <v>0</v>
      </c>
      <c r="BE139">
        <f t="shared" si="250"/>
        <v>0</v>
      </c>
      <c r="BF139">
        <f t="shared" si="251"/>
        <v>0</v>
      </c>
      <c r="BG139">
        <f t="shared" si="252"/>
        <v>0</v>
      </c>
      <c r="BH139">
        <f t="shared" si="253"/>
        <v>0</v>
      </c>
      <c r="BI139">
        <f t="shared" si="254"/>
        <v>0</v>
      </c>
      <c r="BJ139">
        <f t="shared" si="255"/>
        <v>0</v>
      </c>
      <c r="BK139">
        <f t="shared" si="256"/>
        <v>0</v>
      </c>
      <c r="BL139">
        <f t="shared" si="257"/>
        <v>0</v>
      </c>
      <c r="BM139">
        <f t="shared" si="258"/>
        <v>0</v>
      </c>
      <c r="BN139">
        <f t="shared" si="259"/>
        <v>0</v>
      </c>
      <c r="BO139">
        <f t="shared" si="260"/>
        <v>0</v>
      </c>
      <c r="BP139">
        <f t="shared" si="261"/>
        <v>0</v>
      </c>
      <c r="BQ139">
        <f t="shared" si="262"/>
        <v>0</v>
      </c>
      <c r="BR139" t="str">
        <f t="shared" si="263"/>
        <v>NA</v>
      </c>
    </row>
    <row r="140" spans="16:70" x14ac:dyDescent="0.15">
      <c r="P140">
        <f t="shared" si="221"/>
        <v>0</v>
      </c>
      <c r="W140" s="39">
        <v>12</v>
      </c>
      <c r="X140" s="39">
        <v>4</v>
      </c>
      <c r="Y140" s="15">
        <v>0</v>
      </c>
      <c r="AA140" s="14" t="str">
        <f t="shared" si="222"/>
        <v>NA</v>
      </c>
      <c r="AB140" s="14" t="str">
        <f t="shared" si="223"/>
        <v>NA</v>
      </c>
      <c r="AC140" s="14" t="str">
        <f t="shared" si="224"/>
        <v>NA</v>
      </c>
      <c r="AD140" s="14" t="str">
        <f t="shared" si="225"/>
        <v>NA</v>
      </c>
      <c r="AE140" s="14" t="str">
        <f t="shared" si="226"/>
        <v>NA</v>
      </c>
      <c r="AF140" s="14" t="str">
        <f t="shared" si="227"/>
        <v>NA</v>
      </c>
      <c r="AG140" s="14" t="str">
        <f t="shared" si="228"/>
        <v>NA</v>
      </c>
      <c r="AH140" s="14" t="str">
        <f t="shared" si="229"/>
        <v>NA</v>
      </c>
      <c r="AI140" s="14" t="str">
        <f t="shared" si="230"/>
        <v>NA</v>
      </c>
      <c r="AJ140" s="14" t="str">
        <f t="shared" si="231"/>
        <v>NA</v>
      </c>
      <c r="AK140" s="14" t="str">
        <f t="shared" si="232"/>
        <v>NA</v>
      </c>
      <c r="AL140" s="14" t="str">
        <f t="shared" si="233"/>
        <v>NA</v>
      </c>
      <c r="AM140" s="14">
        <f t="shared" si="234"/>
        <v>0</v>
      </c>
      <c r="AN140" s="14" t="str">
        <f t="shared" si="235"/>
        <v>NA</v>
      </c>
      <c r="AO140" s="11" t="str">
        <f t="shared" si="236"/>
        <v>NA</v>
      </c>
      <c r="AQ140">
        <f t="shared" si="237"/>
        <v>0</v>
      </c>
      <c r="AR140">
        <f t="shared" si="238"/>
        <v>0</v>
      </c>
      <c r="AS140">
        <f t="shared" si="239"/>
        <v>0</v>
      </c>
      <c r="AT140">
        <f t="shared" si="240"/>
        <v>0</v>
      </c>
      <c r="AU140">
        <f t="shared" si="241"/>
        <v>0</v>
      </c>
      <c r="AV140">
        <f t="shared" si="242"/>
        <v>0</v>
      </c>
      <c r="AW140">
        <f t="shared" si="243"/>
        <v>0</v>
      </c>
      <c r="AX140">
        <f t="shared" si="244"/>
        <v>0</v>
      </c>
      <c r="AY140">
        <f t="shared" si="245"/>
        <v>0</v>
      </c>
      <c r="AZ140">
        <f t="shared" si="246"/>
        <v>0</v>
      </c>
      <c r="BA140">
        <f t="shared" si="247"/>
        <v>0</v>
      </c>
      <c r="BB140">
        <f t="shared" si="248"/>
        <v>0</v>
      </c>
      <c r="BC140">
        <f t="shared" si="249"/>
        <v>0</v>
      </c>
      <c r="BE140">
        <f t="shared" si="250"/>
        <v>0</v>
      </c>
      <c r="BF140">
        <f t="shared" si="251"/>
        <v>0</v>
      </c>
      <c r="BG140">
        <f t="shared" si="252"/>
        <v>0</v>
      </c>
      <c r="BH140">
        <f t="shared" si="253"/>
        <v>0</v>
      </c>
      <c r="BI140">
        <f t="shared" si="254"/>
        <v>0</v>
      </c>
      <c r="BJ140">
        <f t="shared" si="255"/>
        <v>0</v>
      </c>
      <c r="BK140">
        <f t="shared" si="256"/>
        <v>0</v>
      </c>
      <c r="BL140">
        <f t="shared" si="257"/>
        <v>0</v>
      </c>
      <c r="BM140">
        <f t="shared" si="258"/>
        <v>0</v>
      </c>
      <c r="BN140">
        <f t="shared" si="259"/>
        <v>0</v>
      </c>
      <c r="BO140">
        <f t="shared" si="260"/>
        <v>0</v>
      </c>
      <c r="BP140">
        <f t="shared" si="261"/>
        <v>0</v>
      </c>
      <c r="BQ140">
        <f t="shared" si="262"/>
        <v>0</v>
      </c>
      <c r="BR140" t="str">
        <f t="shared" si="263"/>
        <v>NA</v>
      </c>
    </row>
    <row r="141" spans="16:70" x14ac:dyDescent="0.15">
      <c r="P141">
        <f t="shared" si="221"/>
        <v>0</v>
      </c>
      <c r="W141" s="39">
        <v>12</v>
      </c>
      <c r="X141" s="39">
        <v>4</v>
      </c>
      <c r="Y141" s="15">
        <v>0</v>
      </c>
      <c r="AA141" s="14" t="str">
        <f t="shared" si="222"/>
        <v>NA</v>
      </c>
      <c r="AB141" s="14" t="str">
        <f t="shared" si="223"/>
        <v>NA</v>
      </c>
      <c r="AC141" s="14" t="str">
        <f t="shared" si="224"/>
        <v>NA</v>
      </c>
      <c r="AD141" s="14" t="str">
        <f t="shared" si="225"/>
        <v>NA</v>
      </c>
      <c r="AE141" s="14" t="str">
        <f t="shared" si="226"/>
        <v>NA</v>
      </c>
      <c r="AF141" s="14" t="str">
        <f t="shared" si="227"/>
        <v>NA</v>
      </c>
      <c r="AG141" s="14" t="str">
        <f t="shared" si="228"/>
        <v>NA</v>
      </c>
      <c r="AH141" s="14" t="str">
        <f t="shared" si="229"/>
        <v>NA</v>
      </c>
      <c r="AI141" s="14" t="str">
        <f t="shared" si="230"/>
        <v>NA</v>
      </c>
      <c r="AJ141" s="14" t="str">
        <f t="shared" si="231"/>
        <v>NA</v>
      </c>
      <c r="AK141" s="14" t="str">
        <f t="shared" si="232"/>
        <v>NA</v>
      </c>
      <c r="AL141" s="14" t="str">
        <f t="shared" si="233"/>
        <v>NA</v>
      </c>
      <c r="AM141" s="14">
        <f t="shared" si="234"/>
        <v>0</v>
      </c>
      <c r="AN141" s="14" t="str">
        <f t="shared" si="235"/>
        <v>NA</v>
      </c>
      <c r="AO141" s="11" t="str">
        <f t="shared" si="236"/>
        <v>NA</v>
      </c>
      <c r="AQ141">
        <f t="shared" si="237"/>
        <v>0</v>
      </c>
      <c r="AR141">
        <f t="shared" si="238"/>
        <v>0</v>
      </c>
      <c r="AS141">
        <f t="shared" si="239"/>
        <v>0</v>
      </c>
      <c r="AT141">
        <f t="shared" si="240"/>
        <v>0</v>
      </c>
      <c r="AU141">
        <f t="shared" si="241"/>
        <v>0</v>
      </c>
      <c r="AV141">
        <f t="shared" si="242"/>
        <v>0</v>
      </c>
      <c r="AW141">
        <f t="shared" si="243"/>
        <v>0</v>
      </c>
      <c r="AX141">
        <f t="shared" si="244"/>
        <v>0</v>
      </c>
      <c r="AY141">
        <f t="shared" si="245"/>
        <v>0</v>
      </c>
      <c r="AZ141">
        <f t="shared" si="246"/>
        <v>0</v>
      </c>
      <c r="BA141">
        <f t="shared" si="247"/>
        <v>0</v>
      </c>
      <c r="BB141">
        <f t="shared" si="248"/>
        <v>0</v>
      </c>
      <c r="BC141">
        <f t="shared" si="249"/>
        <v>0</v>
      </c>
      <c r="BE141">
        <f t="shared" si="250"/>
        <v>0</v>
      </c>
      <c r="BF141">
        <f t="shared" si="251"/>
        <v>0</v>
      </c>
      <c r="BG141">
        <f t="shared" si="252"/>
        <v>0</v>
      </c>
      <c r="BH141">
        <f t="shared" si="253"/>
        <v>0</v>
      </c>
      <c r="BI141">
        <f t="shared" si="254"/>
        <v>0</v>
      </c>
      <c r="BJ141">
        <f t="shared" si="255"/>
        <v>0</v>
      </c>
      <c r="BK141">
        <f t="shared" si="256"/>
        <v>0</v>
      </c>
      <c r="BL141">
        <f t="shared" si="257"/>
        <v>0</v>
      </c>
      <c r="BM141">
        <f t="shared" si="258"/>
        <v>0</v>
      </c>
      <c r="BN141">
        <f t="shared" si="259"/>
        <v>0</v>
      </c>
      <c r="BO141">
        <f t="shared" si="260"/>
        <v>0</v>
      </c>
      <c r="BP141">
        <f t="shared" si="261"/>
        <v>0</v>
      </c>
      <c r="BQ141">
        <f t="shared" si="262"/>
        <v>0</v>
      </c>
      <c r="BR141" t="str">
        <f t="shared" si="263"/>
        <v>NA</v>
      </c>
    </row>
    <row r="142" spans="16:70" x14ac:dyDescent="0.15">
      <c r="P142">
        <f t="shared" si="221"/>
        <v>0</v>
      </c>
      <c r="W142" s="39">
        <v>12</v>
      </c>
      <c r="X142" s="39">
        <v>4</v>
      </c>
      <c r="Y142" s="15">
        <v>0</v>
      </c>
      <c r="AA142" s="14" t="str">
        <f t="shared" si="222"/>
        <v>NA</v>
      </c>
      <c r="AB142" s="14" t="str">
        <f t="shared" si="223"/>
        <v>NA</v>
      </c>
      <c r="AC142" s="14" t="str">
        <f t="shared" si="224"/>
        <v>NA</v>
      </c>
      <c r="AD142" s="14" t="str">
        <f t="shared" si="225"/>
        <v>NA</v>
      </c>
      <c r="AE142" s="14" t="str">
        <f t="shared" si="226"/>
        <v>NA</v>
      </c>
      <c r="AF142" s="14" t="str">
        <f t="shared" si="227"/>
        <v>NA</v>
      </c>
      <c r="AG142" s="14" t="str">
        <f t="shared" si="228"/>
        <v>NA</v>
      </c>
      <c r="AH142" s="14" t="str">
        <f t="shared" si="229"/>
        <v>NA</v>
      </c>
      <c r="AI142" s="14" t="str">
        <f t="shared" si="230"/>
        <v>NA</v>
      </c>
      <c r="AJ142" s="14" t="str">
        <f t="shared" si="231"/>
        <v>NA</v>
      </c>
      <c r="AK142" s="14" t="str">
        <f t="shared" si="232"/>
        <v>NA</v>
      </c>
      <c r="AL142" s="14" t="str">
        <f t="shared" si="233"/>
        <v>NA</v>
      </c>
      <c r="AM142" s="14">
        <f t="shared" si="234"/>
        <v>0</v>
      </c>
      <c r="AN142" s="14" t="str">
        <f t="shared" si="235"/>
        <v>NA</v>
      </c>
      <c r="AO142" s="11" t="str">
        <f t="shared" si="236"/>
        <v>NA</v>
      </c>
      <c r="AQ142">
        <f t="shared" si="237"/>
        <v>0</v>
      </c>
      <c r="AR142">
        <f t="shared" si="238"/>
        <v>0</v>
      </c>
      <c r="AS142">
        <f t="shared" si="239"/>
        <v>0</v>
      </c>
      <c r="AT142">
        <f t="shared" si="240"/>
        <v>0</v>
      </c>
      <c r="AU142">
        <f t="shared" si="241"/>
        <v>0</v>
      </c>
      <c r="AV142">
        <f t="shared" si="242"/>
        <v>0</v>
      </c>
      <c r="AW142">
        <f t="shared" si="243"/>
        <v>0</v>
      </c>
      <c r="AX142">
        <f t="shared" si="244"/>
        <v>0</v>
      </c>
      <c r="AY142">
        <f t="shared" si="245"/>
        <v>0</v>
      </c>
      <c r="AZ142">
        <f t="shared" si="246"/>
        <v>0</v>
      </c>
      <c r="BA142">
        <f t="shared" si="247"/>
        <v>0</v>
      </c>
      <c r="BB142">
        <f t="shared" si="248"/>
        <v>0</v>
      </c>
      <c r="BC142">
        <f t="shared" si="249"/>
        <v>0</v>
      </c>
      <c r="BE142">
        <f t="shared" si="250"/>
        <v>0</v>
      </c>
      <c r="BF142">
        <f t="shared" si="251"/>
        <v>0</v>
      </c>
      <c r="BG142">
        <f t="shared" si="252"/>
        <v>0</v>
      </c>
      <c r="BH142">
        <f t="shared" si="253"/>
        <v>0</v>
      </c>
      <c r="BI142">
        <f t="shared" si="254"/>
        <v>0</v>
      </c>
      <c r="BJ142">
        <f t="shared" si="255"/>
        <v>0</v>
      </c>
      <c r="BK142">
        <f t="shared" si="256"/>
        <v>0</v>
      </c>
      <c r="BL142">
        <f t="shared" si="257"/>
        <v>0</v>
      </c>
      <c r="BM142">
        <f t="shared" si="258"/>
        <v>0</v>
      </c>
      <c r="BN142">
        <f t="shared" si="259"/>
        <v>0</v>
      </c>
      <c r="BO142">
        <f t="shared" si="260"/>
        <v>0</v>
      </c>
      <c r="BP142">
        <f t="shared" si="261"/>
        <v>0</v>
      </c>
      <c r="BQ142">
        <f t="shared" si="262"/>
        <v>0</v>
      </c>
      <c r="BR142" t="str">
        <f t="shared" si="263"/>
        <v>NA</v>
      </c>
    </row>
  </sheetData>
  <mergeCells count="3">
    <mergeCell ref="F2:O2"/>
    <mergeCell ref="W1:X1"/>
    <mergeCell ref="R2:T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3"/>
  <sheetViews>
    <sheetView tabSelected="1" zoomScaleNormal="100" workbookViewId="0">
      <selection activeCell="M24" sqref="M24"/>
    </sheetView>
  </sheetViews>
  <sheetFormatPr defaultRowHeight="13.5" x14ac:dyDescent="0.15"/>
  <cols>
    <col min="2" max="2" width="27.375" customWidth="1"/>
  </cols>
  <sheetData>
    <row r="1" spans="2:21" x14ac:dyDescent="0.15">
      <c r="B1" t="s">
        <v>66</v>
      </c>
      <c r="C1">
        <v>1.2885279999999999</v>
      </c>
      <c r="D1">
        <v>14.176225982219675</v>
      </c>
    </row>
    <row r="2" spans="2:21" x14ac:dyDescent="0.15">
      <c r="B2" t="s">
        <v>67</v>
      </c>
      <c r="C2">
        <v>1049.586</v>
      </c>
      <c r="D2" t="s">
        <v>74</v>
      </c>
    </row>
    <row r="3" spans="2:21" x14ac:dyDescent="0.15"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2:21" x14ac:dyDescent="0.15">
      <c r="D4" t="s">
        <v>193</v>
      </c>
      <c r="E4" t="s">
        <v>73</v>
      </c>
      <c r="F4" t="s">
        <v>62</v>
      </c>
      <c r="G4" t="s">
        <v>63</v>
      </c>
      <c r="H4" t="s">
        <v>64</v>
      </c>
      <c r="I4" t="s">
        <v>65</v>
      </c>
      <c r="L4" t="s">
        <v>68</v>
      </c>
      <c r="N4" t="s">
        <v>69</v>
      </c>
      <c r="P4" t="s">
        <v>70</v>
      </c>
      <c r="R4" t="s">
        <v>71</v>
      </c>
      <c r="T4" t="s">
        <v>72</v>
      </c>
    </row>
    <row r="5" spans="2:21" x14ac:dyDescent="0.15">
      <c r="B5" t="s">
        <v>102</v>
      </c>
      <c r="C5">
        <v>484</v>
      </c>
      <c r="D5" s="36">
        <f>(C5-C$5)*D$1</f>
        <v>0</v>
      </c>
      <c r="E5" s="36">
        <f t="shared" ref="E5:E51" si="0">D$60-D5</f>
        <v>779.69242902208214</v>
      </c>
      <c r="F5">
        <v>5.4464379772279064E-3</v>
      </c>
      <c r="G5">
        <v>0.22034348107735918</v>
      </c>
      <c r="H5">
        <v>1.5014362719936034E-2</v>
      </c>
      <c r="I5">
        <v>0.84701924210370738</v>
      </c>
      <c r="L5">
        <v>0</v>
      </c>
      <c r="M5">
        <v>1.1394395117715356E-2</v>
      </c>
      <c r="N5">
        <v>0</v>
      </c>
      <c r="O5">
        <v>0.22034348107735918</v>
      </c>
      <c r="P5">
        <v>0</v>
      </c>
      <c r="Q5">
        <v>0.24539177601557979</v>
      </c>
      <c r="R5">
        <v>0</v>
      </c>
      <c r="S5">
        <v>0.84701924210370738</v>
      </c>
      <c r="T5">
        <v>0</v>
      </c>
      <c r="U5">
        <v>0.8479630198590119</v>
      </c>
    </row>
    <row r="6" spans="2:21" x14ac:dyDescent="0.15">
      <c r="B6" t="s">
        <v>103</v>
      </c>
      <c r="C6">
        <v>485</v>
      </c>
      <c r="D6" s="36">
        <f>(C6-C$5)*D$1</f>
        <v>14.176225982219675</v>
      </c>
      <c r="E6" s="36">
        <f t="shared" si="0"/>
        <v>765.51620303986249</v>
      </c>
      <c r="F6">
        <v>5.7320021241926214E-3</v>
      </c>
      <c r="G6">
        <v>0.20855563625972354</v>
      </c>
      <c r="H6">
        <v>1.455554090744687E-2</v>
      </c>
      <c r="I6">
        <v>0.84971492189211606</v>
      </c>
      <c r="L6">
        <v>14.176225982219648</v>
      </c>
      <c r="M6">
        <v>9.8128998464013205E-3</v>
      </c>
      <c r="N6">
        <v>14.176225982219675</v>
      </c>
      <c r="O6">
        <v>0.20855563625972354</v>
      </c>
      <c r="P6">
        <v>14.176225982219648</v>
      </c>
      <c r="Q6">
        <v>0.2189465877795142</v>
      </c>
      <c r="R6">
        <v>14.176225982219675</v>
      </c>
      <c r="S6">
        <v>0.84971492189211606</v>
      </c>
      <c r="T6">
        <v>14.176225982219648</v>
      </c>
      <c r="U6">
        <v>0.85302528478556472</v>
      </c>
    </row>
    <row r="7" spans="2:21" x14ac:dyDescent="0.15">
      <c r="B7" t="s">
        <v>104</v>
      </c>
      <c r="C7">
        <v>486</v>
      </c>
      <c r="D7" s="36">
        <f>(C7-C$5)*D$1</f>
        <v>28.35245196443935</v>
      </c>
      <c r="E7" s="36">
        <f t="shared" si="0"/>
        <v>751.33997705764284</v>
      </c>
      <c r="F7">
        <v>4.9433832557736011E-3</v>
      </c>
      <c r="G7">
        <v>0.20238633825735694</v>
      </c>
      <c r="H7">
        <v>1.2093241188181418E-2</v>
      </c>
      <c r="I7">
        <v>0.85333758213381972</v>
      </c>
      <c r="L7">
        <v>28.35245196443941</v>
      </c>
      <c r="M7">
        <v>6.9006206656637235E-3</v>
      </c>
      <c r="N7">
        <v>28.35245196443935</v>
      </c>
      <c r="O7">
        <v>0.20238633825735694</v>
      </c>
      <c r="P7">
        <v>28.35245196443941</v>
      </c>
      <c r="Q7">
        <v>0.20086116014434763</v>
      </c>
      <c r="R7">
        <v>28.35245196443935</v>
      </c>
      <c r="S7">
        <v>0.85333758213381972</v>
      </c>
      <c r="T7">
        <v>28.35245196443941</v>
      </c>
      <c r="U7">
        <v>0.85978695308305686</v>
      </c>
    </row>
    <row r="8" spans="2:21" x14ac:dyDescent="0.15">
      <c r="B8" t="s">
        <v>105</v>
      </c>
      <c r="C8">
        <v>487</v>
      </c>
      <c r="D8" s="36">
        <f>(C8-C$5)*D$1</f>
        <v>42.528677946659023</v>
      </c>
      <c r="E8" s="36">
        <f t="shared" si="0"/>
        <v>737.16375107542308</v>
      </c>
      <c r="F8">
        <v>4.4384242600945603E-3</v>
      </c>
      <c r="G8">
        <v>0.19220292411719883</v>
      </c>
      <c r="H8">
        <v>1.125816140073173E-2</v>
      </c>
      <c r="I8">
        <v>0.85559271782017465</v>
      </c>
      <c r="L8">
        <v>42.528677946659059</v>
      </c>
      <c r="M8">
        <v>5.8921592189851791E-3</v>
      </c>
      <c r="N8">
        <v>42.528677946659023</v>
      </c>
      <c r="O8">
        <v>0.19220292411719883</v>
      </c>
      <c r="P8">
        <v>42.528677946659059</v>
      </c>
      <c r="Q8">
        <v>0.1950589967172803</v>
      </c>
      <c r="R8">
        <v>42.528677946659023</v>
      </c>
      <c r="S8">
        <v>0.85559271782017465</v>
      </c>
      <c r="T8">
        <v>42.528677946659059</v>
      </c>
      <c r="U8">
        <v>0.86237241465840386</v>
      </c>
    </row>
    <row r="9" spans="2:21" x14ac:dyDescent="0.15">
      <c r="B9" t="s">
        <v>106</v>
      </c>
      <c r="C9">
        <v>488</v>
      </c>
      <c r="D9" s="36">
        <f>(C9-C$5)*D$1</f>
        <v>56.7049039288787</v>
      </c>
      <c r="E9" s="36">
        <f t="shared" si="0"/>
        <v>722.98752509320343</v>
      </c>
      <c r="F9">
        <v>5.0721320422055698E-3</v>
      </c>
      <c r="G9">
        <v>0.19031923145615584</v>
      </c>
      <c r="H9">
        <v>1.2533864460642939E-2</v>
      </c>
      <c r="I9">
        <v>0.85791193744751626</v>
      </c>
      <c r="L9">
        <v>56.704903928878707</v>
      </c>
      <c r="M9">
        <v>6.0652252690915343E-3</v>
      </c>
      <c r="N9">
        <v>56.7049039288787</v>
      </c>
      <c r="O9">
        <v>0.19031923145615584</v>
      </c>
      <c r="P9">
        <v>85.057355893318118</v>
      </c>
      <c r="Q9">
        <v>0.18732316036467522</v>
      </c>
      <c r="R9">
        <v>56.7049039288787</v>
      </c>
      <c r="S9">
        <v>0.85791193744751626</v>
      </c>
      <c r="T9">
        <v>56.704903928878707</v>
      </c>
      <c r="U9">
        <v>0.86357885273845536</v>
      </c>
    </row>
    <row r="10" spans="2:21" x14ac:dyDescent="0.15">
      <c r="B10" t="s">
        <v>107</v>
      </c>
      <c r="C10">
        <v>489</v>
      </c>
      <c r="D10" s="36">
        <f>(C10-C$5)*D$1</f>
        <v>70.88112991109837</v>
      </c>
      <c r="E10" s="36">
        <f t="shared" si="0"/>
        <v>708.81129911098378</v>
      </c>
      <c r="F10">
        <v>3.4450589272584675E-3</v>
      </c>
      <c r="G10">
        <v>0.18108278727922753</v>
      </c>
      <c r="H10">
        <v>1.2657414233704176E-2</v>
      </c>
      <c r="I10">
        <v>0.8670745155977907</v>
      </c>
      <c r="L10">
        <v>70.881129911098355</v>
      </c>
      <c r="M10">
        <v>6.3193025813787626E-3</v>
      </c>
      <c r="N10">
        <v>70.88112991109837</v>
      </c>
      <c r="O10">
        <v>0.18108278727922753</v>
      </c>
      <c r="P10">
        <v>99.233581875537766</v>
      </c>
      <c r="Q10">
        <v>0.17675522878133065</v>
      </c>
      <c r="R10">
        <v>70.88112991109837</v>
      </c>
      <c r="S10">
        <v>0.8670745155977907</v>
      </c>
      <c r="T10">
        <v>70.881129911098355</v>
      </c>
      <c r="U10">
        <v>0.86542871880735839</v>
      </c>
    </row>
    <row r="11" spans="2:21" x14ac:dyDescent="0.15">
      <c r="B11" t="s">
        <v>108</v>
      </c>
      <c r="C11">
        <v>490</v>
      </c>
      <c r="D11" s="36">
        <f>(C11-C$5)*D$1</f>
        <v>85.057355893318046</v>
      </c>
      <c r="E11" s="36">
        <f t="shared" si="0"/>
        <v>694.63507312876413</v>
      </c>
      <c r="F11">
        <v>4.5324934529182813E-3</v>
      </c>
      <c r="G11">
        <v>0.17936721054694005</v>
      </c>
      <c r="H11">
        <v>1.3250822645735792E-2</v>
      </c>
      <c r="I11">
        <v>0.86507812677017282</v>
      </c>
      <c r="L11">
        <v>85.057355893318118</v>
      </c>
      <c r="M11">
        <v>5.7665126671261942E-3</v>
      </c>
      <c r="N11">
        <v>85.057355893318046</v>
      </c>
      <c r="O11">
        <v>0.17936721054694005</v>
      </c>
      <c r="P11">
        <v>113.40980785775741</v>
      </c>
      <c r="Q11">
        <v>0.17388642163611367</v>
      </c>
      <c r="R11">
        <v>85.057355893318046</v>
      </c>
      <c r="S11">
        <v>0.86507812677017282</v>
      </c>
      <c r="T11">
        <v>85.057355893318118</v>
      </c>
      <c r="U11">
        <v>0.86671894457708765</v>
      </c>
    </row>
    <row r="12" spans="2:21" x14ac:dyDescent="0.15">
      <c r="B12" t="s">
        <v>109</v>
      </c>
      <c r="C12">
        <v>491</v>
      </c>
      <c r="D12" s="36">
        <f>(C12-C$5)*D$1</f>
        <v>99.233581875537723</v>
      </c>
      <c r="E12" s="36">
        <f t="shared" si="0"/>
        <v>680.45884714654437</v>
      </c>
      <c r="F12">
        <v>2.2226009262853916E-3</v>
      </c>
      <c r="G12">
        <v>0.18346912324124456</v>
      </c>
      <c r="H12">
        <v>1.4678144842141649E-2</v>
      </c>
      <c r="I12">
        <v>0.86537951229729659</v>
      </c>
      <c r="L12">
        <v>99.233581875537766</v>
      </c>
      <c r="M12">
        <v>5.1284660688882501E-3</v>
      </c>
      <c r="N12">
        <v>99.233581875537723</v>
      </c>
      <c r="O12">
        <v>0.18346912324124456</v>
      </c>
      <c r="P12">
        <v>127.58603383997706</v>
      </c>
      <c r="Q12">
        <v>0.18324892180812305</v>
      </c>
      <c r="R12">
        <v>99.233581875537723</v>
      </c>
      <c r="S12">
        <v>0.86537951229729659</v>
      </c>
      <c r="T12">
        <v>99.233581875537766</v>
      </c>
      <c r="U12">
        <v>0.87051271562506982</v>
      </c>
    </row>
    <row r="13" spans="2:21" x14ac:dyDescent="0.15">
      <c r="B13" t="s">
        <v>110</v>
      </c>
      <c r="C13">
        <v>492</v>
      </c>
      <c r="D13" s="36">
        <f>(C13-C$5)*D$1</f>
        <v>113.4098078577574</v>
      </c>
      <c r="E13" s="36">
        <f t="shared" si="0"/>
        <v>666.28262116432472</v>
      </c>
      <c r="F13">
        <v>4.8025073420048933E-3</v>
      </c>
      <c r="G13">
        <v>0.18195191174729064</v>
      </c>
      <c r="H13">
        <v>1.5721536568580743E-2</v>
      </c>
      <c r="I13">
        <v>0.87191465094729514</v>
      </c>
      <c r="L13">
        <v>127.58603383997706</v>
      </c>
      <c r="M13">
        <v>4.407212576832545E-3</v>
      </c>
      <c r="N13">
        <v>113.4098078577574</v>
      </c>
      <c r="O13">
        <v>0.18195191174729064</v>
      </c>
      <c r="P13">
        <v>170.11471178663612</v>
      </c>
      <c r="Q13">
        <v>0.19079326075878783</v>
      </c>
      <c r="R13">
        <v>113.4098078577574</v>
      </c>
      <c r="S13">
        <v>0.87191465094729514</v>
      </c>
      <c r="T13">
        <v>113.40980785775741</v>
      </c>
      <c r="U13">
        <v>0.86896858836467195</v>
      </c>
    </row>
    <row r="14" spans="2:21" x14ac:dyDescent="0.15">
      <c r="B14" t="s">
        <v>111</v>
      </c>
      <c r="C14">
        <v>493</v>
      </c>
      <c r="D14" s="36">
        <f>(C14-C$5)*D$1</f>
        <v>127.58603383997708</v>
      </c>
      <c r="E14" s="36">
        <f t="shared" si="0"/>
        <v>652.10639518210508</v>
      </c>
      <c r="F14">
        <v>4.2294787782686744E-3</v>
      </c>
      <c r="G14">
        <v>0.17582311264489708</v>
      </c>
      <c r="H14">
        <v>1.5858320756601468E-2</v>
      </c>
      <c r="I14">
        <v>0.85749806370174431</v>
      </c>
      <c r="L14">
        <v>141.76225982219671</v>
      </c>
      <c r="M14">
        <v>5.7511042140719415E-3</v>
      </c>
      <c r="N14">
        <v>127.58603383997708</v>
      </c>
      <c r="O14">
        <v>0.17582311264489708</v>
      </c>
      <c r="P14">
        <v>184.29093776885577</v>
      </c>
      <c r="Q14">
        <v>0.18132172367028357</v>
      </c>
      <c r="R14">
        <v>141.76225982219674</v>
      </c>
      <c r="S14">
        <v>0.86779234150058515</v>
      </c>
      <c r="T14">
        <v>127.58603383997706</v>
      </c>
      <c r="U14">
        <v>0.8722378820302793</v>
      </c>
    </row>
    <row r="15" spans="2:21" x14ac:dyDescent="0.15">
      <c r="B15" t="s">
        <v>112</v>
      </c>
      <c r="C15">
        <v>494</v>
      </c>
      <c r="D15" s="36">
        <f>(C15-C$5)*D$1</f>
        <v>141.76225982219674</v>
      </c>
      <c r="E15" s="36">
        <f t="shared" si="0"/>
        <v>637.93016919988543</v>
      </c>
      <c r="F15">
        <v>3.2144393167273253E-3</v>
      </c>
      <c r="G15">
        <v>0.17603733302841323</v>
      </c>
      <c r="H15">
        <v>1.4119039176520843E-2</v>
      </c>
      <c r="I15">
        <v>0.86779234150058515</v>
      </c>
      <c r="L15">
        <v>155.93848580441647</v>
      </c>
      <c r="M15">
        <v>5.557960365341205E-3</v>
      </c>
      <c r="N15">
        <v>141.76225982219674</v>
      </c>
      <c r="O15">
        <v>0.17603733302841323</v>
      </c>
      <c r="P15">
        <v>198.46716375107542</v>
      </c>
      <c r="Q15">
        <v>0.17630745556388147</v>
      </c>
      <c r="R15">
        <v>155.93848580441642</v>
      </c>
      <c r="S15">
        <v>0.86509863710781787</v>
      </c>
      <c r="T15">
        <v>141.76225982219671</v>
      </c>
      <c r="U15">
        <v>0.87206095283356699</v>
      </c>
    </row>
    <row r="16" spans="2:21" x14ac:dyDescent="0.15">
      <c r="B16" t="s">
        <v>113</v>
      </c>
      <c r="C16">
        <v>495</v>
      </c>
      <c r="D16" s="36">
        <f>(C16-C$5)*D$1</f>
        <v>155.93848580441642</v>
      </c>
      <c r="E16" s="36">
        <f t="shared" si="0"/>
        <v>623.75394321766566</v>
      </c>
      <c r="F16">
        <v>5.8091080422804997E-3</v>
      </c>
      <c r="G16">
        <v>0.18278899862881218</v>
      </c>
      <c r="H16">
        <v>1.7099814295385589E-2</v>
      </c>
      <c r="I16">
        <v>0.86509863710781787</v>
      </c>
      <c r="L16">
        <v>170.11471178663612</v>
      </c>
      <c r="M16">
        <v>4.9511407578437059E-3</v>
      </c>
      <c r="N16">
        <v>170.11471178663609</v>
      </c>
      <c r="O16">
        <v>0.16329630090706024</v>
      </c>
      <c r="P16">
        <v>212.64338973329518</v>
      </c>
      <c r="Q16">
        <v>0.17020097174611604</v>
      </c>
      <c r="R16">
        <v>184.29093776885577</v>
      </c>
      <c r="S16">
        <v>0.87652036799217692</v>
      </c>
      <c r="T16">
        <v>155.93848580441647</v>
      </c>
      <c r="U16">
        <v>0.86966406408347585</v>
      </c>
    </row>
    <row r="17" spans="2:21" x14ac:dyDescent="0.15">
      <c r="B17" t="s">
        <v>114</v>
      </c>
      <c r="C17">
        <v>496</v>
      </c>
      <c r="D17" s="36">
        <f>(C17-C$5)*D$1</f>
        <v>170.11471178663609</v>
      </c>
      <c r="E17" s="36">
        <f t="shared" si="0"/>
        <v>609.57771723544602</v>
      </c>
      <c r="F17">
        <v>3.9642627967490353E-3</v>
      </c>
      <c r="G17">
        <v>0.16329630090706024</v>
      </c>
      <c r="H17">
        <v>1.302299389394369E-2</v>
      </c>
      <c r="I17">
        <v>0.88645255702088432</v>
      </c>
      <c r="L17">
        <v>184.29093776885577</v>
      </c>
      <c r="M17">
        <v>4.0882310147577032E-3</v>
      </c>
      <c r="N17">
        <v>184.29093776885577</v>
      </c>
      <c r="O17">
        <v>0.15974359212001679</v>
      </c>
      <c r="P17">
        <v>226.81961571551483</v>
      </c>
      <c r="Q17">
        <v>0.16873438973282287</v>
      </c>
      <c r="R17">
        <v>198.46716375107545</v>
      </c>
      <c r="S17">
        <v>0.87922106521520083</v>
      </c>
      <c r="T17">
        <v>198.46716375107542</v>
      </c>
      <c r="U17">
        <v>0.87210688235404288</v>
      </c>
    </row>
    <row r="18" spans="2:21" x14ac:dyDescent="0.15">
      <c r="B18" t="s">
        <v>115</v>
      </c>
      <c r="C18">
        <v>497</v>
      </c>
      <c r="D18" s="36">
        <f>(C18-C$5)*D$1</f>
        <v>184.29093776885577</v>
      </c>
      <c r="E18" s="36">
        <f t="shared" si="0"/>
        <v>595.40149125322637</v>
      </c>
      <c r="F18">
        <v>3.8849934867477365E-3</v>
      </c>
      <c r="G18">
        <v>0.15974359212001679</v>
      </c>
      <c r="H18">
        <v>1.0724762831885514E-2</v>
      </c>
      <c r="I18">
        <v>0.87652036799217692</v>
      </c>
      <c r="L18">
        <v>198.46716375107542</v>
      </c>
      <c r="M18">
        <v>4.6754333620922057E-3</v>
      </c>
      <c r="N18">
        <v>198.46716375107545</v>
      </c>
      <c r="O18">
        <v>0.16464791542760707</v>
      </c>
      <c r="P18">
        <v>240.99584169773448</v>
      </c>
      <c r="Q18">
        <v>0.17585547727797499</v>
      </c>
      <c r="R18">
        <v>212.64338973329512</v>
      </c>
      <c r="S18">
        <v>0.88389801226044729</v>
      </c>
      <c r="T18">
        <v>212.64338973329518</v>
      </c>
      <c r="U18">
        <v>0.8793325874370701</v>
      </c>
    </row>
    <row r="19" spans="2:21" x14ac:dyDescent="0.15">
      <c r="B19" t="s">
        <v>116</v>
      </c>
      <c r="C19">
        <v>498</v>
      </c>
      <c r="D19" s="36">
        <f>(C19-C$5)*D$1</f>
        <v>198.46716375107545</v>
      </c>
      <c r="E19" s="36">
        <f t="shared" si="0"/>
        <v>581.22526527100672</v>
      </c>
      <c r="F19">
        <v>3.4921778254384558E-3</v>
      </c>
      <c r="G19">
        <v>0.16464791542760707</v>
      </c>
      <c r="H19">
        <v>1.2495683366238028E-2</v>
      </c>
      <c r="I19">
        <v>0.87922106521520083</v>
      </c>
      <c r="L19">
        <v>212.64338973329518</v>
      </c>
      <c r="M19">
        <v>4.5843066991570983E-3</v>
      </c>
      <c r="N19">
        <v>255.17206767995415</v>
      </c>
      <c r="O19">
        <v>0.17023427626117874</v>
      </c>
      <c r="P19">
        <v>255.17206767995413</v>
      </c>
      <c r="Q19">
        <v>0.18254220740474922</v>
      </c>
      <c r="R19">
        <v>226.8196157155148</v>
      </c>
      <c r="S19">
        <v>0.88167687752127066</v>
      </c>
      <c r="T19">
        <v>226.81961571551483</v>
      </c>
      <c r="U19">
        <v>0.88104579006136274</v>
      </c>
    </row>
    <row r="20" spans="2:21" x14ac:dyDescent="0.15">
      <c r="B20" t="s">
        <v>117</v>
      </c>
      <c r="C20">
        <v>499</v>
      </c>
      <c r="D20" s="36">
        <f>(C20-C$5)*D$1</f>
        <v>212.64338973329512</v>
      </c>
      <c r="E20" s="36">
        <f t="shared" si="0"/>
        <v>567.04903928878707</v>
      </c>
      <c r="F20">
        <v>4.5315177301659343E-3</v>
      </c>
      <c r="G20">
        <v>0.18867164230194416</v>
      </c>
      <c r="H20">
        <v>1.8669550073638148E-2</v>
      </c>
      <c r="I20">
        <v>0.88389801226044729</v>
      </c>
      <c r="L20">
        <v>240.99584169773448</v>
      </c>
      <c r="M20">
        <v>4.1574786988720757E-3</v>
      </c>
      <c r="N20">
        <v>269.34829366217383</v>
      </c>
      <c r="O20">
        <v>0.16469975855409097</v>
      </c>
      <c r="P20">
        <v>269.34829366217383</v>
      </c>
      <c r="Q20">
        <v>0.18431500629796263</v>
      </c>
      <c r="R20">
        <v>240.99584169773448</v>
      </c>
      <c r="S20">
        <v>0.88021550804127369</v>
      </c>
      <c r="T20">
        <v>240.99584169773448</v>
      </c>
      <c r="U20">
        <v>0.88015522561775006</v>
      </c>
    </row>
    <row r="21" spans="2:21" x14ac:dyDescent="0.15">
      <c r="B21" t="s">
        <v>118</v>
      </c>
      <c r="C21">
        <v>500</v>
      </c>
      <c r="D21" s="36">
        <f>(C21-C$5)*D$1</f>
        <v>226.8196157155148</v>
      </c>
      <c r="E21" s="36">
        <f t="shared" si="0"/>
        <v>552.87281330656731</v>
      </c>
      <c r="F21">
        <v>4.9051575651203518E-3</v>
      </c>
      <c r="G21">
        <v>0.18344037393695733</v>
      </c>
      <c r="H21">
        <v>1.6876192167905677E-2</v>
      </c>
      <c r="I21">
        <v>0.88167687752127066</v>
      </c>
      <c r="L21">
        <v>269.34829366217383</v>
      </c>
      <c r="M21">
        <v>4.6685031619111712E-3</v>
      </c>
      <c r="N21">
        <v>283.52451964439348</v>
      </c>
      <c r="O21">
        <v>0.15494718558795112</v>
      </c>
      <c r="P21">
        <v>283.52451964439354</v>
      </c>
      <c r="Q21">
        <v>0.18224476489237557</v>
      </c>
      <c r="R21">
        <v>255.17206767995415</v>
      </c>
      <c r="S21">
        <v>0.88609970641832148</v>
      </c>
      <c r="T21">
        <v>269.34829366217383</v>
      </c>
      <c r="U21">
        <v>0.8794684485506733</v>
      </c>
    </row>
    <row r="22" spans="2:21" x14ac:dyDescent="0.15">
      <c r="B22" t="s">
        <v>119</v>
      </c>
      <c r="C22">
        <v>501</v>
      </c>
      <c r="D22" s="36">
        <f>(C22-C$5)*D$1</f>
        <v>240.99584169773448</v>
      </c>
      <c r="E22" s="36">
        <f t="shared" si="0"/>
        <v>538.69658732434766</v>
      </c>
      <c r="F22">
        <v>3.5308557325157194E-3</v>
      </c>
      <c r="G22">
        <v>0.18655811921022869</v>
      </c>
      <c r="H22">
        <v>1.6901119507553696E-2</v>
      </c>
      <c r="I22">
        <v>0.88021550804127369</v>
      </c>
      <c r="L22">
        <v>297.70074562661318</v>
      </c>
      <c r="M22">
        <v>3.7278561743700031E-3</v>
      </c>
      <c r="N22">
        <v>297.70074562661318</v>
      </c>
      <c r="O22">
        <v>0.16316827906974751</v>
      </c>
      <c r="P22">
        <v>297.70074562661318</v>
      </c>
      <c r="Q22">
        <v>0.18805163890458917</v>
      </c>
      <c r="R22">
        <v>269.34829366217383</v>
      </c>
      <c r="S22">
        <v>0.88432631154473229</v>
      </c>
      <c r="T22">
        <v>283.52451964439354</v>
      </c>
      <c r="U22">
        <v>0.87589427536510156</v>
      </c>
    </row>
    <row r="23" spans="2:21" x14ac:dyDescent="0.15">
      <c r="B23" t="s">
        <v>120</v>
      </c>
      <c r="C23">
        <v>502</v>
      </c>
      <c r="D23" s="36">
        <f>(C23-C$5)*D$1</f>
        <v>255.17206767995415</v>
      </c>
      <c r="E23" s="36">
        <f t="shared" si="0"/>
        <v>524.52036134212801</v>
      </c>
      <c r="F23">
        <v>3.8887300566490734E-3</v>
      </c>
      <c r="G23">
        <v>0.17023427626117874</v>
      </c>
      <c r="H23">
        <v>1.3274894450837368E-2</v>
      </c>
      <c r="I23">
        <v>0.88609970641832148</v>
      </c>
      <c r="L23">
        <v>311.87697160883289</v>
      </c>
      <c r="M23">
        <v>4.2956150242351668E-3</v>
      </c>
      <c r="N23">
        <v>311.87697160883283</v>
      </c>
      <c r="O23">
        <v>0.1674919197252277</v>
      </c>
      <c r="P23">
        <v>311.87697160883289</v>
      </c>
      <c r="Q23">
        <v>0.19036924366724034</v>
      </c>
      <c r="R23">
        <v>283.52451964439348</v>
      </c>
      <c r="S23">
        <v>0.88122010357794045</v>
      </c>
      <c r="T23">
        <v>297.70074562661318</v>
      </c>
      <c r="U23">
        <v>0.88058834696951993</v>
      </c>
    </row>
    <row r="24" spans="2:21" x14ac:dyDescent="0.15">
      <c r="B24" t="s">
        <v>121</v>
      </c>
      <c r="C24">
        <v>503</v>
      </c>
      <c r="D24" s="36">
        <f>(C24-C$5)*D$1</f>
        <v>269.34829366217383</v>
      </c>
      <c r="E24" s="36">
        <f t="shared" si="0"/>
        <v>510.34413535990831</v>
      </c>
      <c r="F24">
        <v>4.8348729406293362E-3</v>
      </c>
      <c r="G24">
        <v>0.16469975855409097</v>
      </c>
      <c r="H24">
        <v>1.2933835292676518E-2</v>
      </c>
      <c r="I24">
        <v>0.88432631154473229</v>
      </c>
      <c r="L24">
        <v>326.05319759105254</v>
      </c>
      <c r="M24">
        <v>3.3507652730663212E-3</v>
      </c>
      <c r="N24">
        <v>326.05319759105254</v>
      </c>
      <c r="O24">
        <v>0.16238316976036757</v>
      </c>
      <c r="P24">
        <v>326.05319759105254</v>
      </c>
      <c r="Q24">
        <v>0.18272968295558892</v>
      </c>
      <c r="R24">
        <v>311.87697160883283</v>
      </c>
      <c r="S24">
        <v>0.87971707229130192</v>
      </c>
      <c r="T24">
        <v>326.05319759105254</v>
      </c>
      <c r="U24">
        <v>0.88080498857116774</v>
      </c>
    </row>
    <row r="25" spans="2:21" x14ac:dyDescent="0.15">
      <c r="B25" t="s">
        <v>122</v>
      </c>
      <c r="C25">
        <v>504</v>
      </c>
      <c r="D25" s="36">
        <f>(C25-C$5)*D$1</f>
        <v>283.52451964439348</v>
      </c>
      <c r="E25" s="36">
        <f t="shared" si="0"/>
        <v>496.16790937768866</v>
      </c>
      <c r="F25">
        <v>3.6428873539355671E-3</v>
      </c>
      <c r="G25">
        <v>0.15494718558795112</v>
      </c>
      <c r="H25">
        <v>1.0708137902256479E-2</v>
      </c>
      <c r="I25">
        <v>0.88122010357794045</v>
      </c>
      <c r="L25">
        <v>340.22942357327219</v>
      </c>
      <c r="M25">
        <v>4.2593106300186246E-3</v>
      </c>
      <c r="N25">
        <v>340.22942357327219</v>
      </c>
      <c r="O25">
        <v>0.16060638873129163</v>
      </c>
      <c r="P25">
        <v>340.22942357327219</v>
      </c>
      <c r="Q25">
        <v>0.17803969322206445</v>
      </c>
      <c r="R25">
        <v>368.58187553771154</v>
      </c>
      <c r="S25">
        <v>0.88125311361526182</v>
      </c>
      <c r="T25">
        <v>340.22942357327219</v>
      </c>
      <c r="U25">
        <v>0.88223139315678445</v>
      </c>
    </row>
    <row r="26" spans="2:21" x14ac:dyDescent="0.15">
      <c r="B26" t="s">
        <v>123</v>
      </c>
      <c r="C26">
        <v>505</v>
      </c>
      <c r="D26" s="36">
        <f>(C26-C$5)*D$1</f>
        <v>297.70074562661318</v>
      </c>
      <c r="E26" s="36">
        <f t="shared" si="0"/>
        <v>481.99168339546895</v>
      </c>
      <c r="F26">
        <v>3.0980097505921038E-3</v>
      </c>
      <c r="G26">
        <v>0.16316827906974751</v>
      </c>
      <c r="H26">
        <v>1.1986008516415925E-2</v>
      </c>
      <c r="I26">
        <v>0.87201803484918483</v>
      </c>
      <c r="L26">
        <v>354.40564955549189</v>
      </c>
      <c r="M26">
        <v>4.2117679541121876E-3</v>
      </c>
      <c r="N26">
        <v>354.40564955549189</v>
      </c>
      <c r="O26">
        <v>0.16772180164199621</v>
      </c>
      <c r="P26">
        <v>354.40564955549189</v>
      </c>
      <c r="Q26">
        <v>0.17983373433570349</v>
      </c>
      <c r="R26">
        <v>382.75810151993124</v>
      </c>
      <c r="S26">
        <v>0.88481536464382671</v>
      </c>
      <c r="T26">
        <v>354.40564955549189</v>
      </c>
      <c r="U26">
        <v>0.87965395007808345</v>
      </c>
    </row>
    <row r="27" spans="2:21" x14ac:dyDescent="0.15">
      <c r="B27" t="s">
        <v>124</v>
      </c>
      <c r="C27">
        <v>506</v>
      </c>
      <c r="D27" s="36">
        <f>(C27-C$5)*D$1</f>
        <v>311.87697160883283</v>
      </c>
      <c r="E27" s="36">
        <f t="shared" si="0"/>
        <v>467.81545741324931</v>
      </c>
      <c r="F27">
        <v>5.1710062924581737E-3</v>
      </c>
      <c r="G27">
        <v>0.1674919197252277</v>
      </c>
      <c r="H27">
        <v>1.2978977288574804E-2</v>
      </c>
      <c r="I27">
        <v>0.87971707229130192</v>
      </c>
      <c r="L27">
        <v>368.58187553771154</v>
      </c>
      <c r="M27">
        <v>3.8273232866084042E-3</v>
      </c>
      <c r="N27">
        <v>368.58187553771154</v>
      </c>
      <c r="O27">
        <v>0.16602508100446303</v>
      </c>
      <c r="P27">
        <v>368.58187553771154</v>
      </c>
      <c r="Q27">
        <v>0.163098184798222</v>
      </c>
      <c r="R27">
        <v>396.93432750215089</v>
      </c>
      <c r="S27">
        <v>0.88349662672554508</v>
      </c>
      <c r="T27">
        <v>368.58187553771154</v>
      </c>
      <c r="U27">
        <v>0.87979296640199545</v>
      </c>
    </row>
    <row r="28" spans="2:21" x14ac:dyDescent="0.15">
      <c r="B28" t="s">
        <v>125</v>
      </c>
      <c r="C28">
        <v>507</v>
      </c>
      <c r="D28" s="36">
        <f>(C28-C$5)*D$1</f>
        <v>326.05319759105254</v>
      </c>
      <c r="E28" s="36">
        <f t="shared" si="0"/>
        <v>453.6392314310296</v>
      </c>
      <c r="F28">
        <v>3.9212375212503625E-3</v>
      </c>
      <c r="G28">
        <v>0.16238316976036757</v>
      </c>
      <c r="H28">
        <v>1.1094934844424332E-2</v>
      </c>
      <c r="I28">
        <v>0.87702690247996395</v>
      </c>
      <c r="L28">
        <v>382.75810151993124</v>
      </c>
      <c r="M28">
        <v>3.6763843980746765E-3</v>
      </c>
      <c r="N28">
        <v>382.75810151993124</v>
      </c>
      <c r="O28">
        <v>0.15981601499975998</v>
      </c>
      <c r="P28">
        <v>382.75810151993124</v>
      </c>
      <c r="Q28">
        <v>0.1706623851433213</v>
      </c>
      <c r="R28">
        <v>411.1105534843706</v>
      </c>
      <c r="S28">
        <v>0.87979296640199545</v>
      </c>
      <c r="T28">
        <v>382.75810151993124</v>
      </c>
      <c r="U28">
        <v>0.88349662672554508</v>
      </c>
    </row>
    <row r="29" spans="2:21" x14ac:dyDescent="0.15">
      <c r="B29" t="s">
        <v>126</v>
      </c>
      <c r="C29">
        <v>508</v>
      </c>
      <c r="D29" s="36">
        <f>(C29-C$5)*D$1</f>
        <v>340.22942357327219</v>
      </c>
      <c r="E29" s="36">
        <f t="shared" si="0"/>
        <v>439.46300544880995</v>
      </c>
      <c r="F29">
        <v>5.7335539396094169E-3</v>
      </c>
      <c r="G29">
        <v>0.16060638873129163</v>
      </c>
      <c r="H29">
        <v>1.3608069842172265E-2</v>
      </c>
      <c r="I29">
        <v>0.87627864522154808</v>
      </c>
      <c r="L29">
        <v>411.1105534843706</v>
      </c>
      <c r="M29">
        <v>3.9834735537267801E-3</v>
      </c>
      <c r="P29">
        <v>396.93432750215089</v>
      </c>
      <c r="Q29">
        <v>0.15981601499975998</v>
      </c>
      <c r="R29">
        <v>425.28677946659025</v>
      </c>
      <c r="S29">
        <v>0.87965395007808345</v>
      </c>
      <c r="T29">
        <v>396.93432750215089</v>
      </c>
      <c r="U29">
        <v>0.88481536464382671</v>
      </c>
    </row>
    <row r="30" spans="2:21" x14ac:dyDescent="0.15">
      <c r="B30" t="s">
        <v>127</v>
      </c>
      <c r="C30">
        <v>509</v>
      </c>
      <c r="D30" s="36">
        <f>(C30-C$5)*D$1</f>
        <v>354.40564955549189</v>
      </c>
      <c r="E30" s="36">
        <f t="shared" si="0"/>
        <v>425.28677946659025</v>
      </c>
      <c r="F30">
        <v>4.5726412513575239E-3</v>
      </c>
      <c r="G30">
        <v>0.16772180164199621</v>
      </c>
      <c r="H30">
        <v>1.3064218221584675E-2</v>
      </c>
      <c r="I30">
        <v>0.8703220691856175</v>
      </c>
      <c r="L30">
        <v>425.28677946659025</v>
      </c>
      <c r="M30">
        <v>4.5726412513575239E-3</v>
      </c>
      <c r="P30">
        <v>411.1105534843706</v>
      </c>
      <c r="Q30">
        <v>0.16602508100446303</v>
      </c>
      <c r="R30">
        <v>439.46300544880995</v>
      </c>
      <c r="S30">
        <v>0.88223139315678445</v>
      </c>
      <c r="T30">
        <v>411.1105534843706</v>
      </c>
      <c r="U30">
        <v>0.88125311361526182</v>
      </c>
    </row>
    <row r="31" spans="2:21" x14ac:dyDescent="0.15">
      <c r="B31" t="s">
        <v>128</v>
      </c>
      <c r="C31">
        <v>510</v>
      </c>
      <c r="D31" s="36">
        <f>(C31-C$5)*D$1</f>
        <v>368.58187553771154</v>
      </c>
      <c r="E31" s="36">
        <f t="shared" si="0"/>
        <v>411.1105534843706</v>
      </c>
      <c r="F31">
        <v>3.9834735537267801E-3</v>
      </c>
      <c r="G31">
        <v>0.16602508100446303</v>
      </c>
      <c r="H31">
        <v>1.3256876281327538E-2</v>
      </c>
      <c r="I31">
        <v>0.88125311361526182</v>
      </c>
      <c r="L31">
        <v>453.6392314310296</v>
      </c>
      <c r="M31">
        <v>3.9212375212503625E-3</v>
      </c>
      <c r="P31">
        <v>425.28677946659025</v>
      </c>
      <c r="Q31">
        <v>0.16772180164199621</v>
      </c>
      <c r="R31">
        <v>453.6392314310296</v>
      </c>
      <c r="S31">
        <v>0.88080498857116774</v>
      </c>
      <c r="T31">
        <v>453.6392314310296</v>
      </c>
      <c r="U31">
        <v>0.87702690247996395</v>
      </c>
    </row>
    <row r="32" spans="2:21" x14ac:dyDescent="0.15">
      <c r="B32" t="s">
        <v>129</v>
      </c>
      <c r="C32">
        <v>511</v>
      </c>
      <c r="D32" s="36">
        <f>(C32-C$5)*D$1</f>
        <v>382.75810151993124</v>
      </c>
      <c r="E32" s="36">
        <f t="shared" si="0"/>
        <v>396.93432750215089</v>
      </c>
      <c r="F32">
        <v>1.5818217676850375E-3</v>
      </c>
      <c r="G32">
        <v>0.15981601499975998</v>
      </c>
      <c r="H32">
        <v>1.0936815207539034E-2</v>
      </c>
      <c r="I32">
        <v>0.88481536464382671</v>
      </c>
      <c r="L32">
        <v>467.81545741324931</v>
      </c>
      <c r="M32">
        <v>5.1710062924581737E-3</v>
      </c>
      <c r="P32">
        <v>439.46300544880995</v>
      </c>
      <c r="Q32">
        <v>0.16060638873129163</v>
      </c>
      <c r="R32">
        <v>481.99168339546895</v>
      </c>
      <c r="S32">
        <v>0.88058834696951993</v>
      </c>
      <c r="T32">
        <v>467.81545741324931</v>
      </c>
      <c r="U32">
        <v>0.87971707229130192</v>
      </c>
    </row>
    <row r="33" spans="2:21" x14ac:dyDescent="0.15">
      <c r="B33" t="s">
        <v>130</v>
      </c>
      <c r="C33">
        <v>512</v>
      </c>
      <c r="D33" s="36">
        <f>(C33-C$5)*D$1</f>
        <v>396.93432750215089</v>
      </c>
      <c r="E33" s="36">
        <f t="shared" si="0"/>
        <v>382.75810151993124</v>
      </c>
      <c r="F33">
        <v>3.6763843980746765E-3</v>
      </c>
      <c r="G33">
        <v>0.1706623851433213</v>
      </c>
      <c r="H33">
        <v>1.3566351598043123E-2</v>
      </c>
      <c r="I33">
        <v>0.88349662672554508</v>
      </c>
      <c r="L33">
        <v>481.99168339546895</v>
      </c>
      <c r="M33">
        <v>3.0980097505921038E-3</v>
      </c>
      <c r="P33">
        <v>453.6392314310296</v>
      </c>
      <c r="Q33">
        <v>0.16238316976036757</v>
      </c>
      <c r="T33">
        <v>496.16790937768866</v>
      </c>
      <c r="U33">
        <v>0.88122010357794045</v>
      </c>
    </row>
    <row r="34" spans="2:21" x14ac:dyDescent="0.15">
      <c r="B34" t="s">
        <v>131</v>
      </c>
      <c r="C34">
        <v>513</v>
      </c>
      <c r="D34" s="36">
        <f>(C34-C$5)*D$1</f>
        <v>411.1105534843706</v>
      </c>
      <c r="E34" s="36">
        <f t="shared" si="0"/>
        <v>368.58187553771154</v>
      </c>
      <c r="F34">
        <v>3.8273232866084042E-3</v>
      </c>
      <c r="G34">
        <v>0.163098184798222</v>
      </c>
      <c r="H34">
        <v>1.1314464897949296E-2</v>
      </c>
      <c r="I34">
        <v>0.87979296640199545</v>
      </c>
      <c r="L34">
        <v>496.16790937768866</v>
      </c>
      <c r="M34">
        <v>3.6428873539355671E-3</v>
      </c>
      <c r="P34">
        <v>467.81545741324931</v>
      </c>
      <c r="Q34">
        <v>0.1674919197252277</v>
      </c>
    </row>
    <row r="35" spans="2:21" x14ac:dyDescent="0.15">
      <c r="B35" t="s">
        <v>132</v>
      </c>
      <c r="C35">
        <v>514</v>
      </c>
      <c r="D35" s="36">
        <f>(C35-C$5)*D$1</f>
        <v>425.28677946659025</v>
      </c>
      <c r="E35" s="36">
        <f t="shared" si="0"/>
        <v>354.40564955549189</v>
      </c>
      <c r="F35">
        <v>4.2117679541121876E-3</v>
      </c>
      <c r="G35">
        <v>0.17983373433570349</v>
      </c>
      <c r="H35">
        <v>1.4754350480212468E-2</v>
      </c>
      <c r="I35">
        <v>0.87965395007808345</v>
      </c>
      <c r="L35">
        <v>510.34413535990831</v>
      </c>
      <c r="M35">
        <v>4.8348729406293362E-3</v>
      </c>
      <c r="P35">
        <v>481.99168339546895</v>
      </c>
      <c r="Q35">
        <v>0.16316827906974751</v>
      </c>
    </row>
    <row r="36" spans="2:21" x14ac:dyDescent="0.15">
      <c r="B36" t="s">
        <v>133</v>
      </c>
      <c r="C36">
        <v>515</v>
      </c>
      <c r="D36" s="36">
        <f>(C36-C$5)*D$1</f>
        <v>439.46300544880995</v>
      </c>
      <c r="E36" s="36">
        <f t="shared" si="0"/>
        <v>340.22942357327219</v>
      </c>
      <c r="F36">
        <v>4.2593106300186246E-3</v>
      </c>
      <c r="G36">
        <v>0.17803969322206445</v>
      </c>
      <c r="H36">
        <v>1.4824009475700676E-2</v>
      </c>
      <c r="I36">
        <v>0.88223139315678445</v>
      </c>
      <c r="L36">
        <v>524.52036134212801</v>
      </c>
      <c r="M36">
        <v>3.8887300566490734E-3</v>
      </c>
    </row>
    <row r="37" spans="2:21" x14ac:dyDescent="0.15">
      <c r="B37" t="s">
        <v>134</v>
      </c>
      <c r="C37">
        <v>516</v>
      </c>
      <c r="D37" s="36">
        <f>(C37-C$5)*D$1</f>
        <v>453.6392314310296</v>
      </c>
      <c r="E37" s="36">
        <f t="shared" si="0"/>
        <v>326.05319759105254</v>
      </c>
      <c r="F37">
        <v>3.3507652730663212E-3</v>
      </c>
      <c r="G37">
        <v>0.18272968295558892</v>
      </c>
      <c r="H37">
        <v>1.5453614384984826E-2</v>
      </c>
      <c r="I37">
        <v>0.88080498857116774</v>
      </c>
      <c r="L37">
        <v>538.69658732434766</v>
      </c>
      <c r="M37">
        <v>3.5308557325157194E-3</v>
      </c>
    </row>
    <row r="38" spans="2:21" x14ac:dyDescent="0.15">
      <c r="B38" t="s">
        <v>135</v>
      </c>
      <c r="C38">
        <v>517</v>
      </c>
      <c r="D38" s="36">
        <f>(C38-C$5)*D$1</f>
        <v>467.81545741324925</v>
      </c>
      <c r="E38" s="36">
        <f t="shared" si="0"/>
        <v>311.87697160883289</v>
      </c>
      <c r="F38">
        <v>4.2956150242351668E-3</v>
      </c>
      <c r="G38">
        <v>0.19036924366724034</v>
      </c>
      <c r="H38">
        <v>1.8318140209096345E-2</v>
      </c>
      <c r="I38">
        <v>0.87257915489880156</v>
      </c>
      <c r="L38">
        <v>552.87281330656731</v>
      </c>
      <c r="M38">
        <v>4.9051575651203518E-3</v>
      </c>
    </row>
    <row r="39" spans="2:21" x14ac:dyDescent="0.15">
      <c r="B39" t="s">
        <v>136</v>
      </c>
      <c r="C39">
        <v>518</v>
      </c>
      <c r="D39" s="36">
        <f>(C39-C$5)*D$1</f>
        <v>481.99168339546895</v>
      </c>
      <c r="E39" s="36">
        <f t="shared" si="0"/>
        <v>297.70074562661318</v>
      </c>
      <c r="F39">
        <v>3.7278561743700031E-3</v>
      </c>
      <c r="G39">
        <v>0.18805163890458917</v>
      </c>
      <c r="H39">
        <v>1.8224765045221136E-2</v>
      </c>
      <c r="I39">
        <v>0.88058834696951993</v>
      </c>
      <c r="L39">
        <v>567.04903928878707</v>
      </c>
      <c r="M39">
        <v>4.5315177301659343E-3</v>
      </c>
    </row>
    <row r="40" spans="2:21" x14ac:dyDescent="0.15">
      <c r="B40" t="s">
        <v>137</v>
      </c>
      <c r="C40">
        <v>519</v>
      </c>
      <c r="D40" s="36">
        <f>(C40-C$5)*D$1</f>
        <v>496.1679093776886</v>
      </c>
      <c r="E40" s="36">
        <f t="shared" si="0"/>
        <v>283.52451964439354</v>
      </c>
      <c r="F40">
        <v>5.5909413765055276E-3</v>
      </c>
      <c r="G40">
        <v>0.18224476489237557</v>
      </c>
      <c r="H40">
        <v>1.5620134504361404E-2</v>
      </c>
      <c r="I40">
        <v>0.87589427536510156</v>
      </c>
      <c r="L40">
        <v>581.22526527100672</v>
      </c>
      <c r="M40">
        <v>3.4921778254384558E-3</v>
      </c>
    </row>
    <row r="41" spans="2:21" x14ac:dyDescent="0.15">
      <c r="B41" t="s">
        <v>138</v>
      </c>
      <c r="C41">
        <v>520</v>
      </c>
      <c r="D41" s="36">
        <f>(C41-C$5)*D$1</f>
        <v>510.34413535990831</v>
      </c>
      <c r="E41" s="36">
        <f t="shared" si="0"/>
        <v>269.34829366217383</v>
      </c>
      <c r="F41">
        <v>4.6685031619111712E-3</v>
      </c>
      <c r="G41">
        <v>0.18431500629796263</v>
      </c>
      <c r="H41">
        <v>1.7593023844895878E-2</v>
      </c>
      <c r="I41">
        <v>0.8794684485506733</v>
      </c>
      <c r="L41">
        <v>595.40149125322637</v>
      </c>
      <c r="M41">
        <v>3.8849934867477365E-3</v>
      </c>
    </row>
    <row r="42" spans="2:21" x14ac:dyDescent="0.15">
      <c r="B42" t="s">
        <v>139</v>
      </c>
      <c r="C42">
        <v>521</v>
      </c>
      <c r="D42" s="36">
        <f>(C42-C$5)*D$1</f>
        <v>524.52036134212801</v>
      </c>
      <c r="E42" s="36">
        <f t="shared" si="0"/>
        <v>255.17206767995413</v>
      </c>
      <c r="F42">
        <v>5.4588532745331198E-3</v>
      </c>
      <c r="G42">
        <v>0.18254220740474922</v>
      </c>
      <c r="H42">
        <v>1.5667308147486181E-2</v>
      </c>
      <c r="I42">
        <v>0.87268382260516186</v>
      </c>
    </row>
    <row r="43" spans="2:21" x14ac:dyDescent="0.15">
      <c r="B43" t="s">
        <v>140</v>
      </c>
      <c r="C43">
        <v>522</v>
      </c>
      <c r="D43" s="36">
        <f>(C43-C$5)*D$1</f>
        <v>538.69658732434766</v>
      </c>
      <c r="E43" s="36">
        <f t="shared" si="0"/>
        <v>240.99584169773448</v>
      </c>
      <c r="F43">
        <v>4.1574786988720757E-3</v>
      </c>
      <c r="G43">
        <v>0.17585547727797499</v>
      </c>
      <c r="H43">
        <v>1.5059350148128044E-2</v>
      </c>
      <c r="I43">
        <v>0.88015522561775006</v>
      </c>
    </row>
    <row r="44" spans="2:21" x14ac:dyDescent="0.15">
      <c r="B44" t="s">
        <v>141</v>
      </c>
      <c r="C44">
        <v>523</v>
      </c>
      <c r="D44" s="36">
        <f>(C44-C$5)*D$1</f>
        <v>552.87281330656731</v>
      </c>
      <c r="E44" s="36">
        <f t="shared" si="0"/>
        <v>226.81961571551483</v>
      </c>
      <c r="F44">
        <v>3.0962824908341165E-3</v>
      </c>
      <c r="G44">
        <v>0.16873438973282287</v>
      </c>
      <c r="H44">
        <v>1.289978401437984E-2</v>
      </c>
      <c r="I44">
        <v>0.88104579006136274</v>
      </c>
    </row>
    <row r="45" spans="2:21" x14ac:dyDescent="0.15">
      <c r="B45" t="s">
        <v>142</v>
      </c>
      <c r="C45">
        <v>524</v>
      </c>
      <c r="D45" s="36">
        <f>(C45-C$5)*D$1</f>
        <v>567.04903928878696</v>
      </c>
      <c r="E45" s="36">
        <f t="shared" si="0"/>
        <v>212.64338973329518</v>
      </c>
      <c r="F45">
        <v>4.5843066991570983E-3</v>
      </c>
      <c r="G45">
        <v>0.17020097174611604</v>
      </c>
      <c r="H45">
        <v>1.2450872438513619E-2</v>
      </c>
      <c r="I45">
        <v>0.8793325874370701</v>
      </c>
    </row>
    <row r="46" spans="2:21" x14ac:dyDescent="0.15">
      <c r="B46" t="s">
        <v>143</v>
      </c>
      <c r="C46">
        <v>525</v>
      </c>
      <c r="D46" s="36">
        <f>(C46-C$5)*D$1</f>
        <v>581.22526527100672</v>
      </c>
      <c r="E46" s="36">
        <f t="shared" si="0"/>
        <v>198.46716375107542</v>
      </c>
      <c r="F46">
        <v>4.6754333620922057E-3</v>
      </c>
      <c r="G46">
        <v>0.17630745556388147</v>
      </c>
      <c r="H46">
        <v>1.4654055226133765E-2</v>
      </c>
      <c r="I46">
        <v>0.87210688235404288</v>
      </c>
    </row>
    <row r="47" spans="2:21" x14ac:dyDescent="0.15">
      <c r="B47" t="s">
        <v>144</v>
      </c>
      <c r="C47">
        <v>526</v>
      </c>
      <c r="D47" s="36">
        <f>(C47-C$5)*D$1</f>
        <v>595.40149125322637</v>
      </c>
      <c r="E47" s="36">
        <f t="shared" si="0"/>
        <v>184.29093776885577</v>
      </c>
      <c r="F47">
        <v>4.0882310147577032E-3</v>
      </c>
      <c r="G47">
        <v>0.18132172367028357</v>
      </c>
      <c r="H47">
        <v>1.5066694609939443E-2</v>
      </c>
      <c r="I47">
        <v>0.867631173728871</v>
      </c>
    </row>
    <row r="48" spans="2:21" x14ac:dyDescent="0.15">
      <c r="B48" t="s">
        <v>145</v>
      </c>
      <c r="C48">
        <v>527</v>
      </c>
      <c r="D48" s="36">
        <f>(C48-C$5)*D$1</f>
        <v>609.57771723544602</v>
      </c>
      <c r="E48" s="36">
        <f t="shared" si="0"/>
        <v>170.11471178663612</v>
      </c>
      <c r="F48">
        <v>4.9511407578437059E-3</v>
      </c>
      <c r="G48">
        <v>0.19079326075878783</v>
      </c>
      <c r="H48">
        <v>1.8051810128838386E-2</v>
      </c>
      <c r="I48">
        <v>0.86591198905224698</v>
      </c>
    </row>
    <row r="49" spans="2:9" x14ac:dyDescent="0.15">
      <c r="B49" t="s">
        <v>146</v>
      </c>
      <c r="C49">
        <v>528</v>
      </c>
      <c r="D49" s="36">
        <f>(C49-C$5)*D$1</f>
        <v>623.75394321766566</v>
      </c>
      <c r="E49" s="36">
        <f t="shared" si="0"/>
        <v>155.93848580441647</v>
      </c>
      <c r="F49">
        <v>5.557960365341205E-3</v>
      </c>
      <c r="G49">
        <v>0.1945470033960921</v>
      </c>
      <c r="H49">
        <v>1.7319787618447727E-2</v>
      </c>
      <c r="I49">
        <v>0.86966406408347585</v>
      </c>
    </row>
    <row r="50" spans="2:9" x14ac:dyDescent="0.15">
      <c r="B50" t="s">
        <v>147</v>
      </c>
      <c r="C50">
        <v>529</v>
      </c>
      <c r="D50" s="36">
        <f>(C50-C$5)*D$1</f>
        <v>637.93016919988543</v>
      </c>
      <c r="E50" s="36">
        <f t="shared" si="0"/>
        <v>141.76225982219671</v>
      </c>
      <c r="F50">
        <v>5.7511042140719415E-3</v>
      </c>
      <c r="G50">
        <v>0.20422128195993688</v>
      </c>
      <c r="H50">
        <v>1.8482534112748781E-2</v>
      </c>
      <c r="I50">
        <v>0.87206095283356699</v>
      </c>
    </row>
    <row r="51" spans="2:9" x14ac:dyDescent="0.15">
      <c r="B51" t="s">
        <v>148</v>
      </c>
      <c r="C51">
        <v>530</v>
      </c>
      <c r="D51" s="36">
        <f>(C51-C$5)*D$1</f>
        <v>652.10639518210508</v>
      </c>
      <c r="E51" s="36">
        <f t="shared" si="0"/>
        <v>127.58603383997706</v>
      </c>
      <c r="F51">
        <v>4.407212576832545E-3</v>
      </c>
      <c r="G51">
        <v>0.18324892180812305</v>
      </c>
      <c r="H51">
        <v>1.4477720150545329E-2</v>
      </c>
      <c r="I51">
        <v>0.8722378820302793</v>
      </c>
    </row>
    <row r="52" spans="2:9" x14ac:dyDescent="0.15">
      <c r="B52" t="s">
        <v>149</v>
      </c>
      <c r="C52">
        <v>531</v>
      </c>
      <c r="D52" s="36">
        <f>(C52-C$5)*D$1</f>
        <v>666.28262116432472</v>
      </c>
      <c r="E52" s="36">
        <f t="shared" ref="E52:E59" si="1">D$60-D52</f>
        <v>113.40980785775741</v>
      </c>
      <c r="F52">
        <v>3.0708996299672071E-3</v>
      </c>
      <c r="G52">
        <v>0.17388642163611367</v>
      </c>
      <c r="H52">
        <v>1.0059946163723252E-2</v>
      </c>
      <c r="I52">
        <v>0.86896858836467195</v>
      </c>
    </row>
    <row r="53" spans="2:9" x14ac:dyDescent="0.15">
      <c r="B53" t="s">
        <v>150</v>
      </c>
      <c r="C53">
        <v>532</v>
      </c>
      <c r="D53" s="36">
        <f>(C53-C$5)*D$1</f>
        <v>680.45884714654437</v>
      </c>
      <c r="E53" s="36">
        <f t="shared" si="1"/>
        <v>99.233581875537766</v>
      </c>
      <c r="F53">
        <v>5.1284660688882501E-3</v>
      </c>
      <c r="G53">
        <v>0.17675522878133065</v>
      </c>
      <c r="H53">
        <v>1.1069163940758034E-2</v>
      </c>
      <c r="I53">
        <v>0.87051271562506982</v>
      </c>
    </row>
    <row r="54" spans="2:9" x14ac:dyDescent="0.15">
      <c r="B54" t="s">
        <v>151</v>
      </c>
      <c r="C54">
        <v>533</v>
      </c>
      <c r="D54" s="36">
        <f>(C54-C$5)*D$1</f>
        <v>694.63507312876402</v>
      </c>
      <c r="E54" s="36">
        <f t="shared" si="1"/>
        <v>85.057355893318118</v>
      </c>
      <c r="F54">
        <v>5.7665126671261942E-3</v>
      </c>
      <c r="G54">
        <v>0.18732316036467522</v>
      </c>
      <c r="H54">
        <v>1.3052834871561E-2</v>
      </c>
      <c r="I54">
        <v>0.86671894457708765</v>
      </c>
    </row>
    <row r="55" spans="2:9" x14ac:dyDescent="0.15">
      <c r="B55" t="s">
        <v>152</v>
      </c>
      <c r="C55">
        <v>534</v>
      </c>
      <c r="D55" s="36">
        <f>(C55-C$5)*D$1</f>
        <v>708.81129911098378</v>
      </c>
      <c r="E55" s="36">
        <f t="shared" si="1"/>
        <v>70.881129911098355</v>
      </c>
      <c r="F55">
        <v>6.3193025813787626E-3</v>
      </c>
      <c r="G55">
        <v>0.20951175510729436</v>
      </c>
      <c r="H55">
        <v>1.9045886707525796E-2</v>
      </c>
      <c r="I55">
        <v>0.86542871880735839</v>
      </c>
    </row>
    <row r="56" spans="2:9" x14ac:dyDescent="0.15">
      <c r="B56" t="s">
        <v>153</v>
      </c>
      <c r="C56">
        <v>535</v>
      </c>
      <c r="D56" s="36">
        <f>(C56-C$5)*D$1</f>
        <v>722.98752509320343</v>
      </c>
      <c r="E56" s="36">
        <f t="shared" si="1"/>
        <v>56.704903928878707</v>
      </c>
      <c r="F56">
        <v>6.0652252690915343E-3</v>
      </c>
      <c r="G56">
        <v>0.20374783926175527</v>
      </c>
      <c r="H56">
        <v>1.7143323879455222E-2</v>
      </c>
      <c r="I56">
        <v>0.86357885273845536</v>
      </c>
    </row>
    <row r="57" spans="2:9" x14ac:dyDescent="0.15">
      <c r="B57" t="s">
        <v>154</v>
      </c>
      <c r="C57">
        <v>536</v>
      </c>
      <c r="D57" s="36">
        <f>(C57-C$5)*D$1</f>
        <v>737.16375107542308</v>
      </c>
      <c r="E57" s="36">
        <f t="shared" si="1"/>
        <v>42.528677946659059</v>
      </c>
      <c r="F57">
        <v>5.8921592189851791E-3</v>
      </c>
      <c r="G57">
        <v>0.1950589967172803</v>
      </c>
      <c r="H57">
        <v>1.5233618384712018E-2</v>
      </c>
      <c r="I57">
        <v>0.86237241465840386</v>
      </c>
    </row>
    <row r="58" spans="2:9" x14ac:dyDescent="0.15">
      <c r="B58" t="s">
        <v>155</v>
      </c>
      <c r="C58">
        <v>537</v>
      </c>
      <c r="D58" s="36">
        <f>(C58-C$5)*D$1</f>
        <v>751.33997705764273</v>
      </c>
      <c r="E58" s="36">
        <f t="shared" si="1"/>
        <v>28.35245196443941</v>
      </c>
      <c r="F58">
        <v>6.9006206656637235E-3</v>
      </c>
      <c r="G58">
        <v>0.20086116014434763</v>
      </c>
      <c r="H58">
        <v>1.5345489001875519E-2</v>
      </c>
      <c r="I58">
        <v>0.85978695308305686</v>
      </c>
    </row>
    <row r="59" spans="2:9" x14ac:dyDescent="0.15">
      <c r="B59" t="s">
        <v>156</v>
      </c>
      <c r="C59">
        <v>538</v>
      </c>
      <c r="D59" s="36">
        <f>(C59-C$5)*D$1</f>
        <v>765.51620303986249</v>
      </c>
      <c r="E59" s="36">
        <f t="shared" si="1"/>
        <v>14.176225982219648</v>
      </c>
      <c r="F59">
        <v>9.8128998464013205E-3</v>
      </c>
      <c r="G59">
        <v>0.2189465877795142</v>
      </c>
      <c r="H59">
        <v>1.6035592283823109E-2</v>
      </c>
      <c r="I59">
        <v>0.85302528478556472</v>
      </c>
    </row>
    <row r="60" spans="2:9" x14ac:dyDescent="0.15">
      <c r="B60" t="s">
        <v>157</v>
      </c>
      <c r="C60">
        <v>539</v>
      </c>
      <c r="D60" s="36">
        <f>(C60-C$5)*D$1</f>
        <v>779.69242902208214</v>
      </c>
      <c r="E60" s="36">
        <f>D$60-D60</f>
        <v>0</v>
      </c>
      <c r="F60">
        <v>1.1394395117715356E-2</v>
      </c>
      <c r="G60">
        <v>0.24539177601557979</v>
      </c>
      <c r="H60">
        <v>1.739404939086172E-2</v>
      </c>
      <c r="I60">
        <v>0.8479630198590119</v>
      </c>
    </row>
    <row r="61" spans="2:9" x14ac:dyDescent="0.15">
      <c r="E61" s="36"/>
    </row>
    <row r="62" spans="2:9" x14ac:dyDescent="0.15">
      <c r="E62" s="36"/>
    </row>
    <row r="63" spans="2:9" x14ac:dyDescent="0.15">
      <c r="E63" s="36"/>
    </row>
    <row r="64" spans="2:9" x14ac:dyDescent="0.15">
      <c r="E64" s="36"/>
    </row>
    <row r="65" spans="5:5" x14ac:dyDescent="0.15">
      <c r="E65" s="36"/>
    </row>
    <row r="66" spans="5:5" x14ac:dyDescent="0.15">
      <c r="E66" s="36"/>
    </row>
    <row r="67" spans="5:5" x14ac:dyDescent="0.15">
      <c r="E67" s="36"/>
    </row>
    <row r="68" spans="5:5" x14ac:dyDescent="0.15">
      <c r="E68" s="36"/>
    </row>
    <row r="69" spans="5:5" x14ac:dyDescent="0.15">
      <c r="E69" s="36"/>
    </row>
    <row r="70" spans="5:5" x14ac:dyDescent="0.15">
      <c r="E70" s="36"/>
    </row>
    <row r="71" spans="5:5" x14ac:dyDescent="0.15">
      <c r="E71" s="36"/>
    </row>
    <row r="72" spans="5:5" x14ac:dyDescent="0.15">
      <c r="E72" s="36"/>
    </row>
    <row r="73" spans="5:5" x14ac:dyDescent="0.15">
      <c r="E73" s="36"/>
    </row>
    <row r="74" spans="5:5" x14ac:dyDescent="0.15">
      <c r="E74" s="36"/>
    </row>
    <row r="75" spans="5:5" x14ac:dyDescent="0.15">
      <c r="E75" s="36"/>
    </row>
    <row r="76" spans="5:5" x14ac:dyDescent="0.15">
      <c r="E76" s="36"/>
    </row>
    <row r="77" spans="5:5" x14ac:dyDescent="0.15">
      <c r="E77" s="36"/>
    </row>
    <row r="78" spans="5:5" x14ac:dyDescent="0.15">
      <c r="E78" s="36"/>
    </row>
    <row r="79" spans="5:5" x14ac:dyDescent="0.15">
      <c r="E79" s="36"/>
    </row>
    <row r="80" spans="5:5" x14ac:dyDescent="0.15">
      <c r="E80" s="36"/>
    </row>
    <row r="81" spans="5:5" x14ac:dyDescent="0.15">
      <c r="E81" s="36"/>
    </row>
    <row r="82" spans="5:5" x14ac:dyDescent="0.15">
      <c r="E82" s="36"/>
    </row>
    <row r="83" spans="5:5" x14ac:dyDescent="0.15">
      <c r="E83" s="36"/>
    </row>
    <row r="84" spans="5:5" x14ac:dyDescent="0.15">
      <c r="E84" s="36"/>
    </row>
    <row r="85" spans="5:5" x14ac:dyDescent="0.15">
      <c r="E85" s="36"/>
    </row>
    <row r="86" spans="5:5" x14ac:dyDescent="0.15">
      <c r="E86" s="36"/>
    </row>
    <row r="87" spans="5:5" x14ac:dyDescent="0.15">
      <c r="E87" s="36"/>
    </row>
    <row r="88" spans="5:5" x14ac:dyDescent="0.15">
      <c r="E88" s="36"/>
    </row>
    <row r="89" spans="5:5" x14ac:dyDescent="0.15">
      <c r="E89" s="36"/>
    </row>
    <row r="90" spans="5:5" x14ac:dyDescent="0.15">
      <c r="E90" s="36"/>
    </row>
    <row r="91" spans="5:5" x14ac:dyDescent="0.15">
      <c r="E91" s="36"/>
    </row>
    <row r="92" spans="5:5" x14ac:dyDescent="0.15">
      <c r="E92" s="36"/>
    </row>
    <row r="93" spans="5:5" x14ac:dyDescent="0.15">
      <c r="E93" s="36"/>
    </row>
    <row r="94" spans="5:5" x14ac:dyDescent="0.15">
      <c r="E94" s="36"/>
    </row>
    <row r="95" spans="5:5" x14ac:dyDescent="0.15">
      <c r="E95" s="36"/>
    </row>
    <row r="96" spans="5:5" x14ac:dyDescent="0.15">
      <c r="E96" s="36"/>
    </row>
    <row r="97" spans="5:5" x14ac:dyDescent="0.15">
      <c r="E97" s="36"/>
    </row>
    <row r="98" spans="5:5" x14ac:dyDescent="0.15">
      <c r="E98" s="36"/>
    </row>
    <row r="99" spans="5:5" x14ac:dyDescent="0.15">
      <c r="E99" s="36"/>
    </row>
    <row r="100" spans="5:5" x14ac:dyDescent="0.15">
      <c r="E100" s="36"/>
    </row>
    <row r="101" spans="5:5" x14ac:dyDescent="0.15">
      <c r="E101" s="36"/>
    </row>
    <row r="102" spans="5:5" x14ac:dyDescent="0.15">
      <c r="E102" s="36"/>
    </row>
    <row r="103" spans="5:5" x14ac:dyDescent="0.15">
      <c r="E103" s="36"/>
    </row>
  </sheetData>
  <sortState ref="T5:U60">
    <sortCondition ref="T5"/>
  </sortState>
  <mergeCells count="5">
    <mergeCell ref="L3:M3"/>
    <mergeCell ref="R3:S3"/>
    <mergeCell ref="T3:U3"/>
    <mergeCell ref="N3:O3"/>
    <mergeCell ref="P3:Q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2019-03-19T08:18:55Z</dcterms:modified>
</cp:coreProperties>
</file>