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907A9946-1804-44AB-9D26-7867A8AC71A4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RAW" sheetId="1" r:id="rId1"/>
    <sheet name="Plofile" sheetId="2" r:id="rId2"/>
    <sheet name="Correction" sheetId="3" r:id="rId3"/>
    <sheet name="Plo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2" l="1"/>
  <c r="E25" i="2"/>
  <c r="S7" i="1"/>
  <c r="S6" i="1"/>
  <c r="S5" i="1"/>
  <c r="N130" i="1"/>
  <c r="S130" i="1"/>
  <c r="AQ130" i="1"/>
  <c r="AR130" i="1"/>
  <c r="AS130" i="1"/>
  <c r="AT130" i="1"/>
  <c r="AU130" i="1"/>
  <c r="AW130" i="1"/>
  <c r="AX130" i="1"/>
  <c r="AY130" i="1"/>
  <c r="AZ130" i="1"/>
  <c r="BA130" i="1"/>
  <c r="BB130" i="1"/>
  <c r="BE130" i="1"/>
  <c r="BF130" i="1"/>
  <c r="BG130" i="1"/>
  <c r="BH130" i="1"/>
  <c r="BI130" i="1"/>
  <c r="AV130" i="1" s="1"/>
  <c r="BJ130" i="1"/>
  <c r="BK130" i="1"/>
  <c r="BL130" i="1"/>
  <c r="BM130" i="1"/>
  <c r="BN130" i="1"/>
  <c r="BO130" i="1"/>
  <c r="BP130" i="1"/>
  <c r="N131" i="1"/>
  <c r="S131" i="1"/>
  <c r="AQ131" i="1"/>
  <c r="AR131" i="1"/>
  <c r="AS131" i="1"/>
  <c r="AT131" i="1"/>
  <c r="AW131" i="1"/>
  <c r="AX131" i="1"/>
  <c r="AY131" i="1"/>
  <c r="AZ131" i="1"/>
  <c r="BA131" i="1"/>
  <c r="BB131" i="1"/>
  <c r="BE131" i="1"/>
  <c r="BR131" i="1" s="1"/>
  <c r="BF131" i="1"/>
  <c r="BG131" i="1"/>
  <c r="AC131" i="1" s="1"/>
  <c r="BH131" i="1"/>
  <c r="BI131" i="1"/>
  <c r="BJ131" i="1"/>
  <c r="BK131" i="1"/>
  <c r="BL131" i="1"/>
  <c r="BM131" i="1"/>
  <c r="BN131" i="1"/>
  <c r="BO131" i="1"/>
  <c r="BP131" i="1"/>
  <c r="N132" i="1"/>
  <c r="S132" i="1"/>
  <c r="AQ132" i="1"/>
  <c r="AR132" i="1"/>
  <c r="AS132" i="1"/>
  <c r="AT132" i="1"/>
  <c r="AW132" i="1"/>
  <c r="AX132" i="1"/>
  <c r="AY132" i="1"/>
  <c r="AZ132" i="1"/>
  <c r="BA132" i="1"/>
  <c r="BB132" i="1"/>
  <c r="BE132" i="1"/>
  <c r="BF132" i="1"/>
  <c r="BG132" i="1"/>
  <c r="BH132" i="1"/>
  <c r="BI132" i="1"/>
  <c r="AV132" i="1" s="1"/>
  <c r="BJ132" i="1"/>
  <c r="AU132" i="1" s="1"/>
  <c r="BK132" i="1"/>
  <c r="BL132" i="1"/>
  <c r="BM132" i="1"/>
  <c r="BN132" i="1"/>
  <c r="BO132" i="1"/>
  <c r="BP132" i="1"/>
  <c r="N133" i="1"/>
  <c r="S133" i="1"/>
  <c r="AQ133" i="1"/>
  <c r="AR133" i="1"/>
  <c r="AS133" i="1"/>
  <c r="AT133" i="1"/>
  <c r="AV133" i="1"/>
  <c r="AW133" i="1"/>
  <c r="AX133" i="1"/>
  <c r="AY133" i="1"/>
  <c r="AZ133" i="1"/>
  <c r="BA133" i="1"/>
  <c r="BB133" i="1"/>
  <c r="BE133" i="1"/>
  <c r="BF133" i="1"/>
  <c r="BG133" i="1"/>
  <c r="BH133" i="1"/>
  <c r="BI133" i="1"/>
  <c r="BJ133" i="1"/>
  <c r="AU133" i="1" s="1"/>
  <c r="BK133" i="1"/>
  <c r="BL133" i="1"/>
  <c r="BM133" i="1"/>
  <c r="BN133" i="1"/>
  <c r="BO133" i="1"/>
  <c r="BP133" i="1"/>
  <c r="N134" i="1"/>
  <c r="S134" i="1"/>
  <c r="AQ134" i="1"/>
  <c r="AR134" i="1"/>
  <c r="AS134" i="1"/>
  <c r="AT134" i="1"/>
  <c r="AW134" i="1"/>
  <c r="AX134" i="1"/>
  <c r="AY134" i="1"/>
  <c r="AZ134" i="1"/>
  <c r="BA134" i="1"/>
  <c r="BB134" i="1"/>
  <c r="BE134" i="1"/>
  <c r="BR134" i="1" s="1"/>
  <c r="BF134" i="1"/>
  <c r="BG134" i="1"/>
  <c r="BH134" i="1"/>
  <c r="BI134" i="1"/>
  <c r="AV134" i="1" s="1"/>
  <c r="BJ134" i="1"/>
  <c r="BK134" i="1"/>
  <c r="BL134" i="1"/>
  <c r="BM134" i="1"/>
  <c r="BN134" i="1"/>
  <c r="BO134" i="1"/>
  <c r="BP134" i="1"/>
  <c r="N135" i="1"/>
  <c r="S135" i="1"/>
  <c r="AQ135" i="1"/>
  <c r="AR135" i="1"/>
  <c r="AS135" i="1"/>
  <c r="AT135" i="1"/>
  <c r="AV135" i="1"/>
  <c r="AW135" i="1"/>
  <c r="AX135" i="1"/>
  <c r="AY135" i="1"/>
  <c r="AZ135" i="1"/>
  <c r="BA135" i="1"/>
  <c r="BB135" i="1"/>
  <c r="BE135" i="1"/>
  <c r="BF135" i="1"/>
  <c r="BG135" i="1"/>
  <c r="BH135" i="1"/>
  <c r="BI135" i="1"/>
  <c r="BJ135" i="1"/>
  <c r="AU135" i="1" s="1"/>
  <c r="BK135" i="1"/>
  <c r="BL135" i="1"/>
  <c r="BM135" i="1"/>
  <c r="BN135" i="1"/>
  <c r="BO135" i="1"/>
  <c r="BP135" i="1"/>
  <c r="N136" i="1"/>
  <c r="S136" i="1"/>
  <c r="AQ136" i="1"/>
  <c r="AR136" i="1"/>
  <c r="AS136" i="1"/>
  <c r="AT136" i="1"/>
  <c r="AW136" i="1"/>
  <c r="AX136" i="1"/>
  <c r="AY136" i="1"/>
  <c r="AZ136" i="1"/>
  <c r="BA136" i="1"/>
  <c r="BB136" i="1"/>
  <c r="BE136" i="1"/>
  <c r="BF136" i="1"/>
  <c r="BG136" i="1"/>
  <c r="BH136" i="1"/>
  <c r="BI136" i="1"/>
  <c r="AV136" i="1" s="1"/>
  <c r="BJ136" i="1"/>
  <c r="BK136" i="1"/>
  <c r="BL136" i="1"/>
  <c r="BM136" i="1"/>
  <c r="BN136" i="1"/>
  <c r="BO136" i="1"/>
  <c r="BP136" i="1"/>
  <c r="N137" i="1"/>
  <c r="S137" i="1"/>
  <c r="AQ137" i="1"/>
  <c r="AR137" i="1"/>
  <c r="AS137" i="1"/>
  <c r="AT137" i="1"/>
  <c r="AU137" i="1"/>
  <c r="AW137" i="1"/>
  <c r="AX137" i="1"/>
  <c r="AY137" i="1"/>
  <c r="AZ137" i="1"/>
  <c r="BA137" i="1"/>
  <c r="BB137" i="1"/>
  <c r="BE137" i="1"/>
  <c r="BF137" i="1"/>
  <c r="BG137" i="1"/>
  <c r="BH137" i="1"/>
  <c r="BI137" i="1"/>
  <c r="BJ137" i="1"/>
  <c r="BQ137" i="1" s="1"/>
  <c r="BK137" i="1"/>
  <c r="BL137" i="1"/>
  <c r="BM137" i="1"/>
  <c r="BN137" i="1"/>
  <c r="BO137" i="1"/>
  <c r="BP137" i="1"/>
  <c r="N138" i="1"/>
  <c r="S138" i="1"/>
  <c r="AQ138" i="1"/>
  <c r="AR138" i="1"/>
  <c r="AS138" i="1"/>
  <c r="AT138" i="1"/>
  <c r="AU138" i="1"/>
  <c r="AW138" i="1"/>
  <c r="AX138" i="1"/>
  <c r="AY138" i="1"/>
  <c r="AZ138" i="1"/>
  <c r="BA138" i="1"/>
  <c r="BB138" i="1"/>
  <c r="BE138" i="1"/>
  <c r="BF138" i="1"/>
  <c r="BG138" i="1"/>
  <c r="BH138" i="1"/>
  <c r="BI138" i="1"/>
  <c r="AV138" i="1" s="1"/>
  <c r="BJ138" i="1"/>
  <c r="BK138" i="1"/>
  <c r="BL138" i="1"/>
  <c r="BM138" i="1"/>
  <c r="BN138" i="1"/>
  <c r="BO138" i="1"/>
  <c r="BP138" i="1"/>
  <c r="N139" i="1"/>
  <c r="S139" i="1"/>
  <c r="AQ139" i="1"/>
  <c r="AR139" i="1"/>
  <c r="AS139" i="1"/>
  <c r="AT139" i="1"/>
  <c r="AW139" i="1"/>
  <c r="AX139" i="1"/>
  <c r="AY139" i="1"/>
  <c r="AZ139" i="1"/>
  <c r="BA139" i="1"/>
  <c r="BB139" i="1"/>
  <c r="BE139" i="1"/>
  <c r="BF139" i="1"/>
  <c r="BG139" i="1"/>
  <c r="BH139" i="1"/>
  <c r="BI139" i="1"/>
  <c r="BJ139" i="1"/>
  <c r="BK139" i="1"/>
  <c r="BL139" i="1"/>
  <c r="BM139" i="1"/>
  <c r="BN139" i="1"/>
  <c r="BO139" i="1"/>
  <c r="BP139" i="1"/>
  <c r="N140" i="1"/>
  <c r="S140" i="1"/>
  <c r="AQ140" i="1"/>
  <c r="AR140" i="1"/>
  <c r="AS140" i="1"/>
  <c r="AT140" i="1"/>
  <c r="AV140" i="1"/>
  <c r="AW140" i="1"/>
  <c r="AX140" i="1"/>
  <c r="AY140" i="1"/>
  <c r="AZ140" i="1"/>
  <c r="BA140" i="1"/>
  <c r="BB140" i="1"/>
  <c r="BE140" i="1"/>
  <c r="BF140" i="1"/>
  <c r="BG140" i="1"/>
  <c r="BH140" i="1"/>
  <c r="BI140" i="1"/>
  <c r="BJ140" i="1"/>
  <c r="AU140" i="1" s="1"/>
  <c r="BK140" i="1"/>
  <c r="BL140" i="1"/>
  <c r="BM140" i="1"/>
  <c r="BN140" i="1"/>
  <c r="BO140" i="1"/>
  <c r="BP140" i="1"/>
  <c r="N141" i="1"/>
  <c r="S141" i="1"/>
  <c r="AQ141" i="1"/>
  <c r="AR141" i="1"/>
  <c r="AS141" i="1"/>
  <c r="AT141" i="1"/>
  <c r="AW141" i="1"/>
  <c r="AX141" i="1"/>
  <c r="AY141" i="1"/>
  <c r="AZ141" i="1"/>
  <c r="BA141" i="1"/>
  <c r="BB141" i="1"/>
  <c r="BE141" i="1"/>
  <c r="BF141" i="1"/>
  <c r="BG141" i="1"/>
  <c r="BH141" i="1"/>
  <c r="BI141" i="1"/>
  <c r="AV141" i="1" s="1"/>
  <c r="BJ141" i="1"/>
  <c r="AU141" i="1" s="1"/>
  <c r="BK141" i="1"/>
  <c r="BL141" i="1"/>
  <c r="BM141" i="1"/>
  <c r="BN141" i="1"/>
  <c r="BO141" i="1"/>
  <c r="BP141" i="1"/>
  <c r="N142" i="1"/>
  <c r="S142" i="1"/>
  <c r="AQ142" i="1"/>
  <c r="AR142" i="1"/>
  <c r="AS142" i="1"/>
  <c r="AT142" i="1"/>
  <c r="AV142" i="1"/>
  <c r="AW142" i="1"/>
  <c r="AX142" i="1"/>
  <c r="AY142" i="1"/>
  <c r="AZ142" i="1"/>
  <c r="BA142" i="1"/>
  <c r="BB142" i="1"/>
  <c r="BE142" i="1"/>
  <c r="BF142" i="1"/>
  <c r="BG142" i="1"/>
  <c r="BH142" i="1"/>
  <c r="BI142" i="1"/>
  <c r="BJ142" i="1"/>
  <c r="AU142" i="1" s="1"/>
  <c r="BK142" i="1"/>
  <c r="BL142" i="1"/>
  <c r="BM142" i="1"/>
  <c r="BN142" i="1"/>
  <c r="BO142" i="1"/>
  <c r="BP142" i="1"/>
  <c r="N143" i="1"/>
  <c r="S143" i="1"/>
  <c r="AQ143" i="1"/>
  <c r="AR143" i="1"/>
  <c r="AS143" i="1"/>
  <c r="AT143" i="1"/>
  <c r="AV143" i="1"/>
  <c r="AW143" i="1"/>
  <c r="AX143" i="1"/>
  <c r="AY143" i="1"/>
  <c r="AZ143" i="1"/>
  <c r="BA143" i="1"/>
  <c r="BB143" i="1"/>
  <c r="BE143" i="1"/>
  <c r="BF143" i="1"/>
  <c r="BG143" i="1"/>
  <c r="BH143" i="1"/>
  <c r="BI143" i="1"/>
  <c r="BJ143" i="1"/>
  <c r="AU143" i="1" s="1"/>
  <c r="BK143" i="1"/>
  <c r="BL143" i="1"/>
  <c r="BM143" i="1"/>
  <c r="BN143" i="1"/>
  <c r="BO143" i="1"/>
  <c r="BP143" i="1"/>
  <c r="N144" i="1"/>
  <c r="S144" i="1"/>
  <c r="AQ144" i="1"/>
  <c r="AR144" i="1"/>
  <c r="AS144" i="1"/>
  <c r="AT144" i="1"/>
  <c r="AW144" i="1"/>
  <c r="AX144" i="1"/>
  <c r="AY144" i="1"/>
  <c r="AZ144" i="1"/>
  <c r="BA144" i="1"/>
  <c r="BB144" i="1"/>
  <c r="BE144" i="1"/>
  <c r="BF144" i="1"/>
  <c r="BG144" i="1"/>
  <c r="BH144" i="1"/>
  <c r="BI144" i="1"/>
  <c r="AV144" i="1" s="1"/>
  <c r="BJ144" i="1"/>
  <c r="BK144" i="1"/>
  <c r="BL144" i="1"/>
  <c r="BM144" i="1"/>
  <c r="BN144" i="1"/>
  <c r="BO144" i="1"/>
  <c r="BP144" i="1"/>
  <c r="N145" i="1"/>
  <c r="S145" i="1"/>
  <c r="AQ145" i="1"/>
  <c r="AR145" i="1"/>
  <c r="AS145" i="1"/>
  <c r="AT145" i="1"/>
  <c r="AU145" i="1"/>
  <c r="AW145" i="1"/>
  <c r="AX145" i="1"/>
  <c r="AY145" i="1"/>
  <c r="AZ145" i="1"/>
  <c r="BA145" i="1"/>
  <c r="BB145" i="1"/>
  <c r="BE145" i="1"/>
  <c r="BF145" i="1"/>
  <c r="BG145" i="1"/>
  <c r="BH145" i="1"/>
  <c r="BI145" i="1"/>
  <c r="AV145" i="1" s="1"/>
  <c r="BJ145" i="1"/>
  <c r="BK145" i="1"/>
  <c r="BL145" i="1"/>
  <c r="BM145" i="1"/>
  <c r="BN145" i="1"/>
  <c r="BO145" i="1"/>
  <c r="BP145" i="1"/>
  <c r="N146" i="1"/>
  <c r="S146" i="1"/>
  <c r="AQ146" i="1"/>
  <c r="AR146" i="1"/>
  <c r="AS146" i="1"/>
  <c r="AT146" i="1"/>
  <c r="AW146" i="1"/>
  <c r="AX146" i="1"/>
  <c r="AY146" i="1"/>
  <c r="AZ146" i="1"/>
  <c r="BA146" i="1"/>
  <c r="BB146" i="1"/>
  <c r="BE146" i="1"/>
  <c r="BF146" i="1"/>
  <c r="BG146" i="1"/>
  <c r="BH146" i="1"/>
  <c r="BI146" i="1"/>
  <c r="AV146" i="1" s="1"/>
  <c r="BJ146" i="1"/>
  <c r="AU146" i="1" s="1"/>
  <c r="BK146" i="1"/>
  <c r="BL146" i="1"/>
  <c r="BM146" i="1"/>
  <c r="BN146" i="1"/>
  <c r="BO146" i="1"/>
  <c r="BP146" i="1"/>
  <c r="N147" i="1"/>
  <c r="S147" i="1"/>
  <c r="AQ147" i="1"/>
  <c r="AR147" i="1"/>
  <c r="AS147" i="1"/>
  <c r="AT147" i="1"/>
  <c r="AW147" i="1"/>
  <c r="AX147" i="1"/>
  <c r="AY147" i="1"/>
  <c r="AZ147" i="1"/>
  <c r="BA147" i="1"/>
  <c r="BB147" i="1"/>
  <c r="BE147" i="1"/>
  <c r="BF147" i="1"/>
  <c r="BG147" i="1"/>
  <c r="AC147" i="1" s="1"/>
  <c r="BH147" i="1"/>
  <c r="BI147" i="1"/>
  <c r="BJ147" i="1"/>
  <c r="BK147" i="1"/>
  <c r="BL147" i="1"/>
  <c r="BM147" i="1"/>
  <c r="BN147" i="1"/>
  <c r="BO147" i="1"/>
  <c r="BP147" i="1"/>
  <c r="BR147" i="1"/>
  <c r="AK147" i="1" s="1"/>
  <c r="N148" i="1"/>
  <c r="S148" i="1"/>
  <c r="AQ148" i="1"/>
  <c r="AR148" i="1"/>
  <c r="AS148" i="1"/>
  <c r="AT148" i="1"/>
  <c r="AV148" i="1"/>
  <c r="AW148" i="1"/>
  <c r="AX148" i="1"/>
  <c r="AY148" i="1"/>
  <c r="AZ148" i="1"/>
  <c r="BA148" i="1"/>
  <c r="BB148" i="1"/>
  <c r="BE148" i="1"/>
  <c r="BF148" i="1"/>
  <c r="BG148" i="1"/>
  <c r="BH148" i="1"/>
  <c r="BI148" i="1"/>
  <c r="BJ148" i="1"/>
  <c r="AU148" i="1" s="1"/>
  <c r="BK148" i="1"/>
  <c r="BL148" i="1"/>
  <c r="BM148" i="1"/>
  <c r="BN148" i="1"/>
  <c r="BO148" i="1"/>
  <c r="BP148" i="1"/>
  <c r="N149" i="1"/>
  <c r="S149" i="1"/>
  <c r="AQ149" i="1"/>
  <c r="AR149" i="1"/>
  <c r="AS149" i="1"/>
  <c r="AT149" i="1"/>
  <c r="AV149" i="1"/>
  <c r="AW149" i="1"/>
  <c r="AX149" i="1"/>
  <c r="AY149" i="1"/>
  <c r="AZ149" i="1"/>
  <c r="BA149" i="1"/>
  <c r="BB149" i="1"/>
  <c r="BE149" i="1"/>
  <c r="BF149" i="1"/>
  <c r="BG149" i="1"/>
  <c r="BH149" i="1"/>
  <c r="BI149" i="1"/>
  <c r="BJ149" i="1"/>
  <c r="AU149" i="1" s="1"/>
  <c r="BK149" i="1"/>
  <c r="BL149" i="1"/>
  <c r="BM149" i="1"/>
  <c r="BN149" i="1"/>
  <c r="BO149" i="1"/>
  <c r="BP149" i="1"/>
  <c r="N150" i="1"/>
  <c r="S150" i="1"/>
  <c r="AQ150" i="1"/>
  <c r="AR150" i="1"/>
  <c r="AS150" i="1"/>
  <c r="AT150" i="1"/>
  <c r="AV150" i="1"/>
  <c r="AW150" i="1"/>
  <c r="AX150" i="1"/>
  <c r="AY150" i="1"/>
  <c r="AZ150" i="1"/>
  <c r="BA150" i="1"/>
  <c r="BB150" i="1"/>
  <c r="BE150" i="1"/>
  <c r="BF150" i="1"/>
  <c r="BG150" i="1"/>
  <c r="BH150" i="1"/>
  <c r="BI150" i="1"/>
  <c r="BJ150" i="1"/>
  <c r="BK150" i="1"/>
  <c r="BL150" i="1"/>
  <c r="BM150" i="1"/>
  <c r="BN150" i="1"/>
  <c r="BO150" i="1"/>
  <c r="BP150" i="1"/>
  <c r="N151" i="1"/>
  <c r="S151" i="1"/>
  <c r="AQ151" i="1"/>
  <c r="AR151" i="1"/>
  <c r="AS151" i="1"/>
  <c r="AT151" i="1"/>
  <c r="AW151" i="1"/>
  <c r="AX151" i="1"/>
  <c r="AY151" i="1"/>
  <c r="AZ151" i="1"/>
  <c r="BA151" i="1"/>
  <c r="BB151" i="1"/>
  <c r="BE151" i="1"/>
  <c r="BF151" i="1"/>
  <c r="BG151" i="1"/>
  <c r="BH151" i="1"/>
  <c r="BI151" i="1"/>
  <c r="AV151" i="1" s="1"/>
  <c r="BJ151" i="1"/>
  <c r="AU151" i="1" s="1"/>
  <c r="BK151" i="1"/>
  <c r="BL151" i="1"/>
  <c r="BM151" i="1"/>
  <c r="BN151" i="1"/>
  <c r="BO151" i="1"/>
  <c r="BP151" i="1"/>
  <c r="N152" i="1"/>
  <c r="S152" i="1"/>
  <c r="AQ152" i="1"/>
  <c r="AR152" i="1"/>
  <c r="AS152" i="1"/>
  <c r="AT152" i="1"/>
  <c r="AV152" i="1"/>
  <c r="AW152" i="1"/>
  <c r="AX152" i="1"/>
  <c r="AY152" i="1"/>
  <c r="AZ152" i="1"/>
  <c r="BA152" i="1"/>
  <c r="BB152" i="1"/>
  <c r="BE152" i="1"/>
  <c r="BF152" i="1"/>
  <c r="BG152" i="1"/>
  <c r="BH152" i="1"/>
  <c r="BI152" i="1"/>
  <c r="BJ152" i="1"/>
  <c r="AU152" i="1" s="1"/>
  <c r="BK152" i="1"/>
  <c r="BL152" i="1"/>
  <c r="BM152" i="1"/>
  <c r="BN152" i="1"/>
  <c r="BO152" i="1"/>
  <c r="BP152" i="1"/>
  <c r="N153" i="1"/>
  <c r="S153" i="1"/>
  <c r="AQ153" i="1"/>
  <c r="AR153" i="1"/>
  <c r="AS153" i="1"/>
  <c r="AT153" i="1"/>
  <c r="AW153" i="1"/>
  <c r="AX153" i="1"/>
  <c r="AY153" i="1"/>
  <c r="AZ153" i="1"/>
  <c r="BA153" i="1"/>
  <c r="BB153" i="1"/>
  <c r="BE153" i="1"/>
  <c r="BF153" i="1"/>
  <c r="BG153" i="1"/>
  <c r="BH153" i="1"/>
  <c r="BI153" i="1"/>
  <c r="BJ153" i="1"/>
  <c r="AU153" i="1" s="1"/>
  <c r="BK153" i="1"/>
  <c r="BL153" i="1"/>
  <c r="BM153" i="1"/>
  <c r="BN153" i="1"/>
  <c r="BO153" i="1"/>
  <c r="BP153" i="1"/>
  <c r="N154" i="1"/>
  <c r="S154" i="1"/>
  <c r="AQ154" i="1"/>
  <c r="AR154" i="1"/>
  <c r="AS154" i="1"/>
  <c r="AT154" i="1"/>
  <c r="AU154" i="1"/>
  <c r="AW154" i="1"/>
  <c r="AX154" i="1"/>
  <c r="AY154" i="1"/>
  <c r="AZ154" i="1"/>
  <c r="BA154" i="1"/>
  <c r="BB154" i="1"/>
  <c r="BE154" i="1"/>
  <c r="BF154" i="1"/>
  <c r="BG154" i="1"/>
  <c r="BH154" i="1"/>
  <c r="BI154" i="1"/>
  <c r="AV154" i="1" s="1"/>
  <c r="BJ154" i="1"/>
  <c r="BK154" i="1"/>
  <c r="BL154" i="1"/>
  <c r="BM154" i="1"/>
  <c r="BN154" i="1"/>
  <c r="BO154" i="1"/>
  <c r="BP154" i="1"/>
  <c r="N155" i="1"/>
  <c r="S155" i="1"/>
  <c r="AQ155" i="1"/>
  <c r="AR155" i="1"/>
  <c r="AS155" i="1"/>
  <c r="AT155" i="1"/>
  <c r="AW155" i="1"/>
  <c r="AX155" i="1"/>
  <c r="AY155" i="1"/>
  <c r="AZ155" i="1"/>
  <c r="BA155" i="1"/>
  <c r="BB155" i="1"/>
  <c r="BE155" i="1"/>
  <c r="BF155" i="1"/>
  <c r="BR155" i="1" s="1"/>
  <c r="BG155" i="1"/>
  <c r="BH155" i="1"/>
  <c r="BI155" i="1"/>
  <c r="AV155" i="1" s="1"/>
  <c r="BJ155" i="1"/>
  <c r="BK155" i="1"/>
  <c r="BL155" i="1"/>
  <c r="BM155" i="1"/>
  <c r="BN155" i="1"/>
  <c r="BO155" i="1"/>
  <c r="BP155" i="1"/>
  <c r="N156" i="1"/>
  <c r="S156" i="1"/>
  <c r="AQ156" i="1"/>
  <c r="AR156" i="1"/>
  <c r="AS156" i="1"/>
  <c r="AT156" i="1"/>
  <c r="AV156" i="1"/>
  <c r="AW156" i="1"/>
  <c r="AX156" i="1"/>
  <c r="AY156" i="1"/>
  <c r="AZ156" i="1"/>
  <c r="BA156" i="1"/>
  <c r="BB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N157" i="1"/>
  <c r="S157" i="1"/>
  <c r="AQ157" i="1"/>
  <c r="AR157" i="1"/>
  <c r="AS157" i="1"/>
  <c r="AT157" i="1"/>
  <c r="AU157" i="1"/>
  <c r="AW157" i="1"/>
  <c r="AX157" i="1"/>
  <c r="AY157" i="1"/>
  <c r="AZ157" i="1"/>
  <c r="BA157" i="1"/>
  <c r="BB157" i="1"/>
  <c r="BE157" i="1"/>
  <c r="BF157" i="1"/>
  <c r="BG157" i="1"/>
  <c r="BH157" i="1"/>
  <c r="BI157" i="1"/>
  <c r="AV157" i="1" s="1"/>
  <c r="BJ157" i="1"/>
  <c r="BK157" i="1"/>
  <c r="BL157" i="1"/>
  <c r="BM157" i="1"/>
  <c r="BN157" i="1"/>
  <c r="BO157" i="1"/>
  <c r="BP157" i="1"/>
  <c r="N158" i="1"/>
  <c r="S158" i="1"/>
  <c r="AQ158" i="1"/>
  <c r="AR158" i="1"/>
  <c r="AS158" i="1"/>
  <c r="AT158" i="1"/>
  <c r="AW158" i="1"/>
  <c r="AX158" i="1"/>
  <c r="AY158" i="1"/>
  <c r="AZ158" i="1"/>
  <c r="BA158" i="1"/>
  <c r="BB158" i="1"/>
  <c r="BE158" i="1"/>
  <c r="BF158" i="1"/>
  <c r="BG158" i="1"/>
  <c r="BH158" i="1"/>
  <c r="BI158" i="1"/>
  <c r="AV158" i="1" s="1"/>
  <c r="BJ158" i="1"/>
  <c r="BK158" i="1"/>
  <c r="BL158" i="1"/>
  <c r="BM158" i="1"/>
  <c r="BN158" i="1"/>
  <c r="BO158" i="1"/>
  <c r="BP158" i="1"/>
  <c r="N159" i="1"/>
  <c r="S159" i="1"/>
  <c r="AQ159" i="1"/>
  <c r="AR159" i="1"/>
  <c r="AS159" i="1"/>
  <c r="AT159" i="1"/>
  <c r="AW159" i="1"/>
  <c r="AX159" i="1"/>
  <c r="AY159" i="1"/>
  <c r="AZ159" i="1"/>
  <c r="BA159" i="1"/>
  <c r="BB159" i="1"/>
  <c r="BE159" i="1"/>
  <c r="BF159" i="1"/>
  <c r="BG159" i="1"/>
  <c r="BH159" i="1"/>
  <c r="BI159" i="1"/>
  <c r="AV159" i="1" s="1"/>
  <c r="BJ159" i="1"/>
  <c r="BK159" i="1"/>
  <c r="BL159" i="1"/>
  <c r="BM159" i="1"/>
  <c r="BN159" i="1"/>
  <c r="BO159" i="1"/>
  <c r="BP159" i="1"/>
  <c r="BC132" i="1" l="1"/>
  <c r="BC148" i="1"/>
  <c r="BC154" i="1"/>
  <c r="BQ136" i="1"/>
  <c r="BC146" i="1"/>
  <c r="BC138" i="1"/>
  <c r="BC130" i="1"/>
  <c r="BR144" i="1"/>
  <c r="AG144" i="1" s="1"/>
  <c r="AN144" i="1" s="1"/>
  <c r="AB144" i="1"/>
  <c r="BR156" i="1"/>
  <c r="AG156" i="1" s="1"/>
  <c r="BQ149" i="1"/>
  <c r="BQ147" i="1"/>
  <c r="BC157" i="1"/>
  <c r="BC145" i="1"/>
  <c r="BR152" i="1"/>
  <c r="AC152" i="1" s="1"/>
  <c r="BR148" i="1"/>
  <c r="AD155" i="1"/>
  <c r="AL155" i="1"/>
  <c r="AA155" i="1"/>
  <c r="AG155" i="1"/>
  <c r="AI155" i="1"/>
  <c r="BQ153" i="1"/>
  <c r="AK151" i="1"/>
  <c r="AG148" i="1"/>
  <c r="AF148" i="1"/>
  <c r="AJ148" i="1"/>
  <c r="AL148" i="1"/>
  <c r="AB148" i="1"/>
  <c r="AH148" i="1"/>
  <c r="BQ141" i="1"/>
  <c r="AB155" i="1"/>
  <c r="AL146" i="1"/>
  <c r="AG139" i="1"/>
  <c r="AF134" i="1"/>
  <c r="AB134" i="1"/>
  <c r="AC134" i="1"/>
  <c r="AJ134" i="1"/>
  <c r="AK134" i="1"/>
  <c r="AC144" i="1"/>
  <c r="AK144" i="1"/>
  <c r="AA144" i="1"/>
  <c r="AH144" i="1"/>
  <c r="AF144" i="1"/>
  <c r="AI144" i="1"/>
  <c r="BC142" i="1"/>
  <c r="AK140" i="1"/>
  <c r="AU150" i="1"/>
  <c r="BC150" i="1" s="1"/>
  <c r="AD148" i="1"/>
  <c r="AU155" i="1"/>
  <c r="BC155" i="1" s="1"/>
  <c r="AE155" i="1"/>
  <c r="BQ155" i="1"/>
  <c r="AD154" i="1"/>
  <c r="BQ145" i="1"/>
  <c r="AL143" i="1"/>
  <c r="AD143" i="1"/>
  <c r="AV137" i="1"/>
  <c r="BC137" i="1" s="1"/>
  <c r="AL134" i="1"/>
  <c r="AD134" i="1"/>
  <c r="BQ132" i="1"/>
  <c r="BC152" i="1"/>
  <c r="AE148" i="1"/>
  <c r="AU144" i="1"/>
  <c r="BC144" i="1" s="1"/>
  <c r="AE144" i="1"/>
  <c r="BR133" i="1"/>
  <c r="AK133" i="1" s="1"/>
  <c r="BR159" i="1"/>
  <c r="AL159" i="1" s="1"/>
  <c r="AU159" i="1"/>
  <c r="BC159" i="1" s="1"/>
  <c r="AE159" i="1"/>
  <c r="BQ156" i="1"/>
  <c r="AK155" i="1"/>
  <c r="AC155" i="1"/>
  <c r="BQ154" i="1"/>
  <c r="BR154" i="1"/>
  <c r="AE154" i="1" s="1"/>
  <c r="AL151" i="1"/>
  <c r="BR150" i="1"/>
  <c r="AA150" i="1" s="1"/>
  <c r="AF149" i="1"/>
  <c r="BC149" i="1"/>
  <c r="BQ144" i="1"/>
  <c r="AJ143" i="1"/>
  <c r="AB143" i="1"/>
  <c r="BC140" i="1"/>
  <c r="AJ155" i="1"/>
  <c r="AL149" i="1"/>
  <c r="AD149" i="1"/>
  <c r="AD144" i="1"/>
  <c r="BQ143" i="1"/>
  <c r="BR143" i="1"/>
  <c r="AI143" i="1" s="1"/>
  <c r="AI134" i="1"/>
  <c r="AE158" i="1"/>
  <c r="AU158" i="1"/>
  <c r="BC158" i="1" s="1"/>
  <c r="BR151" i="1"/>
  <c r="AC151" i="1" s="1"/>
  <c r="AV147" i="1"/>
  <c r="AF147" i="1"/>
  <c r="BQ146" i="1"/>
  <c r="BR146" i="1"/>
  <c r="AJ146" i="1" s="1"/>
  <c r="BR145" i="1"/>
  <c r="AH145" i="1" s="1"/>
  <c r="AH134" i="1"/>
  <c r="BR132" i="1"/>
  <c r="AI132" i="1" s="1"/>
  <c r="AD131" i="1"/>
  <c r="AL131" i="1"/>
  <c r="AI131" i="1"/>
  <c r="AJ131" i="1"/>
  <c r="AA131" i="1"/>
  <c r="AB131" i="1"/>
  <c r="AU131" i="1"/>
  <c r="AE131" i="1"/>
  <c r="BQ130" i="1"/>
  <c r="BR130" i="1"/>
  <c r="AJ130" i="1" s="1"/>
  <c r="BQ159" i="1"/>
  <c r="AF155" i="1"/>
  <c r="AD147" i="1"/>
  <c r="AL147" i="1"/>
  <c r="AA147" i="1"/>
  <c r="AB147" i="1"/>
  <c r="AI147" i="1"/>
  <c r="BQ138" i="1"/>
  <c r="BR138" i="1"/>
  <c r="AA134" i="1"/>
  <c r="BR158" i="1"/>
  <c r="AU156" i="1"/>
  <c r="BC156" i="1" s="1"/>
  <c r="AH155" i="1"/>
  <c r="BR153" i="1"/>
  <c r="AA153" i="1" s="1"/>
  <c r="AV153" i="1"/>
  <c r="BC153" i="1" s="1"/>
  <c r="AJ147" i="1"/>
  <c r="BR140" i="1"/>
  <c r="AC140" i="1" s="1"/>
  <c r="BQ139" i="1"/>
  <c r="BR139" i="1"/>
  <c r="AE139" i="1" s="1"/>
  <c r="AH138" i="1"/>
  <c r="BQ133" i="1"/>
  <c r="BC133" i="1"/>
  <c r="BQ131" i="1"/>
  <c r="AV131" i="1"/>
  <c r="AF131" i="1"/>
  <c r="AK131" i="1"/>
  <c r="AF145" i="1"/>
  <c r="AU147" i="1"/>
  <c r="BC147" i="1" s="1"/>
  <c r="AE147" i="1"/>
  <c r="AL144" i="1"/>
  <c r="BC136" i="1"/>
  <c r="BQ157" i="1"/>
  <c r="BR149" i="1"/>
  <c r="AA149" i="1"/>
  <c r="AI148" i="1"/>
  <c r="AA148" i="1"/>
  <c r="BQ148" i="1"/>
  <c r="AG147" i="1"/>
  <c r="AN147" i="1" s="1"/>
  <c r="BC143" i="1"/>
  <c r="BR142" i="1"/>
  <c r="AE142" i="1" s="1"/>
  <c r="AL136" i="1"/>
  <c r="AE134" i="1"/>
  <c r="AU134" i="1"/>
  <c r="BC134" i="1" s="1"/>
  <c r="AG131" i="1"/>
  <c r="AN131" i="1" s="1"/>
  <c r="AH131" i="1"/>
  <c r="BR157" i="1"/>
  <c r="AF157" i="1" s="1"/>
  <c r="BQ152" i="1"/>
  <c r="AA151" i="1"/>
  <c r="BQ151" i="1"/>
  <c r="AC149" i="1"/>
  <c r="AK146" i="1"/>
  <c r="AC146" i="1"/>
  <c r="BR141" i="1"/>
  <c r="AK141" i="1" s="1"/>
  <c r="BQ135" i="1"/>
  <c r="BR135" i="1"/>
  <c r="AG135" i="1" s="1"/>
  <c r="BC151" i="1"/>
  <c r="AE151" i="1"/>
  <c r="AK148" i="1"/>
  <c r="AC148" i="1"/>
  <c r="AH147" i="1"/>
  <c r="BQ140" i="1"/>
  <c r="AU139" i="1"/>
  <c r="BC139" i="1" s="1"/>
  <c r="BR137" i="1"/>
  <c r="AG137" i="1" s="1"/>
  <c r="BR136" i="1"/>
  <c r="AD136" i="1" s="1"/>
  <c r="AU136" i="1"/>
  <c r="AE136" i="1"/>
  <c r="BC135" i="1"/>
  <c r="AL133" i="1"/>
  <c r="BC141" i="1"/>
  <c r="AV139" i="1"/>
  <c r="AG134" i="1"/>
  <c r="AK130" i="1"/>
  <c r="AC130" i="1"/>
  <c r="BQ158" i="1"/>
  <c r="BQ150" i="1"/>
  <c r="BQ142" i="1"/>
  <c r="BQ134" i="1"/>
  <c r="AA143" i="1" l="1"/>
  <c r="AH153" i="1"/>
  <c r="AC154" i="1"/>
  <c r="AJ140" i="1"/>
  <c r="AM155" i="1"/>
  <c r="AA137" i="1"/>
  <c r="AF153" i="1"/>
  <c r="AO155" i="1"/>
  <c r="AG150" i="1"/>
  <c r="AN150" i="1" s="1"/>
  <c r="AI156" i="1"/>
  <c r="AI137" i="1"/>
  <c r="AE156" i="1"/>
  <c r="AO156" i="1" s="1"/>
  <c r="AI142" i="1"/>
  <c r="AB154" i="1"/>
  <c r="AK154" i="1"/>
  <c r="AJ152" i="1"/>
  <c r="AF156" i="1"/>
  <c r="AN156" i="1" s="1"/>
  <c r="AA140" i="1"/>
  <c r="AF152" i="1"/>
  <c r="AL154" i="1"/>
  <c r="AA156" i="1"/>
  <c r="AJ154" i="1"/>
  <c r="AE130" i="1"/>
  <c r="AB152" i="1"/>
  <c r="AL156" i="1"/>
  <c r="AC135" i="1"/>
  <c r="AB137" i="1"/>
  <c r="AG152" i="1"/>
  <c r="AN152" i="1" s="1"/>
  <c r="AJ156" i="1"/>
  <c r="AB145" i="1"/>
  <c r="AE150" i="1"/>
  <c r="AO150" i="1" s="1"/>
  <c r="AI152" i="1"/>
  <c r="AB156" i="1"/>
  <c r="AJ144" i="1"/>
  <c r="AL152" i="1"/>
  <c r="AH140" i="1"/>
  <c r="AI140" i="1"/>
  <c r="AB130" i="1"/>
  <c r="AJ137" i="1"/>
  <c r="BC131" i="1"/>
  <c r="AC156" i="1"/>
  <c r="AA159" i="1"/>
  <c r="AH152" i="1"/>
  <c r="AD156" i="1"/>
  <c r="AM156" i="1" s="1"/>
  <c r="AK156" i="1"/>
  <c r="AH156" i="1"/>
  <c r="AG136" i="1"/>
  <c r="AD152" i="1"/>
  <c r="AO131" i="1"/>
  <c r="AJ145" i="1"/>
  <c r="AK132" i="1"/>
  <c r="AB135" i="1"/>
  <c r="AC139" i="1"/>
  <c r="AD135" i="1"/>
  <c r="AI159" i="1"/>
  <c r="AK152" i="1"/>
  <c r="AE152" i="1"/>
  <c r="AO152" i="1" s="1"/>
  <c r="AO144" i="1"/>
  <c r="AG145" i="1"/>
  <c r="AN145" i="1" s="1"/>
  <c r="AD159" i="1"/>
  <c r="AJ153" i="1"/>
  <c r="AJ135" i="1"/>
  <c r="AA152" i="1"/>
  <c r="AM152" i="1" s="1"/>
  <c r="AJ151" i="1"/>
  <c r="AL135" i="1"/>
  <c r="AJ136" i="1"/>
  <c r="AM147" i="1"/>
  <c r="AA138" i="1"/>
  <c r="AI138" i="1"/>
  <c r="AL138" i="1"/>
  <c r="AF138" i="1"/>
  <c r="AG138" i="1"/>
  <c r="AN138" i="1" s="1"/>
  <c r="AF150" i="1"/>
  <c r="AC150" i="1"/>
  <c r="AJ150" i="1"/>
  <c r="AH150" i="1"/>
  <c r="AB150" i="1"/>
  <c r="AF158" i="1"/>
  <c r="AK158" i="1"/>
  <c r="AD158" i="1"/>
  <c r="AC158" i="1"/>
  <c r="AG158" i="1"/>
  <c r="AM131" i="1"/>
  <c r="AJ138" i="1"/>
  <c r="AK138" i="1"/>
  <c r="AN134" i="1"/>
  <c r="AK137" i="1"/>
  <c r="AC137" i="1"/>
  <c r="AD137" i="1"/>
  <c r="AE137" i="1"/>
  <c r="AL137" i="1"/>
  <c r="AA135" i="1"/>
  <c r="AH137" i="1"/>
  <c r="AE138" i="1"/>
  <c r="AO138" i="1" s="1"/>
  <c r="AI135" i="1"/>
  <c r="AO134" i="1"/>
  <c r="AB149" i="1"/>
  <c r="AJ149" i="1"/>
  <c r="AE149" i="1"/>
  <c r="AO149" i="1" s="1"/>
  <c r="AG149" i="1"/>
  <c r="AN149" i="1" s="1"/>
  <c r="AH149" i="1"/>
  <c r="AM149" i="1" s="1"/>
  <c r="AI149" i="1"/>
  <c r="AG140" i="1"/>
  <c r="AL140" i="1"/>
  <c r="AD140" i="1"/>
  <c r="AE140" i="1"/>
  <c r="AF140" i="1"/>
  <c r="AM134" i="1"/>
  <c r="AA146" i="1"/>
  <c r="AI146" i="1"/>
  <c r="AF146" i="1"/>
  <c r="AG146" i="1"/>
  <c r="AD146" i="1"/>
  <c r="AH146" i="1"/>
  <c r="AL153" i="1"/>
  <c r="AD150" i="1"/>
  <c r="AA132" i="1"/>
  <c r="AH139" i="1"/>
  <c r="AB158" i="1"/>
  <c r="AM144" i="1"/>
  <c r="AL158" i="1"/>
  <c r="AF139" i="1"/>
  <c r="AO139" i="1" s="1"/>
  <c r="AD133" i="1"/>
  <c r="AB136" i="1"/>
  <c r="AI151" i="1"/>
  <c r="AC132" i="1"/>
  <c r="AA145" i="1"/>
  <c r="AB151" i="1"/>
  <c r="AF133" i="1"/>
  <c r="AK135" i="1"/>
  <c r="AB146" i="1"/>
  <c r="AA154" i="1"/>
  <c r="AI154" i="1"/>
  <c r="AF154" i="1"/>
  <c r="AH154" i="1"/>
  <c r="AG154" i="1"/>
  <c r="AN154" i="1" s="1"/>
  <c r="AH158" i="1"/>
  <c r="AH132" i="1"/>
  <c r="AL150" i="1"/>
  <c r="AB140" i="1"/>
  <c r="AK159" i="1"/>
  <c r="AN155" i="1"/>
  <c r="AG132" i="1"/>
  <c r="AF132" i="1"/>
  <c r="AL132" i="1"/>
  <c r="AB132" i="1"/>
  <c r="AD132" i="1"/>
  <c r="AJ132" i="1"/>
  <c r="AE132" i="1"/>
  <c r="AO132" i="1" s="1"/>
  <c r="AB157" i="1"/>
  <c r="AJ157" i="1"/>
  <c r="AE157" i="1"/>
  <c r="AO157" i="1" s="1"/>
  <c r="AG157" i="1"/>
  <c r="AN157" i="1" s="1"/>
  <c r="AA157" i="1"/>
  <c r="AD157" i="1"/>
  <c r="AH157" i="1"/>
  <c r="AI157" i="1"/>
  <c r="AL157" i="1"/>
  <c r="AC133" i="1"/>
  <c r="AF141" i="1"/>
  <c r="AI150" i="1"/>
  <c r="AH135" i="1"/>
  <c r="AF135" i="1"/>
  <c r="AN135" i="1" s="1"/>
  <c r="AE135" i="1"/>
  <c r="AO135" i="1" s="1"/>
  <c r="AD141" i="1"/>
  <c r="AK150" i="1"/>
  <c r="AC141" i="1"/>
  <c r="AA142" i="1"/>
  <c r="AB153" i="1"/>
  <c r="AC136" i="1"/>
  <c r="AK136" i="1"/>
  <c r="AF136" i="1"/>
  <c r="AO136" i="1" s="1"/>
  <c r="AA136" i="1"/>
  <c r="AM136" i="1" s="1"/>
  <c r="AH136" i="1"/>
  <c r="AI136" i="1"/>
  <c r="AK149" i="1"/>
  <c r="AL141" i="1"/>
  <c r="AK157" i="1"/>
  <c r="AA130" i="1"/>
  <c r="AI130" i="1"/>
  <c r="AF130" i="1"/>
  <c r="AO130" i="1" s="1"/>
  <c r="AG130" i="1"/>
  <c r="AD130" i="1"/>
  <c r="AH130" i="1"/>
  <c r="AL130" i="1"/>
  <c r="AH151" i="1"/>
  <c r="AF151" i="1"/>
  <c r="AO151" i="1" s="1"/>
  <c r="AH143" i="1"/>
  <c r="AE143" i="1"/>
  <c r="AO143" i="1" s="1"/>
  <c r="AF143" i="1"/>
  <c r="AC143" i="1"/>
  <c r="AG143" i="1"/>
  <c r="AN143" i="1" s="1"/>
  <c r="AK143" i="1"/>
  <c r="AD151" i="1"/>
  <c r="AA158" i="1"/>
  <c r="AF137" i="1"/>
  <c r="AE146" i="1"/>
  <c r="AO146" i="1" s="1"/>
  <c r="AB141" i="1"/>
  <c r="AJ141" i="1"/>
  <c r="AA141" i="1"/>
  <c r="AH141" i="1"/>
  <c r="AE141" i="1"/>
  <c r="AG141" i="1"/>
  <c r="AI141" i="1"/>
  <c r="AO158" i="1"/>
  <c r="AB133" i="1"/>
  <c r="AJ133" i="1"/>
  <c r="AE133" i="1"/>
  <c r="AG133" i="1"/>
  <c r="AN133" i="1" s="1"/>
  <c r="AA133" i="1"/>
  <c r="AH133" i="1"/>
  <c r="AN148" i="1"/>
  <c r="AO154" i="1"/>
  <c r="AN137" i="1"/>
  <c r="AC138" i="1"/>
  <c r="AD138" i="1"/>
  <c r="AM148" i="1"/>
  <c r="AC157" i="1"/>
  <c r="AD139" i="1"/>
  <c r="AL139" i="1"/>
  <c r="AA139" i="1"/>
  <c r="AI139" i="1"/>
  <c r="AB139" i="1"/>
  <c r="AJ139" i="1"/>
  <c r="AB138" i="1"/>
  <c r="AJ158" i="1"/>
  <c r="AH159" i="1"/>
  <c r="AF159" i="1"/>
  <c r="AO159" i="1" s="1"/>
  <c r="AC159" i="1"/>
  <c r="AG159" i="1"/>
  <c r="AF142" i="1"/>
  <c r="AO142" i="1" s="1"/>
  <c r="AJ142" i="1"/>
  <c r="AK142" i="1"/>
  <c r="AB142" i="1"/>
  <c r="AC142" i="1"/>
  <c r="AD142" i="1"/>
  <c r="AH142" i="1"/>
  <c r="AL142" i="1"/>
  <c r="AJ159" i="1"/>
  <c r="AO147" i="1"/>
  <c r="AK139" i="1"/>
  <c r="AE153" i="1"/>
  <c r="AO153" i="1" s="1"/>
  <c r="AD153" i="1"/>
  <c r="AK153" i="1"/>
  <c r="AI153" i="1"/>
  <c r="AC153" i="1"/>
  <c r="AG142" i="1"/>
  <c r="AN142" i="1" s="1"/>
  <c r="AL145" i="1"/>
  <c r="AD145" i="1"/>
  <c r="AC145" i="1"/>
  <c r="AI145" i="1"/>
  <c r="AE145" i="1"/>
  <c r="AO145" i="1" s="1"/>
  <c r="AK145" i="1"/>
  <c r="AO148" i="1"/>
  <c r="AI158" i="1"/>
  <c r="AG151" i="1"/>
  <c r="AB159" i="1"/>
  <c r="AI133" i="1"/>
  <c r="AG153" i="1"/>
  <c r="AN153" i="1" s="1"/>
  <c r="E23" i="2"/>
  <c r="N3" i="3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N70" i="3"/>
  <c r="O70" i="3"/>
  <c r="N71" i="3"/>
  <c r="O71" i="3"/>
  <c r="N72" i="3"/>
  <c r="O72" i="3"/>
  <c r="N73" i="3"/>
  <c r="O73" i="3"/>
  <c r="N74" i="3"/>
  <c r="O74" i="3"/>
  <c r="N75" i="3"/>
  <c r="O75" i="3"/>
  <c r="N76" i="3"/>
  <c r="O76" i="3"/>
  <c r="N77" i="3"/>
  <c r="O77" i="3"/>
  <c r="N78" i="3"/>
  <c r="O78" i="3"/>
  <c r="N79" i="3"/>
  <c r="O79" i="3"/>
  <c r="N80" i="3"/>
  <c r="O80" i="3"/>
  <c r="N81" i="3"/>
  <c r="O81" i="3"/>
  <c r="N82" i="3"/>
  <c r="O82" i="3"/>
  <c r="N83" i="3"/>
  <c r="O83" i="3"/>
  <c r="N84" i="3"/>
  <c r="O84" i="3"/>
  <c r="N85" i="3"/>
  <c r="O85" i="3"/>
  <c r="N86" i="3"/>
  <c r="O86" i="3"/>
  <c r="N87" i="3"/>
  <c r="O87" i="3"/>
  <c r="N88" i="3"/>
  <c r="O88" i="3"/>
  <c r="N89" i="3"/>
  <c r="O89" i="3"/>
  <c r="N90" i="3"/>
  <c r="O90" i="3"/>
  <c r="N91" i="3"/>
  <c r="O91" i="3"/>
  <c r="N92" i="3"/>
  <c r="O92" i="3"/>
  <c r="N93" i="3"/>
  <c r="O93" i="3"/>
  <c r="N94" i="3"/>
  <c r="O94" i="3"/>
  <c r="N95" i="3"/>
  <c r="O95" i="3"/>
  <c r="N96" i="3"/>
  <c r="O96" i="3"/>
  <c r="N97" i="3"/>
  <c r="O97" i="3"/>
  <c r="N98" i="3"/>
  <c r="O98" i="3"/>
  <c r="N99" i="3"/>
  <c r="O99" i="3"/>
  <c r="N100" i="3"/>
  <c r="O100" i="3"/>
  <c r="N101" i="3"/>
  <c r="O101" i="3"/>
  <c r="N102" i="3"/>
  <c r="O102" i="3"/>
  <c r="N103" i="3"/>
  <c r="O103" i="3"/>
  <c r="N104" i="3"/>
  <c r="O104" i="3"/>
  <c r="N105" i="3"/>
  <c r="O105" i="3"/>
  <c r="N106" i="3"/>
  <c r="O106" i="3"/>
  <c r="N107" i="3"/>
  <c r="O107" i="3"/>
  <c r="N108" i="3"/>
  <c r="O108" i="3"/>
  <c r="N109" i="3"/>
  <c r="O109" i="3"/>
  <c r="N110" i="3"/>
  <c r="O110" i="3"/>
  <c r="N111" i="3"/>
  <c r="O111" i="3"/>
  <c r="N112" i="3"/>
  <c r="O112" i="3"/>
  <c r="N113" i="3"/>
  <c r="O113" i="3"/>
  <c r="N114" i="3"/>
  <c r="O114" i="3"/>
  <c r="N115" i="3"/>
  <c r="O115" i="3"/>
  <c r="N116" i="3"/>
  <c r="O116" i="3"/>
  <c r="N117" i="3"/>
  <c r="O117" i="3"/>
  <c r="N118" i="3"/>
  <c r="O118" i="3"/>
  <c r="N119" i="3"/>
  <c r="O119" i="3"/>
  <c r="N120" i="3"/>
  <c r="O120" i="3"/>
  <c r="N121" i="3"/>
  <c r="O121" i="3"/>
  <c r="N122" i="3"/>
  <c r="O122" i="3"/>
  <c r="N123" i="3"/>
  <c r="O123" i="3"/>
  <c r="N124" i="3"/>
  <c r="O124" i="3"/>
  <c r="N125" i="3"/>
  <c r="O125" i="3"/>
  <c r="N126" i="3"/>
  <c r="O126" i="3"/>
  <c r="N127" i="3"/>
  <c r="O127" i="3"/>
  <c r="N128" i="3"/>
  <c r="O128" i="3"/>
  <c r="N129" i="3"/>
  <c r="O129" i="3"/>
  <c r="N130" i="3"/>
  <c r="O130" i="3"/>
  <c r="N131" i="3"/>
  <c r="O131" i="3"/>
  <c r="N132" i="3"/>
  <c r="O132" i="3"/>
  <c r="N133" i="3"/>
  <c r="O133" i="3"/>
  <c r="N134" i="3"/>
  <c r="O134" i="3"/>
  <c r="N135" i="3"/>
  <c r="O135" i="3"/>
  <c r="N136" i="3"/>
  <c r="O136" i="3"/>
  <c r="N137" i="3"/>
  <c r="O137" i="3"/>
  <c r="N138" i="3"/>
  <c r="O138" i="3"/>
  <c r="N139" i="3"/>
  <c r="O139" i="3"/>
  <c r="N140" i="3"/>
  <c r="O140" i="3"/>
  <c r="N141" i="3"/>
  <c r="O141" i="3"/>
  <c r="N142" i="3"/>
  <c r="O142" i="3"/>
  <c r="N143" i="3"/>
  <c r="O143" i="3"/>
  <c r="N144" i="3"/>
  <c r="O144" i="3"/>
  <c r="N145" i="3"/>
  <c r="O145" i="3"/>
  <c r="N146" i="3"/>
  <c r="O146" i="3"/>
  <c r="N147" i="3"/>
  <c r="O147" i="3"/>
  <c r="N148" i="3"/>
  <c r="O148" i="3"/>
  <c r="N149" i="3"/>
  <c r="O149" i="3"/>
  <c r="N150" i="3"/>
  <c r="O150" i="3"/>
  <c r="N151" i="3"/>
  <c r="O151" i="3"/>
  <c r="N152" i="3"/>
  <c r="O152" i="3"/>
  <c r="N153" i="3"/>
  <c r="O153" i="3"/>
  <c r="N154" i="3"/>
  <c r="O154" i="3"/>
  <c r="N155" i="3"/>
  <c r="O155" i="3"/>
  <c r="N156" i="3"/>
  <c r="O156" i="3"/>
  <c r="N157" i="3"/>
  <c r="O157" i="3"/>
  <c r="N158" i="3"/>
  <c r="O158" i="3"/>
  <c r="N159" i="3"/>
  <c r="O159" i="3"/>
  <c r="N160" i="3"/>
  <c r="O160" i="3"/>
  <c r="N161" i="3"/>
  <c r="O161" i="3"/>
  <c r="N162" i="3"/>
  <c r="O162" i="3"/>
  <c r="N163" i="3"/>
  <c r="O163" i="3"/>
  <c r="N164" i="3"/>
  <c r="O164" i="3"/>
  <c r="N165" i="3"/>
  <c r="O165" i="3"/>
  <c r="N166" i="3"/>
  <c r="O166" i="3"/>
  <c r="N167" i="3"/>
  <c r="O167" i="3"/>
  <c r="N168" i="3"/>
  <c r="O168" i="3"/>
  <c r="N169" i="3"/>
  <c r="O169" i="3"/>
  <c r="N170" i="3"/>
  <c r="O170" i="3"/>
  <c r="N171" i="3"/>
  <c r="O171" i="3"/>
  <c r="N172" i="3"/>
  <c r="O172" i="3"/>
  <c r="N173" i="3"/>
  <c r="O173" i="3"/>
  <c r="N174" i="3"/>
  <c r="O174" i="3"/>
  <c r="N175" i="3"/>
  <c r="O175" i="3"/>
  <c r="N176" i="3"/>
  <c r="O176" i="3"/>
  <c r="N177" i="3"/>
  <c r="O177" i="3"/>
  <c r="N178" i="3"/>
  <c r="O178" i="3"/>
  <c r="N179" i="3"/>
  <c r="O179" i="3"/>
  <c r="N180" i="3"/>
  <c r="O180" i="3"/>
  <c r="N181" i="3"/>
  <c r="O181" i="3"/>
  <c r="N182" i="3"/>
  <c r="O182" i="3"/>
  <c r="N183" i="3"/>
  <c r="O183" i="3"/>
  <c r="N184" i="3"/>
  <c r="O184" i="3"/>
  <c r="N185" i="3"/>
  <c r="O185" i="3"/>
  <c r="N186" i="3"/>
  <c r="O186" i="3"/>
  <c r="N187" i="3"/>
  <c r="O187" i="3"/>
  <c r="N188" i="3"/>
  <c r="O188" i="3"/>
  <c r="N189" i="3"/>
  <c r="O189" i="3"/>
  <c r="N190" i="3"/>
  <c r="O190" i="3"/>
  <c r="N191" i="3"/>
  <c r="O191" i="3"/>
  <c r="N192" i="3"/>
  <c r="O192" i="3"/>
  <c r="N193" i="3"/>
  <c r="O193" i="3"/>
  <c r="N194" i="3"/>
  <c r="O194" i="3"/>
  <c r="N195" i="3"/>
  <c r="O195" i="3"/>
  <c r="N196" i="3"/>
  <c r="O196" i="3"/>
  <c r="N197" i="3"/>
  <c r="O197" i="3"/>
  <c r="N198" i="3"/>
  <c r="O198" i="3"/>
  <c r="N199" i="3"/>
  <c r="O199" i="3"/>
  <c r="N200" i="3"/>
  <c r="O200" i="3"/>
  <c r="N201" i="3"/>
  <c r="O201" i="3"/>
  <c r="N202" i="3"/>
  <c r="O202" i="3"/>
  <c r="N203" i="3"/>
  <c r="O203" i="3"/>
  <c r="N204" i="3"/>
  <c r="O204" i="3"/>
  <c r="N205" i="3"/>
  <c r="O205" i="3"/>
  <c r="N206" i="3"/>
  <c r="O206" i="3"/>
  <c r="N207" i="3"/>
  <c r="O207" i="3"/>
  <c r="N208" i="3"/>
  <c r="O208" i="3"/>
  <c r="N209" i="3"/>
  <c r="O209" i="3"/>
  <c r="N210" i="3"/>
  <c r="O210" i="3"/>
  <c r="N211" i="3"/>
  <c r="O211" i="3"/>
  <c r="N212" i="3"/>
  <c r="O212" i="3"/>
  <c r="N213" i="3"/>
  <c r="O213" i="3"/>
  <c r="N214" i="3"/>
  <c r="O214" i="3"/>
  <c r="N215" i="3"/>
  <c r="O215" i="3"/>
  <c r="N216" i="3"/>
  <c r="O216" i="3"/>
  <c r="N217" i="3"/>
  <c r="O217" i="3"/>
  <c r="N218" i="3"/>
  <c r="O218" i="3"/>
  <c r="N219" i="3"/>
  <c r="O219" i="3"/>
  <c r="N220" i="3"/>
  <c r="O220" i="3"/>
  <c r="N221" i="3"/>
  <c r="O221" i="3"/>
  <c r="N222" i="3"/>
  <c r="O222" i="3"/>
  <c r="N223" i="3"/>
  <c r="O223" i="3"/>
  <c r="N224" i="3"/>
  <c r="O224" i="3"/>
  <c r="N225" i="3"/>
  <c r="O225" i="3"/>
  <c r="N226" i="3"/>
  <c r="O226" i="3"/>
  <c r="N227" i="3"/>
  <c r="O227" i="3"/>
  <c r="N228" i="3"/>
  <c r="O228" i="3"/>
  <c r="N229" i="3"/>
  <c r="O229" i="3"/>
  <c r="N230" i="3"/>
  <c r="O230" i="3"/>
  <c r="N231" i="3"/>
  <c r="O231" i="3"/>
  <c r="N232" i="3"/>
  <c r="O232" i="3"/>
  <c r="N233" i="3"/>
  <c r="O233" i="3"/>
  <c r="N234" i="3"/>
  <c r="O234" i="3"/>
  <c r="N235" i="3"/>
  <c r="O235" i="3"/>
  <c r="N236" i="3"/>
  <c r="O236" i="3"/>
  <c r="N237" i="3"/>
  <c r="O237" i="3"/>
  <c r="N238" i="3"/>
  <c r="O238" i="3"/>
  <c r="N239" i="3"/>
  <c r="O239" i="3"/>
  <c r="N240" i="3"/>
  <c r="O240" i="3"/>
  <c r="N241" i="3"/>
  <c r="O241" i="3"/>
  <c r="N242" i="3"/>
  <c r="O242" i="3"/>
  <c r="N243" i="3"/>
  <c r="O243" i="3"/>
  <c r="N244" i="3"/>
  <c r="O244" i="3"/>
  <c r="N245" i="3"/>
  <c r="O245" i="3"/>
  <c r="N246" i="3"/>
  <c r="O246" i="3"/>
  <c r="N247" i="3"/>
  <c r="O247" i="3"/>
  <c r="N248" i="3"/>
  <c r="O248" i="3"/>
  <c r="N249" i="3"/>
  <c r="O249" i="3"/>
  <c r="N250" i="3"/>
  <c r="O250" i="3"/>
  <c r="N251" i="3"/>
  <c r="O251" i="3"/>
  <c r="N252" i="3"/>
  <c r="O252" i="3"/>
  <c r="N253" i="3"/>
  <c r="O253" i="3"/>
  <c r="N254" i="3"/>
  <c r="O254" i="3"/>
  <c r="N255" i="3"/>
  <c r="O255" i="3"/>
  <c r="N256" i="3"/>
  <c r="O256" i="3"/>
  <c r="N257" i="3"/>
  <c r="O257" i="3"/>
  <c r="N258" i="3"/>
  <c r="O258" i="3"/>
  <c r="N259" i="3"/>
  <c r="O259" i="3"/>
  <c r="N260" i="3"/>
  <c r="O260" i="3"/>
  <c r="N261" i="3"/>
  <c r="O261" i="3"/>
  <c r="N262" i="3"/>
  <c r="O262" i="3"/>
  <c r="N263" i="3"/>
  <c r="O263" i="3"/>
  <c r="N264" i="3"/>
  <c r="O264" i="3"/>
  <c r="N265" i="3"/>
  <c r="O265" i="3"/>
  <c r="N266" i="3"/>
  <c r="O266" i="3"/>
  <c r="N267" i="3"/>
  <c r="O267" i="3"/>
  <c r="N268" i="3"/>
  <c r="O268" i="3"/>
  <c r="N269" i="3"/>
  <c r="O269" i="3"/>
  <c r="N270" i="3"/>
  <c r="O270" i="3"/>
  <c r="N271" i="3"/>
  <c r="O271" i="3"/>
  <c r="N272" i="3"/>
  <c r="O272" i="3"/>
  <c r="N273" i="3"/>
  <c r="O273" i="3"/>
  <c r="N274" i="3"/>
  <c r="O274" i="3"/>
  <c r="N275" i="3"/>
  <c r="O275" i="3"/>
  <c r="N276" i="3"/>
  <c r="O276" i="3"/>
  <c r="N277" i="3"/>
  <c r="O277" i="3"/>
  <c r="N278" i="3"/>
  <c r="O278" i="3"/>
  <c r="N279" i="3"/>
  <c r="O279" i="3"/>
  <c r="N280" i="3"/>
  <c r="O280" i="3"/>
  <c r="N281" i="3"/>
  <c r="O281" i="3"/>
  <c r="N282" i="3"/>
  <c r="O282" i="3"/>
  <c r="N283" i="3"/>
  <c r="O283" i="3"/>
  <c r="N284" i="3"/>
  <c r="O284" i="3"/>
  <c r="N285" i="3"/>
  <c r="O285" i="3"/>
  <c r="N286" i="3"/>
  <c r="O286" i="3"/>
  <c r="N287" i="3"/>
  <c r="O287" i="3"/>
  <c r="N288" i="3"/>
  <c r="O288" i="3"/>
  <c r="N289" i="3"/>
  <c r="O289" i="3"/>
  <c r="N290" i="3"/>
  <c r="O290" i="3"/>
  <c r="N291" i="3"/>
  <c r="O291" i="3"/>
  <c r="N292" i="3"/>
  <c r="O292" i="3"/>
  <c r="N293" i="3"/>
  <c r="O293" i="3"/>
  <c r="N294" i="3"/>
  <c r="O294" i="3"/>
  <c r="N295" i="3"/>
  <c r="O295" i="3"/>
  <c r="N296" i="3"/>
  <c r="O296" i="3"/>
  <c r="N297" i="3"/>
  <c r="O297" i="3"/>
  <c r="N298" i="3"/>
  <c r="O298" i="3"/>
  <c r="N299" i="3"/>
  <c r="O299" i="3"/>
  <c r="N300" i="3"/>
  <c r="O300" i="3"/>
  <c r="N301" i="3"/>
  <c r="O301" i="3"/>
  <c r="J2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8" i="3"/>
  <c r="J128" i="3"/>
  <c r="I129" i="3"/>
  <c r="J129" i="3"/>
  <c r="I130" i="3"/>
  <c r="J130" i="3"/>
  <c r="I131" i="3"/>
  <c r="J131" i="3"/>
  <c r="I132" i="3"/>
  <c r="J132" i="3"/>
  <c r="I133" i="3"/>
  <c r="J133" i="3"/>
  <c r="I134" i="3"/>
  <c r="J134" i="3"/>
  <c r="I135" i="3"/>
  <c r="J135" i="3"/>
  <c r="I136" i="3"/>
  <c r="J136" i="3"/>
  <c r="I137" i="3"/>
  <c r="J137" i="3"/>
  <c r="I138" i="3"/>
  <c r="J138" i="3"/>
  <c r="I139" i="3"/>
  <c r="J139" i="3"/>
  <c r="I140" i="3"/>
  <c r="J140" i="3"/>
  <c r="I141" i="3"/>
  <c r="J141" i="3"/>
  <c r="I142" i="3"/>
  <c r="J142" i="3"/>
  <c r="I143" i="3"/>
  <c r="J143" i="3"/>
  <c r="I144" i="3"/>
  <c r="J144" i="3"/>
  <c r="I145" i="3"/>
  <c r="J145" i="3"/>
  <c r="I146" i="3"/>
  <c r="J146" i="3"/>
  <c r="I147" i="3"/>
  <c r="J147" i="3"/>
  <c r="I148" i="3"/>
  <c r="J148" i="3"/>
  <c r="I149" i="3"/>
  <c r="J149" i="3"/>
  <c r="I150" i="3"/>
  <c r="J150" i="3"/>
  <c r="I151" i="3"/>
  <c r="J151" i="3"/>
  <c r="I152" i="3"/>
  <c r="J152" i="3"/>
  <c r="I153" i="3"/>
  <c r="J153" i="3"/>
  <c r="I154" i="3"/>
  <c r="J154" i="3"/>
  <c r="I155" i="3"/>
  <c r="J155" i="3"/>
  <c r="I156" i="3"/>
  <c r="J156" i="3"/>
  <c r="I157" i="3"/>
  <c r="J157" i="3"/>
  <c r="I158" i="3"/>
  <c r="J158" i="3"/>
  <c r="I159" i="3"/>
  <c r="J159" i="3"/>
  <c r="I160" i="3"/>
  <c r="J160" i="3"/>
  <c r="I161" i="3"/>
  <c r="J161" i="3"/>
  <c r="I162" i="3"/>
  <c r="J162" i="3"/>
  <c r="I163" i="3"/>
  <c r="J163" i="3"/>
  <c r="I164" i="3"/>
  <c r="J164" i="3"/>
  <c r="I165" i="3"/>
  <c r="J165" i="3"/>
  <c r="I166" i="3"/>
  <c r="J166" i="3"/>
  <c r="I167" i="3"/>
  <c r="J167" i="3"/>
  <c r="I168" i="3"/>
  <c r="J168" i="3"/>
  <c r="I169" i="3"/>
  <c r="J169" i="3"/>
  <c r="I170" i="3"/>
  <c r="J170" i="3"/>
  <c r="I171" i="3"/>
  <c r="J171" i="3"/>
  <c r="I172" i="3"/>
  <c r="J172" i="3"/>
  <c r="I173" i="3"/>
  <c r="J173" i="3"/>
  <c r="I174" i="3"/>
  <c r="J174" i="3"/>
  <c r="I175" i="3"/>
  <c r="J175" i="3"/>
  <c r="I176" i="3"/>
  <c r="J176" i="3"/>
  <c r="I177" i="3"/>
  <c r="J177" i="3"/>
  <c r="I178" i="3"/>
  <c r="J178" i="3"/>
  <c r="I179" i="3"/>
  <c r="J179" i="3"/>
  <c r="I180" i="3"/>
  <c r="J180" i="3"/>
  <c r="I181" i="3"/>
  <c r="J181" i="3"/>
  <c r="I182" i="3"/>
  <c r="J182" i="3"/>
  <c r="I183" i="3"/>
  <c r="J183" i="3"/>
  <c r="I184" i="3"/>
  <c r="J184" i="3"/>
  <c r="I185" i="3"/>
  <c r="J185" i="3"/>
  <c r="I186" i="3"/>
  <c r="J186" i="3"/>
  <c r="I187" i="3"/>
  <c r="J187" i="3"/>
  <c r="I188" i="3"/>
  <c r="J188" i="3"/>
  <c r="I189" i="3"/>
  <c r="J189" i="3"/>
  <c r="I190" i="3"/>
  <c r="J190" i="3"/>
  <c r="I191" i="3"/>
  <c r="J191" i="3"/>
  <c r="I192" i="3"/>
  <c r="J192" i="3"/>
  <c r="I193" i="3"/>
  <c r="J193" i="3"/>
  <c r="I194" i="3"/>
  <c r="J194" i="3"/>
  <c r="I195" i="3"/>
  <c r="J195" i="3"/>
  <c r="I196" i="3"/>
  <c r="J196" i="3"/>
  <c r="I197" i="3"/>
  <c r="J197" i="3"/>
  <c r="I198" i="3"/>
  <c r="J198" i="3"/>
  <c r="I199" i="3"/>
  <c r="J199" i="3"/>
  <c r="I200" i="3"/>
  <c r="J200" i="3"/>
  <c r="I201" i="3"/>
  <c r="J201" i="3"/>
  <c r="I202" i="3"/>
  <c r="J202" i="3"/>
  <c r="I203" i="3"/>
  <c r="J203" i="3"/>
  <c r="I204" i="3"/>
  <c r="J204" i="3"/>
  <c r="I205" i="3"/>
  <c r="J205" i="3"/>
  <c r="I206" i="3"/>
  <c r="J206" i="3"/>
  <c r="I207" i="3"/>
  <c r="J207" i="3"/>
  <c r="I208" i="3"/>
  <c r="J208" i="3"/>
  <c r="I209" i="3"/>
  <c r="J209" i="3"/>
  <c r="I210" i="3"/>
  <c r="J210" i="3"/>
  <c r="I211" i="3"/>
  <c r="J211" i="3"/>
  <c r="I212" i="3"/>
  <c r="J212" i="3"/>
  <c r="I213" i="3"/>
  <c r="J213" i="3"/>
  <c r="I214" i="3"/>
  <c r="J214" i="3"/>
  <c r="I215" i="3"/>
  <c r="J215" i="3"/>
  <c r="I216" i="3"/>
  <c r="J216" i="3"/>
  <c r="I217" i="3"/>
  <c r="J217" i="3"/>
  <c r="I218" i="3"/>
  <c r="J218" i="3"/>
  <c r="I219" i="3"/>
  <c r="J219" i="3"/>
  <c r="I220" i="3"/>
  <c r="J220" i="3"/>
  <c r="I221" i="3"/>
  <c r="J221" i="3"/>
  <c r="I222" i="3"/>
  <c r="J222" i="3"/>
  <c r="I223" i="3"/>
  <c r="J223" i="3"/>
  <c r="I224" i="3"/>
  <c r="J224" i="3"/>
  <c r="I225" i="3"/>
  <c r="J225" i="3"/>
  <c r="I226" i="3"/>
  <c r="J226" i="3"/>
  <c r="I227" i="3"/>
  <c r="J227" i="3"/>
  <c r="I228" i="3"/>
  <c r="J228" i="3"/>
  <c r="I229" i="3"/>
  <c r="J229" i="3"/>
  <c r="I230" i="3"/>
  <c r="J230" i="3"/>
  <c r="I231" i="3"/>
  <c r="J231" i="3"/>
  <c r="I232" i="3"/>
  <c r="J232" i="3"/>
  <c r="I233" i="3"/>
  <c r="J233" i="3"/>
  <c r="I234" i="3"/>
  <c r="J234" i="3"/>
  <c r="I235" i="3"/>
  <c r="J235" i="3"/>
  <c r="I236" i="3"/>
  <c r="J236" i="3"/>
  <c r="I237" i="3"/>
  <c r="J237" i="3"/>
  <c r="I238" i="3"/>
  <c r="J238" i="3"/>
  <c r="I239" i="3"/>
  <c r="J239" i="3"/>
  <c r="I240" i="3"/>
  <c r="J240" i="3"/>
  <c r="I241" i="3"/>
  <c r="J241" i="3"/>
  <c r="I242" i="3"/>
  <c r="J242" i="3"/>
  <c r="I243" i="3"/>
  <c r="J243" i="3"/>
  <c r="I244" i="3"/>
  <c r="J244" i="3"/>
  <c r="I245" i="3"/>
  <c r="J245" i="3"/>
  <c r="I246" i="3"/>
  <c r="J246" i="3"/>
  <c r="I247" i="3"/>
  <c r="J247" i="3"/>
  <c r="I248" i="3"/>
  <c r="J248" i="3"/>
  <c r="I249" i="3"/>
  <c r="J249" i="3"/>
  <c r="I250" i="3"/>
  <c r="J250" i="3"/>
  <c r="I251" i="3"/>
  <c r="J251" i="3"/>
  <c r="I252" i="3"/>
  <c r="J252" i="3"/>
  <c r="I253" i="3"/>
  <c r="J253" i="3"/>
  <c r="I254" i="3"/>
  <c r="J254" i="3"/>
  <c r="I255" i="3"/>
  <c r="J255" i="3"/>
  <c r="I256" i="3"/>
  <c r="J256" i="3"/>
  <c r="I257" i="3"/>
  <c r="J257" i="3"/>
  <c r="I258" i="3"/>
  <c r="J258" i="3"/>
  <c r="I259" i="3"/>
  <c r="J259" i="3"/>
  <c r="I260" i="3"/>
  <c r="J260" i="3"/>
  <c r="I261" i="3"/>
  <c r="J261" i="3"/>
  <c r="I262" i="3"/>
  <c r="J262" i="3"/>
  <c r="I263" i="3"/>
  <c r="J263" i="3"/>
  <c r="I264" i="3"/>
  <c r="J264" i="3"/>
  <c r="I265" i="3"/>
  <c r="J265" i="3"/>
  <c r="I266" i="3"/>
  <c r="J266" i="3"/>
  <c r="I267" i="3"/>
  <c r="J267" i="3"/>
  <c r="I268" i="3"/>
  <c r="J268" i="3"/>
  <c r="I269" i="3"/>
  <c r="J269" i="3"/>
  <c r="I270" i="3"/>
  <c r="J270" i="3"/>
  <c r="I271" i="3"/>
  <c r="J271" i="3"/>
  <c r="I272" i="3"/>
  <c r="J272" i="3"/>
  <c r="I273" i="3"/>
  <c r="J273" i="3"/>
  <c r="I274" i="3"/>
  <c r="J274" i="3"/>
  <c r="I275" i="3"/>
  <c r="J275" i="3"/>
  <c r="I276" i="3"/>
  <c r="J276" i="3"/>
  <c r="I277" i="3"/>
  <c r="J277" i="3"/>
  <c r="I278" i="3"/>
  <c r="J278" i="3"/>
  <c r="I279" i="3"/>
  <c r="J279" i="3"/>
  <c r="I280" i="3"/>
  <c r="J280" i="3"/>
  <c r="I281" i="3"/>
  <c r="J281" i="3"/>
  <c r="I282" i="3"/>
  <c r="J282" i="3"/>
  <c r="I283" i="3"/>
  <c r="J283" i="3"/>
  <c r="I284" i="3"/>
  <c r="J284" i="3"/>
  <c r="I285" i="3"/>
  <c r="J285" i="3"/>
  <c r="I286" i="3"/>
  <c r="J286" i="3"/>
  <c r="I287" i="3"/>
  <c r="J287" i="3"/>
  <c r="I288" i="3"/>
  <c r="J288" i="3"/>
  <c r="I289" i="3"/>
  <c r="J289" i="3"/>
  <c r="I290" i="3"/>
  <c r="J290" i="3"/>
  <c r="I291" i="3"/>
  <c r="J291" i="3"/>
  <c r="I292" i="3"/>
  <c r="J292" i="3"/>
  <c r="I293" i="3"/>
  <c r="J293" i="3"/>
  <c r="I294" i="3"/>
  <c r="J294" i="3"/>
  <c r="I295" i="3"/>
  <c r="J295" i="3"/>
  <c r="I296" i="3"/>
  <c r="J296" i="3"/>
  <c r="I297" i="3"/>
  <c r="J297" i="3"/>
  <c r="I298" i="3"/>
  <c r="J298" i="3"/>
  <c r="I299" i="3"/>
  <c r="J299" i="3"/>
  <c r="I300" i="3"/>
  <c r="J300" i="3"/>
  <c r="I301" i="3"/>
  <c r="J301" i="3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O2" i="3"/>
  <c r="N2" i="3"/>
  <c r="I2" i="3"/>
  <c r="AM140" i="1" l="1"/>
  <c r="AM150" i="1"/>
  <c r="AM153" i="1"/>
  <c r="AO140" i="1"/>
  <c r="AM137" i="1"/>
  <c r="AN140" i="1"/>
  <c r="AN139" i="1"/>
  <c r="AM159" i="1"/>
  <c r="AM158" i="1"/>
  <c r="AM154" i="1"/>
  <c r="AM143" i="1"/>
  <c r="AM151" i="1"/>
  <c r="AN132" i="1"/>
  <c r="AM146" i="1"/>
  <c r="AN159" i="1"/>
  <c r="AM133" i="1"/>
  <c r="AN141" i="1"/>
  <c r="AM132" i="1"/>
  <c r="AM135" i="1"/>
  <c r="AO133" i="1"/>
  <c r="AM142" i="1"/>
  <c r="AN136" i="1"/>
  <c r="AO137" i="1"/>
  <c r="AM138" i="1"/>
  <c r="AN151" i="1"/>
  <c r="AM141" i="1"/>
  <c r="AN130" i="1"/>
  <c r="AM157" i="1"/>
  <c r="AN146" i="1"/>
  <c r="AN158" i="1"/>
  <c r="AM130" i="1"/>
  <c r="AM139" i="1"/>
  <c r="AO141" i="1"/>
  <c r="AM145" i="1"/>
  <c r="E22" i="2"/>
  <c r="E21" i="2" s="1"/>
  <c r="E20" i="2" s="1"/>
  <c r="E19" i="2" s="1"/>
  <c r="E18" i="2" s="1"/>
  <c r="E17" i="2" s="1"/>
  <c r="E16" i="2" s="1"/>
  <c r="E15" i="2" s="1"/>
  <c r="E14" i="2" s="1"/>
  <c r="E13" i="2" s="1"/>
  <c r="E12" i="2" s="1"/>
  <c r="E11" i="2" s="1"/>
  <c r="E10" i="2" s="1"/>
  <c r="E9" i="2" s="1"/>
  <c r="E8" i="2" s="1"/>
  <c r="E7" i="2" s="1"/>
  <c r="E6" i="2" s="1"/>
  <c r="E5" i="2" s="1"/>
  <c r="E4" i="2" s="1"/>
  <c r="E26" i="2" l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301" i="3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S8" i="1" l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T4" i="1"/>
  <c r="N51" i="1"/>
  <c r="AQ51" i="1"/>
  <c r="AR51" i="1"/>
  <c r="AS51" i="1"/>
  <c r="AT51" i="1"/>
  <c r="AW51" i="1"/>
  <c r="AX51" i="1"/>
  <c r="AY51" i="1"/>
  <c r="AZ51" i="1"/>
  <c r="BA51" i="1"/>
  <c r="BB51" i="1"/>
  <c r="BE51" i="1"/>
  <c r="BF51" i="1"/>
  <c r="BG51" i="1"/>
  <c r="BH51" i="1"/>
  <c r="BI51" i="1"/>
  <c r="AV51" i="1" s="1"/>
  <c r="BJ51" i="1"/>
  <c r="AU51" i="1" s="1"/>
  <c r="BK51" i="1"/>
  <c r="BL51" i="1"/>
  <c r="BM51" i="1"/>
  <c r="BN51" i="1"/>
  <c r="BO51" i="1"/>
  <c r="BP51" i="1"/>
  <c r="N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BJ52" i="1"/>
  <c r="AU52" i="1" s="1"/>
  <c r="BK52" i="1"/>
  <c r="BL52" i="1"/>
  <c r="BM52" i="1"/>
  <c r="BN52" i="1"/>
  <c r="BO52" i="1"/>
  <c r="BP52" i="1"/>
  <c r="N53" i="1"/>
  <c r="AQ53" i="1"/>
  <c r="AR53" i="1"/>
  <c r="AS53" i="1"/>
  <c r="AT53" i="1"/>
  <c r="AW53" i="1"/>
  <c r="AX53" i="1"/>
  <c r="AY53" i="1"/>
  <c r="AZ53" i="1"/>
  <c r="BA53" i="1"/>
  <c r="BB53" i="1"/>
  <c r="BE53" i="1"/>
  <c r="BF53" i="1"/>
  <c r="BG53" i="1"/>
  <c r="BH53" i="1"/>
  <c r="BI53" i="1"/>
  <c r="BJ53" i="1"/>
  <c r="AU53" i="1" s="1"/>
  <c r="BK53" i="1"/>
  <c r="BL53" i="1"/>
  <c r="BM53" i="1"/>
  <c r="BN53" i="1"/>
  <c r="BO53" i="1"/>
  <c r="BP53" i="1"/>
  <c r="N54" i="1"/>
  <c r="AQ54" i="1"/>
  <c r="AR54" i="1"/>
  <c r="AS54" i="1"/>
  <c r="AT54" i="1"/>
  <c r="AW54" i="1"/>
  <c r="AX54" i="1"/>
  <c r="AY54" i="1"/>
  <c r="AZ54" i="1"/>
  <c r="BA54" i="1"/>
  <c r="BB54" i="1"/>
  <c r="BE54" i="1"/>
  <c r="BF54" i="1"/>
  <c r="BG54" i="1"/>
  <c r="BH54" i="1"/>
  <c r="BI54" i="1"/>
  <c r="AV54" i="1" s="1"/>
  <c r="BJ54" i="1"/>
  <c r="AU54" i="1" s="1"/>
  <c r="BK54" i="1"/>
  <c r="BL54" i="1"/>
  <c r="BM54" i="1"/>
  <c r="BN54" i="1"/>
  <c r="BO54" i="1"/>
  <c r="BP54" i="1"/>
  <c r="N55" i="1"/>
  <c r="AQ55" i="1"/>
  <c r="AR55" i="1"/>
  <c r="AS55" i="1"/>
  <c r="AT55" i="1"/>
  <c r="AW55" i="1"/>
  <c r="AX55" i="1"/>
  <c r="AY55" i="1"/>
  <c r="AZ55" i="1"/>
  <c r="BA55" i="1"/>
  <c r="BB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N56" i="1"/>
  <c r="AQ56" i="1"/>
  <c r="AR56" i="1"/>
  <c r="AS56" i="1"/>
  <c r="AT56" i="1"/>
  <c r="AW56" i="1"/>
  <c r="AX56" i="1"/>
  <c r="AY56" i="1"/>
  <c r="AZ56" i="1"/>
  <c r="BA56" i="1"/>
  <c r="BB56" i="1"/>
  <c r="BE56" i="1"/>
  <c r="BF56" i="1"/>
  <c r="BG56" i="1"/>
  <c r="BH56" i="1"/>
  <c r="BI56" i="1"/>
  <c r="AV56" i="1" s="1"/>
  <c r="BJ56" i="1"/>
  <c r="AU56" i="1" s="1"/>
  <c r="BK56" i="1"/>
  <c r="BL56" i="1"/>
  <c r="BM56" i="1"/>
  <c r="BN56" i="1"/>
  <c r="BO56" i="1"/>
  <c r="BP56" i="1"/>
  <c r="N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N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AV58" i="1" s="1"/>
  <c r="BJ58" i="1"/>
  <c r="AU58" i="1" s="1"/>
  <c r="BK58" i="1"/>
  <c r="BL58" i="1"/>
  <c r="BM58" i="1"/>
  <c r="BN58" i="1"/>
  <c r="BO58" i="1"/>
  <c r="BP58" i="1"/>
  <c r="N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J59" i="1"/>
  <c r="AU59" i="1" s="1"/>
  <c r="BK59" i="1"/>
  <c r="BL59" i="1"/>
  <c r="BM59" i="1"/>
  <c r="BN59" i="1"/>
  <c r="BO59" i="1"/>
  <c r="BP59" i="1"/>
  <c r="N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N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AV61" i="1" s="1"/>
  <c r="BJ61" i="1"/>
  <c r="AU61" i="1" s="1"/>
  <c r="BK61" i="1"/>
  <c r="BL61" i="1"/>
  <c r="BM61" i="1"/>
  <c r="BN61" i="1"/>
  <c r="BO61" i="1"/>
  <c r="BP61" i="1"/>
  <c r="N62" i="1"/>
  <c r="AQ62" i="1"/>
  <c r="AR62" i="1"/>
  <c r="AS62" i="1"/>
  <c r="AT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AU62" i="1" s="1"/>
  <c r="BK62" i="1"/>
  <c r="BL62" i="1"/>
  <c r="BM62" i="1"/>
  <c r="BN62" i="1"/>
  <c r="BO62" i="1"/>
  <c r="BP62" i="1"/>
  <c r="N63" i="1"/>
  <c r="AQ63" i="1"/>
  <c r="AR63" i="1"/>
  <c r="AS63" i="1"/>
  <c r="AT63" i="1"/>
  <c r="AW63" i="1"/>
  <c r="AX63" i="1"/>
  <c r="AY63" i="1"/>
  <c r="AZ63" i="1"/>
  <c r="BA63" i="1"/>
  <c r="BB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N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AV64" i="1" s="1"/>
  <c r="BJ64" i="1"/>
  <c r="AU64" i="1" s="1"/>
  <c r="BK64" i="1"/>
  <c r="BL64" i="1"/>
  <c r="BM64" i="1"/>
  <c r="BN64" i="1"/>
  <c r="BO64" i="1"/>
  <c r="BP64" i="1"/>
  <c r="N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BK65" i="1"/>
  <c r="BL65" i="1"/>
  <c r="BM65" i="1"/>
  <c r="BN65" i="1"/>
  <c r="BO65" i="1"/>
  <c r="BP65" i="1"/>
  <c r="N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N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BK67" i="1"/>
  <c r="BL67" i="1"/>
  <c r="BM67" i="1"/>
  <c r="BN67" i="1"/>
  <c r="BO67" i="1"/>
  <c r="BP67" i="1"/>
  <c r="N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BJ68" i="1"/>
  <c r="AU68" i="1" s="1"/>
  <c r="BK68" i="1"/>
  <c r="BL68" i="1"/>
  <c r="BM68" i="1"/>
  <c r="BN68" i="1"/>
  <c r="BO68" i="1"/>
  <c r="BP68" i="1"/>
  <c r="N69" i="1"/>
  <c r="AQ69" i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AV69" i="1" s="1"/>
  <c r="BJ69" i="1"/>
  <c r="AU69" i="1" s="1"/>
  <c r="BK69" i="1"/>
  <c r="BL69" i="1"/>
  <c r="BM69" i="1"/>
  <c r="BN69" i="1"/>
  <c r="BO69" i="1"/>
  <c r="BP69" i="1"/>
  <c r="N70" i="1"/>
  <c r="AQ70" i="1"/>
  <c r="AR70" i="1"/>
  <c r="AS70" i="1"/>
  <c r="AT70" i="1"/>
  <c r="AW70" i="1"/>
  <c r="AX70" i="1"/>
  <c r="AY70" i="1"/>
  <c r="AZ70" i="1"/>
  <c r="BA70" i="1"/>
  <c r="BB70" i="1"/>
  <c r="BE70" i="1"/>
  <c r="BF70" i="1"/>
  <c r="BG70" i="1"/>
  <c r="BH70" i="1"/>
  <c r="BI70" i="1"/>
  <c r="AV70" i="1" s="1"/>
  <c r="BJ70" i="1"/>
  <c r="AU70" i="1" s="1"/>
  <c r="BK70" i="1"/>
  <c r="BL70" i="1"/>
  <c r="BM70" i="1"/>
  <c r="BN70" i="1"/>
  <c r="BO70" i="1"/>
  <c r="BP70" i="1"/>
  <c r="N71" i="1"/>
  <c r="AQ71" i="1"/>
  <c r="AR71" i="1"/>
  <c r="AS71" i="1"/>
  <c r="AT71" i="1"/>
  <c r="AW71" i="1"/>
  <c r="AX71" i="1"/>
  <c r="AY71" i="1"/>
  <c r="AZ71" i="1"/>
  <c r="BA71" i="1"/>
  <c r="BB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N72" i="1"/>
  <c r="AQ72" i="1"/>
  <c r="AR72" i="1"/>
  <c r="AS72" i="1"/>
  <c r="AT72" i="1"/>
  <c r="AW72" i="1"/>
  <c r="AX72" i="1"/>
  <c r="AY72" i="1"/>
  <c r="AZ72" i="1"/>
  <c r="BA72" i="1"/>
  <c r="BB72" i="1"/>
  <c r="BE72" i="1"/>
  <c r="BF72" i="1"/>
  <c r="BG72" i="1"/>
  <c r="BH72" i="1"/>
  <c r="BI72" i="1"/>
  <c r="AV72" i="1" s="1"/>
  <c r="BJ72" i="1"/>
  <c r="AU72" i="1" s="1"/>
  <c r="BK72" i="1"/>
  <c r="BL72" i="1"/>
  <c r="BM72" i="1"/>
  <c r="BN72" i="1"/>
  <c r="BO72" i="1"/>
  <c r="BP72" i="1"/>
  <c r="N73" i="1"/>
  <c r="AQ73" i="1"/>
  <c r="AR73" i="1"/>
  <c r="AS73" i="1"/>
  <c r="AT73" i="1"/>
  <c r="AW73" i="1"/>
  <c r="AX73" i="1"/>
  <c r="AY73" i="1"/>
  <c r="AZ73" i="1"/>
  <c r="BA73" i="1"/>
  <c r="BB73" i="1"/>
  <c r="BE73" i="1"/>
  <c r="BF73" i="1"/>
  <c r="BG73" i="1"/>
  <c r="BH73" i="1"/>
  <c r="BI73" i="1"/>
  <c r="AV73" i="1" s="1"/>
  <c r="BJ73" i="1"/>
  <c r="AU73" i="1" s="1"/>
  <c r="BK73" i="1"/>
  <c r="BL73" i="1"/>
  <c r="BM73" i="1"/>
  <c r="BN73" i="1"/>
  <c r="BO73" i="1"/>
  <c r="BP73" i="1"/>
  <c r="N74" i="1"/>
  <c r="AQ74" i="1"/>
  <c r="AR74" i="1"/>
  <c r="AS74" i="1"/>
  <c r="AT74" i="1"/>
  <c r="AW74" i="1"/>
  <c r="AX74" i="1"/>
  <c r="AY74" i="1"/>
  <c r="AZ74" i="1"/>
  <c r="BA74" i="1"/>
  <c r="BB74" i="1"/>
  <c r="BE74" i="1"/>
  <c r="BF74" i="1"/>
  <c r="BG74" i="1"/>
  <c r="BH74" i="1"/>
  <c r="BI74" i="1"/>
  <c r="AV74" i="1" s="1"/>
  <c r="BJ74" i="1"/>
  <c r="AU74" i="1" s="1"/>
  <c r="BK74" i="1"/>
  <c r="BL74" i="1"/>
  <c r="BM74" i="1"/>
  <c r="BN74" i="1"/>
  <c r="BO74" i="1"/>
  <c r="BP74" i="1"/>
  <c r="N75" i="1"/>
  <c r="AQ75" i="1"/>
  <c r="AR75" i="1"/>
  <c r="AS75" i="1"/>
  <c r="AT75" i="1"/>
  <c r="AW75" i="1"/>
  <c r="AX75" i="1"/>
  <c r="AY75" i="1"/>
  <c r="AZ75" i="1"/>
  <c r="BA75" i="1"/>
  <c r="BB75" i="1"/>
  <c r="BE75" i="1"/>
  <c r="BF75" i="1"/>
  <c r="BG75" i="1"/>
  <c r="BH75" i="1"/>
  <c r="BI75" i="1"/>
  <c r="AV75" i="1" s="1"/>
  <c r="BJ75" i="1"/>
  <c r="AU75" i="1" s="1"/>
  <c r="BK75" i="1"/>
  <c r="BL75" i="1"/>
  <c r="BM75" i="1"/>
  <c r="BN75" i="1"/>
  <c r="BO75" i="1"/>
  <c r="BP75" i="1"/>
  <c r="N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N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AU77" i="1" s="1"/>
  <c r="BK77" i="1"/>
  <c r="BL77" i="1"/>
  <c r="BM77" i="1"/>
  <c r="BN77" i="1"/>
  <c r="BO77" i="1"/>
  <c r="BP77" i="1"/>
  <c r="N78" i="1"/>
  <c r="AQ78" i="1"/>
  <c r="AR78" i="1"/>
  <c r="AS78" i="1"/>
  <c r="AT78" i="1"/>
  <c r="AW78" i="1"/>
  <c r="AX78" i="1"/>
  <c r="AY78" i="1"/>
  <c r="AZ78" i="1"/>
  <c r="BA78" i="1"/>
  <c r="BB78" i="1"/>
  <c r="BE78" i="1"/>
  <c r="BF78" i="1"/>
  <c r="BG78" i="1"/>
  <c r="BH78" i="1"/>
  <c r="BI78" i="1"/>
  <c r="BJ78" i="1"/>
  <c r="AU78" i="1" s="1"/>
  <c r="BK78" i="1"/>
  <c r="BL78" i="1"/>
  <c r="BM78" i="1"/>
  <c r="BN78" i="1"/>
  <c r="BO78" i="1"/>
  <c r="BP78" i="1"/>
  <c r="N79" i="1"/>
  <c r="AQ79" i="1"/>
  <c r="AR79" i="1"/>
  <c r="AS79" i="1"/>
  <c r="AT79" i="1"/>
  <c r="AW79" i="1"/>
  <c r="AX79" i="1"/>
  <c r="AY79" i="1"/>
  <c r="AZ79" i="1"/>
  <c r="BA79" i="1"/>
  <c r="BB79" i="1"/>
  <c r="BE79" i="1"/>
  <c r="BF79" i="1"/>
  <c r="BG79" i="1"/>
  <c r="BH79" i="1"/>
  <c r="BI79" i="1"/>
  <c r="AV79" i="1" s="1"/>
  <c r="BJ79" i="1"/>
  <c r="BK79" i="1"/>
  <c r="BL79" i="1"/>
  <c r="BM79" i="1"/>
  <c r="BN79" i="1"/>
  <c r="BO79" i="1"/>
  <c r="BP79" i="1"/>
  <c r="N80" i="1"/>
  <c r="AQ80" i="1"/>
  <c r="AR80" i="1"/>
  <c r="AS80" i="1"/>
  <c r="AT80" i="1"/>
  <c r="AW80" i="1"/>
  <c r="AX80" i="1"/>
  <c r="AY80" i="1"/>
  <c r="AZ80" i="1"/>
  <c r="BA80" i="1"/>
  <c r="BB80" i="1"/>
  <c r="BE80" i="1"/>
  <c r="BF80" i="1"/>
  <c r="BG80" i="1"/>
  <c r="BH80" i="1"/>
  <c r="BI80" i="1"/>
  <c r="AV80" i="1" s="1"/>
  <c r="BJ80" i="1"/>
  <c r="AU80" i="1" s="1"/>
  <c r="BK80" i="1"/>
  <c r="BL80" i="1"/>
  <c r="BM80" i="1"/>
  <c r="BN80" i="1"/>
  <c r="BO80" i="1"/>
  <c r="BP80" i="1"/>
  <c r="N81" i="1"/>
  <c r="AQ81" i="1"/>
  <c r="AR81" i="1"/>
  <c r="AS81" i="1"/>
  <c r="AT81" i="1"/>
  <c r="AW81" i="1"/>
  <c r="AX81" i="1"/>
  <c r="AY81" i="1"/>
  <c r="AZ81" i="1"/>
  <c r="BA81" i="1"/>
  <c r="BB81" i="1"/>
  <c r="BE81" i="1"/>
  <c r="BF81" i="1"/>
  <c r="BG81" i="1"/>
  <c r="BH81" i="1"/>
  <c r="BI81" i="1"/>
  <c r="AV81" i="1" s="1"/>
  <c r="BJ81" i="1"/>
  <c r="AU81" i="1" s="1"/>
  <c r="BK81" i="1"/>
  <c r="BL81" i="1"/>
  <c r="BM81" i="1"/>
  <c r="BN81" i="1"/>
  <c r="BO81" i="1"/>
  <c r="BP81" i="1"/>
  <c r="N82" i="1"/>
  <c r="AQ82" i="1"/>
  <c r="AR82" i="1"/>
  <c r="AS82" i="1"/>
  <c r="AT82" i="1"/>
  <c r="AW82" i="1"/>
  <c r="AX82" i="1"/>
  <c r="AY82" i="1"/>
  <c r="AZ82" i="1"/>
  <c r="BA82" i="1"/>
  <c r="BB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N83" i="1"/>
  <c r="AQ83" i="1"/>
  <c r="AR83" i="1"/>
  <c r="AS83" i="1"/>
  <c r="AT83" i="1"/>
  <c r="AW83" i="1"/>
  <c r="AX83" i="1"/>
  <c r="AY83" i="1"/>
  <c r="AZ83" i="1"/>
  <c r="BA83" i="1"/>
  <c r="BB83" i="1"/>
  <c r="BE83" i="1"/>
  <c r="BF83" i="1"/>
  <c r="BG83" i="1"/>
  <c r="BH83" i="1"/>
  <c r="BI83" i="1"/>
  <c r="AV83" i="1" s="1"/>
  <c r="BJ83" i="1"/>
  <c r="AU83" i="1" s="1"/>
  <c r="BK83" i="1"/>
  <c r="BL83" i="1"/>
  <c r="BM83" i="1"/>
  <c r="BN83" i="1"/>
  <c r="BO83" i="1"/>
  <c r="BP83" i="1"/>
  <c r="N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BJ84" i="1"/>
  <c r="AU84" i="1" s="1"/>
  <c r="BK84" i="1"/>
  <c r="BL84" i="1"/>
  <c r="BM84" i="1"/>
  <c r="BN84" i="1"/>
  <c r="BO84" i="1"/>
  <c r="BP84" i="1"/>
  <c r="N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BJ85" i="1"/>
  <c r="AU85" i="1" s="1"/>
  <c r="BK85" i="1"/>
  <c r="BL85" i="1"/>
  <c r="BM85" i="1"/>
  <c r="BN85" i="1"/>
  <c r="BO85" i="1"/>
  <c r="BP85" i="1"/>
  <c r="N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AV86" i="1" s="1"/>
  <c r="BJ86" i="1"/>
  <c r="AU86" i="1" s="1"/>
  <c r="BK86" i="1"/>
  <c r="BL86" i="1"/>
  <c r="BM86" i="1"/>
  <c r="BN86" i="1"/>
  <c r="BO86" i="1"/>
  <c r="BP86" i="1"/>
  <c r="N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BJ87" i="1"/>
  <c r="AU87" i="1" s="1"/>
  <c r="BK87" i="1"/>
  <c r="BL87" i="1"/>
  <c r="BM87" i="1"/>
  <c r="BN87" i="1"/>
  <c r="BO87" i="1"/>
  <c r="BP87" i="1"/>
  <c r="N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BJ88" i="1"/>
  <c r="AU88" i="1" s="1"/>
  <c r="BK88" i="1"/>
  <c r="BL88" i="1"/>
  <c r="BM88" i="1"/>
  <c r="BN88" i="1"/>
  <c r="BO88" i="1"/>
  <c r="BP88" i="1"/>
  <c r="N89" i="1"/>
  <c r="AQ89" i="1"/>
  <c r="AR89" i="1"/>
  <c r="AS89" i="1"/>
  <c r="AT89" i="1"/>
  <c r="AW89" i="1"/>
  <c r="AX89" i="1"/>
  <c r="AY89" i="1"/>
  <c r="AZ89" i="1"/>
  <c r="BA89" i="1"/>
  <c r="BB89" i="1"/>
  <c r="BE89" i="1"/>
  <c r="BF89" i="1"/>
  <c r="BG89" i="1"/>
  <c r="BH89" i="1"/>
  <c r="BI89" i="1"/>
  <c r="AV89" i="1" s="1"/>
  <c r="BJ89" i="1"/>
  <c r="AU89" i="1" s="1"/>
  <c r="BK89" i="1"/>
  <c r="BL89" i="1"/>
  <c r="BM89" i="1"/>
  <c r="BN89" i="1"/>
  <c r="BO89" i="1"/>
  <c r="BP89" i="1"/>
  <c r="N90" i="1"/>
  <c r="AQ90" i="1"/>
  <c r="AR90" i="1"/>
  <c r="AS90" i="1"/>
  <c r="AT90" i="1"/>
  <c r="AW90" i="1"/>
  <c r="AX90" i="1"/>
  <c r="AY90" i="1"/>
  <c r="AZ90" i="1"/>
  <c r="BA90" i="1"/>
  <c r="BB90" i="1"/>
  <c r="BE90" i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N91" i="1"/>
  <c r="AQ91" i="1"/>
  <c r="AR91" i="1"/>
  <c r="AS91" i="1"/>
  <c r="AT91" i="1"/>
  <c r="AW91" i="1"/>
  <c r="AX91" i="1"/>
  <c r="AY91" i="1"/>
  <c r="AZ91" i="1"/>
  <c r="BA91" i="1"/>
  <c r="BB91" i="1"/>
  <c r="BE91" i="1"/>
  <c r="BF91" i="1"/>
  <c r="BG91" i="1"/>
  <c r="BH91" i="1"/>
  <c r="BI91" i="1"/>
  <c r="AV91" i="1" s="1"/>
  <c r="BJ91" i="1"/>
  <c r="BK91" i="1"/>
  <c r="BL91" i="1"/>
  <c r="BM91" i="1"/>
  <c r="BN91" i="1"/>
  <c r="BO91" i="1"/>
  <c r="BP91" i="1"/>
  <c r="N92" i="1"/>
  <c r="AQ92" i="1"/>
  <c r="AR92" i="1"/>
  <c r="AS92" i="1"/>
  <c r="AT92" i="1"/>
  <c r="AW92" i="1"/>
  <c r="AX92" i="1"/>
  <c r="AY92" i="1"/>
  <c r="AZ92" i="1"/>
  <c r="BA92" i="1"/>
  <c r="BB92" i="1"/>
  <c r="BE92" i="1"/>
  <c r="BF92" i="1"/>
  <c r="BG92" i="1"/>
  <c r="BH92" i="1"/>
  <c r="BI92" i="1"/>
  <c r="AV92" i="1" s="1"/>
  <c r="BJ92" i="1"/>
  <c r="AU92" i="1" s="1"/>
  <c r="BK92" i="1"/>
  <c r="BL92" i="1"/>
  <c r="BM92" i="1"/>
  <c r="BN92" i="1"/>
  <c r="BO92" i="1"/>
  <c r="BP92" i="1"/>
  <c r="N93" i="1"/>
  <c r="AQ93" i="1"/>
  <c r="AR93" i="1"/>
  <c r="AS93" i="1"/>
  <c r="AT93" i="1"/>
  <c r="AW93" i="1"/>
  <c r="AX93" i="1"/>
  <c r="AY93" i="1"/>
  <c r="AZ93" i="1"/>
  <c r="BA93" i="1"/>
  <c r="BB93" i="1"/>
  <c r="BE93" i="1"/>
  <c r="BF93" i="1"/>
  <c r="BG93" i="1"/>
  <c r="BH93" i="1"/>
  <c r="BI93" i="1"/>
  <c r="BJ93" i="1"/>
  <c r="AU93" i="1" s="1"/>
  <c r="BK93" i="1"/>
  <c r="BL93" i="1"/>
  <c r="BM93" i="1"/>
  <c r="BN93" i="1"/>
  <c r="BO93" i="1"/>
  <c r="BP93" i="1"/>
  <c r="N94" i="1"/>
  <c r="AQ94" i="1"/>
  <c r="AR94" i="1"/>
  <c r="AS94" i="1"/>
  <c r="AT94" i="1"/>
  <c r="AW94" i="1"/>
  <c r="AX94" i="1"/>
  <c r="AY94" i="1"/>
  <c r="AZ94" i="1"/>
  <c r="BA94" i="1"/>
  <c r="BB94" i="1"/>
  <c r="BE94" i="1"/>
  <c r="BF94" i="1"/>
  <c r="BG94" i="1"/>
  <c r="BH94" i="1"/>
  <c r="BI94" i="1"/>
  <c r="BJ94" i="1"/>
  <c r="AU94" i="1" s="1"/>
  <c r="BK94" i="1"/>
  <c r="BL94" i="1"/>
  <c r="BM94" i="1"/>
  <c r="BN94" i="1"/>
  <c r="BO94" i="1"/>
  <c r="BP94" i="1"/>
  <c r="N95" i="1"/>
  <c r="AQ95" i="1"/>
  <c r="AR95" i="1"/>
  <c r="AS95" i="1"/>
  <c r="AT95" i="1"/>
  <c r="AW95" i="1"/>
  <c r="AX95" i="1"/>
  <c r="AY95" i="1"/>
  <c r="AZ95" i="1"/>
  <c r="BA95" i="1"/>
  <c r="BB95" i="1"/>
  <c r="BE95" i="1"/>
  <c r="BF95" i="1"/>
  <c r="BG95" i="1"/>
  <c r="BH95" i="1"/>
  <c r="BI95" i="1"/>
  <c r="AV95" i="1" s="1"/>
  <c r="BJ95" i="1"/>
  <c r="BK95" i="1"/>
  <c r="BL95" i="1"/>
  <c r="BM95" i="1"/>
  <c r="BN95" i="1"/>
  <c r="BO95" i="1"/>
  <c r="BP95" i="1"/>
  <c r="N96" i="1"/>
  <c r="AQ96" i="1"/>
  <c r="AR96" i="1"/>
  <c r="AS96" i="1"/>
  <c r="AT96" i="1"/>
  <c r="AW96" i="1"/>
  <c r="AX96" i="1"/>
  <c r="AY96" i="1"/>
  <c r="AZ96" i="1"/>
  <c r="BA96" i="1"/>
  <c r="BB96" i="1"/>
  <c r="BE96" i="1"/>
  <c r="BF96" i="1"/>
  <c r="BG96" i="1"/>
  <c r="BH96" i="1"/>
  <c r="BI96" i="1"/>
  <c r="AV96" i="1" s="1"/>
  <c r="BJ96" i="1"/>
  <c r="AU96" i="1" s="1"/>
  <c r="BK96" i="1"/>
  <c r="BL96" i="1"/>
  <c r="BM96" i="1"/>
  <c r="BN96" i="1"/>
  <c r="BO96" i="1"/>
  <c r="BP96" i="1"/>
  <c r="N97" i="1"/>
  <c r="AQ97" i="1"/>
  <c r="AR97" i="1"/>
  <c r="AS97" i="1"/>
  <c r="AT97" i="1"/>
  <c r="AW97" i="1"/>
  <c r="AX97" i="1"/>
  <c r="AY97" i="1"/>
  <c r="AZ97" i="1"/>
  <c r="BA97" i="1"/>
  <c r="BB97" i="1"/>
  <c r="BE97" i="1"/>
  <c r="BF97" i="1"/>
  <c r="BG97" i="1"/>
  <c r="BH97" i="1"/>
  <c r="BI97" i="1"/>
  <c r="BJ97" i="1"/>
  <c r="AU97" i="1" s="1"/>
  <c r="BK97" i="1"/>
  <c r="BL97" i="1"/>
  <c r="BM97" i="1"/>
  <c r="BN97" i="1"/>
  <c r="BO97" i="1"/>
  <c r="BP97" i="1"/>
  <c r="N98" i="1"/>
  <c r="AQ98" i="1"/>
  <c r="AR98" i="1"/>
  <c r="AS98" i="1"/>
  <c r="AT98" i="1"/>
  <c r="AW98" i="1"/>
  <c r="AX98" i="1"/>
  <c r="AY98" i="1"/>
  <c r="AZ98" i="1"/>
  <c r="BA98" i="1"/>
  <c r="BB98" i="1"/>
  <c r="BE98" i="1"/>
  <c r="BF98" i="1"/>
  <c r="BG98" i="1"/>
  <c r="BH98" i="1"/>
  <c r="BI98" i="1"/>
  <c r="AV98" i="1" s="1"/>
  <c r="BJ98" i="1"/>
  <c r="AU98" i="1" s="1"/>
  <c r="BK98" i="1"/>
  <c r="BL98" i="1"/>
  <c r="BM98" i="1"/>
  <c r="BN98" i="1"/>
  <c r="BO98" i="1"/>
  <c r="BP98" i="1"/>
  <c r="N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BJ99" i="1"/>
  <c r="AU99" i="1" s="1"/>
  <c r="BK99" i="1"/>
  <c r="BL99" i="1"/>
  <c r="BM99" i="1"/>
  <c r="BN99" i="1"/>
  <c r="BO99" i="1"/>
  <c r="BP99" i="1"/>
  <c r="N100" i="1"/>
  <c r="AQ100" i="1"/>
  <c r="AR100" i="1"/>
  <c r="AS100" i="1"/>
  <c r="AT100" i="1"/>
  <c r="AW100" i="1"/>
  <c r="AX100" i="1"/>
  <c r="AY100" i="1"/>
  <c r="AZ100" i="1"/>
  <c r="BA100" i="1"/>
  <c r="BB100" i="1"/>
  <c r="BE100" i="1"/>
  <c r="BF100" i="1"/>
  <c r="BG100" i="1"/>
  <c r="BH100" i="1"/>
  <c r="BI100" i="1"/>
  <c r="AV100" i="1" s="1"/>
  <c r="BJ100" i="1"/>
  <c r="BK100" i="1"/>
  <c r="BL100" i="1"/>
  <c r="BM100" i="1"/>
  <c r="BN100" i="1"/>
  <c r="BO100" i="1"/>
  <c r="BP100" i="1"/>
  <c r="N101" i="1"/>
  <c r="AQ101" i="1"/>
  <c r="AR101" i="1"/>
  <c r="AS101" i="1"/>
  <c r="AT101" i="1"/>
  <c r="AW101" i="1"/>
  <c r="AX101" i="1"/>
  <c r="AY101" i="1"/>
  <c r="AZ101" i="1"/>
  <c r="BA101" i="1"/>
  <c r="BB101" i="1"/>
  <c r="BE101" i="1"/>
  <c r="BF101" i="1"/>
  <c r="BG101" i="1"/>
  <c r="BH101" i="1"/>
  <c r="BI101" i="1"/>
  <c r="AV101" i="1" s="1"/>
  <c r="BJ101" i="1"/>
  <c r="AU101" i="1" s="1"/>
  <c r="BK101" i="1"/>
  <c r="BL101" i="1"/>
  <c r="BM101" i="1"/>
  <c r="BN101" i="1"/>
  <c r="BO101" i="1"/>
  <c r="BP101" i="1"/>
  <c r="N102" i="1"/>
  <c r="AQ102" i="1"/>
  <c r="AR102" i="1"/>
  <c r="AS102" i="1"/>
  <c r="AT102" i="1"/>
  <c r="AW102" i="1"/>
  <c r="AX102" i="1"/>
  <c r="AY102" i="1"/>
  <c r="AZ102" i="1"/>
  <c r="BA102" i="1"/>
  <c r="BB102" i="1"/>
  <c r="BE102" i="1"/>
  <c r="BF102" i="1"/>
  <c r="BG102" i="1"/>
  <c r="BH102" i="1"/>
  <c r="BI102" i="1"/>
  <c r="AV102" i="1" s="1"/>
  <c r="BJ102" i="1"/>
  <c r="AU102" i="1" s="1"/>
  <c r="BK102" i="1"/>
  <c r="BL102" i="1"/>
  <c r="BM102" i="1"/>
  <c r="BN102" i="1"/>
  <c r="BO102" i="1"/>
  <c r="BP102" i="1"/>
  <c r="N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N104" i="1"/>
  <c r="AQ104" i="1"/>
  <c r="AR104" i="1"/>
  <c r="AS104" i="1"/>
  <c r="AT104" i="1"/>
  <c r="AW104" i="1"/>
  <c r="AX104" i="1"/>
  <c r="AY104" i="1"/>
  <c r="AZ104" i="1"/>
  <c r="BA104" i="1"/>
  <c r="BB104" i="1"/>
  <c r="BE104" i="1"/>
  <c r="BF104" i="1"/>
  <c r="BG104" i="1"/>
  <c r="BH104" i="1"/>
  <c r="BI104" i="1"/>
  <c r="AV104" i="1" s="1"/>
  <c r="BJ104" i="1"/>
  <c r="AU104" i="1" s="1"/>
  <c r="BK104" i="1"/>
  <c r="BL104" i="1"/>
  <c r="BM104" i="1"/>
  <c r="BN104" i="1"/>
  <c r="BO104" i="1"/>
  <c r="BP104" i="1"/>
  <c r="N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AV105" i="1" s="1"/>
  <c r="BJ105" i="1"/>
  <c r="AU105" i="1" s="1"/>
  <c r="BK105" i="1"/>
  <c r="BL105" i="1"/>
  <c r="BM105" i="1"/>
  <c r="BN105" i="1"/>
  <c r="BO105" i="1"/>
  <c r="BP105" i="1"/>
  <c r="N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BJ106" i="1"/>
  <c r="AU106" i="1" s="1"/>
  <c r="BK106" i="1"/>
  <c r="BL106" i="1"/>
  <c r="BM106" i="1"/>
  <c r="BN106" i="1"/>
  <c r="BO106" i="1"/>
  <c r="BP106" i="1"/>
  <c r="N107" i="1"/>
  <c r="AQ107" i="1"/>
  <c r="AR107" i="1"/>
  <c r="AS107" i="1"/>
  <c r="AT107" i="1"/>
  <c r="AW107" i="1"/>
  <c r="AX107" i="1"/>
  <c r="AY107" i="1"/>
  <c r="AZ107" i="1"/>
  <c r="BA107" i="1"/>
  <c r="BB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N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AV108" i="1" s="1"/>
  <c r="BJ108" i="1"/>
  <c r="AU108" i="1" s="1"/>
  <c r="BK108" i="1"/>
  <c r="BL108" i="1"/>
  <c r="BM108" i="1"/>
  <c r="BN108" i="1"/>
  <c r="BO108" i="1"/>
  <c r="BP108" i="1"/>
  <c r="N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AV109" i="1" s="1"/>
  <c r="BJ109" i="1"/>
  <c r="AU109" i="1" s="1"/>
  <c r="BK109" i="1"/>
  <c r="BL109" i="1"/>
  <c r="BM109" i="1"/>
  <c r="BN109" i="1"/>
  <c r="BO109" i="1"/>
  <c r="BP109" i="1"/>
  <c r="N110" i="1"/>
  <c r="AQ110" i="1"/>
  <c r="AR110" i="1"/>
  <c r="AS110" i="1"/>
  <c r="AT110" i="1"/>
  <c r="AW110" i="1"/>
  <c r="AX110" i="1"/>
  <c r="AY110" i="1"/>
  <c r="AZ110" i="1"/>
  <c r="BA110" i="1"/>
  <c r="BB110" i="1"/>
  <c r="BE110" i="1"/>
  <c r="BF110" i="1"/>
  <c r="BG110" i="1"/>
  <c r="BH110" i="1"/>
  <c r="BI110" i="1"/>
  <c r="BJ110" i="1"/>
  <c r="AU110" i="1" s="1"/>
  <c r="BK110" i="1"/>
  <c r="BL110" i="1"/>
  <c r="BM110" i="1"/>
  <c r="BN110" i="1"/>
  <c r="BO110" i="1"/>
  <c r="BP110" i="1"/>
  <c r="N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AU111" i="1" s="1"/>
  <c r="BK111" i="1"/>
  <c r="BL111" i="1"/>
  <c r="BM111" i="1"/>
  <c r="BN111" i="1"/>
  <c r="BO111" i="1"/>
  <c r="BP111" i="1"/>
  <c r="N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AV112" i="1" s="1"/>
  <c r="BJ112" i="1"/>
  <c r="BK112" i="1"/>
  <c r="BL112" i="1"/>
  <c r="BM112" i="1"/>
  <c r="BN112" i="1"/>
  <c r="BO112" i="1"/>
  <c r="BP112" i="1"/>
  <c r="N113" i="1"/>
  <c r="AQ113" i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AV113" i="1" s="1"/>
  <c r="BJ113" i="1"/>
  <c r="AU113" i="1" s="1"/>
  <c r="BK113" i="1"/>
  <c r="BL113" i="1"/>
  <c r="BM113" i="1"/>
  <c r="BN113" i="1"/>
  <c r="BO113" i="1"/>
  <c r="BP113" i="1"/>
  <c r="N114" i="1"/>
  <c r="AQ114" i="1"/>
  <c r="AR114" i="1"/>
  <c r="AS114" i="1"/>
  <c r="AT114" i="1"/>
  <c r="AW114" i="1"/>
  <c r="AX114" i="1"/>
  <c r="AY114" i="1"/>
  <c r="AZ114" i="1"/>
  <c r="BA114" i="1"/>
  <c r="BB114" i="1"/>
  <c r="BE114" i="1"/>
  <c r="BF114" i="1"/>
  <c r="BG114" i="1"/>
  <c r="BH114" i="1"/>
  <c r="BI114" i="1"/>
  <c r="AV114" i="1" s="1"/>
  <c r="BJ114" i="1"/>
  <c r="AU114" i="1" s="1"/>
  <c r="BK114" i="1"/>
  <c r="BL114" i="1"/>
  <c r="BM114" i="1"/>
  <c r="BN114" i="1"/>
  <c r="BO114" i="1"/>
  <c r="BP114" i="1"/>
  <c r="N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BJ115" i="1"/>
  <c r="AU115" i="1" s="1"/>
  <c r="BK115" i="1"/>
  <c r="BL115" i="1"/>
  <c r="BM115" i="1"/>
  <c r="BN115" i="1"/>
  <c r="BO115" i="1"/>
  <c r="BP115" i="1"/>
  <c r="N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N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N118" i="1"/>
  <c r="AQ118" i="1"/>
  <c r="AR118" i="1"/>
  <c r="AS118" i="1"/>
  <c r="AT118" i="1"/>
  <c r="AW118" i="1"/>
  <c r="AX118" i="1"/>
  <c r="AY118" i="1"/>
  <c r="AZ118" i="1"/>
  <c r="BA118" i="1"/>
  <c r="BB118" i="1"/>
  <c r="BE118" i="1"/>
  <c r="BF118" i="1"/>
  <c r="BG118" i="1"/>
  <c r="BH118" i="1"/>
  <c r="BI118" i="1"/>
  <c r="AV118" i="1" s="1"/>
  <c r="BJ118" i="1"/>
  <c r="AU118" i="1" s="1"/>
  <c r="BK118" i="1"/>
  <c r="BL118" i="1"/>
  <c r="BM118" i="1"/>
  <c r="BN118" i="1"/>
  <c r="BO118" i="1"/>
  <c r="BP118" i="1"/>
  <c r="N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AV119" i="1" s="1"/>
  <c r="BJ119" i="1"/>
  <c r="AU119" i="1" s="1"/>
  <c r="BK119" i="1"/>
  <c r="BL119" i="1"/>
  <c r="BM119" i="1"/>
  <c r="BN119" i="1"/>
  <c r="BO119" i="1"/>
  <c r="BP119" i="1"/>
  <c r="N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N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AV121" i="1" s="1"/>
  <c r="BJ121" i="1"/>
  <c r="AU121" i="1" s="1"/>
  <c r="BK121" i="1"/>
  <c r="BL121" i="1"/>
  <c r="BM121" i="1"/>
  <c r="BN121" i="1"/>
  <c r="BO121" i="1"/>
  <c r="BP121" i="1"/>
  <c r="N122" i="1"/>
  <c r="AQ122" i="1"/>
  <c r="AR122" i="1"/>
  <c r="AS122" i="1"/>
  <c r="AT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AU122" i="1" s="1"/>
  <c r="BK122" i="1"/>
  <c r="BL122" i="1"/>
  <c r="BM122" i="1"/>
  <c r="BN122" i="1"/>
  <c r="BO122" i="1"/>
  <c r="BP122" i="1"/>
  <c r="N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BJ123" i="1"/>
  <c r="AU123" i="1" s="1"/>
  <c r="BK123" i="1"/>
  <c r="BL123" i="1"/>
  <c r="BM123" i="1"/>
  <c r="BN123" i="1"/>
  <c r="BO123" i="1"/>
  <c r="BP123" i="1"/>
  <c r="N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AV124" i="1" s="1"/>
  <c r="BJ124" i="1"/>
  <c r="AU124" i="1" s="1"/>
  <c r="BK124" i="1"/>
  <c r="BL124" i="1"/>
  <c r="BM124" i="1"/>
  <c r="BN124" i="1"/>
  <c r="BO124" i="1"/>
  <c r="BP124" i="1"/>
  <c r="N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BJ125" i="1"/>
  <c r="BK125" i="1"/>
  <c r="BL125" i="1"/>
  <c r="BM125" i="1"/>
  <c r="BN125" i="1"/>
  <c r="BO125" i="1"/>
  <c r="BP125" i="1"/>
  <c r="N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AV126" i="1" s="1"/>
  <c r="BJ126" i="1"/>
  <c r="AU126" i="1" s="1"/>
  <c r="BK126" i="1"/>
  <c r="BL126" i="1"/>
  <c r="BM126" i="1"/>
  <c r="BN126" i="1"/>
  <c r="BO126" i="1"/>
  <c r="BP126" i="1"/>
  <c r="N127" i="1"/>
  <c r="AQ127" i="1"/>
  <c r="AR127" i="1"/>
  <c r="AS127" i="1"/>
  <c r="AT127" i="1"/>
  <c r="AW127" i="1"/>
  <c r="AX127" i="1"/>
  <c r="AY127" i="1"/>
  <c r="AZ127" i="1"/>
  <c r="BA127" i="1"/>
  <c r="BB127" i="1"/>
  <c r="BE127" i="1"/>
  <c r="BF127" i="1"/>
  <c r="BG127" i="1"/>
  <c r="BH127" i="1"/>
  <c r="BI127" i="1"/>
  <c r="AV127" i="1" s="1"/>
  <c r="BJ127" i="1"/>
  <c r="AU127" i="1" s="1"/>
  <c r="BK127" i="1"/>
  <c r="BL127" i="1"/>
  <c r="BM127" i="1"/>
  <c r="BN127" i="1"/>
  <c r="BO127" i="1"/>
  <c r="BP127" i="1"/>
  <c r="N128" i="1"/>
  <c r="AQ128" i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N129" i="1"/>
  <c r="AQ129" i="1"/>
  <c r="AR129" i="1"/>
  <c r="AS129" i="1"/>
  <c r="AT129" i="1"/>
  <c r="AW129" i="1"/>
  <c r="AX129" i="1"/>
  <c r="AY129" i="1"/>
  <c r="AZ129" i="1"/>
  <c r="BA129" i="1"/>
  <c r="BB129" i="1"/>
  <c r="BE129" i="1"/>
  <c r="BF129" i="1"/>
  <c r="BG129" i="1"/>
  <c r="BH129" i="1"/>
  <c r="BI129" i="1"/>
  <c r="AV129" i="1" s="1"/>
  <c r="BJ129" i="1"/>
  <c r="AU129" i="1" s="1"/>
  <c r="BK129" i="1"/>
  <c r="BL129" i="1"/>
  <c r="BM129" i="1"/>
  <c r="BN129" i="1"/>
  <c r="BO129" i="1"/>
  <c r="BP129" i="1"/>
  <c r="T152" i="1" l="1"/>
  <c r="T130" i="1"/>
  <c r="T136" i="1"/>
  <c r="T149" i="1"/>
  <c r="T144" i="1"/>
  <c r="T151" i="1"/>
  <c r="T131" i="1"/>
  <c r="T153" i="1"/>
  <c r="T146" i="1"/>
  <c r="T159" i="1"/>
  <c r="T139" i="1"/>
  <c r="T150" i="1"/>
  <c r="T158" i="1"/>
  <c r="T142" i="1"/>
  <c r="T132" i="1"/>
  <c r="T147" i="1"/>
  <c r="T134" i="1"/>
  <c r="T140" i="1"/>
  <c r="T155" i="1"/>
  <c r="T148" i="1"/>
  <c r="T133" i="1"/>
  <c r="T157" i="1"/>
  <c r="T154" i="1"/>
  <c r="T156" i="1"/>
  <c r="T138" i="1"/>
  <c r="T135" i="1"/>
  <c r="T137" i="1"/>
  <c r="T141" i="1"/>
  <c r="T143" i="1"/>
  <c r="T145" i="1"/>
  <c r="T129" i="1"/>
  <c r="BC81" i="1"/>
  <c r="T7" i="1"/>
  <c r="BC113" i="1"/>
  <c r="BQ110" i="1"/>
  <c r="BC69" i="1"/>
  <c r="BQ71" i="1"/>
  <c r="BR107" i="1"/>
  <c r="AK107" i="1" s="1"/>
  <c r="BR95" i="1"/>
  <c r="AH95" i="1" s="1"/>
  <c r="BQ90" i="1"/>
  <c r="BR63" i="1"/>
  <c r="AA63" i="1" s="1"/>
  <c r="BQ55" i="1"/>
  <c r="BR91" i="1"/>
  <c r="AI91" i="1" s="1"/>
  <c r="BR125" i="1"/>
  <c r="AH125" i="1" s="1"/>
  <c r="BQ60" i="1"/>
  <c r="BQ85" i="1"/>
  <c r="BR81" i="1"/>
  <c r="AD81" i="1" s="1"/>
  <c r="BC92" i="1"/>
  <c r="BC59" i="1"/>
  <c r="BQ53" i="1"/>
  <c r="BR120" i="1"/>
  <c r="AG120" i="1" s="1"/>
  <c r="BR98" i="1"/>
  <c r="AB98" i="1" s="1"/>
  <c r="BR112" i="1"/>
  <c r="AD112" i="1" s="1"/>
  <c r="BQ87" i="1"/>
  <c r="BQ82" i="1"/>
  <c r="BR79" i="1"/>
  <c r="AJ79" i="1" s="1"/>
  <c r="T44" i="1"/>
  <c r="T100" i="1"/>
  <c r="T36" i="1"/>
  <c r="T13" i="1"/>
  <c r="T6" i="1"/>
  <c r="T92" i="1"/>
  <c r="T28" i="1"/>
  <c r="T5" i="1"/>
  <c r="T84" i="1"/>
  <c r="T20" i="1"/>
  <c r="T76" i="1"/>
  <c r="T12" i="1"/>
  <c r="T19" i="1"/>
  <c r="T108" i="1"/>
  <c r="T68" i="1"/>
  <c r="T10" i="1"/>
  <c r="T26" i="1"/>
  <c r="T124" i="1"/>
  <c r="T60" i="1"/>
  <c r="T8" i="1"/>
  <c r="T103" i="1"/>
  <c r="T116" i="1"/>
  <c r="T52" i="1"/>
  <c r="BC83" i="1"/>
  <c r="BC54" i="1"/>
  <c r="BR128" i="1"/>
  <c r="AA128" i="1" s="1"/>
  <c r="BC111" i="1"/>
  <c r="BR96" i="1"/>
  <c r="AE96" i="1" s="1"/>
  <c r="BQ78" i="1"/>
  <c r="BC114" i="1"/>
  <c r="BC70" i="1"/>
  <c r="BQ63" i="1"/>
  <c r="BR115" i="1"/>
  <c r="AB115" i="1" s="1"/>
  <c r="BC89" i="1"/>
  <c r="BR82" i="1"/>
  <c r="AI82" i="1" s="1"/>
  <c r="BR103" i="1"/>
  <c r="AI103" i="1" s="1"/>
  <c r="BC96" i="1"/>
  <c r="BC86" i="1"/>
  <c r="BC51" i="1"/>
  <c r="T123" i="1"/>
  <c r="T99" i="1"/>
  <c r="T75" i="1"/>
  <c r="T51" i="1"/>
  <c r="T27" i="1"/>
  <c r="T122" i="1"/>
  <c r="T90" i="1"/>
  <c r="T66" i="1"/>
  <c r="T42" i="1"/>
  <c r="T18" i="1"/>
  <c r="T121" i="1"/>
  <c r="T113" i="1"/>
  <c r="T105" i="1"/>
  <c r="T97" i="1"/>
  <c r="T89" i="1"/>
  <c r="T81" i="1"/>
  <c r="T73" i="1"/>
  <c r="T65" i="1"/>
  <c r="T57" i="1"/>
  <c r="T49" i="1"/>
  <c r="T41" i="1"/>
  <c r="T33" i="1"/>
  <c r="T25" i="1"/>
  <c r="T17" i="1"/>
  <c r="T128" i="1"/>
  <c r="T120" i="1"/>
  <c r="T112" i="1"/>
  <c r="T104" i="1"/>
  <c r="T96" i="1"/>
  <c r="T88" i="1"/>
  <c r="T80" i="1"/>
  <c r="T72" i="1"/>
  <c r="T64" i="1"/>
  <c r="T56" i="1"/>
  <c r="T48" i="1"/>
  <c r="T40" i="1"/>
  <c r="T32" i="1"/>
  <c r="T24" i="1"/>
  <c r="T16" i="1"/>
  <c r="T9" i="1"/>
  <c r="T115" i="1"/>
  <c r="T91" i="1"/>
  <c r="T67" i="1"/>
  <c r="T43" i="1"/>
  <c r="T106" i="1"/>
  <c r="T82" i="1"/>
  <c r="T58" i="1"/>
  <c r="T34" i="1"/>
  <c r="T127" i="1"/>
  <c r="T119" i="1"/>
  <c r="T111" i="1"/>
  <c r="T95" i="1"/>
  <c r="T87" i="1"/>
  <c r="T79" i="1"/>
  <c r="T71" i="1"/>
  <c r="T63" i="1"/>
  <c r="T55" i="1"/>
  <c r="T47" i="1"/>
  <c r="T39" i="1"/>
  <c r="T31" i="1"/>
  <c r="T23" i="1"/>
  <c r="T15" i="1"/>
  <c r="T126" i="1"/>
  <c r="T118" i="1"/>
  <c r="T110" i="1"/>
  <c r="T102" i="1"/>
  <c r="T94" i="1"/>
  <c r="T86" i="1"/>
  <c r="T78" i="1"/>
  <c r="T70" i="1"/>
  <c r="T62" i="1"/>
  <c r="T54" i="1"/>
  <c r="T46" i="1"/>
  <c r="T38" i="1"/>
  <c r="T30" i="1"/>
  <c r="T22" i="1"/>
  <c r="T14" i="1"/>
  <c r="T107" i="1"/>
  <c r="T83" i="1"/>
  <c r="T59" i="1"/>
  <c r="T35" i="1"/>
  <c r="T114" i="1"/>
  <c r="T98" i="1"/>
  <c r="T74" i="1"/>
  <c r="T50" i="1"/>
  <c r="T125" i="1"/>
  <c r="T117" i="1"/>
  <c r="T109" i="1"/>
  <c r="T101" i="1"/>
  <c r="T93" i="1"/>
  <c r="T85" i="1"/>
  <c r="T77" i="1"/>
  <c r="T69" i="1"/>
  <c r="T61" i="1"/>
  <c r="T53" i="1"/>
  <c r="T45" i="1"/>
  <c r="T37" i="1"/>
  <c r="T29" i="1"/>
  <c r="T21" i="1"/>
  <c r="T11" i="1"/>
  <c r="BC124" i="1"/>
  <c r="BC119" i="1"/>
  <c r="BQ125" i="1"/>
  <c r="BC122" i="1"/>
  <c r="BC127" i="1"/>
  <c r="BQ115" i="1"/>
  <c r="BQ120" i="1"/>
  <c r="BQ128" i="1"/>
  <c r="BR122" i="1"/>
  <c r="AJ122" i="1" s="1"/>
  <c r="AU125" i="1"/>
  <c r="BQ104" i="1"/>
  <c r="BR104" i="1"/>
  <c r="AB104" i="1" s="1"/>
  <c r="BC129" i="1"/>
  <c r="BC117" i="1"/>
  <c r="BR111" i="1"/>
  <c r="BQ109" i="1"/>
  <c r="BR109" i="1"/>
  <c r="AK109" i="1" s="1"/>
  <c r="AV107" i="1"/>
  <c r="AU120" i="1"/>
  <c r="BQ100" i="1"/>
  <c r="BR100" i="1"/>
  <c r="AC100" i="1" s="1"/>
  <c r="AL91" i="1"/>
  <c r="AF91" i="1"/>
  <c r="AV85" i="1"/>
  <c r="BC85" i="1" s="1"/>
  <c r="AV120" i="1"/>
  <c r="AF120" i="1"/>
  <c r="AN120" i="1" s="1"/>
  <c r="BR119" i="1"/>
  <c r="AG119" i="1" s="1"/>
  <c r="BQ119" i="1"/>
  <c r="BQ118" i="1"/>
  <c r="BR110" i="1"/>
  <c r="AL110" i="1" s="1"/>
  <c r="BR105" i="1"/>
  <c r="AK105" i="1" s="1"/>
  <c r="BQ105" i="1"/>
  <c r="BQ116" i="1"/>
  <c r="BR116" i="1"/>
  <c r="AU107" i="1"/>
  <c r="BQ112" i="1"/>
  <c r="AG112" i="1"/>
  <c r="AU128" i="1"/>
  <c r="AL120" i="1"/>
  <c r="AH120" i="1"/>
  <c r="BQ106" i="1"/>
  <c r="AV106" i="1"/>
  <c r="BC106" i="1" s="1"/>
  <c r="BQ102" i="1"/>
  <c r="BR102" i="1"/>
  <c r="AB102" i="1" s="1"/>
  <c r="BQ88" i="1"/>
  <c r="AV71" i="1"/>
  <c r="AV53" i="1"/>
  <c r="BC53" i="1" s="1"/>
  <c r="AV125" i="1"/>
  <c r="BQ117" i="1"/>
  <c r="BR117" i="1"/>
  <c r="AA117" i="1" s="1"/>
  <c r="AU112" i="1"/>
  <c r="BC112" i="1" s="1"/>
  <c r="BQ108" i="1"/>
  <c r="BR108" i="1"/>
  <c r="AA108" i="1" s="1"/>
  <c r="BR101" i="1"/>
  <c r="AK101" i="1" s="1"/>
  <c r="BQ101" i="1"/>
  <c r="BQ107" i="1"/>
  <c r="AJ120" i="1"/>
  <c r="AV128" i="1"/>
  <c r="BR127" i="1"/>
  <c r="AI127" i="1" s="1"/>
  <c r="BQ127" i="1"/>
  <c r="BC121" i="1"/>
  <c r="AK120" i="1"/>
  <c r="AC120" i="1"/>
  <c r="BQ111" i="1"/>
  <c r="BQ99" i="1"/>
  <c r="BR99" i="1"/>
  <c r="AC99" i="1" s="1"/>
  <c r="BR94" i="1"/>
  <c r="AB94" i="1" s="1"/>
  <c r="BQ94" i="1"/>
  <c r="BQ129" i="1"/>
  <c r="BR129" i="1"/>
  <c r="AJ129" i="1" s="1"/>
  <c r="BC126" i="1"/>
  <c r="AV115" i="1"/>
  <c r="BC115" i="1" s="1"/>
  <c r="BR114" i="1"/>
  <c r="AF114" i="1" s="1"/>
  <c r="BQ114" i="1"/>
  <c r="BQ124" i="1"/>
  <c r="BR124" i="1"/>
  <c r="AH124" i="1" s="1"/>
  <c r="AV110" i="1"/>
  <c r="BC110" i="1" s="1"/>
  <c r="BC109" i="1"/>
  <c r="BQ123" i="1"/>
  <c r="AV123" i="1"/>
  <c r="BC123" i="1" s="1"/>
  <c r="BQ121" i="1"/>
  <c r="BR121" i="1"/>
  <c r="AC121" i="1" s="1"/>
  <c r="AA120" i="1"/>
  <c r="BC118" i="1"/>
  <c r="AV87" i="1"/>
  <c r="BC87" i="1" s="1"/>
  <c r="BQ113" i="1"/>
  <c r="BQ62" i="1"/>
  <c r="BC105" i="1"/>
  <c r="BC104" i="1"/>
  <c r="BC102" i="1"/>
  <c r="BQ92" i="1"/>
  <c r="BR92" i="1"/>
  <c r="AC92" i="1" s="1"/>
  <c r="BR87" i="1"/>
  <c r="AF87" i="1" s="1"/>
  <c r="AU82" i="1"/>
  <c r="BR76" i="1"/>
  <c r="AG76" i="1" s="1"/>
  <c r="AU65" i="1"/>
  <c r="BC65" i="1" s="1"/>
  <c r="BR65" i="1"/>
  <c r="AE65" i="1" s="1"/>
  <c r="AV60" i="1"/>
  <c r="BR60" i="1"/>
  <c r="AF60" i="1" s="1"/>
  <c r="BC56" i="1"/>
  <c r="BQ122" i="1"/>
  <c r="BC116" i="1"/>
  <c r="BC103" i="1"/>
  <c r="AL103" i="1"/>
  <c r="BC101" i="1"/>
  <c r="BC90" i="1"/>
  <c r="BR83" i="1"/>
  <c r="AC83" i="1" s="1"/>
  <c r="AV82" i="1"/>
  <c r="BR58" i="1"/>
  <c r="AA58" i="1" s="1"/>
  <c r="BQ58" i="1"/>
  <c r="BQ57" i="1"/>
  <c r="BR57" i="1"/>
  <c r="AI57" i="1" s="1"/>
  <c r="BC98" i="1"/>
  <c r="BR126" i="1"/>
  <c r="AJ126" i="1" s="1"/>
  <c r="BR118" i="1"/>
  <c r="AC118" i="1" s="1"/>
  <c r="BR113" i="1"/>
  <c r="AJ113" i="1" s="1"/>
  <c r="BR106" i="1"/>
  <c r="AU100" i="1"/>
  <c r="BC100" i="1" s="1"/>
  <c r="BQ98" i="1"/>
  <c r="BR97" i="1"/>
  <c r="AL97" i="1" s="1"/>
  <c r="BQ97" i="1"/>
  <c r="BQ93" i="1"/>
  <c r="BQ79" i="1"/>
  <c r="BC108" i="1"/>
  <c r="AV88" i="1"/>
  <c r="BC88" i="1" s="1"/>
  <c r="BR88" i="1"/>
  <c r="AD88" i="1" s="1"/>
  <c r="BQ126" i="1"/>
  <c r="BR123" i="1"/>
  <c r="AL123" i="1" s="1"/>
  <c r="BQ103" i="1"/>
  <c r="AV99" i="1"/>
  <c r="BC99" i="1" s="1"/>
  <c r="AV94" i="1"/>
  <c r="BC94" i="1" s="1"/>
  <c r="BR89" i="1"/>
  <c r="AJ89" i="1" s="1"/>
  <c r="BQ89" i="1"/>
  <c r="BQ86" i="1"/>
  <c r="BR86" i="1"/>
  <c r="AJ86" i="1" s="1"/>
  <c r="AV55" i="1"/>
  <c r="BQ95" i="1"/>
  <c r="BQ91" i="1"/>
  <c r="BC73" i="1"/>
  <c r="AV97" i="1"/>
  <c r="BC97" i="1" s="1"/>
  <c r="AU95" i="1"/>
  <c r="BC95" i="1" s="1"/>
  <c r="AV93" i="1"/>
  <c r="BC93" i="1" s="1"/>
  <c r="AU91" i="1"/>
  <c r="BC91" i="1" s="1"/>
  <c r="BR74" i="1"/>
  <c r="AK74" i="1" s="1"/>
  <c r="BQ74" i="1"/>
  <c r="BR70" i="1"/>
  <c r="AI70" i="1" s="1"/>
  <c r="BQ70" i="1"/>
  <c r="BR51" i="1"/>
  <c r="AK51" i="1" s="1"/>
  <c r="BR93" i="1"/>
  <c r="AL93" i="1" s="1"/>
  <c r="AA93" i="1"/>
  <c r="BR90" i="1"/>
  <c r="AD90" i="1" s="1"/>
  <c r="AV78" i="1"/>
  <c r="BC78" i="1" s="1"/>
  <c r="BR77" i="1"/>
  <c r="AH77" i="1" s="1"/>
  <c r="BQ77" i="1"/>
  <c r="BC77" i="1"/>
  <c r="AU76" i="1"/>
  <c r="BQ75" i="1"/>
  <c r="BR75" i="1"/>
  <c r="AH75" i="1" s="1"/>
  <c r="AU67" i="1"/>
  <c r="BC67" i="1" s="1"/>
  <c r="BQ64" i="1"/>
  <c r="BR64" i="1"/>
  <c r="AJ64" i="1" s="1"/>
  <c r="AU63" i="1"/>
  <c r="BR85" i="1"/>
  <c r="AF85" i="1" s="1"/>
  <c r="BC72" i="1"/>
  <c r="BR71" i="1"/>
  <c r="AF71" i="1" s="1"/>
  <c r="BQ69" i="1"/>
  <c r="BR67" i="1"/>
  <c r="AH67" i="1" s="1"/>
  <c r="BQ66" i="1"/>
  <c r="BR66" i="1"/>
  <c r="AK66" i="1" s="1"/>
  <c r="AV63" i="1"/>
  <c r="BC62" i="1"/>
  <c r="BR61" i="1"/>
  <c r="AC61" i="1" s="1"/>
  <c r="BQ61" i="1"/>
  <c r="BC61" i="1"/>
  <c r="BR54" i="1"/>
  <c r="AI54" i="1" s="1"/>
  <c r="BQ54" i="1"/>
  <c r="BQ52" i="1"/>
  <c r="BR52" i="1"/>
  <c r="AF52" i="1" s="1"/>
  <c r="AU79" i="1"/>
  <c r="BC79" i="1" s="1"/>
  <c r="BQ76" i="1"/>
  <c r="BC64" i="1"/>
  <c r="BC57" i="1"/>
  <c r="BC80" i="1"/>
  <c r="BQ59" i="1"/>
  <c r="BR59" i="1"/>
  <c r="AJ59" i="1" s="1"/>
  <c r="BQ96" i="1"/>
  <c r="AD91" i="1"/>
  <c r="BQ84" i="1"/>
  <c r="BR84" i="1"/>
  <c r="AH84" i="1" s="1"/>
  <c r="AV76" i="1"/>
  <c r="AU66" i="1"/>
  <c r="BR55" i="1"/>
  <c r="AE55" i="1" s="1"/>
  <c r="BQ80" i="1"/>
  <c r="BR80" i="1"/>
  <c r="AD80" i="1" s="1"/>
  <c r="BC75" i="1"/>
  <c r="BQ73" i="1"/>
  <c r="BR73" i="1"/>
  <c r="AA73" i="1" s="1"/>
  <c r="BQ68" i="1"/>
  <c r="BR68" i="1"/>
  <c r="AK68" i="1" s="1"/>
  <c r="AV66" i="1"/>
  <c r="AU60" i="1"/>
  <c r="BC74" i="1"/>
  <c r="AU71" i="1"/>
  <c r="BC58" i="1"/>
  <c r="AU55" i="1"/>
  <c r="BR78" i="1"/>
  <c r="AF78" i="1" s="1"/>
  <c r="BQ72" i="1"/>
  <c r="BR72" i="1"/>
  <c r="AJ72" i="1" s="1"/>
  <c r="BR69" i="1"/>
  <c r="AH69" i="1" s="1"/>
  <c r="BR62" i="1"/>
  <c r="AJ62" i="1" s="1"/>
  <c r="BQ56" i="1"/>
  <c r="BR56" i="1"/>
  <c r="BR53" i="1"/>
  <c r="AL53" i="1" s="1"/>
  <c r="AV84" i="1"/>
  <c r="BC84" i="1" s="1"/>
  <c r="BQ83" i="1"/>
  <c r="BQ81" i="1"/>
  <c r="AV68" i="1"/>
  <c r="BC68" i="1" s="1"/>
  <c r="BQ67" i="1"/>
  <c r="BQ65" i="1"/>
  <c r="AV52" i="1"/>
  <c r="BC52" i="1" s="1"/>
  <c r="BQ51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BO49" i="1"/>
  <c r="BP49" i="1"/>
  <c r="BO50" i="1"/>
  <c r="BP50" i="1"/>
  <c r="BP4" i="1"/>
  <c r="BO4" i="1"/>
  <c r="AA103" i="1" l="1"/>
  <c r="AJ103" i="1"/>
  <c r="AK79" i="1"/>
  <c r="AG125" i="1"/>
  <c r="AF125" i="1"/>
  <c r="AE125" i="1"/>
  <c r="AO125" i="1" s="1"/>
  <c r="AA79" i="1"/>
  <c r="AF103" i="1"/>
  <c r="AD125" i="1"/>
  <c r="AL79" i="1"/>
  <c r="AE79" i="1"/>
  <c r="AO79" i="1" s="1"/>
  <c r="AG79" i="1"/>
  <c r="AN79" i="1" s="1"/>
  <c r="AF79" i="1"/>
  <c r="AC103" i="1"/>
  <c r="AD103" i="1"/>
  <c r="AA115" i="1"/>
  <c r="AH79" i="1"/>
  <c r="AC112" i="1"/>
  <c r="AL63" i="1"/>
  <c r="AC79" i="1"/>
  <c r="AK112" i="1"/>
  <c r="AK63" i="1"/>
  <c r="AI63" i="1"/>
  <c r="AG63" i="1"/>
  <c r="AH63" i="1"/>
  <c r="AB79" i="1"/>
  <c r="AI112" i="1"/>
  <c r="AD79" i="1"/>
  <c r="AE77" i="1"/>
  <c r="BC125" i="1"/>
  <c r="AC125" i="1"/>
  <c r="AL64" i="1"/>
  <c r="AH119" i="1"/>
  <c r="AC128" i="1"/>
  <c r="AK128" i="1"/>
  <c r="AI128" i="1"/>
  <c r="AI125" i="1"/>
  <c r="AF128" i="1"/>
  <c r="AL125" i="1"/>
  <c r="AC98" i="1"/>
  <c r="AB82" i="1"/>
  <c r="AE82" i="1"/>
  <c r="AO82" i="1" s="1"/>
  <c r="AF82" i="1"/>
  <c r="AJ82" i="1"/>
  <c r="AH82" i="1"/>
  <c r="AJ63" i="1"/>
  <c r="AF65" i="1"/>
  <c r="AO65" i="1" s="1"/>
  <c r="AA91" i="1"/>
  <c r="AI79" i="1"/>
  <c r="AB91" i="1"/>
  <c r="AK103" i="1"/>
  <c r="AD82" i="1"/>
  <c r="AI96" i="1"/>
  <c r="AB96" i="1"/>
  <c r="AA98" i="1"/>
  <c r="AI81" i="1"/>
  <c r="AE98" i="1"/>
  <c r="AH98" i="1"/>
  <c r="AB120" i="1"/>
  <c r="AD120" i="1"/>
  <c r="AB125" i="1"/>
  <c r="AK125" i="1"/>
  <c r="AG91" i="1"/>
  <c r="AN91" i="1" s="1"/>
  <c r="AL98" i="1"/>
  <c r="AL96" i="1"/>
  <c r="AA125" i="1"/>
  <c r="AJ125" i="1"/>
  <c r="AD98" i="1"/>
  <c r="AK75" i="1"/>
  <c r="AJ98" i="1"/>
  <c r="AH91" i="1"/>
  <c r="AD96" i="1"/>
  <c r="AG103" i="1"/>
  <c r="AN103" i="1" s="1"/>
  <c r="AK98" i="1"/>
  <c r="AI98" i="1"/>
  <c r="AF96" i="1"/>
  <c r="AO96" i="1" s="1"/>
  <c r="AJ91" i="1"/>
  <c r="AK91" i="1"/>
  <c r="AE120" i="1"/>
  <c r="AO120" i="1" s="1"/>
  <c r="AH96" i="1"/>
  <c r="AF81" i="1"/>
  <c r="AF98" i="1"/>
  <c r="AC91" i="1"/>
  <c r="AE91" i="1"/>
  <c r="AO91" i="1" s="1"/>
  <c r="AC96" i="1"/>
  <c r="AA96" i="1"/>
  <c r="AE107" i="1"/>
  <c r="AI120" i="1"/>
  <c r="AL95" i="1"/>
  <c r="AI107" i="1"/>
  <c r="AG52" i="1"/>
  <c r="AN52" i="1" s="1"/>
  <c r="AD128" i="1"/>
  <c r="AE115" i="1"/>
  <c r="AC107" i="1"/>
  <c r="AG128" i="1"/>
  <c r="AA81" i="1"/>
  <c r="AE71" i="1"/>
  <c r="AO71" i="1" s="1"/>
  <c r="BC66" i="1"/>
  <c r="AD63" i="1"/>
  <c r="AE63" i="1"/>
  <c r="AH81" i="1"/>
  <c r="AA74" i="1"/>
  <c r="AC95" i="1"/>
  <c r="AB95" i="1"/>
  <c r="AL128" i="1"/>
  <c r="AA107" i="1"/>
  <c r="AE81" i="1"/>
  <c r="AB81" i="1"/>
  <c r="AD115" i="1"/>
  <c r="AB63" i="1"/>
  <c r="AL82" i="1"/>
  <c r="AC81" i="1"/>
  <c r="AF63" i="1"/>
  <c r="AG81" i="1"/>
  <c r="AC63" i="1"/>
  <c r="AH107" i="1"/>
  <c r="AD107" i="1"/>
  <c r="AJ128" i="1"/>
  <c r="AG122" i="1"/>
  <c r="AL112" i="1"/>
  <c r="AI95" i="1"/>
  <c r="AC115" i="1"/>
  <c r="AG82" i="1"/>
  <c r="AG95" i="1"/>
  <c r="AJ81" i="1"/>
  <c r="AB128" i="1"/>
  <c r="AH52" i="1"/>
  <c r="AC82" i="1"/>
  <c r="AK81" i="1"/>
  <c r="AE95" i="1"/>
  <c r="AG115" i="1"/>
  <c r="AG107" i="1"/>
  <c r="AA82" i="1"/>
  <c r="AF112" i="1"/>
  <c r="AE112" i="1"/>
  <c r="AB112" i="1"/>
  <c r="AE128" i="1"/>
  <c r="AO128" i="1" s="1"/>
  <c r="AA112" i="1"/>
  <c r="AJ95" i="1"/>
  <c r="AF95" i="1"/>
  <c r="BC107" i="1"/>
  <c r="AL81" i="1"/>
  <c r="AG98" i="1"/>
  <c r="AK115" i="1"/>
  <c r="AK95" i="1"/>
  <c r="AF115" i="1"/>
  <c r="AH115" i="1"/>
  <c r="AL115" i="1"/>
  <c r="AJ115" i="1"/>
  <c r="AA95" i="1"/>
  <c r="AL107" i="1"/>
  <c r="BC55" i="1"/>
  <c r="AK82" i="1"/>
  <c r="AD95" i="1"/>
  <c r="AH112" i="1"/>
  <c r="AB107" i="1"/>
  <c r="AH128" i="1"/>
  <c r="AJ107" i="1"/>
  <c r="AI115" i="1"/>
  <c r="AJ112" i="1"/>
  <c r="AF107" i="1"/>
  <c r="AI97" i="1"/>
  <c r="AJ96" i="1"/>
  <c r="AC64" i="1"/>
  <c r="AA59" i="1"/>
  <c r="AD64" i="1"/>
  <c r="AI59" i="1"/>
  <c r="AC52" i="1"/>
  <c r="AK96" i="1"/>
  <c r="BC82" i="1"/>
  <c r="BC71" i="1"/>
  <c r="AC68" i="1"/>
  <c r="BC76" i="1"/>
  <c r="AA102" i="1"/>
  <c r="AH97" i="1"/>
  <c r="AG96" i="1"/>
  <c r="AJ102" i="1"/>
  <c r="AH103" i="1"/>
  <c r="AB103" i="1"/>
  <c r="BC63" i="1"/>
  <c r="AF97" i="1"/>
  <c r="AF68" i="1"/>
  <c r="AE52" i="1"/>
  <c r="AO52" i="1" s="1"/>
  <c r="AL74" i="1"/>
  <c r="AF105" i="1"/>
  <c r="AD97" i="1"/>
  <c r="AE103" i="1"/>
  <c r="AB67" i="1"/>
  <c r="AK64" i="1"/>
  <c r="AJ105" i="1"/>
  <c r="AE68" i="1"/>
  <c r="AF76" i="1"/>
  <c r="AN76" i="1" s="1"/>
  <c r="AD85" i="1"/>
  <c r="AE67" i="1"/>
  <c r="AA67" i="1"/>
  <c r="AC67" i="1"/>
  <c r="AL85" i="1"/>
  <c r="AI67" i="1"/>
  <c r="AB78" i="1"/>
  <c r="AE76" i="1"/>
  <c r="AB105" i="1"/>
  <c r="AK67" i="1"/>
  <c r="AA64" i="1"/>
  <c r="AL105" i="1"/>
  <c r="AC105" i="1"/>
  <c r="AI51" i="1"/>
  <c r="AL80" i="1"/>
  <c r="AD66" i="1"/>
  <c r="AL55" i="1"/>
  <c r="AD74" i="1"/>
  <c r="AH68" i="1"/>
  <c r="AC75" i="1"/>
  <c r="AI84" i="1"/>
  <c r="AK60" i="1"/>
  <c r="AK76" i="1"/>
  <c r="AH60" i="1"/>
  <c r="AF74" i="1"/>
  <c r="AI64" i="1"/>
  <c r="AI74" i="1"/>
  <c r="AD108" i="1"/>
  <c r="AN125" i="1"/>
  <c r="AA127" i="1"/>
  <c r="AD110" i="1"/>
  <c r="AF73" i="1"/>
  <c r="AB51" i="1"/>
  <c r="AB89" i="1"/>
  <c r="AC59" i="1"/>
  <c r="AF109" i="1"/>
  <c r="AI109" i="1"/>
  <c r="AL108" i="1"/>
  <c r="AC74" i="1"/>
  <c r="AF84" i="1"/>
  <c r="AE84" i="1"/>
  <c r="AJ93" i="1"/>
  <c r="AH109" i="1"/>
  <c r="AA101" i="1"/>
  <c r="AA105" i="1"/>
  <c r="AD84" i="1"/>
  <c r="AC84" i="1"/>
  <c r="AE60" i="1"/>
  <c r="AO60" i="1" s="1"/>
  <c r="AE51" i="1"/>
  <c r="AH61" i="1"/>
  <c r="AI122" i="1"/>
  <c r="AJ53" i="1"/>
  <c r="AL90" i="1"/>
  <c r="AL66" i="1"/>
  <c r="AF123" i="1"/>
  <c r="AA119" i="1"/>
  <c r="AI90" i="1"/>
  <c r="AI85" i="1"/>
  <c r="AD73" i="1"/>
  <c r="AK53" i="1"/>
  <c r="AJ104" i="1"/>
  <c r="AE113" i="1"/>
  <c r="AB99" i="1"/>
  <c r="AI114" i="1"/>
  <c r="AC85" i="1"/>
  <c r="AK100" i="1"/>
  <c r="AH78" i="1"/>
  <c r="AI83" i="1"/>
  <c r="AI73" i="1"/>
  <c r="AB55" i="1"/>
  <c r="AJ80" i="1"/>
  <c r="AD72" i="1"/>
  <c r="AG90" i="1"/>
  <c r="AE92" i="1"/>
  <c r="AB77" i="1"/>
  <c r="AK59" i="1"/>
  <c r="AA94" i="1"/>
  <c r="AJ84" i="1"/>
  <c r="AB93" i="1"/>
  <c r="AF99" i="1"/>
  <c r="AB113" i="1"/>
  <c r="AF113" i="1"/>
  <c r="AJ99" i="1"/>
  <c r="AE109" i="1"/>
  <c r="AI119" i="1"/>
  <c r="AG114" i="1"/>
  <c r="AN114" i="1" s="1"/>
  <c r="AB53" i="1"/>
  <c r="AJ78" i="1"/>
  <c r="AG54" i="1"/>
  <c r="AL72" i="1"/>
  <c r="AA75" i="1"/>
  <c r="AH90" i="1"/>
  <c r="AH114" i="1"/>
  <c r="AD58" i="1"/>
  <c r="AI72" i="1"/>
  <c r="AF58" i="1"/>
  <c r="AD77" i="1"/>
  <c r="AB54" i="1"/>
  <c r="AE73" i="1"/>
  <c r="AC76" i="1"/>
  <c r="AG102" i="1"/>
  <c r="AK69" i="1"/>
  <c r="AI75" i="1"/>
  <c r="AH76" i="1"/>
  <c r="AA97" i="1"/>
  <c r="AD89" i="1"/>
  <c r="AK97" i="1"/>
  <c r="AC113" i="1"/>
  <c r="AB64" i="1"/>
  <c r="AD113" i="1"/>
  <c r="AE53" i="1"/>
  <c r="AB123" i="1"/>
  <c r="AI89" i="1"/>
  <c r="AA72" i="1"/>
  <c r="AJ77" i="1"/>
  <c r="AE100" i="1"/>
  <c r="AD100" i="1"/>
  <c r="AK58" i="1"/>
  <c r="AL58" i="1"/>
  <c r="AE69" i="1"/>
  <c r="AA54" i="1"/>
  <c r="AA99" i="1"/>
  <c r="AJ100" i="1"/>
  <c r="AF88" i="1"/>
  <c r="AF122" i="1"/>
  <c r="AK77" i="1"/>
  <c r="AA122" i="1"/>
  <c r="BC128" i="1"/>
  <c r="AG124" i="1"/>
  <c r="AD122" i="1"/>
  <c r="AA124" i="1"/>
  <c r="AE122" i="1"/>
  <c r="AI124" i="1"/>
  <c r="AI117" i="1"/>
  <c r="AB122" i="1"/>
  <c r="BC120" i="1"/>
  <c r="AC122" i="1"/>
  <c r="AE123" i="1"/>
  <c r="AH122" i="1"/>
  <c r="AK123" i="1"/>
  <c r="AL122" i="1"/>
  <c r="AJ124" i="1"/>
  <c r="AK122" i="1"/>
  <c r="AL106" i="1"/>
  <c r="AA106" i="1"/>
  <c r="AK106" i="1"/>
  <c r="AC106" i="1"/>
  <c r="AD106" i="1"/>
  <c r="AE106" i="1"/>
  <c r="AK116" i="1"/>
  <c r="AF116" i="1"/>
  <c r="AC116" i="1"/>
  <c r="AH116" i="1"/>
  <c r="AJ116" i="1"/>
  <c r="AI111" i="1"/>
  <c r="AD111" i="1"/>
  <c r="AA111" i="1"/>
  <c r="AL111" i="1"/>
  <c r="AF111" i="1"/>
  <c r="AG111" i="1"/>
  <c r="AE111" i="1"/>
  <c r="AH56" i="1"/>
  <c r="AF56" i="1"/>
  <c r="AK56" i="1"/>
  <c r="AC56" i="1"/>
  <c r="AE56" i="1"/>
  <c r="AI71" i="1"/>
  <c r="AA71" i="1"/>
  <c r="AB71" i="1"/>
  <c r="AC71" i="1"/>
  <c r="AH71" i="1"/>
  <c r="AK71" i="1"/>
  <c r="AB86" i="1"/>
  <c r="AI106" i="1"/>
  <c r="AL121" i="1"/>
  <c r="AD121" i="1"/>
  <c r="AG121" i="1"/>
  <c r="AE121" i="1"/>
  <c r="AF121" i="1"/>
  <c r="AK121" i="1"/>
  <c r="AF80" i="1"/>
  <c r="AE80" i="1"/>
  <c r="AG80" i="1"/>
  <c r="AH80" i="1"/>
  <c r="AH106" i="1"/>
  <c r="AK80" i="1"/>
  <c r="AF101" i="1"/>
  <c r="AB129" i="1"/>
  <c r="AD101" i="1"/>
  <c r="AC110" i="1"/>
  <c r="AL118" i="1"/>
  <c r="AH104" i="1"/>
  <c r="AE104" i="1"/>
  <c r="AF104" i="1"/>
  <c r="AG104" i="1"/>
  <c r="AF61" i="1"/>
  <c r="AA61" i="1"/>
  <c r="AG61" i="1"/>
  <c r="AI61" i="1"/>
  <c r="AE86" i="1"/>
  <c r="AB70" i="1"/>
  <c r="AF94" i="1"/>
  <c r="AL101" i="1"/>
  <c r="AA57" i="1"/>
  <c r="AD116" i="1"/>
  <c r="AB62" i="1"/>
  <c r="AA121" i="1"/>
  <c r="AD114" i="1"/>
  <c r="AE114" i="1"/>
  <c r="AO114" i="1" s="1"/>
  <c r="AK114" i="1"/>
  <c r="AC114" i="1"/>
  <c r="AL114" i="1"/>
  <c r="AA129" i="1"/>
  <c r="AI104" i="1"/>
  <c r="AD94" i="1"/>
  <c r="AA110" i="1"/>
  <c r="AB121" i="1"/>
  <c r="AH117" i="1"/>
  <c r="AB101" i="1"/>
  <c r="AH121" i="1"/>
  <c r="AI93" i="1"/>
  <c r="AK110" i="1"/>
  <c r="AC126" i="1"/>
  <c r="AL126" i="1"/>
  <c r="AB59" i="1"/>
  <c r="AG108" i="1"/>
  <c r="AC58" i="1"/>
  <c r="AA65" i="1"/>
  <c r="AI53" i="1"/>
  <c r="AA53" i="1"/>
  <c r="AD53" i="1"/>
  <c r="AG53" i="1"/>
  <c r="AH53" i="1"/>
  <c r="AI56" i="1"/>
  <c r="AJ69" i="1"/>
  <c r="AB56" i="1"/>
  <c r="AF66" i="1"/>
  <c r="AJ73" i="1"/>
  <c r="AH73" i="1"/>
  <c r="AK73" i="1"/>
  <c r="AB73" i="1"/>
  <c r="AC73" i="1"/>
  <c r="AL73" i="1"/>
  <c r="AA80" i="1"/>
  <c r="AD57" i="1"/>
  <c r="AL84" i="1"/>
  <c r="AA84" i="1"/>
  <c r="AK84" i="1"/>
  <c r="AJ54" i="1"/>
  <c r="AK61" i="1"/>
  <c r="AG73" i="1"/>
  <c r="AK86" i="1"/>
  <c r="AB61" i="1"/>
  <c r="AH99" i="1"/>
  <c r="AI66" i="1"/>
  <c r="AL56" i="1"/>
  <c r="AF64" i="1"/>
  <c r="AH64" i="1"/>
  <c r="AE64" i="1"/>
  <c r="AG64" i="1"/>
  <c r="AG72" i="1"/>
  <c r="AJ90" i="1"/>
  <c r="AK90" i="1"/>
  <c r="AA90" i="1"/>
  <c r="AF90" i="1"/>
  <c r="AC90" i="1"/>
  <c r="AE90" i="1"/>
  <c r="AB90" i="1"/>
  <c r="AC66" i="1"/>
  <c r="AJ74" i="1"/>
  <c r="AB74" i="1"/>
  <c r="AH74" i="1"/>
  <c r="AG74" i="1"/>
  <c r="AE74" i="1"/>
  <c r="AF93" i="1"/>
  <c r="AI87" i="1"/>
  <c r="AB100" i="1"/>
  <c r="AJ70" i="1"/>
  <c r="AF118" i="1"/>
  <c r="AB97" i="1"/>
  <c r="AJ97" i="1"/>
  <c r="AC97" i="1"/>
  <c r="AE97" i="1"/>
  <c r="AG97" i="1"/>
  <c r="AK113" i="1"/>
  <c r="AA113" i="1"/>
  <c r="AL113" i="1"/>
  <c r="AI113" i="1"/>
  <c r="AD93" i="1"/>
  <c r="AL116" i="1"/>
  <c r="AC53" i="1"/>
  <c r="AJ87" i="1"/>
  <c r="AE108" i="1"/>
  <c r="AI121" i="1"/>
  <c r="AB118" i="1"/>
  <c r="AF110" i="1"/>
  <c r="AL94" i="1"/>
  <c r="AJ121" i="1"/>
  <c r="AF53" i="1"/>
  <c r="AF106" i="1"/>
  <c r="AB126" i="1"/>
  <c r="AG106" i="1"/>
  <c r="AB84" i="1"/>
  <c r="AF119" i="1"/>
  <c r="AN119" i="1" s="1"/>
  <c r="AJ119" i="1"/>
  <c r="AB119" i="1"/>
  <c r="AC119" i="1"/>
  <c r="AD119" i="1"/>
  <c r="AL119" i="1"/>
  <c r="AE119" i="1"/>
  <c r="AK119" i="1"/>
  <c r="AK126" i="1"/>
  <c r="AA104" i="1"/>
  <c r="AI101" i="1"/>
  <c r="AH113" i="1"/>
  <c r="AH118" i="1"/>
  <c r="AE118" i="1"/>
  <c r="AG118" i="1"/>
  <c r="AD51" i="1"/>
  <c r="AL51" i="1"/>
  <c r="AF51" i="1"/>
  <c r="AG51" i="1"/>
  <c r="AJ51" i="1"/>
  <c r="AF127" i="1"/>
  <c r="AB127" i="1"/>
  <c r="AJ127" i="1"/>
  <c r="AE127" i="1"/>
  <c r="AD127" i="1"/>
  <c r="AK127" i="1"/>
  <c r="AL127" i="1"/>
  <c r="AC127" i="1"/>
  <c r="AJ71" i="1"/>
  <c r="AI88" i="1"/>
  <c r="AK88" i="1"/>
  <c r="AA88" i="1"/>
  <c r="AB88" i="1"/>
  <c r="AC88" i="1"/>
  <c r="AG88" i="1"/>
  <c r="AJ88" i="1"/>
  <c r="AK65" i="1"/>
  <c r="AC65" i="1"/>
  <c r="AB65" i="1"/>
  <c r="AD65" i="1"/>
  <c r="AH65" i="1"/>
  <c r="AJ65" i="1"/>
  <c r="AG117" i="1"/>
  <c r="AJ117" i="1"/>
  <c r="AD117" i="1"/>
  <c r="AL117" i="1"/>
  <c r="AC117" i="1"/>
  <c r="AB117" i="1"/>
  <c r="AA116" i="1"/>
  <c r="AD118" i="1"/>
  <c r="AB83" i="1"/>
  <c r="AD54" i="1"/>
  <c r="AE54" i="1"/>
  <c r="AC54" i="1"/>
  <c r="AF54" i="1"/>
  <c r="AK54" i="1"/>
  <c r="AL54" i="1"/>
  <c r="AD56" i="1"/>
  <c r="AB87" i="1"/>
  <c r="AI65" i="1"/>
  <c r="AD71" i="1"/>
  <c r="AH59" i="1"/>
  <c r="AJ56" i="1"/>
  <c r="AI80" i="1"/>
  <c r="AL65" i="1"/>
  <c r="AG56" i="1"/>
  <c r="AH54" i="1"/>
  <c r="AH51" i="1"/>
  <c r="AJ61" i="1"/>
  <c r="AC80" i="1"/>
  <c r="AG67" i="1"/>
  <c r="AF67" i="1"/>
  <c r="AJ67" i="1"/>
  <c r="AL67" i="1"/>
  <c r="AD67" i="1"/>
  <c r="AH85" i="1"/>
  <c r="AJ85" i="1"/>
  <c r="AA85" i="1"/>
  <c r="AB85" i="1"/>
  <c r="AG85" i="1"/>
  <c r="AN85" i="1" s="1"/>
  <c r="AE85" i="1"/>
  <c r="AO85" i="1" s="1"/>
  <c r="AD61" i="1"/>
  <c r="AF75" i="1"/>
  <c r="AG75" i="1"/>
  <c r="AL75" i="1"/>
  <c r="AD75" i="1"/>
  <c r="AB75" i="1"/>
  <c r="AE75" i="1"/>
  <c r="AJ75" i="1"/>
  <c r="AF77" i="1"/>
  <c r="AO77" i="1" s="1"/>
  <c r="AG77" i="1"/>
  <c r="AL77" i="1"/>
  <c r="AI77" i="1"/>
  <c r="AA77" i="1"/>
  <c r="AC101" i="1"/>
  <c r="AE89" i="1"/>
  <c r="AC89" i="1"/>
  <c r="AK89" i="1"/>
  <c r="AL89" i="1"/>
  <c r="AA89" i="1"/>
  <c r="AH89" i="1"/>
  <c r="AI123" i="1"/>
  <c r="AA123" i="1"/>
  <c r="AG123" i="1"/>
  <c r="AH123" i="1"/>
  <c r="AH92" i="1"/>
  <c r="AD104" i="1"/>
  <c r="AK85" i="1"/>
  <c r="AB72" i="1"/>
  <c r="AL88" i="1"/>
  <c r="AB111" i="1"/>
  <c r="AG65" i="1"/>
  <c r="AB116" i="1"/>
  <c r="AK111" i="1"/>
  <c r="AA126" i="1"/>
  <c r="AC111" i="1"/>
  <c r="AI129" i="1"/>
  <c r="AG109" i="1"/>
  <c r="AJ109" i="1"/>
  <c r="AD109" i="1"/>
  <c r="AL109" i="1"/>
  <c r="AB109" i="1"/>
  <c r="AJ106" i="1"/>
  <c r="AG116" i="1"/>
  <c r="AA114" i="1"/>
  <c r="AD70" i="1"/>
  <c r="AE70" i="1"/>
  <c r="AK70" i="1"/>
  <c r="AL70" i="1"/>
  <c r="AF70" i="1"/>
  <c r="AA70" i="1"/>
  <c r="AC70" i="1"/>
  <c r="AA86" i="1"/>
  <c r="AF86" i="1"/>
  <c r="AG86" i="1"/>
  <c r="AI86" i="1"/>
  <c r="AL86" i="1"/>
  <c r="AH86" i="1"/>
  <c r="AJ57" i="1"/>
  <c r="AL57" i="1"/>
  <c r="AC57" i="1"/>
  <c r="AB57" i="1"/>
  <c r="AH57" i="1"/>
  <c r="AK57" i="1"/>
  <c r="AL129" i="1"/>
  <c r="AD129" i="1"/>
  <c r="AF129" i="1"/>
  <c r="AE129" i="1"/>
  <c r="AG129" i="1"/>
  <c r="AG127" i="1"/>
  <c r="AI118" i="1"/>
  <c r="AI69" i="1"/>
  <c r="AA69" i="1"/>
  <c r="AG69" i="1"/>
  <c r="AD69" i="1"/>
  <c r="AF69" i="1"/>
  <c r="AI55" i="1"/>
  <c r="AA55" i="1"/>
  <c r="AK55" i="1"/>
  <c r="AH55" i="1"/>
  <c r="AC55" i="1"/>
  <c r="AG66" i="1"/>
  <c r="AB66" i="1"/>
  <c r="AJ66" i="1"/>
  <c r="AA66" i="1"/>
  <c r="AH66" i="1"/>
  <c r="AC51" i="1"/>
  <c r="AE126" i="1"/>
  <c r="AF126" i="1"/>
  <c r="AG126" i="1"/>
  <c r="AH126" i="1"/>
  <c r="AH83" i="1"/>
  <c r="AH111" i="1"/>
  <c r="AC94" i="1"/>
  <c r="AK94" i="1"/>
  <c r="AE94" i="1"/>
  <c r="AH94" i="1"/>
  <c r="AI94" i="1"/>
  <c r="AJ94" i="1"/>
  <c r="AK108" i="1"/>
  <c r="AC108" i="1"/>
  <c r="AF108" i="1"/>
  <c r="AH108" i="1"/>
  <c r="AJ108" i="1"/>
  <c r="AF57" i="1"/>
  <c r="AA56" i="1"/>
  <c r="AB69" i="1"/>
  <c r="AG71" i="1"/>
  <c r="AN71" i="1" s="1"/>
  <c r="AJ55" i="1"/>
  <c r="AL69" i="1"/>
  <c r="AL71" i="1"/>
  <c r="AK78" i="1"/>
  <c r="AL78" i="1"/>
  <c r="AC78" i="1"/>
  <c r="AD78" i="1"/>
  <c r="AE78" i="1"/>
  <c r="AO78" i="1" s="1"/>
  <c r="AI78" i="1"/>
  <c r="AA78" i="1"/>
  <c r="AE66" i="1"/>
  <c r="AG78" i="1"/>
  <c r="AN78" i="1" s="1"/>
  <c r="AF59" i="1"/>
  <c r="AG59" i="1"/>
  <c r="AL59" i="1"/>
  <c r="AE59" i="1"/>
  <c r="AD59" i="1"/>
  <c r="AD52" i="1"/>
  <c r="AI52" i="1"/>
  <c r="AJ52" i="1"/>
  <c r="AB52" i="1"/>
  <c r="AL52" i="1"/>
  <c r="AA52" i="1"/>
  <c r="AG55" i="1"/>
  <c r="AG57" i="1"/>
  <c r="AL61" i="1"/>
  <c r="AK52" i="1"/>
  <c r="AC104" i="1"/>
  <c r="AL104" i="1"/>
  <c r="AG94" i="1"/>
  <c r="AB106" i="1"/>
  <c r="AE116" i="1"/>
  <c r="AK87" i="1"/>
  <c r="AK117" i="1"/>
  <c r="AC129" i="1"/>
  <c r="AK118" i="1"/>
  <c r="AC123" i="1"/>
  <c r="AD99" i="1"/>
  <c r="AL99" i="1"/>
  <c r="AI99" i="1"/>
  <c r="AE99" i="1"/>
  <c r="AG99" i="1"/>
  <c r="AI126" i="1"/>
  <c r="AC77" i="1"/>
  <c r="AJ111" i="1"/>
  <c r="AI116" i="1"/>
  <c r="AK99" i="1"/>
  <c r="AD126" i="1"/>
  <c r="AA100" i="1"/>
  <c r="AH100" i="1"/>
  <c r="AF100" i="1"/>
  <c r="AL100" i="1"/>
  <c r="AG100" i="1"/>
  <c r="AI100" i="1"/>
  <c r="AB108" i="1"/>
  <c r="AK62" i="1"/>
  <c r="AL62" i="1"/>
  <c r="AC62" i="1"/>
  <c r="AA62" i="1"/>
  <c r="AD62" i="1"/>
  <c r="AF62" i="1"/>
  <c r="AE62" i="1"/>
  <c r="AI62" i="1"/>
  <c r="AA92" i="1"/>
  <c r="AI92" i="1"/>
  <c r="AF92" i="1"/>
  <c r="AD92" i="1"/>
  <c r="AB92" i="1"/>
  <c r="AL92" i="1"/>
  <c r="AJ92" i="1"/>
  <c r="AD86" i="1"/>
  <c r="AJ83" i="1"/>
  <c r="AL83" i="1"/>
  <c r="AD83" i="1"/>
  <c r="AG83" i="1"/>
  <c r="AF83" i="1"/>
  <c r="AE101" i="1"/>
  <c r="AH101" i="1"/>
  <c r="AG101" i="1"/>
  <c r="AB110" i="1"/>
  <c r="AI110" i="1"/>
  <c r="AJ110" i="1"/>
  <c r="AG110" i="1"/>
  <c r="AE110" i="1"/>
  <c r="AE83" i="1"/>
  <c r="AG87" i="1"/>
  <c r="AN87" i="1" s="1"/>
  <c r="AL87" i="1"/>
  <c r="AA87" i="1"/>
  <c r="AC87" i="1"/>
  <c r="AE87" i="1"/>
  <c r="AO87" i="1" s="1"/>
  <c r="AD87" i="1"/>
  <c r="AH110" i="1"/>
  <c r="AH127" i="1"/>
  <c r="AJ101" i="1"/>
  <c r="AC86" i="1"/>
  <c r="AH62" i="1"/>
  <c r="AA51" i="1"/>
  <c r="AA83" i="1"/>
  <c r="AD55" i="1"/>
  <c r="AE61" i="1"/>
  <c r="AH72" i="1"/>
  <c r="AC72" i="1"/>
  <c r="AE72" i="1"/>
  <c r="AK72" i="1"/>
  <c r="AF72" i="1"/>
  <c r="AG70" i="1"/>
  <c r="BC60" i="1"/>
  <c r="AD68" i="1"/>
  <c r="AI68" i="1"/>
  <c r="AL68" i="1"/>
  <c r="AB68" i="1"/>
  <c r="AA68" i="1"/>
  <c r="AG68" i="1"/>
  <c r="AJ68" i="1"/>
  <c r="AB80" i="1"/>
  <c r="AH70" i="1"/>
  <c r="AE57" i="1"/>
  <c r="AG62" i="1"/>
  <c r="AK83" i="1"/>
  <c r="AC69" i="1"/>
  <c r="AH87" i="1"/>
  <c r="AE93" i="1"/>
  <c r="AG93" i="1"/>
  <c r="AH93" i="1"/>
  <c r="AC93" i="1"/>
  <c r="AE88" i="1"/>
  <c r="AG92" i="1"/>
  <c r="AF55" i="1"/>
  <c r="AO55" i="1" s="1"/>
  <c r="AK104" i="1"/>
  <c r="AK93" i="1"/>
  <c r="AF117" i="1"/>
  <c r="AJ58" i="1"/>
  <c r="AB58" i="1"/>
  <c r="AG58" i="1"/>
  <c r="AE58" i="1"/>
  <c r="AO58" i="1" s="1"/>
  <c r="AH58" i="1"/>
  <c r="AI58" i="1"/>
  <c r="AJ60" i="1"/>
  <c r="AB60" i="1"/>
  <c r="AG60" i="1"/>
  <c r="AN60" i="1" s="1"/>
  <c r="AA60" i="1"/>
  <c r="AC60" i="1"/>
  <c r="AL60" i="1"/>
  <c r="AD60" i="1"/>
  <c r="AI60" i="1"/>
  <c r="AJ76" i="1"/>
  <c r="AB76" i="1"/>
  <c r="AI76" i="1"/>
  <c r="AL76" i="1"/>
  <c r="AA76" i="1"/>
  <c r="AD76" i="1"/>
  <c r="AA118" i="1"/>
  <c r="AF89" i="1"/>
  <c r="AG89" i="1"/>
  <c r="AK129" i="1"/>
  <c r="AH88" i="1"/>
  <c r="AK124" i="1"/>
  <c r="AC124" i="1"/>
  <c r="AL124" i="1"/>
  <c r="AD124" i="1"/>
  <c r="AF124" i="1"/>
  <c r="AE124" i="1"/>
  <c r="AB124" i="1"/>
  <c r="AH129" i="1"/>
  <c r="AD123" i="1"/>
  <c r="AK102" i="1"/>
  <c r="AH102" i="1"/>
  <c r="AI102" i="1"/>
  <c r="AL102" i="1"/>
  <c r="AC102" i="1"/>
  <c r="AD102" i="1"/>
  <c r="AE102" i="1"/>
  <c r="AF102" i="1"/>
  <c r="AJ123" i="1"/>
  <c r="AB114" i="1"/>
  <c r="AG105" i="1"/>
  <c r="AD105" i="1"/>
  <c r="AI105" i="1"/>
  <c r="AH105" i="1"/>
  <c r="AE105" i="1"/>
  <c r="AE117" i="1"/>
  <c r="AG84" i="1"/>
  <c r="AK92" i="1"/>
  <c r="AJ118" i="1"/>
  <c r="AA109" i="1"/>
  <c r="AI108" i="1"/>
  <c r="AJ114" i="1"/>
  <c r="AC109" i="1"/>
  <c r="AG113" i="1"/>
  <c r="BI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4" i="1"/>
  <c r="AU4" i="1" s="1"/>
  <c r="BJ5" i="1"/>
  <c r="AU5" i="1" s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BI5" i="1"/>
  <c r="BJ6" i="1"/>
  <c r="AU6" i="1" s="1"/>
  <c r="AO107" i="1" l="1"/>
  <c r="AN63" i="1"/>
  <c r="AN128" i="1"/>
  <c r="AO73" i="1"/>
  <c r="AO103" i="1"/>
  <c r="AO123" i="1"/>
  <c r="AM120" i="1"/>
  <c r="AM79" i="1"/>
  <c r="AO97" i="1"/>
  <c r="AN98" i="1"/>
  <c r="AM125" i="1"/>
  <c r="AN115" i="1"/>
  <c r="AN82" i="1"/>
  <c r="AM63" i="1"/>
  <c r="AO69" i="1"/>
  <c r="AO109" i="1"/>
  <c r="AO100" i="1"/>
  <c r="AN65" i="1"/>
  <c r="AN73" i="1"/>
  <c r="AM82" i="1"/>
  <c r="AM91" i="1"/>
  <c r="AO115" i="1"/>
  <c r="AN81" i="1"/>
  <c r="AM98" i="1"/>
  <c r="AO68" i="1"/>
  <c r="AO98" i="1"/>
  <c r="AN96" i="1"/>
  <c r="AO61" i="1"/>
  <c r="AN107" i="1"/>
  <c r="AO112" i="1"/>
  <c r="AO63" i="1"/>
  <c r="AM128" i="1"/>
  <c r="AN68" i="1"/>
  <c r="AN122" i="1"/>
  <c r="AM107" i="1"/>
  <c r="AN95" i="1"/>
  <c r="AM115" i="1"/>
  <c r="AM81" i="1"/>
  <c r="AN97" i="1"/>
  <c r="AN112" i="1"/>
  <c r="AM112" i="1"/>
  <c r="AO81" i="1"/>
  <c r="AO66" i="1"/>
  <c r="AM95" i="1"/>
  <c r="AM103" i="1"/>
  <c r="AM96" i="1"/>
  <c r="AO95" i="1"/>
  <c r="AO51" i="1"/>
  <c r="AN105" i="1"/>
  <c r="AO105" i="1"/>
  <c r="AN102" i="1"/>
  <c r="AN66" i="1"/>
  <c r="AO113" i="1"/>
  <c r="AN92" i="1"/>
  <c r="AO67" i="1"/>
  <c r="AN51" i="1"/>
  <c r="AO56" i="1"/>
  <c r="AO83" i="1"/>
  <c r="AO76" i="1"/>
  <c r="AN124" i="1"/>
  <c r="AO117" i="1"/>
  <c r="AM102" i="1"/>
  <c r="AN89" i="1"/>
  <c r="AN109" i="1"/>
  <c r="AN75" i="1"/>
  <c r="AO88" i="1"/>
  <c r="AN62" i="1"/>
  <c r="AN56" i="1"/>
  <c r="AO57" i="1"/>
  <c r="AO84" i="1"/>
  <c r="AN88" i="1"/>
  <c r="AO53" i="1"/>
  <c r="AO86" i="1"/>
  <c r="AO122" i="1"/>
  <c r="AN69" i="1"/>
  <c r="AN113" i="1"/>
  <c r="AN99" i="1"/>
  <c r="AO74" i="1"/>
  <c r="AN84" i="1"/>
  <c r="AO99" i="1"/>
  <c r="AN74" i="1"/>
  <c r="AM122" i="1"/>
  <c r="AN58" i="1"/>
  <c r="AN93" i="1"/>
  <c r="AN57" i="1"/>
  <c r="AM78" i="1"/>
  <c r="AM108" i="1"/>
  <c r="AM94" i="1"/>
  <c r="AN54" i="1"/>
  <c r="AM88" i="1"/>
  <c r="AM58" i="1"/>
  <c r="AO93" i="1"/>
  <c r="AN55" i="1"/>
  <c r="AO59" i="1"/>
  <c r="AM66" i="1"/>
  <c r="AM72" i="1"/>
  <c r="AM54" i="1"/>
  <c r="AO119" i="1"/>
  <c r="AN106" i="1"/>
  <c r="AN90" i="1"/>
  <c r="AM64" i="1"/>
  <c r="AM73" i="1"/>
  <c r="AM105" i="1"/>
  <c r="AN70" i="1"/>
  <c r="AN94" i="1"/>
  <c r="AM97" i="1"/>
  <c r="AN108" i="1"/>
  <c r="AN121" i="1"/>
  <c r="AN59" i="1"/>
  <c r="AN77" i="1"/>
  <c r="AM67" i="1"/>
  <c r="AM59" i="1"/>
  <c r="AM101" i="1"/>
  <c r="AN111" i="1"/>
  <c r="AM69" i="1"/>
  <c r="AM109" i="1"/>
  <c r="AM93" i="1"/>
  <c r="AO72" i="1"/>
  <c r="AO92" i="1"/>
  <c r="AO94" i="1"/>
  <c r="AN123" i="1"/>
  <c r="AO106" i="1"/>
  <c r="AN118" i="1"/>
  <c r="AM119" i="1"/>
  <c r="AM127" i="1"/>
  <c r="AM117" i="1"/>
  <c r="AN127" i="1"/>
  <c r="AO127" i="1"/>
  <c r="AM124" i="1"/>
  <c r="AM118" i="1"/>
  <c r="AN116" i="1"/>
  <c r="AM71" i="1"/>
  <c r="AM83" i="1"/>
  <c r="AM68" i="1"/>
  <c r="AN101" i="1"/>
  <c r="AO54" i="1"/>
  <c r="AM104" i="1"/>
  <c r="AN53" i="1"/>
  <c r="AO102" i="1"/>
  <c r="AM51" i="1"/>
  <c r="AM100" i="1"/>
  <c r="AM52" i="1"/>
  <c r="AM55" i="1"/>
  <c r="AN86" i="1"/>
  <c r="AO70" i="1"/>
  <c r="AO118" i="1"/>
  <c r="AM113" i="1"/>
  <c r="AM84" i="1"/>
  <c r="AN61" i="1"/>
  <c r="AM111" i="1"/>
  <c r="AM121" i="1"/>
  <c r="AO126" i="1"/>
  <c r="AM57" i="1"/>
  <c r="AM99" i="1"/>
  <c r="AM56" i="1"/>
  <c r="AM86" i="1"/>
  <c r="AM126" i="1"/>
  <c r="AM123" i="1"/>
  <c r="AN67" i="1"/>
  <c r="AN117" i="1"/>
  <c r="AN64" i="1"/>
  <c r="AN80" i="1"/>
  <c r="AM89" i="1"/>
  <c r="AM90" i="1"/>
  <c r="AM110" i="1"/>
  <c r="AO104" i="1"/>
  <c r="AM76" i="1"/>
  <c r="AM92" i="1"/>
  <c r="AO89" i="1"/>
  <c r="AM74" i="1"/>
  <c r="AN72" i="1"/>
  <c r="AM53" i="1"/>
  <c r="AM129" i="1"/>
  <c r="AM61" i="1"/>
  <c r="AM60" i="1"/>
  <c r="AO110" i="1"/>
  <c r="AO124" i="1"/>
  <c r="AN110" i="1"/>
  <c r="AN83" i="1"/>
  <c r="AO62" i="1"/>
  <c r="AN129" i="1"/>
  <c r="AM77" i="1"/>
  <c r="AM85" i="1"/>
  <c r="AO108" i="1"/>
  <c r="AO90" i="1"/>
  <c r="AO64" i="1"/>
  <c r="AM80" i="1"/>
  <c r="AO80" i="1"/>
  <c r="AO121" i="1"/>
  <c r="AM62" i="1"/>
  <c r="AM106" i="1"/>
  <c r="AO101" i="1"/>
  <c r="AO75" i="1"/>
  <c r="AM75" i="1"/>
  <c r="AM87" i="1"/>
  <c r="AN100" i="1"/>
  <c r="AO116" i="1"/>
  <c r="AN126" i="1"/>
  <c r="AO129" i="1"/>
  <c r="AM70" i="1"/>
  <c r="AM114" i="1"/>
  <c r="AM116" i="1"/>
  <c r="AM65" i="1"/>
  <c r="AN104" i="1"/>
  <c r="AO111" i="1"/>
  <c r="N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AU50" i="1"/>
  <c r="BK50" i="1"/>
  <c r="BL50" i="1"/>
  <c r="BM50" i="1"/>
  <c r="BN50" i="1"/>
  <c r="N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BK5" i="1"/>
  <c r="BL5" i="1"/>
  <c r="BM5" i="1"/>
  <c r="BN5" i="1"/>
  <c r="N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BK6" i="1"/>
  <c r="BL6" i="1"/>
  <c r="BM6" i="1"/>
  <c r="BN6" i="1"/>
  <c r="N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N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BK8" i="1"/>
  <c r="BL8" i="1"/>
  <c r="BM8" i="1"/>
  <c r="BN8" i="1"/>
  <c r="N9" i="1"/>
  <c r="AQ9" i="1"/>
  <c r="AR9" i="1"/>
  <c r="AS9" i="1"/>
  <c r="AT9" i="1"/>
  <c r="AW9" i="1"/>
  <c r="AX9" i="1"/>
  <c r="AY9" i="1"/>
  <c r="AZ9" i="1"/>
  <c r="BA9" i="1"/>
  <c r="BB9" i="1"/>
  <c r="BE9" i="1"/>
  <c r="BF9" i="1"/>
  <c r="BG9" i="1"/>
  <c r="BH9" i="1"/>
  <c r="AV9" i="1"/>
  <c r="AU9" i="1"/>
  <c r="BK9" i="1"/>
  <c r="BL9" i="1"/>
  <c r="BM9" i="1"/>
  <c r="BN9" i="1"/>
  <c r="N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N11" i="1"/>
  <c r="AQ11" i="1"/>
  <c r="AR11" i="1"/>
  <c r="AS11" i="1"/>
  <c r="AT11" i="1"/>
  <c r="AU11" i="1"/>
  <c r="AW11" i="1"/>
  <c r="AX11" i="1"/>
  <c r="AY11" i="1"/>
  <c r="AZ11" i="1"/>
  <c r="BA11" i="1"/>
  <c r="BB11" i="1"/>
  <c r="BE11" i="1"/>
  <c r="BF11" i="1"/>
  <c r="BG11" i="1"/>
  <c r="BH11" i="1"/>
  <c r="AV11" i="1"/>
  <c r="BK11" i="1"/>
  <c r="BL11" i="1"/>
  <c r="BM11" i="1"/>
  <c r="BN11" i="1"/>
  <c r="N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AU12" i="1"/>
  <c r="BK12" i="1"/>
  <c r="BL12" i="1"/>
  <c r="BM12" i="1"/>
  <c r="BN12" i="1"/>
  <c r="N13" i="1"/>
  <c r="AQ13" i="1"/>
  <c r="AR13" i="1"/>
  <c r="AS13" i="1"/>
  <c r="AT13" i="1"/>
  <c r="AW13" i="1"/>
  <c r="AX13" i="1"/>
  <c r="AY13" i="1"/>
  <c r="AZ13" i="1"/>
  <c r="BA13" i="1"/>
  <c r="BB13" i="1"/>
  <c r="BE13" i="1"/>
  <c r="BF13" i="1"/>
  <c r="BG13" i="1"/>
  <c r="BH13" i="1"/>
  <c r="AV13" i="1"/>
  <c r="AU13" i="1"/>
  <c r="BK13" i="1"/>
  <c r="BL13" i="1"/>
  <c r="BM13" i="1"/>
  <c r="BN13" i="1"/>
  <c r="N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N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N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N17" i="1"/>
  <c r="AQ17" i="1"/>
  <c r="AR17" i="1"/>
  <c r="AS17" i="1"/>
  <c r="AT17" i="1"/>
  <c r="AW17" i="1"/>
  <c r="AX17" i="1"/>
  <c r="AY17" i="1"/>
  <c r="AZ17" i="1"/>
  <c r="BA17" i="1"/>
  <c r="BB17" i="1"/>
  <c r="BE17" i="1"/>
  <c r="BF17" i="1"/>
  <c r="BG17" i="1"/>
  <c r="BH17" i="1"/>
  <c r="AV17" i="1"/>
  <c r="AU17" i="1"/>
  <c r="BK17" i="1"/>
  <c r="BL17" i="1"/>
  <c r="BM17" i="1"/>
  <c r="BN17" i="1"/>
  <c r="N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BK18" i="1"/>
  <c r="BL18" i="1"/>
  <c r="BM18" i="1"/>
  <c r="BN18" i="1"/>
  <c r="N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N20" i="1"/>
  <c r="AQ20" i="1"/>
  <c r="AR20" i="1"/>
  <c r="AS20" i="1"/>
  <c r="AT20" i="1"/>
  <c r="AW20" i="1"/>
  <c r="AX20" i="1"/>
  <c r="AY20" i="1"/>
  <c r="AZ20" i="1"/>
  <c r="BA20" i="1"/>
  <c r="BB20" i="1"/>
  <c r="BE20" i="1"/>
  <c r="BF20" i="1"/>
  <c r="BG20" i="1"/>
  <c r="BH20" i="1"/>
  <c r="AV20" i="1"/>
  <c r="AU20" i="1"/>
  <c r="BK20" i="1"/>
  <c r="BL20" i="1"/>
  <c r="BM20" i="1"/>
  <c r="BN20" i="1"/>
  <c r="N21" i="1"/>
  <c r="AQ21" i="1"/>
  <c r="AR21" i="1"/>
  <c r="AS21" i="1"/>
  <c r="AT21" i="1"/>
  <c r="AU21" i="1"/>
  <c r="AW21" i="1"/>
  <c r="AX21" i="1"/>
  <c r="AY21" i="1"/>
  <c r="AZ21" i="1"/>
  <c r="BA21" i="1"/>
  <c r="BB21" i="1"/>
  <c r="BE21" i="1"/>
  <c r="BF21" i="1"/>
  <c r="BG21" i="1"/>
  <c r="BH21" i="1"/>
  <c r="BK21" i="1"/>
  <c r="BL21" i="1"/>
  <c r="BM21" i="1"/>
  <c r="BN21" i="1"/>
  <c r="N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N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N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N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U25" i="1"/>
  <c r="BK25" i="1"/>
  <c r="BL25" i="1"/>
  <c r="BM25" i="1"/>
  <c r="BN25" i="1"/>
  <c r="N26" i="1"/>
  <c r="AQ26" i="1"/>
  <c r="AR26" i="1"/>
  <c r="AS26" i="1"/>
  <c r="AT26" i="1"/>
  <c r="AU26" i="1"/>
  <c r="AW26" i="1"/>
  <c r="AX26" i="1"/>
  <c r="AY26" i="1"/>
  <c r="AZ26" i="1"/>
  <c r="BA26" i="1"/>
  <c r="BB26" i="1"/>
  <c r="BE26" i="1"/>
  <c r="BF26" i="1"/>
  <c r="BG26" i="1"/>
  <c r="BH26" i="1"/>
  <c r="AV26" i="1"/>
  <c r="BK26" i="1"/>
  <c r="BL26" i="1"/>
  <c r="BM26" i="1"/>
  <c r="BN26" i="1"/>
  <c r="N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N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AU28" i="1"/>
  <c r="BK28" i="1"/>
  <c r="BL28" i="1"/>
  <c r="BM28" i="1"/>
  <c r="BN28" i="1"/>
  <c r="N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N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N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N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N33" i="1"/>
  <c r="AQ33" i="1"/>
  <c r="AR33" i="1"/>
  <c r="AS33" i="1"/>
  <c r="AT33" i="1"/>
  <c r="AW33" i="1"/>
  <c r="AX33" i="1"/>
  <c r="AY33" i="1"/>
  <c r="AZ33" i="1"/>
  <c r="BA33" i="1"/>
  <c r="BB33" i="1"/>
  <c r="BE33" i="1"/>
  <c r="BF33" i="1"/>
  <c r="BG33" i="1"/>
  <c r="BH33" i="1"/>
  <c r="AV33" i="1"/>
  <c r="AU33" i="1"/>
  <c r="BK33" i="1"/>
  <c r="BL33" i="1"/>
  <c r="BM33" i="1"/>
  <c r="BN33" i="1"/>
  <c r="N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BK34" i="1"/>
  <c r="BL34" i="1"/>
  <c r="BM34" i="1"/>
  <c r="BN34" i="1"/>
  <c r="N35" i="1"/>
  <c r="AQ35" i="1"/>
  <c r="AR35" i="1"/>
  <c r="AS35" i="1"/>
  <c r="AT35" i="1"/>
  <c r="AU35" i="1"/>
  <c r="AW35" i="1"/>
  <c r="AX35" i="1"/>
  <c r="AY35" i="1"/>
  <c r="AZ35" i="1"/>
  <c r="BA35" i="1"/>
  <c r="BB35" i="1"/>
  <c r="BE35" i="1"/>
  <c r="BF35" i="1"/>
  <c r="BG35" i="1"/>
  <c r="BH35" i="1"/>
  <c r="BK35" i="1"/>
  <c r="BL35" i="1"/>
  <c r="BM35" i="1"/>
  <c r="BN35" i="1"/>
  <c r="N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AU36" i="1"/>
  <c r="BK36" i="1"/>
  <c r="BL36" i="1"/>
  <c r="BM36" i="1"/>
  <c r="BN36" i="1"/>
  <c r="N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V37" i="1"/>
  <c r="AU37" i="1"/>
  <c r="BK37" i="1"/>
  <c r="BL37" i="1"/>
  <c r="BM37" i="1"/>
  <c r="BN37" i="1"/>
  <c r="N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N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U39" i="1"/>
  <c r="BK39" i="1"/>
  <c r="BL39" i="1"/>
  <c r="BM39" i="1"/>
  <c r="BN39" i="1"/>
  <c r="N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BK40" i="1"/>
  <c r="BL40" i="1"/>
  <c r="BM40" i="1"/>
  <c r="BN40" i="1"/>
  <c r="N41" i="1"/>
  <c r="AQ41" i="1"/>
  <c r="AR41" i="1"/>
  <c r="AS41" i="1"/>
  <c r="AT41" i="1"/>
  <c r="AW41" i="1"/>
  <c r="AX41" i="1"/>
  <c r="AY41" i="1"/>
  <c r="AZ41" i="1"/>
  <c r="BA41" i="1"/>
  <c r="BB41" i="1"/>
  <c r="BE41" i="1"/>
  <c r="BF41" i="1"/>
  <c r="BG41" i="1"/>
  <c r="BH41" i="1"/>
  <c r="AV41" i="1"/>
  <c r="AU41" i="1"/>
  <c r="BK41" i="1"/>
  <c r="BL41" i="1"/>
  <c r="BM41" i="1"/>
  <c r="BN41" i="1"/>
  <c r="N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V42" i="1"/>
  <c r="AU42" i="1"/>
  <c r="BK42" i="1"/>
  <c r="BL42" i="1"/>
  <c r="BM42" i="1"/>
  <c r="BN42" i="1"/>
  <c r="N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N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U44" i="1"/>
  <c r="BK44" i="1"/>
  <c r="BL44" i="1"/>
  <c r="BM44" i="1"/>
  <c r="BN44" i="1"/>
  <c r="N45" i="1"/>
  <c r="AQ45" i="1"/>
  <c r="AR45" i="1"/>
  <c r="AS45" i="1"/>
  <c r="AT45" i="1"/>
  <c r="AU45" i="1"/>
  <c r="AW45" i="1"/>
  <c r="AX45" i="1"/>
  <c r="AY45" i="1"/>
  <c r="AZ45" i="1"/>
  <c r="BA45" i="1"/>
  <c r="BB45" i="1"/>
  <c r="BE45" i="1"/>
  <c r="BF45" i="1"/>
  <c r="BG45" i="1"/>
  <c r="BH45" i="1"/>
  <c r="AV45" i="1"/>
  <c r="BK45" i="1"/>
  <c r="BL45" i="1"/>
  <c r="BM45" i="1"/>
  <c r="BN45" i="1"/>
  <c r="N46" i="1"/>
  <c r="AQ46" i="1"/>
  <c r="AR46" i="1"/>
  <c r="AS46" i="1"/>
  <c r="AT46" i="1"/>
  <c r="AW46" i="1"/>
  <c r="AX46" i="1"/>
  <c r="AY46" i="1"/>
  <c r="AZ46" i="1"/>
  <c r="BA46" i="1"/>
  <c r="BB46" i="1"/>
  <c r="BE46" i="1"/>
  <c r="BF46" i="1"/>
  <c r="BG46" i="1"/>
  <c r="BH46" i="1"/>
  <c r="AV46" i="1"/>
  <c r="AU46" i="1"/>
  <c r="BK46" i="1"/>
  <c r="BL46" i="1"/>
  <c r="BM46" i="1"/>
  <c r="BN46" i="1"/>
  <c r="N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N48" i="1"/>
  <c r="AQ48" i="1"/>
  <c r="AR48" i="1"/>
  <c r="AS48" i="1"/>
  <c r="AT48" i="1"/>
  <c r="AU48" i="1"/>
  <c r="AW48" i="1"/>
  <c r="AX48" i="1"/>
  <c r="AY48" i="1"/>
  <c r="AZ48" i="1"/>
  <c r="BA48" i="1"/>
  <c r="BB48" i="1"/>
  <c r="BE48" i="1"/>
  <c r="BF48" i="1"/>
  <c r="BG48" i="1"/>
  <c r="BH48" i="1"/>
  <c r="AV48" i="1"/>
  <c r="BK48" i="1"/>
  <c r="BL48" i="1"/>
  <c r="BM48" i="1"/>
  <c r="BN48" i="1"/>
  <c r="N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AV49" i="1"/>
  <c r="AU49" i="1"/>
  <c r="BK49" i="1"/>
  <c r="BL49" i="1"/>
  <c r="BM49" i="1"/>
  <c r="BN49" i="1"/>
  <c r="BE4" i="1"/>
  <c r="AR4" i="1"/>
  <c r="AS4" i="1"/>
  <c r="AT4" i="1"/>
  <c r="AW4" i="1"/>
  <c r="AX4" i="1"/>
  <c r="AY4" i="1"/>
  <c r="AZ4" i="1"/>
  <c r="BA4" i="1"/>
  <c r="BB4" i="1"/>
  <c r="AQ4" i="1"/>
  <c r="BR13" i="1" l="1"/>
  <c r="AA13" i="1" s="1"/>
  <c r="BR36" i="1"/>
  <c r="AA36" i="1" s="1"/>
  <c r="BR34" i="1"/>
  <c r="AJ34" i="1" s="1"/>
  <c r="BR48" i="1"/>
  <c r="AA48" i="1" s="1"/>
  <c r="BR43" i="1"/>
  <c r="AI43" i="1" s="1"/>
  <c r="BR29" i="1"/>
  <c r="AC29" i="1" s="1"/>
  <c r="BR22" i="1"/>
  <c r="AC22" i="1" s="1"/>
  <c r="BR15" i="1"/>
  <c r="AG15" i="1" s="1"/>
  <c r="BR10" i="1"/>
  <c r="AD10" i="1" s="1"/>
  <c r="BR23" i="1"/>
  <c r="AD23" i="1" s="1"/>
  <c r="BR14" i="1"/>
  <c r="AH14" i="1" s="1"/>
  <c r="BR28" i="1"/>
  <c r="AB28" i="1" s="1"/>
  <c r="BR19" i="1"/>
  <c r="BR50" i="1"/>
  <c r="AG50" i="1" s="1"/>
  <c r="BR32" i="1"/>
  <c r="AG32" i="1" s="1"/>
  <c r="AG29" i="1"/>
  <c r="BR27" i="1"/>
  <c r="BR20" i="1"/>
  <c r="AJ20" i="1" s="1"/>
  <c r="BR18" i="1"/>
  <c r="AB18" i="1" s="1"/>
  <c r="BR11" i="1"/>
  <c r="AA11" i="1" s="1"/>
  <c r="BR49" i="1"/>
  <c r="AG49" i="1" s="1"/>
  <c r="BR44" i="1"/>
  <c r="AD44" i="1" s="1"/>
  <c r="BR37" i="1"/>
  <c r="AD37" i="1" s="1"/>
  <c r="BR35" i="1"/>
  <c r="AA35" i="1" s="1"/>
  <c r="BR21" i="1"/>
  <c r="AG21" i="1" s="1"/>
  <c r="BR47" i="1"/>
  <c r="AI47" i="1" s="1"/>
  <c r="BR42" i="1"/>
  <c r="AC42" i="1" s="1"/>
  <c r="BR33" i="1"/>
  <c r="AI33" i="1" s="1"/>
  <c r="BR26" i="1"/>
  <c r="AJ26" i="1" s="1"/>
  <c r="BR12" i="1"/>
  <c r="AJ12" i="1" s="1"/>
  <c r="BR45" i="1"/>
  <c r="AC45" i="1" s="1"/>
  <c r="BR40" i="1"/>
  <c r="AH40" i="1" s="1"/>
  <c r="BR38" i="1"/>
  <c r="BR31" i="1"/>
  <c r="AC31" i="1" s="1"/>
  <c r="BR24" i="1"/>
  <c r="AA24" i="1" s="1"/>
  <c r="BR17" i="1"/>
  <c r="AD17" i="1" s="1"/>
  <c r="BR46" i="1"/>
  <c r="AB46" i="1" s="1"/>
  <c r="BR41" i="1"/>
  <c r="AB41" i="1" s="1"/>
  <c r="BR39" i="1"/>
  <c r="AD39" i="1" s="1"/>
  <c r="BR30" i="1"/>
  <c r="AI30" i="1" s="1"/>
  <c r="BR25" i="1"/>
  <c r="AJ25" i="1" s="1"/>
  <c r="BR16" i="1"/>
  <c r="AH16" i="1" s="1"/>
  <c r="BR9" i="1"/>
  <c r="BR8" i="1"/>
  <c r="AG8" i="1" s="1"/>
  <c r="BQ50" i="1"/>
  <c r="BC48" i="1"/>
  <c r="BQ15" i="1"/>
  <c r="BQ9" i="1"/>
  <c r="BQ35" i="1"/>
  <c r="BQ48" i="1"/>
  <c r="BQ43" i="1"/>
  <c r="BC37" i="1"/>
  <c r="BQ39" i="1"/>
  <c r="BC36" i="1"/>
  <c r="BQ29" i="1"/>
  <c r="BC28" i="1"/>
  <c r="BQ10" i="1"/>
  <c r="BC43" i="1"/>
  <c r="BQ31" i="1"/>
  <c r="BC22" i="1"/>
  <c r="BQ33" i="1"/>
  <c r="BQ27" i="1"/>
  <c r="BC20" i="1"/>
  <c r="BQ5" i="1"/>
  <c r="BR5" i="1" s="1"/>
  <c r="BC45" i="1"/>
  <c r="BQ11" i="1"/>
  <c r="BQ44" i="1"/>
  <c r="BQ13" i="1"/>
  <c r="BQ17" i="1"/>
  <c r="BQ7" i="1"/>
  <c r="BR7" i="1" s="1"/>
  <c r="AC7" i="1" s="1"/>
  <c r="AV50" i="1"/>
  <c r="BC50" i="1" s="1"/>
  <c r="BC47" i="1"/>
  <c r="BC49" i="1"/>
  <c r="AV35" i="1"/>
  <c r="BC35" i="1" s="1"/>
  <c r="BQ25" i="1"/>
  <c r="AV25" i="1"/>
  <c r="BC25" i="1" s="1"/>
  <c r="BQ23" i="1"/>
  <c r="AV23" i="1"/>
  <c r="BC23" i="1" s="1"/>
  <c r="AU18" i="1"/>
  <c r="BC18" i="1" s="1"/>
  <c r="BQ40" i="1"/>
  <c r="AU32" i="1"/>
  <c r="BC32" i="1" s="1"/>
  <c r="BC17" i="1"/>
  <c r="AU8" i="1"/>
  <c r="BC8" i="1" s="1"/>
  <c r="BQ38" i="1"/>
  <c r="BC29" i="1"/>
  <c r="BQ14" i="1"/>
  <c r="BC5" i="1"/>
  <c r="BQ45" i="1"/>
  <c r="AU34" i="1"/>
  <c r="BC34" i="1" s="1"/>
  <c r="BQ30" i="1"/>
  <c r="BC26" i="1"/>
  <c r="BC24" i="1"/>
  <c r="BQ21" i="1"/>
  <c r="AU16" i="1"/>
  <c r="BC16" i="1" s="1"/>
  <c r="BC10" i="1"/>
  <c r="BC42" i="1"/>
  <c r="AV39" i="1"/>
  <c r="BC39" i="1" s="1"/>
  <c r="BC31" i="1"/>
  <c r="BQ18" i="1"/>
  <c r="BC15" i="1"/>
  <c r="BC12" i="1"/>
  <c r="BC7" i="1"/>
  <c r="BC46" i="1"/>
  <c r="AV44" i="1"/>
  <c r="BC44" i="1" s="1"/>
  <c r="BC41" i="1"/>
  <c r="AU40" i="1"/>
  <c r="BC40" i="1" s="1"/>
  <c r="BQ32" i="1"/>
  <c r="BC27" i="1"/>
  <c r="BQ8" i="1"/>
  <c r="BQ46" i="1"/>
  <c r="BQ42" i="1"/>
  <c r="AU38" i="1"/>
  <c r="BC38" i="1" s="1"/>
  <c r="BC33" i="1"/>
  <c r="AU14" i="1"/>
  <c r="BC14" i="1" s="1"/>
  <c r="BC11" i="1"/>
  <c r="BC9" i="1"/>
  <c r="BQ49" i="1"/>
  <c r="BQ47" i="1"/>
  <c r="BQ41" i="1"/>
  <c r="BQ34" i="1"/>
  <c r="AU30" i="1"/>
  <c r="BC30" i="1" s="1"/>
  <c r="BQ19" i="1"/>
  <c r="AV19" i="1"/>
  <c r="BC19" i="1" s="1"/>
  <c r="BQ16" i="1"/>
  <c r="BC13" i="1"/>
  <c r="BQ37" i="1"/>
  <c r="BQ36" i="1"/>
  <c r="BQ26" i="1"/>
  <c r="BQ24" i="1"/>
  <c r="BQ22" i="1"/>
  <c r="AV21" i="1"/>
  <c r="BC21" i="1" s="1"/>
  <c r="BQ28" i="1"/>
  <c r="BQ20" i="1"/>
  <c r="BQ12" i="1"/>
  <c r="AV4" i="1"/>
  <c r="BH4" i="1"/>
  <c r="BG4" i="1"/>
  <c r="BF4" i="1"/>
  <c r="BK4" i="1"/>
  <c r="BL4" i="1"/>
  <c r="BM4" i="1"/>
  <c r="BN4" i="1"/>
  <c r="AA49" i="1" l="1"/>
  <c r="AD36" i="1"/>
  <c r="AC14" i="1"/>
  <c r="AC13" i="1"/>
  <c r="AK13" i="1"/>
  <c r="AI13" i="1"/>
  <c r="AC10" i="1"/>
  <c r="AE13" i="1"/>
  <c r="AB34" i="1"/>
  <c r="AF13" i="1"/>
  <c r="AH13" i="1"/>
  <c r="AL13" i="1"/>
  <c r="AA10" i="1"/>
  <c r="AG25" i="1"/>
  <c r="AB49" i="1"/>
  <c r="AB13" i="1"/>
  <c r="AG13" i="1"/>
  <c r="AA16" i="1"/>
  <c r="AB10" i="1"/>
  <c r="AA47" i="1"/>
  <c r="AJ13" i="1"/>
  <c r="AD13" i="1"/>
  <c r="AC49" i="1"/>
  <c r="AH11" i="1"/>
  <c r="AA20" i="1"/>
  <c r="AC16" i="1"/>
  <c r="AJ42" i="1"/>
  <c r="AD16" i="1"/>
  <c r="AD33" i="1"/>
  <c r="AD18" i="1"/>
  <c r="AA18" i="1"/>
  <c r="AH21" i="1"/>
  <c r="AH17" i="1"/>
  <c r="AC17" i="1"/>
  <c r="AC18" i="1"/>
  <c r="AG48" i="1"/>
  <c r="AC21" i="1"/>
  <c r="AI14" i="1"/>
  <c r="AG17" i="1"/>
  <c r="AH48" i="1"/>
  <c r="AJ14" i="1"/>
  <c r="AG26" i="1"/>
  <c r="AD26" i="1"/>
  <c r="AH25" i="1"/>
  <c r="AG35" i="1"/>
  <c r="AJ32" i="1"/>
  <c r="AI32" i="1"/>
  <c r="AG47" i="1"/>
  <c r="AD32" i="1"/>
  <c r="AC47" i="1"/>
  <c r="AJ47" i="1"/>
  <c r="AI35" i="1"/>
  <c r="AD35" i="1"/>
  <c r="AA34" i="1"/>
  <c r="AA31" i="1"/>
  <c r="AC32" i="1"/>
  <c r="AA32" i="1"/>
  <c r="AH31" i="1"/>
  <c r="AH23" i="1"/>
  <c r="AI44" i="1"/>
  <c r="AJ28" i="1"/>
  <c r="AD46" i="1"/>
  <c r="AH46" i="1"/>
  <c r="AD28" i="1"/>
  <c r="AI28" i="1"/>
  <c r="AD40" i="1"/>
  <c r="AJ15" i="1"/>
  <c r="AD50" i="1"/>
  <c r="AH28" i="1"/>
  <c r="AA28" i="1"/>
  <c r="AH30" i="1"/>
  <c r="AG23" i="1"/>
  <c r="AH15" i="1"/>
  <c r="AD31" i="1"/>
  <c r="AD48" i="1"/>
  <c r="AB36" i="1"/>
  <c r="AJ48" i="1"/>
  <c r="AI36" i="1"/>
  <c r="AA39" i="1"/>
  <c r="AJ10" i="1"/>
  <c r="AG34" i="1"/>
  <c r="AJ18" i="1"/>
  <c r="AJ36" i="1"/>
  <c r="AH44" i="1"/>
  <c r="AC39" i="1"/>
  <c r="AA33" i="1"/>
  <c r="AJ16" i="1"/>
  <c r="AB39" i="1"/>
  <c r="AG18" i="1"/>
  <c r="AB33" i="1"/>
  <c r="AI16" i="1"/>
  <c r="AD25" i="1"/>
  <c r="AG42" i="1"/>
  <c r="AI34" i="1"/>
  <c r="AC25" i="1"/>
  <c r="AC48" i="1"/>
  <c r="AC46" i="1"/>
  <c r="AD42" i="1"/>
  <c r="AA40" i="1"/>
  <c r="AG16" i="1"/>
  <c r="AD34" i="1"/>
  <c r="AG10" i="1"/>
  <c r="AC44" i="1"/>
  <c r="AB42" i="1"/>
  <c r="AG20" i="1"/>
  <c r="AA15" i="1"/>
  <c r="AA43" i="1"/>
  <c r="AI48" i="1"/>
  <c r="AI38" i="1"/>
  <c r="AE38" i="1"/>
  <c r="AD38" i="1"/>
  <c r="AL38" i="1"/>
  <c r="AF38" i="1"/>
  <c r="AK38" i="1"/>
  <c r="AB38" i="1"/>
  <c r="AJ38" i="1"/>
  <c r="AC27" i="1"/>
  <c r="AE27" i="1"/>
  <c r="AK27" i="1"/>
  <c r="AL27" i="1"/>
  <c r="AD27" i="1"/>
  <c r="AF27" i="1"/>
  <c r="AI27" i="1"/>
  <c r="AK22" i="1"/>
  <c r="AE22" i="1"/>
  <c r="AG22" i="1"/>
  <c r="AD22" i="1"/>
  <c r="AL22" i="1"/>
  <c r="AF22" i="1"/>
  <c r="AJ22" i="1"/>
  <c r="AB22" i="1"/>
  <c r="AH27" i="1"/>
  <c r="AI41" i="1"/>
  <c r="AB24" i="1"/>
  <c r="AL24" i="1"/>
  <c r="AK24" i="1"/>
  <c r="AF24" i="1"/>
  <c r="AE24" i="1"/>
  <c r="AC24" i="1"/>
  <c r="AJ24" i="1"/>
  <c r="AH12" i="1"/>
  <c r="AK12" i="1"/>
  <c r="AD12" i="1"/>
  <c r="AL12" i="1"/>
  <c r="AE12" i="1"/>
  <c r="AF12" i="1"/>
  <c r="AC11" i="1"/>
  <c r="AE11" i="1"/>
  <c r="AL11" i="1"/>
  <c r="AD11" i="1"/>
  <c r="AK11" i="1"/>
  <c r="AI11" i="1"/>
  <c r="AF11" i="1"/>
  <c r="AH50" i="1"/>
  <c r="AL50" i="1"/>
  <c r="AF50" i="1"/>
  <c r="AN50" i="1" s="1"/>
  <c r="AK50" i="1"/>
  <c r="AC50" i="1"/>
  <c r="AE50" i="1"/>
  <c r="AI50" i="1"/>
  <c r="AI23" i="1"/>
  <c r="AE23" i="1"/>
  <c r="AB23" i="1"/>
  <c r="AJ23" i="1"/>
  <c r="AK23" i="1"/>
  <c r="AL23" i="1"/>
  <c r="AF23" i="1"/>
  <c r="AB50" i="1"/>
  <c r="AI15" i="1"/>
  <c r="AA22" i="1"/>
  <c r="AI12" i="1"/>
  <c r="AB27" i="1"/>
  <c r="AF31" i="1"/>
  <c r="AK31" i="1"/>
  <c r="AL31" i="1"/>
  <c r="AE31" i="1"/>
  <c r="AC19" i="1"/>
  <c r="AE19" i="1"/>
  <c r="AL19" i="1"/>
  <c r="AF19" i="1"/>
  <c r="AD19" i="1"/>
  <c r="AI19" i="1"/>
  <c r="AA19" i="1"/>
  <c r="AK19" i="1"/>
  <c r="AA23" i="1"/>
  <c r="AB11" i="1"/>
  <c r="AI22" i="1"/>
  <c r="AH38" i="1"/>
  <c r="AA45" i="1"/>
  <c r="AK45" i="1"/>
  <c r="AE45" i="1"/>
  <c r="AJ45" i="1"/>
  <c r="AB45" i="1"/>
  <c r="AF45" i="1"/>
  <c r="AL45" i="1"/>
  <c r="AG45" i="1"/>
  <c r="AD45" i="1"/>
  <c r="AC35" i="1"/>
  <c r="AE35" i="1"/>
  <c r="AL35" i="1"/>
  <c r="AK35" i="1"/>
  <c r="AF35" i="1"/>
  <c r="AH22" i="1"/>
  <c r="AH43" i="1"/>
  <c r="AJ35" i="1"/>
  <c r="AD24" i="1"/>
  <c r="AI10" i="1"/>
  <c r="AG30" i="1"/>
  <c r="AF17" i="1"/>
  <c r="AL17" i="1"/>
  <c r="AI17" i="1"/>
  <c r="AK17" i="1"/>
  <c r="AE17" i="1"/>
  <c r="AA12" i="1"/>
  <c r="AB17" i="1"/>
  <c r="AB19" i="1"/>
  <c r="AA29" i="1"/>
  <c r="AK29" i="1"/>
  <c r="AF29" i="1"/>
  <c r="AL29" i="1"/>
  <c r="AD29" i="1"/>
  <c r="AE29" i="1"/>
  <c r="AJ29" i="1"/>
  <c r="AB29" i="1"/>
  <c r="AJ31" i="1"/>
  <c r="AB20" i="1"/>
  <c r="AG31" i="1"/>
  <c r="AB16" i="1"/>
  <c r="AL16" i="1"/>
  <c r="AE16" i="1"/>
  <c r="AK16" i="1"/>
  <c r="AF16" i="1"/>
  <c r="AN16" i="1" s="1"/>
  <c r="AB35" i="1"/>
  <c r="AI46" i="1"/>
  <c r="AA17" i="1"/>
  <c r="AH35" i="1"/>
  <c r="AA50" i="1"/>
  <c r="AJ17" i="1"/>
  <c r="AB31" i="1"/>
  <c r="AF47" i="1"/>
  <c r="AK47" i="1"/>
  <c r="AL47" i="1"/>
  <c r="AE47" i="1"/>
  <c r="AB47" i="1"/>
  <c r="AH47" i="1"/>
  <c r="AA21" i="1"/>
  <c r="AF21" i="1"/>
  <c r="AN21" i="1" s="1"/>
  <c r="AK21" i="1"/>
  <c r="AE21" i="1"/>
  <c r="AJ21" i="1"/>
  <c r="AB21" i="1"/>
  <c r="AL21" i="1"/>
  <c r="AI21" i="1"/>
  <c r="AD47" i="1"/>
  <c r="AG24" i="1"/>
  <c r="AB32" i="1"/>
  <c r="AL32" i="1"/>
  <c r="AK32" i="1"/>
  <c r="AF32" i="1"/>
  <c r="AN32" i="1" s="1"/>
  <c r="AE32" i="1"/>
  <c r="AH32" i="1"/>
  <c r="AG11" i="1"/>
  <c r="AK28" i="1"/>
  <c r="AE28" i="1"/>
  <c r="AF28" i="1"/>
  <c r="AG28" i="1"/>
  <c r="AL28" i="1"/>
  <c r="AC28" i="1"/>
  <c r="AC38" i="1"/>
  <c r="AC12" i="1"/>
  <c r="AH19" i="1"/>
  <c r="AI29" i="1"/>
  <c r="AJ27" i="1"/>
  <c r="AG27" i="1"/>
  <c r="AG38" i="1"/>
  <c r="AD41" i="1"/>
  <c r="AL41" i="1"/>
  <c r="AK41" i="1"/>
  <c r="AE41" i="1"/>
  <c r="AF41" i="1"/>
  <c r="AH41" i="1"/>
  <c r="AA41" i="1"/>
  <c r="AF15" i="1"/>
  <c r="AN15" i="1" s="1"/>
  <c r="AK15" i="1"/>
  <c r="AL15" i="1"/>
  <c r="AE15" i="1"/>
  <c r="AB15" i="1"/>
  <c r="AC15" i="1"/>
  <c r="AD15" i="1"/>
  <c r="AB40" i="1"/>
  <c r="AL40" i="1"/>
  <c r="AF40" i="1"/>
  <c r="AK40" i="1"/>
  <c r="AE40" i="1"/>
  <c r="AJ40" i="1"/>
  <c r="AC40" i="1"/>
  <c r="AH26" i="1"/>
  <c r="AL26" i="1"/>
  <c r="AK26" i="1"/>
  <c r="AE26" i="1"/>
  <c r="AA26" i="1"/>
  <c r="AF26" i="1"/>
  <c r="AI26" i="1"/>
  <c r="AC26" i="1"/>
  <c r="AL20" i="1"/>
  <c r="AK20" i="1"/>
  <c r="AE20" i="1"/>
  <c r="AF20" i="1"/>
  <c r="AH20" i="1"/>
  <c r="AI20" i="1"/>
  <c r="AD20" i="1"/>
  <c r="AG40" i="1"/>
  <c r="AC43" i="1"/>
  <c r="AE43" i="1"/>
  <c r="AL43" i="1"/>
  <c r="AK43" i="1"/>
  <c r="AD43" i="1"/>
  <c r="AF43" i="1"/>
  <c r="AA30" i="1"/>
  <c r="AK30" i="1"/>
  <c r="AF30" i="1"/>
  <c r="AL30" i="1"/>
  <c r="AJ30" i="1"/>
  <c r="AE30" i="1"/>
  <c r="AB43" i="1"/>
  <c r="AK49" i="1"/>
  <c r="AL49" i="1"/>
  <c r="AE49" i="1"/>
  <c r="AH49" i="1"/>
  <c r="AF49" i="1"/>
  <c r="AN49" i="1" s="1"/>
  <c r="AJ49" i="1"/>
  <c r="AJ11" i="1"/>
  <c r="AN29" i="1"/>
  <c r="AJ41" i="1"/>
  <c r="AJ50" i="1"/>
  <c r="AH10" i="1"/>
  <c r="AL10" i="1"/>
  <c r="AK10" i="1"/>
  <c r="AF10" i="1"/>
  <c r="AE10" i="1"/>
  <c r="AI24" i="1"/>
  <c r="AJ43" i="1"/>
  <c r="AC30" i="1"/>
  <c r="AG43" i="1"/>
  <c r="AI31" i="1"/>
  <c r="AH42" i="1"/>
  <c r="AL42" i="1"/>
  <c r="AF42" i="1"/>
  <c r="AK42" i="1"/>
  <c r="AI42" i="1"/>
  <c r="AE42" i="1"/>
  <c r="AA42" i="1"/>
  <c r="AI49" i="1"/>
  <c r="AB30" i="1"/>
  <c r="AH24" i="1"/>
  <c r="AG19" i="1"/>
  <c r="AN19" i="1" s="1"/>
  <c r="AD49" i="1"/>
  <c r="AK46" i="1"/>
  <c r="AF46" i="1"/>
  <c r="AA46" i="1"/>
  <c r="AL46" i="1"/>
  <c r="AE46" i="1"/>
  <c r="AG46" i="1"/>
  <c r="AA37" i="1"/>
  <c r="AK37" i="1"/>
  <c r="AF37" i="1"/>
  <c r="AE37" i="1"/>
  <c r="AJ37" i="1"/>
  <c r="AL37" i="1"/>
  <c r="AB37" i="1"/>
  <c r="AC23" i="1"/>
  <c r="AB26" i="1"/>
  <c r="AH37" i="1"/>
  <c r="AG12" i="1"/>
  <c r="AC41" i="1"/>
  <c r="AH34" i="1"/>
  <c r="AL34" i="1"/>
  <c r="AE34" i="1"/>
  <c r="AF34" i="1"/>
  <c r="AK34" i="1"/>
  <c r="AC34" i="1"/>
  <c r="AL25" i="1"/>
  <c r="AE25" i="1"/>
  <c r="AF25" i="1"/>
  <c r="AA25" i="1"/>
  <c r="AK25" i="1"/>
  <c r="AI39" i="1"/>
  <c r="AK39" i="1"/>
  <c r="AL39" i="1"/>
  <c r="AJ39" i="1"/>
  <c r="AF39" i="1"/>
  <c r="AG39" i="1"/>
  <c r="AH39" i="1"/>
  <c r="AE39" i="1"/>
  <c r="AA38" i="1"/>
  <c r="AJ19" i="1"/>
  <c r="AG33" i="1"/>
  <c r="AF33" i="1"/>
  <c r="AH33" i="1"/>
  <c r="AL33" i="1"/>
  <c r="AE33" i="1"/>
  <c r="AJ33" i="1"/>
  <c r="AC33" i="1"/>
  <c r="AK33" i="1"/>
  <c r="AI25" i="1"/>
  <c r="AE44" i="1"/>
  <c r="AF44" i="1"/>
  <c r="AK44" i="1"/>
  <c r="AG44" i="1"/>
  <c r="AA44" i="1"/>
  <c r="AL44" i="1"/>
  <c r="AB44" i="1"/>
  <c r="AJ44" i="1"/>
  <c r="AA27" i="1"/>
  <c r="AH18" i="1"/>
  <c r="AL18" i="1"/>
  <c r="AF18" i="1"/>
  <c r="AE18" i="1"/>
  <c r="AK18" i="1"/>
  <c r="AI18" i="1"/>
  <c r="AB25" i="1"/>
  <c r="AC37" i="1"/>
  <c r="AJ46" i="1"/>
  <c r="AB12" i="1"/>
  <c r="AG41" i="1"/>
  <c r="AA14" i="1"/>
  <c r="AK14" i="1"/>
  <c r="AE14" i="1"/>
  <c r="AF14" i="1"/>
  <c r="AL14" i="1"/>
  <c r="AG14" i="1"/>
  <c r="AB14" i="1"/>
  <c r="AI37" i="1"/>
  <c r="AC20" i="1"/>
  <c r="AD30" i="1"/>
  <c r="AI40" i="1"/>
  <c r="AB48" i="1"/>
  <c r="AL48" i="1"/>
  <c r="AF48" i="1"/>
  <c r="AE48" i="1"/>
  <c r="AK48" i="1"/>
  <c r="AH29" i="1"/>
  <c r="AH45" i="1"/>
  <c r="AG37" i="1"/>
  <c r="AD14" i="1"/>
  <c r="AD21" i="1"/>
  <c r="AH36" i="1"/>
  <c r="AF36" i="1"/>
  <c r="AE36" i="1"/>
  <c r="AC36" i="1"/>
  <c r="AK36" i="1"/>
  <c r="AG36" i="1"/>
  <c r="AL36" i="1"/>
  <c r="AI45" i="1"/>
  <c r="AG9" i="1"/>
  <c r="AL9" i="1"/>
  <c r="AK9" i="1"/>
  <c r="AF9" i="1"/>
  <c r="AE9" i="1"/>
  <c r="AA8" i="1"/>
  <c r="AI8" i="1"/>
  <c r="AB9" i="1"/>
  <c r="AH9" i="1"/>
  <c r="AA9" i="1"/>
  <c r="AI9" i="1"/>
  <c r="AD8" i="1"/>
  <c r="AC9" i="1"/>
  <c r="AC8" i="1"/>
  <c r="AD9" i="1"/>
  <c r="AB8" i="1"/>
  <c r="AL8" i="1"/>
  <c r="AF8" i="1"/>
  <c r="AN8" i="1" s="1"/>
  <c r="AK8" i="1"/>
  <c r="AH8" i="1"/>
  <c r="AE8" i="1"/>
  <c r="AJ9" i="1"/>
  <c r="AJ8" i="1"/>
  <c r="AI7" i="1"/>
  <c r="AB7" i="1"/>
  <c r="AJ7" i="1"/>
  <c r="AG7" i="1"/>
  <c r="AL7" i="1"/>
  <c r="AD7" i="1"/>
  <c r="AH7" i="1"/>
  <c r="AA7" i="1"/>
  <c r="AK7" i="1"/>
  <c r="AH5" i="1"/>
  <c r="AB5" i="1"/>
  <c r="AA5" i="1"/>
  <c r="AI5" i="1"/>
  <c r="AJ5" i="1"/>
  <c r="AC5" i="1"/>
  <c r="AK5" i="1"/>
  <c r="AD5" i="1"/>
  <c r="AL5" i="1"/>
  <c r="AF5" i="1"/>
  <c r="AG5" i="1"/>
  <c r="AE5" i="1"/>
  <c r="BC4" i="1"/>
  <c r="BQ4" i="1"/>
  <c r="BR4" i="1" s="1"/>
  <c r="N4" i="1"/>
  <c r="AN26" i="1" l="1"/>
  <c r="AN42" i="1"/>
  <c r="AO20" i="1"/>
  <c r="AM13" i="1"/>
  <c r="AN13" i="1"/>
  <c r="AN33" i="1"/>
  <c r="AN17" i="1"/>
  <c r="AO32" i="1"/>
  <c r="AO17" i="1"/>
  <c r="AN25" i="1"/>
  <c r="AN48" i="1"/>
  <c r="AO37" i="1"/>
  <c r="AN39" i="1"/>
  <c r="AN35" i="1"/>
  <c r="AN10" i="1"/>
  <c r="AN47" i="1"/>
  <c r="AN12" i="1"/>
  <c r="AM15" i="1"/>
  <c r="AN11" i="1"/>
  <c r="AO12" i="1"/>
  <c r="AN23" i="1"/>
  <c r="AO40" i="1"/>
  <c r="AO16" i="1"/>
  <c r="AO29" i="1"/>
  <c r="AM32" i="1"/>
  <c r="AN43" i="1"/>
  <c r="AN46" i="1"/>
  <c r="AN44" i="1"/>
  <c r="AO38" i="1"/>
  <c r="AM31" i="1"/>
  <c r="AN41" i="1"/>
  <c r="AO39" i="1"/>
  <c r="AO48" i="1"/>
  <c r="AO47" i="1"/>
  <c r="AM36" i="1"/>
  <c r="AM18" i="1"/>
  <c r="AN34" i="1"/>
  <c r="AM43" i="1"/>
  <c r="AN18" i="1"/>
  <c r="AM33" i="1"/>
  <c r="AM10" i="1"/>
  <c r="AN20" i="1"/>
  <c r="AM28" i="1"/>
  <c r="AM47" i="1"/>
  <c r="AM46" i="1"/>
  <c r="AO43" i="1"/>
  <c r="AM40" i="1"/>
  <c r="AN38" i="1"/>
  <c r="AN31" i="1"/>
  <c r="AM27" i="1"/>
  <c r="AO30" i="1"/>
  <c r="AM20" i="1"/>
  <c r="AM48" i="1"/>
  <c r="AN40" i="1"/>
  <c r="AM35" i="1"/>
  <c r="AM11" i="1"/>
  <c r="AN37" i="1"/>
  <c r="AN24" i="1"/>
  <c r="AM16" i="1"/>
  <c r="AM34" i="1"/>
  <c r="AO49" i="1"/>
  <c r="AM26" i="1"/>
  <c r="AM21" i="1"/>
  <c r="AN30" i="1"/>
  <c r="AM23" i="1"/>
  <c r="AM39" i="1"/>
  <c r="AO10" i="1"/>
  <c r="AN14" i="1"/>
  <c r="AM25" i="1"/>
  <c r="AM30" i="1"/>
  <c r="AM50" i="1"/>
  <c r="AM12" i="1"/>
  <c r="AM22" i="1"/>
  <c r="AM24" i="1"/>
  <c r="AM42" i="1"/>
  <c r="AO42" i="1"/>
  <c r="AN36" i="1"/>
  <c r="AM49" i="1"/>
  <c r="AM41" i="1"/>
  <c r="AN28" i="1"/>
  <c r="AM45" i="1"/>
  <c r="AN27" i="1"/>
  <c r="AO34" i="1"/>
  <c r="AM17" i="1"/>
  <c r="AM19" i="1"/>
  <c r="AN45" i="1"/>
  <c r="AM14" i="1"/>
  <c r="AM44" i="1"/>
  <c r="AM38" i="1"/>
  <c r="AM37" i="1"/>
  <c r="AM29" i="1"/>
  <c r="AN22" i="1"/>
  <c r="AM8" i="1"/>
  <c r="AM9" i="1"/>
  <c r="AO8" i="1"/>
  <c r="AN9" i="1"/>
  <c r="AF7" i="1"/>
  <c r="AE7" i="1" s="1"/>
  <c r="AM7" i="1" s="1"/>
  <c r="AN5" i="1"/>
  <c r="AM5" i="1"/>
  <c r="AJ4" i="1"/>
  <c r="AB4" i="1"/>
  <c r="AI4" i="1"/>
  <c r="AA4" i="1"/>
  <c r="AH4" i="1"/>
  <c r="AG4" i="1"/>
  <c r="AE4" i="1"/>
  <c r="AL4" i="1"/>
  <c r="AD4" i="1"/>
  <c r="AK4" i="1"/>
  <c r="AC4" i="1"/>
  <c r="AF4" i="1"/>
  <c r="AO21" i="1"/>
  <c r="AO19" i="1"/>
  <c r="AO33" i="1"/>
  <c r="AO22" i="1"/>
  <c r="AO35" i="1"/>
  <c r="AO36" i="1"/>
  <c r="AO25" i="1"/>
  <c r="AO28" i="1"/>
  <c r="AO27" i="1"/>
  <c r="AO14" i="1"/>
  <c r="AO15" i="1"/>
  <c r="AO44" i="1"/>
  <c r="AO46" i="1"/>
  <c r="AO45" i="1"/>
  <c r="AO11" i="1"/>
  <c r="AO13" i="1"/>
  <c r="AO24" i="1"/>
  <c r="AO50" i="1"/>
  <c r="AO18" i="1"/>
  <c r="AO26" i="1"/>
  <c r="AO23" i="1"/>
  <c r="AO9" i="1"/>
  <c r="AO31" i="1"/>
  <c r="AO41" i="1"/>
  <c r="AO5" i="1"/>
  <c r="AO4" i="1" l="1"/>
  <c r="AN7" i="1"/>
  <c r="AO7" i="1"/>
  <c r="AM4" i="1"/>
  <c r="AN4" i="1"/>
  <c r="BQ6" i="1" l="1"/>
  <c r="BR6" i="1" s="1"/>
  <c r="AV6" i="1"/>
  <c r="BC6" i="1" s="1"/>
  <c r="AC6" i="1" l="1"/>
  <c r="AL6" i="1"/>
  <c r="AD6" i="1"/>
  <c r="AG6" i="1"/>
  <c r="AH6" i="1"/>
  <c r="AA6" i="1"/>
  <c r="AJ6" i="1"/>
  <c r="AB6" i="1"/>
  <c r="AK6" i="1"/>
  <c r="AI6" i="1"/>
  <c r="AF6" i="1" l="1"/>
  <c r="AE6" i="1" s="1"/>
  <c r="AO6" i="1" s="1"/>
  <c r="AM6" i="1" l="1"/>
  <c r="AN6" i="1"/>
</calcChain>
</file>

<file path=xl/sharedStrings.xml><?xml version="1.0" encoding="utf-8"?>
<sst xmlns="http://schemas.openxmlformats.org/spreadsheetml/2006/main" count="423" uniqueCount="245">
  <si>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</si>
  <si>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</si>
  <si>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</si>
  <si>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</si>
  <si>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</si>
  <si>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</si>
  <si>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</si>
  <si>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</si>
  <si>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</si>
  <si>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</si>
  <si>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</si>
  <si>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</si>
  <si>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</si>
  <si>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</si>
  <si>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</si>
  <si>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</si>
  <si>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</si>
  <si>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</si>
  <si>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</si>
  <si>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</si>
  <si>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</si>
  <si>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</si>
  <si>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</si>
  <si>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</si>
  <si>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</si>
  <si>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</si>
  <si>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</si>
  <si>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</si>
  <si>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</si>
  <si>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</si>
  <si>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</si>
  <si>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</si>
  <si>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</si>
  <si>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</si>
  <si>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</si>
  <si>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</si>
  <si>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</si>
  <si>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</si>
  <si>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</si>
  <si>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</si>
  <si>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</si>
  <si>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</si>
  <si>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</si>
  <si>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</si>
  <si>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</si>
  <si>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</si>
  <si>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</si>
  <si>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</si>
  <si>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</si>
  <si>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</si>
  <si>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</si>
  <si>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</si>
  <si>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</si>
  <si>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</si>
  <si>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</si>
  <si>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</si>
  <si>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</si>
  <si>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Stage_Pos</t>
    <phoneticPr fontId="1"/>
  </si>
  <si>
    <t>X</t>
    <phoneticPr fontId="1"/>
  </si>
  <si>
    <t>Y</t>
    <phoneticPr fontId="1"/>
  </si>
  <si>
    <t>Z</t>
    <phoneticPr fontId="1"/>
  </si>
  <si>
    <t>Distance</t>
    <phoneticPr fontId="1"/>
  </si>
  <si>
    <t>Step</t>
    <phoneticPr fontId="1"/>
  </si>
  <si>
    <t>Comment</t>
  </si>
  <si>
    <t>RAW</t>
  </si>
  <si>
    <t>RAW</t>
    <phoneticPr fontId="1"/>
  </si>
  <si>
    <t>CaO</t>
    <phoneticPr fontId="1"/>
  </si>
  <si>
    <t>fr. CPX GB</t>
    <phoneticPr fontId="1"/>
  </si>
  <si>
    <t>No.</t>
  </si>
  <si>
    <t>offset</t>
    <phoneticPr fontId="1"/>
  </si>
  <si>
    <t>Step</t>
    <phoneticPr fontId="1"/>
  </si>
  <si>
    <t>Al2O3</t>
    <phoneticPr fontId="1"/>
  </si>
  <si>
    <t>Cr2O3</t>
    <phoneticPr fontId="1"/>
  </si>
  <si>
    <t>Al</t>
  </si>
  <si>
    <t>Cr</t>
  </si>
  <si>
    <t>2nd Fluorescence</t>
    <phoneticPr fontId="1"/>
  </si>
  <si>
    <t>Raw data</t>
    <phoneticPr fontId="1"/>
  </si>
  <si>
    <t>Corrected</t>
    <phoneticPr fontId="1"/>
  </si>
  <si>
    <t>D from GB</t>
    <phoneticPr fontId="1"/>
  </si>
  <si>
    <t>CaO wt.%</t>
    <phoneticPr fontId="1"/>
  </si>
  <si>
    <t>Ca profile</t>
    <phoneticPr fontId="1"/>
  </si>
  <si>
    <t>CaO Profile</t>
    <phoneticPr fontId="1"/>
  </si>
  <si>
    <t>Al profile</t>
    <phoneticPr fontId="1"/>
  </si>
  <si>
    <t>Al2O3 Profile</t>
    <phoneticPr fontId="1"/>
  </si>
  <si>
    <t>Cr profile</t>
    <phoneticPr fontId="1"/>
  </si>
  <si>
    <t>Cr2O3 Profile</t>
    <phoneticPr fontId="1"/>
  </si>
  <si>
    <t>Ca g/mol</t>
  </si>
  <si>
    <t>CaO g/mol</t>
  </si>
  <si>
    <t xml:space="preserve">Line 1 HK1501_CPX-OL_LINE </t>
  </si>
  <si>
    <t xml:space="preserve">Line 2 HK1501_CPX-OL_LINE </t>
  </si>
  <si>
    <t xml:space="preserve">Line 3 HK1501_CPX-OL_LINE </t>
  </si>
  <si>
    <t xml:space="preserve">Line 4 HK1501_CPX-OL_LINE </t>
  </si>
  <si>
    <t xml:space="preserve">Line 5 HK1501_CPX-OL_LINE </t>
  </si>
  <si>
    <t xml:space="preserve">Line 6 HK1501_CPX-OL_LINE </t>
  </si>
  <si>
    <t xml:space="preserve">Line 7 HK1501_CPX-OL_LINE </t>
  </si>
  <si>
    <t xml:space="preserve">Line 8 HK1501_CPX-OL_LINE </t>
  </si>
  <si>
    <t xml:space="preserve">Line 9 HK1501_CPX-OL_LINE </t>
  </si>
  <si>
    <t xml:space="preserve">Line 10 HK1501_CPX-OL_LINE </t>
  </si>
  <si>
    <t xml:space="preserve">Line 11 HK1501_CPX-OL_LINE </t>
  </si>
  <si>
    <t xml:space="preserve">Line 12 HK1501_CPX-OL_LINE </t>
  </si>
  <si>
    <t xml:space="preserve">Line 13 HK1501_CPX-OL_LINE </t>
  </si>
  <si>
    <t xml:space="preserve">Line 14 HK1501_CPX-OL_LINE </t>
  </si>
  <si>
    <t xml:space="preserve">Line 15 HK1501_CPX-OL_LINE </t>
  </si>
  <si>
    <t xml:space="preserve">Line 16 HK1501_CPX-OL_LINE </t>
  </si>
  <si>
    <t xml:space="preserve">Line 17 HK1501_CPX-OL_LINE </t>
  </si>
  <si>
    <t xml:space="preserve">Line 18 HK1501_CPX-OL_LINE </t>
  </si>
  <si>
    <t xml:space="preserve">Line 19 HK1501_CPX-OL_LINE </t>
  </si>
  <si>
    <t xml:space="preserve">Line 20 HK1501_CPX-OL_LINE </t>
  </si>
  <si>
    <t xml:space="preserve">Line 22 HK1501_CPX-OL_LINE </t>
  </si>
  <si>
    <t xml:space="preserve">Line 24 HK1501_CPX-OL_LINE </t>
  </si>
  <si>
    <t xml:space="preserve">Line 25 HK1501_CPX-OL_LINE </t>
  </si>
  <si>
    <t xml:space="preserve">Line 26 HK1501_CPX-OL_LINE </t>
  </si>
  <si>
    <t xml:space="preserve">Line 27 HK1501_CPX-OL_LINE </t>
  </si>
  <si>
    <t xml:space="preserve">Line 28 HK1501_CPX-OL_LINE </t>
  </si>
  <si>
    <t xml:space="preserve">Line 29 HK1501_CPX-OL_LINE </t>
  </si>
  <si>
    <t xml:space="preserve">Line 30 HK1501_CPX-OL_LINE </t>
  </si>
  <si>
    <t xml:space="preserve">Line 31 HK1501_CPX-OL_LINE </t>
  </si>
  <si>
    <t xml:space="preserve">Line 32 HK1501_CPX-OL_LINE </t>
  </si>
  <si>
    <t xml:space="preserve">Line 33 HK1501_CPX-OL_LINE </t>
  </si>
  <si>
    <t xml:space="preserve">Line 34 HK1501_CPX-OL_LINE </t>
  </si>
  <si>
    <t xml:space="preserve">Line 35 HK1501_CPX-OL_LINE </t>
  </si>
  <si>
    <t xml:space="preserve">Line 36 HK1501_CPX-OL_LINE </t>
  </si>
  <si>
    <t xml:space="preserve">Line 37 HK1501_CPX-OL_LINE </t>
  </si>
  <si>
    <t xml:space="preserve">Line 38 HK1501_CPX-OL_LINE </t>
  </si>
  <si>
    <t xml:space="preserve">Line 39 HK1501_CPX-OL_LINE </t>
  </si>
  <si>
    <t xml:space="preserve">Line 40 HK1501_CPX-OL_LINE </t>
  </si>
  <si>
    <t xml:space="preserve">Line 41 HK1501_CPX-OL_LINE </t>
  </si>
  <si>
    <t xml:space="preserve">Line 42 HK1501_CPX-OL_LINE </t>
  </si>
  <si>
    <t xml:space="preserve">Line 43 HK1501_CPX-OL_LINE </t>
  </si>
  <si>
    <t xml:space="preserve">Line 44 HK1501_CPX-OL_LINE </t>
  </si>
  <si>
    <t xml:space="preserve">Line 45 HK1501_CPX-OL_LINE </t>
  </si>
  <si>
    <t xml:space="preserve">Line 46 HK1501_CPX-OL_LINE </t>
  </si>
  <si>
    <t xml:space="preserve">Line 47 HK1501_CPX-OL_LINE </t>
  </si>
  <si>
    <t xml:space="preserve">Line 48 HK1501_CPX-OL_LINE </t>
  </si>
  <si>
    <t xml:space="preserve">Line 49 HK1501_CPX-OL_LINE </t>
  </si>
  <si>
    <t xml:space="preserve">Line 50 HK1501_CPX-OL_LINE </t>
  </si>
  <si>
    <t xml:space="preserve">Line 51 HK1501_CPX-OL_LINE </t>
  </si>
  <si>
    <t xml:space="preserve">Line 52 HK1501_CPX-OL_LINE </t>
  </si>
  <si>
    <t xml:space="preserve">Line 53 HK1501_CPX-OL_LINE </t>
  </si>
  <si>
    <t xml:space="preserve">Line 54 HK1501_CPX-OL_LINE </t>
  </si>
  <si>
    <t xml:space="preserve">Line 55 HK1501_CPX-OL_LINE </t>
  </si>
  <si>
    <t xml:space="preserve">Line 56 HK1501_CPX-OL_LINE </t>
  </si>
  <si>
    <t xml:space="preserve">Line 57 HK1501_CPX-OL_LINE </t>
  </si>
  <si>
    <t xml:space="preserve">Line 58 HK1501_CPX-OL_LINE </t>
  </si>
  <si>
    <t xml:space="preserve">Line 59 HK1501_CPX-OL_LINE </t>
  </si>
  <si>
    <t xml:space="preserve">Line 60 HK1501_CPX-OL_LINE </t>
  </si>
  <si>
    <t xml:space="preserve">Line 61 HK1501_CPX-OL_LINE </t>
  </si>
  <si>
    <t xml:space="preserve">Line 62 HK1501_CPX-OL_LINE </t>
  </si>
  <si>
    <t xml:space="preserve">Line 63 HK1501_CPX-OL_LINE </t>
  </si>
  <si>
    <t xml:space="preserve">Line 64 HK1501_CPX-OL_LINE </t>
  </si>
  <si>
    <t xml:space="preserve">Line 65 HK1501_CPX-OL_LINE </t>
  </si>
  <si>
    <t xml:space="preserve">Line 66 HK1501_CPX-OL_LINE </t>
  </si>
  <si>
    <t xml:space="preserve">Line 67 HK1501_CPX-OL_LINE </t>
  </si>
  <si>
    <t xml:space="preserve">Line 68 HK1501_CPX-OL_LINE </t>
  </si>
  <si>
    <t xml:space="preserve">Line 69 HK1501_CPX-OL_LINE </t>
  </si>
  <si>
    <t xml:space="preserve">Line 70 HK1501_CPX-OL_LINE </t>
  </si>
  <si>
    <t xml:space="preserve">Line 71 HK1501_CPX-OL_LINE </t>
  </si>
  <si>
    <t xml:space="preserve">Line 72 HK1501_CPX-OL_LINE </t>
  </si>
  <si>
    <t xml:space="preserve">Line 73 HK1501_CPX-OL_LINE </t>
  </si>
  <si>
    <t xml:space="preserve">Line 74 HK1501_CPX-OL_LINE </t>
  </si>
  <si>
    <t xml:space="preserve">Line 75 HK1501_CPX-OL_LINE </t>
  </si>
  <si>
    <t xml:space="preserve">Line 76 HK1501_CPX-OL_LINE </t>
  </si>
  <si>
    <t xml:space="preserve">Line 77 HK1501_CPX-OL_LINE </t>
  </si>
  <si>
    <t xml:space="preserve">Line 78 HK1501_CPX-OL_LINE </t>
  </si>
  <si>
    <t xml:space="preserve">Line 79 HK1501_CPX-OL_LINE </t>
  </si>
  <si>
    <t xml:space="preserve">Line 91 HK1501_CPX-OL_LINE </t>
  </si>
  <si>
    <t xml:space="preserve">Line 93 HK1501_CPX-OL_LINE </t>
  </si>
  <si>
    <t xml:space="preserve">Line 190 HK1501_CPX-OL_LINE </t>
  </si>
  <si>
    <t xml:space="preserve">Line 194 HK1501_CPX-OL_LINE </t>
  </si>
  <si>
    <t xml:space="preserve">Line 21 HK1501_CPX-OL_LINE </t>
  </si>
  <si>
    <t xml:space="preserve">Line 23 HK1501_CPX-OL_LINE </t>
  </si>
  <si>
    <t xml:space="preserve">Line 80 HK1501_CPX-OL_LINE </t>
  </si>
  <si>
    <t xml:space="preserve">Line 82 HK1501_CPX-OL_LINE </t>
  </si>
  <si>
    <t xml:space="preserve">Line 84 HK1501_CPX-OL_LINE </t>
  </si>
  <si>
    <t xml:space="preserve">Line 86 HK1501_CPX-OL_LINE </t>
  </si>
  <si>
    <t xml:space="preserve">Line 88 HK1501_CPX-OL_LINE </t>
  </si>
  <si>
    <t xml:space="preserve">Line 90 HK1501_CPX-OL_LINE </t>
  </si>
  <si>
    <t xml:space="preserve">Line 96 HK1501_CPX-OL_LINE </t>
  </si>
  <si>
    <t xml:space="preserve">Line 98 HK1501_CPX-OL_LINE </t>
  </si>
  <si>
    <t xml:space="preserve">Line 100 HK1501_CPX-OL_LINE </t>
  </si>
  <si>
    <t xml:space="preserve">Line 103 HK1501_CPX-OL_LINE </t>
  </si>
  <si>
    <t xml:space="preserve">Line 106 HK1501_CPX-OL_LINE </t>
  </si>
  <si>
    <t xml:space="preserve">Line 109 HK1501_CPX-OL_LINE </t>
  </si>
  <si>
    <t xml:space="preserve">Line 112 HK1501_CPX-OL_LINE </t>
  </si>
  <si>
    <t xml:space="preserve">Line 115 HK1501_CPX-OL_LINE </t>
  </si>
  <si>
    <t xml:space="preserve">Line 118 HK1501_CPX-OL_LINE </t>
  </si>
  <si>
    <t xml:space="preserve">Line 121 HK1501_CPX-OL_LINE </t>
  </si>
  <si>
    <t xml:space="preserve">Line 124 HK1501_CPX-OL_LINE </t>
  </si>
  <si>
    <t xml:space="preserve">Line 127 HK1501_CPX-OL_LINE </t>
  </si>
  <si>
    <t xml:space="preserve">Line 130 HK1501_CPX-OL_LINE </t>
  </si>
  <si>
    <t xml:space="preserve">Line 133 HK1501_CPX-OL_LINE </t>
  </si>
  <si>
    <t xml:space="preserve">Line 136 HK1501_CPX-OL_LINE </t>
  </si>
  <si>
    <t xml:space="preserve">Line 139 HK1501_CPX-OL_LINE </t>
  </si>
  <si>
    <t xml:space="preserve">Line 142 HK1501_CPX-OL_LINE </t>
  </si>
  <si>
    <t xml:space="preserve">Line 145 HK1501_CPX-OL_LINE </t>
  </si>
  <si>
    <t xml:space="preserve">Line 148 HK1501_CPX-OL_LINE </t>
  </si>
  <si>
    <t xml:space="preserve">Line 151 HK1501_CPX-OL_LINE </t>
  </si>
  <si>
    <t xml:space="preserve">Line 155 HK1501_CPX-OL_LINE </t>
  </si>
  <si>
    <t xml:space="preserve">Line 159 HK1501_CPX-OL_LINE </t>
  </si>
  <si>
    <t xml:space="preserve">Line 163 HK1501_CPX-OL_LINE </t>
  </si>
  <si>
    <t xml:space="preserve">Line 167 HK1501_CPX-OL_LINE </t>
  </si>
  <si>
    <t xml:space="preserve">Line 171 HK1501_CPX-OL_LINE </t>
  </si>
  <si>
    <t xml:space="preserve">Line 175 HK1501_CPX-OL_LINE </t>
  </si>
  <si>
    <t xml:space="preserve">Line 179 HK1501_CPX-OL_LINE </t>
  </si>
  <si>
    <t xml:space="preserve">Line 183 HK1501_CPX-OL_LINE </t>
  </si>
  <si>
    <t xml:space="preserve">Line 187 HK1501_CPX-OL_LINE </t>
  </si>
  <si>
    <t xml:space="preserve">Line 195 HK1501_CPX-OL_LINE </t>
  </si>
  <si>
    <t xml:space="preserve">Line 197 HK1501_CPX-OL_LINE </t>
  </si>
  <si>
    <t xml:space="preserve">Line 199 HK1501_CPX-OL_LINE </t>
  </si>
  <si>
    <t xml:space="preserve">Line 204 HK1501_CPX-OL_LINE </t>
  </si>
  <si>
    <t xml:space="preserve">Line 209 HK1501_CPX-OL_LINE </t>
  </si>
  <si>
    <t xml:space="preserve">Line 214 HK1501_CPX-OL_LINE </t>
  </si>
  <si>
    <t xml:space="preserve">Line 219 HK1501_CPX-OL_LINE </t>
  </si>
  <si>
    <t xml:space="preserve">Line 224 HK1501_CPX-OL_LINE </t>
  </si>
  <si>
    <t xml:space="preserve">Line 229 HK1501_CPX-OL_LINE </t>
  </si>
  <si>
    <t xml:space="preserve">Line 234 HK1501_CPX-OL_LINE </t>
  </si>
  <si>
    <t xml:space="preserve">Line 240 HK1501_CPX-OL_LINE </t>
  </si>
  <si>
    <t xml:space="preserve">Line 241 HK1501_CPX-OL_LINE </t>
  </si>
  <si>
    <t xml:space="preserve">Line 242 HK1501_CPX-OL_LINE </t>
  </si>
  <si>
    <t xml:space="preserve">Line 244 HK1501_CPX-OL_LINE </t>
  </si>
  <si>
    <t xml:space="preserve">Line 245 HK1501_CPX-OL_LINE </t>
  </si>
  <si>
    <t xml:space="preserve">Line 249 HK1501_CPX-OL_LINE </t>
  </si>
  <si>
    <t xml:space="preserve">Line 254 HK1501_CPX-OL_LINE </t>
  </si>
  <si>
    <t xml:space="preserve">Line 259 HK1501_CPX-OL_LINE </t>
  </si>
  <si>
    <t xml:space="preserve">Line 262 HK1501_CPX-OL_LINE </t>
  </si>
  <si>
    <t xml:space="preserve">Line 263 HK1501_CPX-OL_LINE </t>
  </si>
  <si>
    <t xml:space="preserve">Line 270 HK1501_CPX-OL_LINE </t>
  </si>
  <si>
    <t xml:space="preserve">Line 271 HK1501_CPX-OL_LINE </t>
  </si>
  <si>
    <t xml:space="preserve">Line 274 HK1501_CPX-OL_LINE </t>
  </si>
  <si>
    <t xml:space="preserve">Line 279 HK1501_CPX-OL_LINE </t>
  </si>
  <si>
    <t xml:space="preserve">Line 284 HK1501_CPX-OL_LINE </t>
  </si>
  <si>
    <t xml:space="preserve">Line 285 HK1501_CPX-OL_LINE </t>
  </si>
  <si>
    <t xml:space="preserve">Line 289 HK1501_CPX-OL_LINE </t>
  </si>
  <si>
    <t xml:space="preserve">Line 294 HK1501_CPX-OL_LINE </t>
  </si>
  <si>
    <t xml:space="preserve">Line 299 HK1501_CPX-OL_LINE </t>
  </si>
  <si>
    <t xml:space="preserve">Line 304 HK1501_CPX-OL_LINE </t>
  </si>
  <si>
    <t xml:space="preserve">Line 309 HK1501_CPX-OL_LINE </t>
  </si>
  <si>
    <t xml:space="preserve">Line 314 HK1501_CPX-OL_LINE </t>
  </si>
  <si>
    <t xml:space="preserve">Line 319 HK1501_CPX-OL_LINE </t>
  </si>
  <si>
    <t xml:space="preserve">Line 324 HK1501_CPX-OL_LINE </t>
  </si>
  <si>
    <t xml:space="preserve">Line 325 HK1501_CPX-OL_LINE </t>
  </si>
  <si>
    <t xml:space="preserve">Line 329 HK1501_CPX-OL_LINE </t>
  </si>
  <si>
    <t xml:space="preserve">Line 334 HK1501_CPX-OL_LINE </t>
  </si>
  <si>
    <t xml:space="preserve">Line 338 HK1501_CPX-OL_LINE </t>
  </si>
  <si>
    <t>D from GB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</si>
</sst>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">
    <font>
      <sz val="11"/>
      <color theme="1"/>
      <name val="宋体"/>
      <family val="2"/>
      <scheme val="minor"/>
    </font>
    <font>
      <sz val="6"/>
      <name val="宋体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176" fontId="0" fillId="0" borderId="0" xfId="0" applyNumberFormat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Border="1"/>
    <xf numFmtId="0" fontId="0" fillId="0" borderId="7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2" fontId="0" fillId="0" borderId="6" xfId="0" applyNumberFormat="1" applyBorder="1"/>
    <xf numFmtId="0" fontId="0" fillId="0" borderId="3" xfId="0" applyBorder="1"/>
    <xf numFmtId="2" fontId="0" fillId="0" borderId="3" xfId="0" applyNumberFormat="1" applyBorder="1"/>
    <xf numFmtId="0" fontId="0" fillId="0" borderId="2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800" b="1" i="0" baseline="0">
                <a:effectLst/>
              </a:rPr>
              <a:t>CPX-OL OL profile (HK1502)</a:t>
            </a:r>
            <a:endParaRPr lang="ja-JP" altLang="ja-JP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Plot!$B$1</c:f>
              <c:strCache>
                <c:ptCount val="1"/>
                <c:pt idx="0">
                  <c:v>2nd Fluorescence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Plot!$B$3:$B$157</c:f>
              <c:numCache>
                <c:formatCode>General</c:formatCode>
                <c:ptCount val="15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</c:numCache>
            </c:numRef>
          </c:xVal>
          <c:yVal>
            <c:numRef>
              <c:f>Plot!$C$3:$C$157</c:f>
              <c:numCache>
                <c:formatCode>General</c:formatCode>
                <c:ptCount val="155"/>
                <c:pt idx="0">
                  <c:v>9.7601652702230646E-2</c:v>
                </c:pt>
                <c:pt idx="1">
                  <c:v>7.3483529447577217E-2</c:v>
                </c:pt>
                <c:pt idx="2">
                  <c:v>5.8416873346973403E-2</c:v>
                </c:pt>
                <c:pt idx="3">
                  <c:v>4.7929820275462838E-2</c:v>
                </c:pt>
                <c:pt idx="4">
                  <c:v>4.0186611243076001E-2</c:v>
                </c:pt>
                <c:pt idx="5">
                  <c:v>3.4242781830430655E-2</c:v>
                </c:pt>
                <c:pt idx="6">
                  <c:v>2.9548443864464296E-2</c:v>
                </c:pt>
                <c:pt idx="7">
                  <c:v>2.5760791741104842E-2</c:v>
                </c:pt>
                <c:pt idx="8">
                  <c:v>2.2653153999700578E-2</c:v>
                </c:pt>
                <c:pt idx="9">
                  <c:v>2.0066021093866956E-2</c:v>
                </c:pt>
                <c:pt idx="10">
                  <c:v>1.7886057293278104E-2</c:v>
                </c:pt>
                <c:pt idx="11">
                  <c:v>1.603210861819452E-2</c:v>
                </c:pt>
                <c:pt idx="12">
                  <c:v>1.4441210773990716E-2</c:v>
                </c:pt>
                <c:pt idx="13">
                  <c:v>1.306579073806078E-2</c:v>
                </c:pt>
                <c:pt idx="14">
                  <c:v>1.1866670727082189E-2</c:v>
                </c:pt>
                <c:pt idx="15">
                  <c:v>1.0817265816657515E-2</c:v>
                </c:pt>
                <c:pt idx="16">
                  <c:v>9.8923902889365718E-3</c:v>
                </c:pt>
                <c:pt idx="17">
                  <c:v>9.0738544588053281E-3</c:v>
                </c:pt>
                <c:pt idx="18">
                  <c:v>8.3462670542442229E-3</c:v>
                </c:pt>
                <c:pt idx="19">
                  <c:v>7.6956360097809266E-3</c:v>
                </c:pt>
                <c:pt idx="20">
                  <c:v>7.1135660861320416E-3</c:v>
                </c:pt>
                <c:pt idx="21">
                  <c:v>6.5902628374669382E-3</c:v>
                </c:pt>
                <c:pt idx="22">
                  <c:v>6.1173310245022199E-3</c:v>
                </c:pt>
                <c:pt idx="23">
                  <c:v>5.6891738210489541E-3</c:v>
                </c:pt>
                <c:pt idx="24">
                  <c:v>5.3015936074654411E-3</c:v>
                </c:pt>
                <c:pt idx="25">
                  <c:v>4.9475943510155192E-3</c:v>
                </c:pt>
                <c:pt idx="26">
                  <c:v>4.6257768451519535E-3</c:v>
                </c:pt>
                <c:pt idx="27">
                  <c:v>4.3305442636858123E-3</c:v>
                </c:pt>
                <c:pt idx="28">
                  <c:v>4.0604974000698632E-3</c:v>
                </c:pt>
                <c:pt idx="29">
                  <c:v>3.8128378412096409E-3</c:v>
                </c:pt>
                <c:pt idx="30">
                  <c:v>3.5847671740106787E-3</c:v>
                </c:pt>
                <c:pt idx="31">
                  <c:v>3.3734869853785116E-3</c:v>
                </c:pt>
                <c:pt idx="32">
                  <c:v>3.1803964818603713E-3</c:v>
                </c:pt>
                <c:pt idx="33">
                  <c:v>3.0012980438145617E-3</c:v>
                </c:pt>
                <c:pt idx="34">
                  <c:v>2.8347924646938468E-3</c:v>
                </c:pt>
                <c:pt idx="35">
                  <c:v>2.680879744498228E-3</c:v>
                </c:pt>
                <c:pt idx="36">
                  <c:v>2.5367614701332399E-3</c:v>
                </c:pt>
                <c:pt idx="37">
                  <c:v>2.4038368481461144E-3</c:v>
                </c:pt>
                <c:pt idx="38">
                  <c:v>2.2793074654423873E-3</c:v>
                </c:pt>
                <c:pt idx="39">
                  <c:v>2.1645725285692895E-3</c:v>
                </c:pt>
                <c:pt idx="40">
                  <c:v>2.0554344178851237E-3</c:v>
                </c:pt>
                <c:pt idx="41">
                  <c:v>1.9546915464843553E-3</c:v>
                </c:pt>
                <c:pt idx="42">
                  <c:v>1.8609447078197512E-3</c:v>
                </c:pt>
                <c:pt idx="43">
                  <c:v>1.7713954887968459E-3</c:v>
                </c:pt>
                <c:pt idx="44">
                  <c:v>1.6888423025101049E-3</c:v>
                </c:pt>
                <c:pt idx="45">
                  <c:v>1.6104867358650626E-3</c:v>
                </c:pt>
                <c:pt idx="46">
                  <c:v>1.5377279954089523E-3</c:v>
                </c:pt>
                <c:pt idx="47">
                  <c:v>1.4691668745945405E-3</c:v>
                </c:pt>
                <c:pt idx="48">
                  <c:v>1.4048033734218271E-3</c:v>
                </c:pt>
                <c:pt idx="49">
                  <c:v>1.3432382853435798E-3</c:v>
                </c:pt>
                <c:pt idx="50">
                  <c:v>1.2858708169070311E-3</c:v>
                </c:pt>
                <c:pt idx="51">
                  <c:v>1.2313017615649482E-3</c:v>
                </c:pt>
                <c:pt idx="52">
                  <c:v>1.1795311193173311E-3</c:v>
                </c:pt>
                <c:pt idx="53">
                  <c:v>1.1319580967114127E-3</c:v>
                </c:pt>
                <c:pt idx="54">
                  <c:v>1.085784280652727E-3</c:v>
                </c:pt>
                <c:pt idx="55">
                  <c:v>1.0424088776885073E-3</c:v>
                </c:pt>
                <c:pt idx="56">
                  <c:v>1.0018318878187533E-3</c:v>
                </c:pt>
                <c:pt idx="57">
                  <c:v>9.6265410449623216E-4</c:v>
                </c:pt>
                <c:pt idx="58">
                  <c:v>9.2487552772094412E-4</c:v>
                </c:pt>
                <c:pt idx="59">
                  <c:v>8.8989536404012165E-4</c:v>
                </c:pt>
                <c:pt idx="60">
                  <c:v>8.5771361345376518E-4</c:v>
                </c:pt>
                <c:pt idx="61">
                  <c:v>8.255318628674085E-4</c:v>
                </c:pt>
                <c:pt idx="62">
                  <c:v>7.9474931882828482E-4</c:v>
                </c:pt>
                <c:pt idx="63">
                  <c:v>7.6676518788362682E-4</c:v>
                </c:pt>
                <c:pt idx="64">
                  <c:v>7.3878105693896893E-4</c:v>
                </c:pt>
                <c:pt idx="65">
                  <c:v>7.1359533908877683E-4</c:v>
                </c:pt>
                <c:pt idx="66">
                  <c:v>6.8840962123858473E-4</c:v>
                </c:pt>
                <c:pt idx="67">
                  <c:v>6.6462310993562542E-4</c:v>
                </c:pt>
                <c:pt idx="68">
                  <c:v>6.4223580517989911E-4</c:v>
                </c:pt>
                <c:pt idx="69">
                  <c:v>6.2124770697140569E-4</c:v>
                </c:pt>
                <c:pt idx="70">
                  <c:v>6.0025960876291227E-4</c:v>
                </c:pt>
                <c:pt idx="71">
                  <c:v>5.8067071710165164E-4</c:v>
                </c:pt>
                <c:pt idx="72">
                  <c:v>5.6248103198762401E-4</c:v>
                </c:pt>
                <c:pt idx="73">
                  <c:v>5.4429134687359649E-4</c:v>
                </c:pt>
                <c:pt idx="74">
                  <c:v>5.2750086830680165E-4</c:v>
                </c:pt>
                <c:pt idx="75">
                  <c:v>5.1071038974000692E-4</c:v>
                </c:pt>
                <c:pt idx="76">
                  <c:v>4.9531911772044497E-4</c:v>
                </c:pt>
                <c:pt idx="77">
                  <c:v>4.7992784570088318E-4</c:v>
                </c:pt>
                <c:pt idx="78">
                  <c:v>4.6593578022855429E-4</c:v>
                </c:pt>
                <c:pt idx="79">
                  <c:v>4.519437147562253E-4</c:v>
                </c:pt>
                <c:pt idx="80">
                  <c:v>4.3795164928389635E-4</c:v>
                </c:pt>
                <c:pt idx="81">
                  <c:v>4.253587903588003E-4</c:v>
                </c:pt>
                <c:pt idx="82">
                  <c:v>4.1276593143370425E-4</c:v>
                </c:pt>
                <c:pt idx="83">
                  <c:v>4.0157227905584104E-4</c:v>
                </c:pt>
                <c:pt idx="84">
                  <c:v>3.9037862667797788E-4</c:v>
                </c:pt>
                <c:pt idx="85">
                  <c:v>3.7918497430011467E-4</c:v>
                </c:pt>
                <c:pt idx="86">
                  <c:v>3.6799132192225157E-4</c:v>
                </c:pt>
                <c:pt idx="87">
                  <c:v>3.5819687609162126E-4</c:v>
                </c:pt>
                <c:pt idx="88">
                  <c:v>3.48402430260991E-4</c:v>
                </c:pt>
                <c:pt idx="89">
                  <c:v>3.4000719097759363E-4</c:v>
                </c:pt>
                <c:pt idx="90">
                  <c:v>3.3021274514696337E-4</c:v>
                </c:pt>
                <c:pt idx="91">
                  <c:v>3.2181750586356605E-4</c:v>
                </c:pt>
                <c:pt idx="92">
                  <c:v>3.1342226658016863E-4</c:v>
                </c:pt>
                <c:pt idx="93">
                  <c:v>3.0502702729677127E-4</c:v>
                </c:pt>
                <c:pt idx="94">
                  <c:v>2.9803099456060679E-4</c:v>
                </c:pt>
                <c:pt idx="95">
                  <c:v>2.8963575527720937E-4</c:v>
                </c:pt>
                <c:pt idx="96">
                  <c:v>2.8263972254104496E-4</c:v>
                </c:pt>
                <c:pt idx="97">
                  <c:v>2.7564368980488043E-4</c:v>
                </c:pt>
                <c:pt idx="98">
                  <c:v>2.6864765706871596E-4</c:v>
                </c:pt>
                <c:pt idx="99">
                  <c:v>2.6165162433255148E-4</c:v>
                </c:pt>
                <c:pt idx="100">
                  <c:v>2.5605479814361991E-4</c:v>
                </c:pt>
                <c:pt idx="101">
                  <c:v>2.5045797195468833E-4</c:v>
                </c:pt>
                <c:pt idx="102">
                  <c:v>2.4346193921852388E-4</c:v>
                </c:pt>
                <c:pt idx="103">
                  <c:v>2.3786511302959228E-4</c:v>
                </c:pt>
                <c:pt idx="104">
                  <c:v>2.3226828684066067E-4</c:v>
                </c:pt>
                <c:pt idx="105">
                  <c:v>2.2667146065172909E-4</c:v>
                </c:pt>
                <c:pt idx="106">
                  <c:v>2.2247384101003041E-4</c:v>
                </c:pt>
                <c:pt idx="107">
                  <c:v>2.1687701482109881E-4</c:v>
                </c:pt>
                <c:pt idx="108">
                  <c:v>2.1267939517940015E-4</c:v>
                </c:pt>
                <c:pt idx="109">
                  <c:v>2.0708256899046857E-4</c:v>
                </c:pt>
                <c:pt idx="110">
                  <c:v>2.0288494934876989E-4</c:v>
                </c:pt>
                <c:pt idx="111">
                  <c:v>1.9868732970707121E-4</c:v>
                </c:pt>
                <c:pt idx="112">
                  <c:v>1.9448971006537249E-4</c:v>
                </c:pt>
                <c:pt idx="113">
                  <c:v>1.9029209042367381E-4</c:v>
                </c:pt>
                <c:pt idx="114">
                  <c:v>1.8609447078197516E-4</c:v>
                </c:pt>
                <c:pt idx="115">
                  <c:v>1.8189685114027642E-4</c:v>
                </c:pt>
                <c:pt idx="116">
                  <c:v>1.7769923149857776E-4</c:v>
                </c:pt>
                <c:pt idx="117">
                  <c:v>1.7490081840411195E-4</c:v>
                </c:pt>
                <c:pt idx="118">
                  <c:v>1.7070319876241326E-4</c:v>
                </c:pt>
                <c:pt idx="119">
                  <c:v>1.6650557912071458E-4</c:v>
                </c:pt>
                <c:pt idx="120">
                  <c:v>1.6370716602624879E-4</c:v>
                </c:pt>
                <c:pt idx="121">
                  <c:v>1.6090875293178303E-4</c:v>
                </c:pt>
                <c:pt idx="122">
                  <c:v>1.5671113329008432E-4</c:v>
                </c:pt>
                <c:pt idx="123">
                  <c:v>1.5391272019561853E-4</c:v>
                </c:pt>
                <c:pt idx="124">
                  <c:v>1.5111430710115271E-4</c:v>
                </c:pt>
                <c:pt idx="125">
                  <c:v>1.4831589400668695E-4</c:v>
                </c:pt>
                <c:pt idx="126">
                  <c:v>1.4551748091222116E-4</c:v>
                </c:pt>
                <c:pt idx="127">
                  <c:v>1.4271906781775535E-4</c:v>
                </c:pt>
                <c:pt idx="128">
                  <c:v>1.3992065472328958E-4</c:v>
                </c:pt>
                <c:pt idx="129">
                  <c:v>1.3712224162882379E-4</c:v>
                </c:pt>
                <c:pt idx="130">
                  <c:v>1.3432382853435798E-4</c:v>
                </c:pt>
                <c:pt idx="131">
                  <c:v>1.3152541543989219E-4</c:v>
                </c:pt>
                <c:pt idx="132">
                  <c:v>1.287270023454264E-4</c:v>
                </c:pt>
                <c:pt idx="133">
                  <c:v>1.2732779579819351E-4</c:v>
                </c:pt>
                <c:pt idx="134">
                  <c:v>1.2452938270372772E-4</c:v>
                </c:pt>
                <c:pt idx="135">
                  <c:v>1.2173096960926194E-4</c:v>
                </c:pt>
                <c:pt idx="136">
                  <c:v>1.2033176306202902E-4</c:v>
                </c:pt>
                <c:pt idx="137">
                  <c:v>1.1753334996756323E-4</c:v>
                </c:pt>
                <c:pt idx="138">
                  <c:v>1.1613414342033034E-4</c:v>
                </c:pt>
                <c:pt idx="139">
                  <c:v>1.1333573032586455E-4</c:v>
                </c:pt>
                <c:pt idx="140">
                  <c:v>1.1193652377863165E-4</c:v>
                </c:pt>
                <c:pt idx="141">
                  <c:v>1.0913811068416586E-4</c:v>
                </c:pt>
                <c:pt idx="142">
                  <c:v>1.0773890413693297E-4</c:v>
                </c:pt>
                <c:pt idx="143">
                  <c:v>1.0494049104246717E-4</c:v>
                </c:pt>
                <c:pt idx="144">
                  <c:v>1.0354128449523429E-4</c:v>
                </c:pt>
                <c:pt idx="145">
                  <c:v>1.0214207794800138E-4</c:v>
                </c:pt>
                <c:pt idx="146">
                  <c:v>1.007428714007685E-4</c:v>
                </c:pt>
                <c:pt idx="147">
                  <c:v>9.7944458306302681E-5</c:v>
                </c:pt>
                <c:pt idx="148">
                  <c:v>9.65452517590698E-5</c:v>
                </c:pt>
                <c:pt idx="149">
                  <c:v>9.5146045211836906E-5</c:v>
                </c:pt>
                <c:pt idx="150">
                  <c:v>9.3746838664604011E-5</c:v>
                </c:pt>
                <c:pt idx="151">
                  <c:v>9.2347632117371117E-5</c:v>
                </c:pt>
                <c:pt idx="152">
                  <c:v>9.0948425570138209E-5</c:v>
                </c:pt>
                <c:pt idx="153">
                  <c:v>8.9549219022905314E-5</c:v>
                </c:pt>
                <c:pt idx="154">
                  <c:v>8.8150012475672433E-5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AE-472D-BFD1-ED48710F1F96}"/>
            </c:ext>
          </c:extLst>
        </c:ser>
        <c:ser>
          <c:idx val="1"/>
          <c:order val="1"/>
          <c:tx>
            <c:strRef>
              <c:f>Plot!$E$1</c:f>
              <c:strCache>
                <c:ptCount val="1"/>
                <c:pt idx="0">
                  <c:v>Raw data</c:v>
                </c:pt>
              </c:strCache>
            </c:strRef>
          </c:tx>
          <c:marker>
            <c:symbol val="none"/>
          </c:marker>
          <c:xVal>
            <c:numRef>
              <c:f>Plot!$E$4:$E$84</c:f>
              <c:numCache>
                <c:formatCode>General</c:formatCode>
                <c:ptCount val="81"/>
                <c:pt idx="0">
                  <c:v>5.1502815398805408</c:v>
                </c:pt>
                <c:pt idx="1">
                  <c:v>7.3863495173767078</c:v>
                </c:pt>
                <c:pt idx="2">
                  <c:v>9.6224174948728756</c:v>
                </c:pt>
                <c:pt idx="3">
                  <c:v>11.0366310572477</c:v>
                </c:pt>
                <c:pt idx="4">
                  <c:v>13.272699034743868</c:v>
                </c:pt>
                <c:pt idx="5">
                  <c:v>15.508767012252745</c:v>
                </c:pt>
                <c:pt idx="6">
                  <c:v>17.508767012248086</c:v>
                </c:pt>
                <c:pt idx="7">
                  <c:v>19.744834989742664</c:v>
                </c:pt>
                <c:pt idx="8">
                  <c:v>22.573262114497336</c:v>
                </c:pt>
                <c:pt idx="9">
                  <c:v>23.987475676862111</c:v>
                </c:pt>
                <c:pt idx="10">
                  <c:v>25.987475676871661</c:v>
                </c:pt>
                <c:pt idx="11">
                  <c:v>28.223543654367827</c:v>
                </c:pt>
                <c:pt idx="12">
                  <c:v>29.637757216745161</c:v>
                </c:pt>
                <c:pt idx="13">
                  <c:v>31.873825194239739</c:v>
                </c:pt>
                <c:pt idx="14">
                  <c:v>34.109893171735905</c:v>
                </c:pt>
                <c:pt idx="15">
                  <c:v>36.345961149244786</c:v>
                </c:pt>
                <c:pt idx="16">
                  <c:v>38.582029126739364</c:v>
                </c:pt>
                <c:pt idx="17">
                  <c:v>40.582029126734703</c:v>
                </c:pt>
                <c:pt idx="18">
                  <c:v>41.996242689112037</c:v>
                </c:pt>
                <c:pt idx="19">
                  <c:v>44.82466981385415</c:v>
                </c:pt>
                <c:pt idx="20">
                  <c:v>47.060737791363024</c:v>
                </c:pt>
                <c:pt idx="21">
                  <c:v>48.060737791353588</c:v>
                </c:pt>
                <c:pt idx="22">
                  <c:v>51.223015451522464</c:v>
                </c:pt>
                <c:pt idx="23">
                  <c:v>52.63722901389729</c:v>
                </c:pt>
                <c:pt idx="24">
                  <c:v>54.87329699139346</c:v>
                </c:pt>
                <c:pt idx="25">
                  <c:v>57.109364968902341</c:v>
                </c:pt>
                <c:pt idx="26">
                  <c:v>58.523578531267113</c:v>
                </c:pt>
                <c:pt idx="27">
                  <c:v>60.759646508775987</c:v>
                </c:pt>
                <c:pt idx="28">
                  <c:v>62.995714486270565</c:v>
                </c:pt>
                <c:pt idx="29">
                  <c:v>65.231782463766734</c:v>
                </c:pt>
                <c:pt idx="30">
                  <c:v>67.231782463776284</c:v>
                </c:pt>
                <c:pt idx="31">
                  <c:v>70.06020958851839</c:v>
                </c:pt>
                <c:pt idx="32">
                  <c:v>71.060209588523165</c:v>
                </c:pt>
                <c:pt idx="33">
                  <c:v>73.296277566019327</c:v>
                </c:pt>
                <c:pt idx="34">
                  <c:v>76.124704690761433</c:v>
                </c:pt>
                <c:pt idx="35">
                  <c:v>77.538918253138775</c:v>
                </c:pt>
                <c:pt idx="36">
                  <c:v>79.538918253134113</c:v>
                </c:pt>
                <c:pt idx="37">
                  <c:v>81.774986230642995</c:v>
                </c:pt>
                <c:pt idx="38">
                  <c:v>84.01105420813758</c:v>
                </c:pt>
                <c:pt idx="39">
                  <c:v>86.247122185633742</c:v>
                </c:pt>
                <c:pt idx="40">
                  <c:v>88.483190163142623</c:v>
                </c:pt>
                <c:pt idx="41">
                  <c:v>89.897403725507402</c:v>
                </c:pt>
                <c:pt idx="42">
                  <c:v>92.133471703016284</c:v>
                </c:pt>
                <c:pt idx="43">
                  <c:v>94.369539680512446</c:v>
                </c:pt>
                <c:pt idx="44">
                  <c:v>95.369539680517221</c:v>
                </c:pt>
                <c:pt idx="45">
                  <c:v>98.97509095598069</c:v>
                </c:pt>
                <c:pt idx="46">
                  <c:v>100.38930451834797</c:v>
                </c:pt>
                <c:pt idx="47">
                  <c:v>102.38930451835752</c:v>
                </c:pt>
                <c:pt idx="48">
                  <c:v>104.6253724958521</c:v>
                </c:pt>
                <c:pt idx="49">
                  <c:v>106.03958605822945</c:v>
                </c:pt>
                <c:pt idx="50">
                  <c:v>108.27565403572561</c:v>
                </c:pt>
                <c:pt idx="51">
                  <c:v>118.2199259457246</c:v>
                </c:pt>
                <c:pt idx="52">
                  <c:v>122.46256663284404</c:v>
                </c:pt>
                <c:pt idx="53">
                  <c:v>126.58567225845296</c:v>
                </c:pt>
                <c:pt idx="54">
                  <c:v>131.05780821345641</c:v>
                </c:pt>
                <c:pt idx="55">
                  <c:v>135.52994416845988</c:v>
                </c:pt>
                <c:pt idx="56">
                  <c:v>139.13549544392532</c:v>
                </c:pt>
                <c:pt idx="57">
                  <c:v>140.5497090062901</c:v>
                </c:pt>
                <c:pt idx="58">
                  <c:v>151.32003862056436</c:v>
                </c:pt>
                <c:pt idx="59">
                  <c:v>154.92558989602782</c:v>
                </c:pt>
                <c:pt idx="60">
                  <c:v>159.39772585103287</c:v>
                </c:pt>
                <c:pt idx="61">
                  <c:v>165.22867774587434</c:v>
                </c:pt>
                <c:pt idx="62">
                  <c:v>170.61384255300422</c:v>
                </c:pt>
                <c:pt idx="63">
                  <c:v>177.82494510393312</c:v>
                </c:pt>
                <c:pt idx="64">
                  <c:v>183.21010991107619</c:v>
                </c:pt>
                <c:pt idx="65">
                  <c:v>189.04106180591765</c:v>
                </c:pt>
                <c:pt idx="66">
                  <c:v>195.36561712625428</c:v>
                </c:pt>
                <c:pt idx="67">
                  <c:v>201.19656902109574</c:v>
                </c:pt>
                <c:pt idx="68">
                  <c:v>207.0275209159494</c:v>
                </c:pt>
                <c:pt idx="69">
                  <c:v>213.73572484844902</c:v>
                </c:pt>
                <c:pt idx="70">
                  <c:v>219.12088965557891</c:v>
                </c:pt>
                <c:pt idx="71">
                  <c:v>225.82909358807854</c:v>
                </c:pt>
                <c:pt idx="72">
                  <c:v>231.66004548292</c:v>
                </c:pt>
                <c:pt idx="73">
                  <c:v>237.49099737777365</c:v>
                </c:pt>
                <c:pt idx="74">
                  <c:v>244.19920131027328</c:v>
                </c:pt>
                <c:pt idx="75">
                  <c:v>249.58436611740447</c:v>
                </c:pt>
                <c:pt idx="76">
                  <c:v>255.41531801224593</c:v>
                </c:pt>
                <c:pt idx="77">
                  <c:v>262.12352194474556</c:v>
                </c:pt>
                <c:pt idx="78">
                  <c:v>269.33462449567253</c:v>
                </c:pt>
                <c:pt idx="79">
                  <c:v>277.87862824098596</c:v>
                </c:pt>
                <c:pt idx="80">
                  <c:v>285.94088598928954</c:v>
                </c:pt>
              </c:numCache>
            </c:numRef>
          </c:xVal>
          <c:yVal>
            <c:numRef>
              <c:f>Plot!$F$4:$F$84</c:f>
              <c:numCache>
                <c:formatCode>General</c:formatCode>
                <c:ptCount val="81"/>
                <c:pt idx="0">
                  <c:v>0.182</c:v>
                </c:pt>
                <c:pt idx="1">
                  <c:v>0.157</c:v>
                </c:pt>
                <c:pt idx="2">
                  <c:v>0.14699999999999999</c:v>
                </c:pt>
                <c:pt idx="3">
                  <c:v>0.13300000000000001</c:v>
                </c:pt>
                <c:pt idx="4">
                  <c:v>0.129</c:v>
                </c:pt>
                <c:pt idx="5">
                  <c:v>0.123</c:v>
                </c:pt>
                <c:pt idx="6">
                  <c:v>0.11899999999999999</c:v>
                </c:pt>
                <c:pt idx="7">
                  <c:v>0.12</c:v>
                </c:pt>
                <c:pt idx="8">
                  <c:v>0.11600000000000001</c:v>
                </c:pt>
                <c:pt idx="9">
                  <c:v>0.111</c:v>
                </c:pt>
                <c:pt idx="10">
                  <c:v>0.107</c:v>
                </c:pt>
                <c:pt idx="11">
                  <c:v>0.106</c:v>
                </c:pt>
                <c:pt idx="12">
                  <c:v>0.105</c:v>
                </c:pt>
                <c:pt idx="13">
                  <c:v>0.10199999999999999</c:v>
                </c:pt>
                <c:pt idx="14">
                  <c:v>0.10199999999999999</c:v>
                </c:pt>
                <c:pt idx="15">
                  <c:v>0.10100000000000001</c:v>
                </c:pt>
                <c:pt idx="16">
                  <c:v>0.1</c:v>
                </c:pt>
                <c:pt idx="17">
                  <c:v>9.7000000000000003E-2</c:v>
                </c:pt>
                <c:pt idx="18">
                  <c:v>9.9000000000000005E-2</c:v>
                </c:pt>
                <c:pt idx="19">
                  <c:v>9.9000000000000005E-2</c:v>
                </c:pt>
                <c:pt idx="20">
                  <c:v>9.7000000000000003E-2</c:v>
                </c:pt>
                <c:pt idx="21">
                  <c:v>9.7000000000000003E-2</c:v>
                </c:pt>
                <c:pt idx="22">
                  <c:v>9.6000000000000002E-2</c:v>
                </c:pt>
                <c:pt idx="23">
                  <c:v>9.1999999999999998E-2</c:v>
                </c:pt>
                <c:pt idx="24">
                  <c:v>9.4E-2</c:v>
                </c:pt>
                <c:pt idx="25">
                  <c:v>9.6000000000000002E-2</c:v>
                </c:pt>
                <c:pt idx="26">
                  <c:v>9.4E-2</c:v>
                </c:pt>
                <c:pt idx="27">
                  <c:v>9.5000000000000001E-2</c:v>
                </c:pt>
                <c:pt idx="28">
                  <c:v>9.4E-2</c:v>
                </c:pt>
                <c:pt idx="29">
                  <c:v>9.4E-2</c:v>
                </c:pt>
                <c:pt idx="30">
                  <c:v>9.0999999999999998E-2</c:v>
                </c:pt>
                <c:pt idx="31">
                  <c:v>9.1999999999999998E-2</c:v>
                </c:pt>
                <c:pt idx="32">
                  <c:v>9.1999999999999998E-2</c:v>
                </c:pt>
                <c:pt idx="33">
                  <c:v>9.4E-2</c:v>
                </c:pt>
                <c:pt idx="34">
                  <c:v>9.1999999999999998E-2</c:v>
                </c:pt>
                <c:pt idx="35">
                  <c:v>9.4E-2</c:v>
                </c:pt>
                <c:pt idx="36">
                  <c:v>9.0999999999999998E-2</c:v>
                </c:pt>
                <c:pt idx="37">
                  <c:v>0.09</c:v>
                </c:pt>
                <c:pt idx="38">
                  <c:v>0.09</c:v>
                </c:pt>
                <c:pt idx="39">
                  <c:v>9.1999999999999998E-2</c:v>
                </c:pt>
                <c:pt idx="40">
                  <c:v>0.09</c:v>
                </c:pt>
                <c:pt idx="41">
                  <c:v>9.0999999999999998E-2</c:v>
                </c:pt>
                <c:pt idx="42">
                  <c:v>8.6999999999999994E-2</c:v>
                </c:pt>
                <c:pt idx="43">
                  <c:v>9.1999999999999998E-2</c:v>
                </c:pt>
                <c:pt idx="44">
                  <c:v>8.8999999999999996E-2</c:v>
                </c:pt>
                <c:pt idx="45">
                  <c:v>8.8999999999999996E-2</c:v>
                </c:pt>
                <c:pt idx="46">
                  <c:v>8.8999999999999996E-2</c:v>
                </c:pt>
                <c:pt idx="47">
                  <c:v>8.7999999999999995E-2</c:v>
                </c:pt>
                <c:pt idx="48">
                  <c:v>8.6999999999999994E-2</c:v>
                </c:pt>
                <c:pt idx="49">
                  <c:v>8.7999999999999995E-2</c:v>
                </c:pt>
                <c:pt idx="50">
                  <c:v>8.8999999999999996E-2</c:v>
                </c:pt>
                <c:pt idx="51">
                  <c:v>9.1999999999999998E-2</c:v>
                </c:pt>
                <c:pt idx="52">
                  <c:v>9.1999999999999998E-2</c:v>
                </c:pt>
                <c:pt idx="53">
                  <c:v>8.8999999999999996E-2</c:v>
                </c:pt>
                <c:pt idx="54">
                  <c:v>9.1999999999999998E-2</c:v>
                </c:pt>
                <c:pt idx="55">
                  <c:v>9.1999999999999998E-2</c:v>
                </c:pt>
                <c:pt idx="56">
                  <c:v>8.7999999999999995E-2</c:v>
                </c:pt>
                <c:pt idx="57">
                  <c:v>9.0999999999999998E-2</c:v>
                </c:pt>
                <c:pt idx="58">
                  <c:v>9.2999999999999999E-2</c:v>
                </c:pt>
                <c:pt idx="59">
                  <c:v>9.0999999999999998E-2</c:v>
                </c:pt>
                <c:pt idx="60">
                  <c:v>9.2999999999999999E-2</c:v>
                </c:pt>
                <c:pt idx="61">
                  <c:v>8.7999999999999995E-2</c:v>
                </c:pt>
                <c:pt idx="62">
                  <c:v>9.0999999999999998E-2</c:v>
                </c:pt>
                <c:pt idx="63">
                  <c:v>9.1999999999999998E-2</c:v>
                </c:pt>
                <c:pt idx="64">
                  <c:v>8.8999999999999996E-2</c:v>
                </c:pt>
                <c:pt idx="65">
                  <c:v>0.09</c:v>
                </c:pt>
                <c:pt idx="66">
                  <c:v>9.1999999999999998E-2</c:v>
                </c:pt>
                <c:pt idx="67">
                  <c:v>8.8999999999999996E-2</c:v>
                </c:pt>
                <c:pt idx="68">
                  <c:v>9.2999999999999999E-2</c:v>
                </c:pt>
                <c:pt idx="69">
                  <c:v>8.8999999999999996E-2</c:v>
                </c:pt>
                <c:pt idx="70">
                  <c:v>9.0999999999999998E-2</c:v>
                </c:pt>
                <c:pt idx="71">
                  <c:v>9.0999999999999998E-2</c:v>
                </c:pt>
                <c:pt idx="72">
                  <c:v>0.09</c:v>
                </c:pt>
                <c:pt idx="73">
                  <c:v>9.0999999999999998E-2</c:v>
                </c:pt>
                <c:pt idx="74">
                  <c:v>9.0999999999999998E-2</c:v>
                </c:pt>
                <c:pt idx="75">
                  <c:v>8.8999999999999996E-2</c:v>
                </c:pt>
                <c:pt idx="76">
                  <c:v>8.8999999999999996E-2</c:v>
                </c:pt>
                <c:pt idx="77">
                  <c:v>8.5999999999999993E-2</c:v>
                </c:pt>
                <c:pt idx="78">
                  <c:v>9.0999999999999998E-2</c:v>
                </c:pt>
                <c:pt idx="79">
                  <c:v>8.6999999999999994E-2</c:v>
                </c:pt>
                <c:pt idx="80">
                  <c:v>8.5000000000000006E-2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AE-472D-BFD1-ED48710F1F96}"/>
            </c:ext>
          </c:extLst>
        </c:ser>
        <c:ser>
          <c:idx val="2"/>
          <c:order val="2"/>
          <c:tx>
            <c:strRef>
              <c:f>Plot!$H$1</c:f>
              <c:strCache>
                <c:ptCount val="1"/>
                <c:pt idx="0">
                  <c:v>Corrected</c:v>
                </c:pt>
              </c:strCache>
            </c:strRef>
          </c:tx>
          <c:marker>
            <c:symbol val="none"/>
          </c:marker>
          <c:xVal>
            <c:numRef>
              <c:f>Plot!$H$4:$H$85</c:f>
              <c:numCache>
                <c:formatCode>General</c:formatCode>
                <c:ptCount val="82"/>
                <c:pt idx="0">
                  <c:v>5.1502815398805408</c:v>
                </c:pt>
                <c:pt idx="1">
                  <c:v>7.3863495173767078</c:v>
                </c:pt>
                <c:pt idx="2">
                  <c:v>9.6224174948728756</c:v>
                </c:pt>
                <c:pt idx="3">
                  <c:v>11.0366310572477</c:v>
                </c:pt>
                <c:pt idx="4">
                  <c:v>13.272699034743868</c:v>
                </c:pt>
                <c:pt idx="5">
                  <c:v>15.508767012252745</c:v>
                </c:pt>
                <c:pt idx="6">
                  <c:v>17.508767012248086</c:v>
                </c:pt>
                <c:pt idx="7">
                  <c:v>19.744834989742664</c:v>
                </c:pt>
                <c:pt idx="8">
                  <c:v>22.573262114497336</c:v>
                </c:pt>
                <c:pt idx="9">
                  <c:v>23.987475676862111</c:v>
                </c:pt>
                <c:pt idx="10">
                  <c:v>25.987475676871661</c:v>
                </c:pt>
                <c:pt idx="11">
                  <c:v>28.223543654367827</c:v>
                </c:pt>
                <c:pt idx="12">
                  <c:v>29.637757216745161</c:v>
                </c:pt>
                <c:pt idx="13">
                  <c:v>31.873825194239739</c:v>
                </c:pt>
                <c:pt idx="14">
                  <c:v>34.109893171735905</c:v>
                </c:pt>
                <c:pt idx="15">
                  <c:v>36.345961149244786</c:v>
                </c:pt>
                <c:pt idx="16">
                  <c:v>38.582029126739364</c:v>
                </c:pt>
                <c:pt idx="17">
                  <c:v>40.582029126734703</c:v>
                </c:pt>
                <c:pt idx="18">
                  <c:v>41.996242689112037</c:v>
                </c:pt>
                <c:pt idx="19">
                  <c:v>44.82466981385415</c:v>
                </c:pt>
                <c:pt idx="20">
                  <c:v>47.060737791363024</c:v>
                </c:pt>
                <c:pt idx="21">
                  <c:v>48.060737791353588</c:v>
                </c:pt>
                <c:pt idx="22">
                  <c:v>51.223015451522464</c:v>
                </c:pt>
                <c:pt idx="23">
                  <c:v>52.63722901389729</c:v>
                </c:pt>
                <c:pt idx="24">
                  <c:v>54.87329699139346</c:v>
                </c:pt>
                <c:pt idx="25">
                  <c:v>57.109364968902341</c:v>
                </c:pt>
                <c:pt idx="26">
                  <c:v>58.523578531267113</c:v>
                </c:pt>
                <c:pt idx="27">
                  <c:v>60.759646508775987</c:v>
                </c:pt>
                <c:pt idx="28">
                  <c:v>62.995714486270565</c:v>
                </c:pt>
                <c:pt idx="29">
                  <c:v>65.231782463766734</c:v>
                </c:pt>
                <c:pt idx="30">
                  <c:v>67.231782463776284</c:v>
                </c:pt>
                <c:pt idx="31">
                  <c:v>70.06020958851839</c:v>
                </c:pt>
                <c:pt idx="32">
                  <c:v>71.060209588523165</c:v>
                </c:pt>
                <c:pt idx="33">
                  <c:v>73.296277566019327</c:v>
                </c:pt>
                <c:pt idx="34">
                  <c:v>76.124704690761433</c:v>
                </c:pt>
                <c:pt idx="35">
                  <c:v>77.538918253138775</c:v>
                </c:pt>
                <c:pt idx="36">
                  <c:v>79.538918253134113</c:v>
                </c:pt>
                <c:pt idx="37">
                  <c:v>81.774986230642995</c:v>
                </c:pt>
                <c:pt idx="38">
                  <c:v>84.01105420813758</c:v>
                </c:pt>
                <c:pt idx="39">
                  <c:v>86.247122185633742</c:v>
                </c:pt>
                <c:pt idx="40">
                  <c:v>88.483190163142623</c:v>
                </c:pt>
                <c:pt idx="41">
                  <c:v>89.897403725507402</c:v>
                </c:pt>
                <c:pt idx="42">
                  <c:v>92.133471703016284</c:v>
                </c:pt>
                <c:pt idx="43">
                  <c:v>94.369539680512446</c:v>
                </c:pt>
                <c:pt idx="44">
                  <c:v>95.369539680517221</c:v>
                </c:pt>
                <c:pt idx="45">
                  <c:v>98.97509095598069</c:v>
                </c:pt>
                <c:pt idx="46">
                  <c:v>100.38930451834797</c:v>
                </c:pt>
                <c:pt idx="47">
                  <c:v>102.38930451835752</c:v>
                </c:pt>
                <c:pt idx="48">
                  <c:v>104.6253724958521</c:v>
                </c:pt>
                <c:pt idx="49">
                  <c:v>106.03958605822945</c:v>
                </c:pt>
                <c:pt idx="50">
                  <c:v>108.27565403572561</c:v>
                </c:pt>
                <c:pt idx="51">
                  <c:v>118.2199259457246</c:v>
                </c:pt>
                <c:pt idx="52">
                  <c:v>122.46256663284404</c:v>
                </c:pt>
                <c:pt idx="53">
                  <c:v>126.58567225845296</c:v>
                </c:pt>
                <c:pt idx="54">
                  <c:v>131.05780821345641</c:v>
                </c:pt>
                <c:pt idx="55">
                  <c:v>135.52994416845988</c:v>
                </c:pt>
                <c:pt idx="56">
                  <c:v>139.13549544392532</c:v>
                </c:pt>
                <c:pt idx="57">
                  <c:v>140.5497090062901</c:v>
                </c:pt>
                <c:pt idx="58">
                  <c:v>151.32003862056436</c:v>
                </c:pt>
                <c:pt idx="59">
                  <c:v>154.92558989602782</c:v>
                </c:pt>
                <c:pt idx="60">
                  <c:v>159.39772585103287</c:v>
                </c:pt>
                <c:pt idx="61">
                  <c:v>165.22867774587434</c:v>
                </c:pt>
                <c:pt idx="62">
                  <c:v>170.61384255300422</c:v>
                </c:pt>
                <c:pt idx="63">
                  <c:v>177.82494510393312</c:v>
                </c:pt>
                <c:pt idx="64">
                  <c:v>183.21010991107619</c:v>
                </c:pt>
                <c:pt idx="65">
                  <c:v>189.04106180591765</c:v>
                </c:pt>
                <c:pt idx="66">
                  <c:v>195.36561712625428</c:v>
                </c:pt>
                <c:pt idx="67">
                  <c:v>201.19656902109574</c:v>
                </c:pt>
                <c:pt idx="68">
                  <c:v>207.0275209159494</c:v>
                </c:pt>
                <c:pt idx="69">
                  <c:v>213.73572484844902</c:v>
                </c:pt>
                <c:pt idx="70">
                  <c:v>219.12088965557891</c:v>
                </c:pt>
                <c:pt idx="71">
                  <c:v>225.82909358807854</c:v>
                </c:pt>
                <c:pt idx="72">
                  <c:v>231.66004548292</c:v>
                </c:pt>
                <c:pt idx="73">
                  <c:v>237.49099737777365</c:v>
                </c:pt>
                <c:pt idx="74">
                  <c:v>244.19920131027328</c:v>
                </c:pt>
                <c:pt idx="75">
                  <c:v>249.58436611740447</c:v>
                </c:pt>
                <c:pt idx="76">
                  <c:v>255.41531801224593</c:v>
                </c:pt>
                <c:pt idx="77">
                  <c:v>262.12352194474556</c:v>
                </c:pt>
                <c:pt idx="78">
                  <c:v>269.33462449567253</c:v>
                </c:pt>
                <c:pt idx="79">
                  <c:v>277.87862824098596</c:v>
                </c:pt>
                <c:pt idx="80">
                  <c:v>285.94088598928954</c:v>
                </c:pt>
                <c:pt idx="81">
                  <c:v>293.55665909515807</c:v>
                </c:pt>
              </c:numCache>
            </c:numRef>
          </c:xVal>
          <c:yVal>
            <c:numRef>
              <c:f>Plot!$I$4:$I$85</c:f>
              <c:numCache>
                <c:formatCode>General</c:formatCode>
                <c:ptCount val="82"/>
                <c:pt idx="0">
                  <c:v>0.11796</c:v>
                </c:pt>
                <c:pt idx="1">
                  <c:v>0.1062</c:v>
                </c:pt>
                <c:pt idx="2">
                  <c:v>0.10551000000000001</c:v>
                </c:pt>
                <c:pt idx="3">
                  <c:v>9.6097000000000002E-2</c:v>
                </c:pt>
                <c:pt idx="4">
                  <c:v>9.7923999999999997E-2</c:v>
                </c:pt>
                <c:pt idx="5">
                  <c:v>9.6359E-2</c:v>
                </c:pt>
                <c:pt idx="6">
                  <c:v>9.5586000000000004E-2</c:v>
                </c:pt>
                <c:pt idx="7">
                  <c:v>9.9593000000000001E-2</c:v>
                </c:pt>
                <c:pt idx="8">
                  <c:v>9.8672999999999997E-2</c:v>
                </c:pt>
                <c:pt idx="9">
                  <c:v>9.4989000000000004E-2</c:v>
                </c:pt>
                <c:pt idx="10">
                  <c:v>9.2591000000000007E-2</c:v>
                </c:pt>
                <c:pt idx="11">
                  <c:v>9.3036999999999995E-2</c:v>
                </c:pt>
                <c:pt idx="12">
                  <c:v>9.2886999999999997E-2</c:v>
                </c:pt>
                <c:pt idx="13">
                  <c:v>9.1135999999999995E-2</c:v>
                </c:pt>
                <c:pt idx="14">
                  <c:v>9.2157000000000003E-2</c:v>
                </c:pt>
                <c:pt idx="15">
                  <c:v>9.2062000000000005E-2</c:v>
                </c:pt>
                <c:pt idx="16">
                  <c:v>9.1844999999999996E-2</c:v>
                </c:pt>
                <c:pt idx="17">
                  <c:v>8.9478000000000002E-2</c:v>
                </c:pt>
                <c:pt idx="18">
                  <c:v>9.1888999999999998E-2</c:v>
                </c:pt>
                <c:pt idx="19">
                  <c:v>9.2608999999999997E-2</c:v>
                </c:pt>
                <c:pt idx="20">
                  <c:v>9.1113E-2</c:v>
                </c:pt>
                <c:pt idx="21">
                  <c:v>9.1322E-2</c:v>
                </c:pt>
                <c:pt idx="22">
                  <c:v>9.0917999999999999E-2</c:v>
                </c:pt>
                <c:pt idx="23">
                  <c:v>8.7153999999999995E-2</c:v>
                </c:pt>
                <c:pt idx="24">
                  <c:v>8.9504E-2</c:v>
                </c:pt>
                <c:pt idx="25">
                  <c:v>9.1823000000000002E-2</c:v>
                </c:pt>
                <c:pt idx="26">
                  <c:v>9.0007000000000004E-2</c:v>
                </c:pt>
                <c:pt idx="27">
                  <c:v>9.128E-2</c:v>
                </c:pt>
                <c:pt idx="28">
                  <c:v>9.0526999999999996E-2</c:v>
                </c:pt>
                <c:pt idx="29">
                  <c:v>9.0748999999999996E-2</c:v>
                </c:pt>
                <c:pt idx="30">
                  <c:v>8.7931999999999996E-2</c:v>
                </c:pt>
                <c:pt idx="31">
                  <c:v>8.9175000000000004E-2</c:v>
                </c:pt>
                <c:pt idx="32">
                  <c:v>8.9251999999999998E-2</c:v>
                </c:pt>
                <c:pt idx="33">
                  <c:v>9.1411000000000006E-2</c:v>
                </c:pt>
                <c:pt idx="34">
                  <c:v>8.9607999999999993E-2</c:v>
                </c:pt>
                <c:pt idx="35">
                  <c:v>9.1692999999999997E-2</c:v>
                </c:pt>
                <c:pt idx="36">
                  <c:v>8.8814000000000004E-2</c:v>
                </c:pt>
                <c:pt idx="37">
                  <c:v>8.7928000000000006E-2</c:v>
                </c:pt>
                <c:pt idx="38">
                  <c:v>8.8051000000000004E-2</c:v>
                </c:pt>
                <c:pt idx="39">
                  <c:v>9.0150999999999995E-2</c:v>
                </c:pt>
                <c:pt idx="40">
                  <c:v>8.8249999999999995E-2</c:v>
                </c:pt>
                <c:pt idx="41">
                  <c:v>8.9305999999999996E-2</c:v>
                </c:pt>
                <c:pt idx="42">
                  <c:v>8.5394999999999999E-2</c:v>
                </c:pt>
                <c:pt idx="43">
                  <c:v>9.0472999999999998E-2</c:v>
                </c:pt>
                <c:pt idx="44">
                  <c:v>8.7508000000000002E-2</c:v>
                </c:pt>
                <c:pt idx="45">
                  <c:v>8.7631000000000001E-2</c:v>
                </c:pt>
                <c:pt idx="46">
                  <c:v>8.7669999999999998E-2</c:v>
                </c:pt>
                <c:pt idx="47">
                  <c:v>8.6721000000000006E-2</c:v>
                </c:pt>
                <c:pt idx="48">
                  <c:v>8.5787000000000002E-2</c:v>
                </c:pt>
                <c:pt idx="49">
                  <c:v>8.6820999999999995E-2</c:v>
                </c:pt>
                <c:pt idx="50">
                  <c:v>8.7875999999999996E-2</c:v>
                </c:pt>
                <c:pt idx="51">
                  <c:v>9.1078999999999993E-2</c:v>
                </c:pt>
                <c:pt idx="52">
                  <c:v>9.1148999999999994E-2</c:v>
                </c:pt>
                <c:pt idx="53">
                  <c:v>8.8213E-2</c:v>
                </c:pt>
                <c:pt idx="54">
                  <c:v>9.1273999999999994E-2</c:v>
                </c:pt>
                <c:pt idx="55">
                  <c:v>9.1329999999999995E-2</c:v>
                </c:pt>
                <c:pt idx="56">
                  <c:v>8.7370000000000003E-2</c:v>
                </c:pt>
                <c:pt idx="57">
                  <c:v>9.0384999999999993E-2</c:v>
                </c:pt>
                <c:pt idx="58">
                  <c:v>9.2482999999999996E-2</c:v>
                </c:pt>
                <c:pt idx="59">
                  <c:v>9.0511999999999995E-2</c:v>
                </c:pt>
                <c:pt idx="60">
                  <c:v>9.2544000000000001E-2</c:v>
                </c:pt>
                <c:pt idx="61">
                  <c:v>8.7582999999999994E-2</c:v>
                </c:pt>
                <c:pt idx="62">
                  <c:v>9.0612999999999999E-2</c:v>
                </c:pt>
                <c:pt idx="63">
                  <c:v>9.1650999999999996E-2</c:v>
                </c:pt>
                <c:pt idx="64">
                  <c:v>8.8675000000000004E-2</c:v>
                </c:pt>
                <c:pt idx="65">
                  <c:v>8.9699000000000001E-2</c:v>
                </c:pt>
                <c:pt idx="66">
                  <c:v>9.1721999999999998E-2</c:v>
                </c:pt>
                <c:pt idx="67">
                  <c:v>8.8742000000000001E-2</c:v>
                </c:pt>
                <c:pt idx="68">
                  <c:v>9.2759999999999995E-2</c:v>
                </c:pt>
                <c:pt idx="69">
                  <c:v>8.8776999999999995E-2</c:v>
                </c:pt>
                <c:pt idx="70">
                  <c:v>9.0789999999999996E-2</c:v>
                </c:pt>
                <c:pt idx="71">
                  <c:v>9.0805999999999998E-2</c:v>
                </c:pt>
                <c:pt idx="72">
                  <c:v>8.9816999999999994E-2</c:v>
                </c:pt>
                <c:pt idx="73">
                  <c:v>9.0828000000000006E-2</c:v>
                </c:pt>
                <c:pt idx="74">
                  <c:v>9.0839000000000003E-2</c:v>
                </c:pt>
                <c:pt idx="75">
                  <c:v>8.8847999999999996E-2</c:v>
                </c:pt>
                <c:pt idx="76">
                  <c:v>8.8856000000000004E-2</c:v>
                </c:pt>
                <c:pt idx="77">
                  <c:v>8.5865999999999998E-2</c:v>
                </c:pt>
                <c:pt idx="78">
                  <c:v>9.0873999999999996E-2</c:v>
                </c:pt>
                <c:pt idx="79">
                  <c:v>8.6884000000000003E-2</c:v>
                </c:pt>
                <c:pt idx="80">
                  <c:v>8.4891999999999995E-2</c:v>
                </c:pt>
                <c:pt idx="81">
                  <c:v>8.7899000000000005E-2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AE-472D-BFD1-ED48710F1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07584"/>
        <c:axId val="91708160"/>
      </c:scatterChart>
      <c:valAx>
        <c:axId val="91707584"/>
        <c:scaling>
          <c:orientation val="minMax"/>
          <c:max val="3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Distance from CPX edge (µm)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708160"/>
        <c:crosses val="autoZero"/>
        <c:crossBetween val="midCat"/>
        <c:majorUnit val="50"/>
        <c:minorUnit val="10"/>
      </c:valAx>
      <c:valAx>
        <c:axId val="91708160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ja-JP"/>
                  <a:t>CaO wt.%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1707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974669832937554"/>
          <c:y val="0.1741751912375456"/>
          <c:w val="0.11910103829613891"/>
          <c:h val="0.1054397120605263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0</xdr:row>
      <xdr:rowOff>133349</xdr:rowOff>
    </xdr:from>
    <xdr:to>
      <xdr:col>25</xdr:col>
      <xdr:colOff>552450</xdr:colOff>
      <xdr:row>37</xdr:row>
      <xdr:rowOff>152400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67"/>
  <sheetViews>
    <sheetView zoomScale="80" zoomScaleNormal="80" workbookViewId="0">
      <selection activeCell="P40" sqref="P40"/>
    </sheetView>
  </sheetViews>
  <sheetFormatPr defaultRowHeight="14.4"/>
  <cols>
    <col min="1" max="1" width="35.109375" customWidth="1"/>
    <col min="3" max="13" width="9" style="1"/>
    <col min="15" max="15" width="4" customWidth="1"/>
    <col min="16" max="18" width="9" style="1" customWidth="1"/>
    <col min="19" max="20" width="9" customWidth="1"/>
    <col min="21" max="21" width="4" customWidth="1"/>
    <col min="22" max="22" width="6.6640625" style="1" customWidth="1"/>
    <col min="23" max="23" width="9.6640625" style="1" customWidth="1"/>
    <col min="24" max="24" width="10.21875" style="1" customWidth="1"/>
    <col min="25" max="25" width="9.6640625" style="1" customWidth="1"/>
    <col min="26" max="26" width="4" customWidth="1"/>
    <col min="27" max="40" width="9" style="9"/>
    <col min="41" max="41" width="9"/>
    <col min="68" max="68" width="9" customWidth="1"/>
  </cols>
  <sheetData>
    <row r="1" spans="1:70">
      <c r="V1" s="14" t="s">
        <v>52</v>
      </c>
      <c r="W1" s="40" t="s">
        <v>53</v>
      </c>
      <c r="X1" s="40"/>
      <c r="Y1" s="15" t="s">
        <v>54</v>
      </c>
      <c r="AP1" t="s">
        <v>47</v>
      </c>
      <c r="AQ1">
        <v>60.08</v>
      </c>
      <c r="AR1">
        <v>79.866</v>
      </c>
      <c r="AS1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>
        <v>74.692800000000005</v>
      </c>
      <c r="BA1">
        <v>61.978900000000003</v>
      </c>
      <c r="BB1">
        <v>94.195999999999998</v>
      </c>
    </row>
    <row r="2" spans="1:70">
      <c r="C2" s="7" t="s">
        <v>29</v>
      </c>
      <c r="D2" s="39" t="s">
        <v>51</v>
      </c>
      <c r="E2" s="39"/>
      <c r="F2" s="39"/>
      <c r="G2" s="39"/>
      <c r="H2" s="39"/>
      <c r="I2" s="39"/>
      <c r="J2" s="39"/>
      <c r="K2" s="39"/>
      <c r="L2" s="39"/>
      <c r="M2" s="39"/>
      <c r="P2" s="39" t="s">
        <v>57</v>
      </c>
      <c r="Q2" s="39"/>
      <c r="R2" s="39"/>
      <c r="S2" s="18"/>
      <c r="T2" s="18"/>
      <c r="V2" s="16" t="s">
        <v>55</v>
      </c>
      <c r="W2" s="3" t="s">
        <v>55</v>
      </c>
      <c r="X2" s="3" t="s">
        <v>52</v>
      </c>
      <c r="Y2" s="17" t="s">
        <v>56</v>
      </c>
      <c r="AA2" s="9" t="s">
        <v>30</v>
      </c>
      <c r="AQ2" t="s">
        <v>48</v>
      </c>
      <c r="BE2" t="s">
        <v>42</v>
      </c>
    </row>
    <row r="3" spans="1:70" s="2" customFormat="1">
      <c r="A3" s="2" t="s">
        <v>0</v>
      </c>
      <c r="B3" s="2" t="s">
        <v>1</v>
      </c>
      <c r="C3" s="3" t="s">
        <v>3</v>
      </c>
      <c r="D3" s="3" t="s">
        <v>5</v>
      </c>
      <c r="E3" s="3" t="s">
        <v>7</v>
      </c>
      <c r="F3" s="3" t="s">
        <v>9</v>
      </c>
      <c r="G3" s="3" t="s">
        <v>11</v>
      </c>
      <c r="H3" s="3" t="s">
        <v>13</v>
      </c>
      <c r="I3" s="3" t="s">
        <v>15</v>
      </c>
      <c r="J3" s="3" t="s">
        <v>17</v>
      </c>
      <c r="K3" s="3" t="s">
        <v>19</v>
      </c>
      <c r="L3" s="3" t="s">
        <v>21</v>
      </c>
      <c r="M3" s="3" t="s">
        <v>23</v>
      </c>
      <c r="N3" s="2" t="s">
        <v>25</v>
      </c>
      <c r="P3" s="3" t="s">
        <v>58</v>
      </c>
      <c r="Q3" s="3" t="s">
        <v>59</v>
      </c>
      <c r="R3" s="3" t="s">
        <v>60</v>
      </c>
      <c r="S3" s="2" t="s">
        <v>62</v>
      </c>
      <c r="T3" s="2" t="s">
        <v>61</v>
      </c>
      <c r="V3" s="3" t="s">
        <v>49</v>
      </c>
      <c r="W3" s="6" t="s">
        <v>41</v>
      </c>
      <c r="X3" s="6" t="s">
        <v>44</v>
      </c>
      <c r="Y3" s="3" t="s">
        <v>26</v>
      </c>
      <c r="Z3" s="5"/>
      <c r="AA3" s="10" t="s">
        <v>27</v>
      </c>
      <c r="AB3" s="10" t="s">
        <v>28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25</v>
      </c>
      <c r="AN3" s="10" t="s">
        <v>50</v>
      </c>
      <c r="AO3" s="2" t="s">
        <v>26</v>
      </c>
      <c r="AQ3" s="2" t="s">
        <v>2</v>
      </c>
      <c r="AR3" s="2" t="s">
        <v>4</v>
      </c>
      <c r="AS3" s="2" t="s">
        <v>6</v>
      </c>
      <c r="AT3" s="2" t="s">
        <v>8</v>
      </c>
      <c r="AU3" s="2" t="s">
        <v>45</v>
      </c>
      <c r="AV3" s="2" t="s">
        <v>10</v>
      </c>
      <c r="AW3" s="2" t="s">
        <v>12</v>
      </c>
      <c r="AX3" s="2" t="s">
        <v>14</v>
      </c>
      <c r="AY3" s="2" t="s">
        <v>16</v>
      </c>
      <c r="AZ3" s="2" t="s">
        <v>18</v>
      </c>
      <c r="BA3" s="2" t="s">
        <v>20</v>
      </c>
      <c r="BB3" s="2" t="s">
        <v>22</v>
      </c>
      <c r="BC3" s="2" t="s">
        <v>24</v>
      </c>
      <c r="BE3" s="2" t="s">
        <v>2</v>
      </c>
      <c r="BF3" s="2" t="s">
        <v>4</v>
      </c>
      <c r="BG3" s="2" t="s">
        <v>6</v>
      </c>
      <c r="BH3" s="2" t="s">
        <v>8</v>
      </c>
      <c r="BI3" s="2" t="s">
        <v>11</v>
      </c>
      <c r="BJ3" s="2" t="s">
        <v>46</v>
      </c>
      <c r="BK3" s="2" t="s">
        <v>12</v>
      </c>
      <c r="BL3" s="2" t="s">
        <v>14</v>
      </c>
      <c r="BM3" s="2" t="s">
        <v>16</v>
      </c>
      <c r="BN3" s="2" t="s">
        <v>18</v>
      </c>
      <c r="BO3" s="2" t="s">
        <v>20</v>
      </c>
      <c r="BP3" s="2" t="s">
        <v>22</v>
      </c>
      <c r="BQ3" s="2" t="s">
        <v>24</v>
      </c>
      <c r="BR3" s="2" t="s">
        <v>43</v>
      </c>
    </row>
    <row r="4" spans="1:70">
      <c r="A4" t="s">
        <v>88</v>
      </c>
      <c r="B4">
        <v>4</v>
      </c>
      <c r="C4" s="1">
        <v>51.25</v>
      </c>
      <c r="D4" s="1">
        <v>0.376</v>
      </c>
      <c r="E4" s="1">
        <v>5.6820000000000004</v>
      </c>
      <c r="F4" s="1">
        <v>0.46100000000000002</v>
      </c>
      <c r="G4" s="1">
        <v>3.3069999999999999</v>
      </c>
      <c r="H4" s="1">
        <v>16.306999999999999</v>
      </c>
      <c r="I4" s="1">
        <v>21.401</v>
      </c>
      <c r="J4" s="1">
        <v>0.113</v>
      </c>
      <c r="K4" s="1">
        <v>0.05</v>
      </c>
      <c r="L4" s="1">
        <v>0.41199999999999998</v>
      </c>
      <c r="N4">
        <f>SUM(C4:M4)</f>
        <v>99.358999999999995</v>
      </c>
      <c r="P4" s="1">
        <v>21.093</v>
      </c>
      <c r="Q4" s="1">
        <v>83.954999999999998</v>
      </c>
      <c r="R4" s="1">
        <v>11.106</v>
      </c>
      <c r="S4" s="19">
        <v>0</v>
      </c>
      <c r="T4" s="19">
        <f>SUM(S$4:S4)</f>
        <v>0</v>
      </c>
      <c r="W4" s="4">
        <v>12</v>
      </c>
      <c r="X4" s="4">
        <v>4</v>
      </c>
      <c r="Y4" s="12">
        <v>0</v>
      </c>
      <c r="AA4" s="11">
        <f>IFERROR(BE4*$BR4,"NA")</f>
        <v>1.8727822872036088</v>
      </c>
      <c r="AB4" s="11">
        <f>IFERROR(BF4*$BR4,"NA")</f>
        <v>1.0335922839173298E-2</v>
      </c>
      <c r="AC4" s="11">
        <f>IFERROR(BG4*$BR4,"NA")</f>
        <v>0.24469480303894425</v>
      </c>
      <c r="AD4" s="11">
        <f>IFERROR(BH4*$BR4,"NA")</f>
        <v>1.331800744909184E-2</v>
      </c>
      <c r="AE4" s="11">
        <f>IFERROR(IF(OR($Y4="spinel", $Y4="Spinel", $Y4="SPINEL"),((BI4+BJ4)*BR4-AF4),BJ4*$BR4),"NA")</f>
        <v>0</v>
      </c>
      <c r="AF4" s="11">
        <f>IFERROR(IF(OR($Y4="spinel", $Y4="Spinel", $Y4="SPINEL"),(1-AG4-AH4-AI4-AJ4),BI4*$BR4),"NA")</f>
        <v>0.10105714813229277</v>
      </c>
      <c r="AG4" s="11">
        <f t="shared" ref="AG4:AL4" si="0">IFERROR(BK4*$BR4,"NA")</f>
        <v>0.88826992552836281</v>
      </c>
      <c r="AH4" s="11">
        <f t="shared" si="0"/>
        <v>0.83785631020433393</v>
      </c>
      <c r="AI4" s="11">
        <f t="shared" si="0"/>
        <v>3.4972487550491722E-3</v>
      </c>
      <c r="AJ4" s="11">
        <f t="shared" si="0"/>
        <v>1.4696523440035465E-3</v>
      </c>
      <c r="AK4" s="11">
        <f t="shared" si="0"/>
        <v>2.9188158436679257E-2</v>
      </c>
      <c r="AL4" s="11">
        <f t="shared" si="0"/>
        <v>0</v>
      </c>
      <c r="AM4" s="11">
        <f>IFERROR(SUM(AA4:AL4),"NA")</f>
        <v>4.0024694639315399</v>
      </c>
      <c r="AN4" s="11">
        <f t="shared" ref="AN4" si="1">IFERROR(AG4/(AG4+AF4),"NA")</f>
        <v>0.89785264062534287</v>
      </c>
      <c r="AO4" s="8">
        <f t="shared" ref="AO4:AO50" si="2">IFERROR(AE4/(AE4+AF4),"NA")</f>
        <v>0</v>
      </c>
      <c r="AQ4">
        <f>C4</f>
        <v>51.25</v>
      </c>
      <c r="AR4">
        <f>D4</f>
        <v>0.376</v>
      </c>
      <c r="AS4">
        <f>E4</f>
        <v>5.6820000000000004</v>
      </c>
      <c r="AT4">
        <f>F4</f>
        <v>0.46100000000000002</v>
      </c>
      <c r="AU4">
        <f t="shared" ref="AU4:AU50" si="3">BJ4*AU$1/2</f>
        <v>0</v>
      </c>
      <c r="AV4">
        <f t="shared" ref="AV4:AV50" si="4">BI4*AV$1</f>
        <v>3.3069999999999999</v>
      </c>
      <c r="AW4">
        <f t="shared" ref="AW4:BB4" si="5">H4</f>
        <v>16.306999999999999</v>
      </c>
      <c r="AX4">
        <f t="shared" si="5"/>
        <v>21.401</v>
      </c>
      <c r="AY4">
        <f t="shared" si="5"/>
        <v>0.113</v>
      </c>
      <c r="AZ4">
        <f t="shared" si="5"/>
        <v>0.05</v>
      </c>
      <c r="BA4">
        <f t="shared" si="5"/>
        <v>0.41199999999999998</v>
      </c>
      <c r="BB4">
        <f t="shared" si="5"/>
        <v>0</v>
      </c>
      <c r="BC4">
        <f>SUM(AQ4:BB4)</f>
        <v>99.358999999999995</v>
      </c>
      <c r="BE4">
        <f t="shared" ref="BE4:BE50" si="6">C4/AQ$1</f>
        <v>0.85302929427430096</v>
      </c>
      <c r="BF4">
        <f t="shared" ref="BF4:BF50" si="7">D4/AR$1</f>
        <v>4.7078857085618413E-3</v>
      </c>
      <c r="BG4">
        <f t="shared" ref="BG4:BG50" si="8">E4/AS$1*2</f>
        <v>0.11145547273440566</v>
      </c>
      <c r="BH4">
        <f t="shared" ref="BH4:BH50" si="9">F4/AT$1*2</f>
        <v>6.0661885650371734E-3</v>
      </c>
      <c r="BI4">
        <f t="shared" ref="BI4:BI50" si="10">IF(OR($Y4="spinel", $Y4="Spinel", $Y4="SPINEL"),G4/AV$1,G4/AV$1*(1-$Y4))</f>
        <v>4.6030287845888314E-2</v>
      </c>
      <c r="BJ4">
        <f t="shared" ref="BJ4:BJ50" si="11">IF(OR($Y4="spinel", $Y4="Spinel", $Y4="SPINEL"),0,G4/AV$1*$Y4)</f>
        <v>0</v>
      </c>
      <c r="BK4">
        <f t="shared" ref="BK4:BK50" si="12">H4/AW$1</f>
        <v>0.40459602425541624</v>
      </c>
      <c r="BL4">
        <f t="shared" ref="BL4:BL50" si="13">I4/AX$1</f>
        <v>0.38163324262537135</v>
      </c>
      <c r="BM4">
        <f t="shared" ref="BM4:BM50" si="14">J4/AY$1</f>
        <v>1.5929537874238414E-3</v>
      </c>
      <c r="BN4">
        <f t="shared" ref="BN4:BN50" si="15">K4/AZ$1</f>
        <v>6.694085641454062E-4</v>
      </c>
      <c r="BO4">
        <f>L4/BA$1*2</f>
        <v>1.3294847117325412E-2</v>
      </c>
      <c r="BP4">
        <f>M4/BB$1*2</f>
        <v>0</v>
      </c>
      <c r="BQ4">
        <f>SUM(BE4:BP4)</f>
        <v>1.8230756054778761</v>
      </c>
      <c r="BR4">
        <f t="shared" ref="BR4:BR50" si="16">IFERROR(IF(OR($V4="Total",$V4="total", $V4="TOTAL"),$X4/$BQ4,W4/(BE4*4+BF4*4+BG4*3+BH4*3+BI4*2+BJ4*3+BK4*2+BL4*2+BM4*2+BN4*2+BO4+BP4)),"NA")</f>
        <v>2.1954489720037622</v>
      </c>
    </row>
    <row r="5" spans="1:70">
      <c r="A5" t="s">
        <v>89</v>
      </c>
      <c r="B5">
        <v>5</v>
      </c>
      <c r="C5" s="1">
        <v>51.341000000000001</v>
      </c>
      <c r="D5" s="1">
        <v>0.371</v>
      </c>
      <c r="E5" s="1">
        <v>5.673</v>
      </c>
      <c r="F5" s="1">
        <v>0.44900000000000001</v>
      </c>
      <c r="G5" s="1">
        <v>3.3109999999999999</v>
      </c>
      <c r="H5" s="1">
        <v>16.326000000000001</v>
      </c>
      <c r="I5" s="1">
        <v>21.416</v>
      </c>
      <c r="J5" s="1">
        <v>0.11899999999999999</v>
      </c>
      <c r="K5" s="1">
        <v>5.1999999999999998E-2</v>
      </c>
      <c r="L5" s="1">
        <v>0.42499999999999999</v>
      </c>
      <c r="N5">
        <f t="shared" ref="N5:N49" si="17">SUM(C5:M5)</f>
        <v>99.483000000000004</v>
      </c>
      <c r="P5" s="1">
        <v>21.091999999999999</v>
      </c>
      <c r="Q5" s="1">
        <v>83.953000000000003</v>
      </c>
      <c r="R5" s="1">
        <v>11.106</v>
      </c>
      <c r="S5" s="19">
        <f>SQRT((P4-P5)^2+(Q4-Q5)^2)*1000</f>
        <v>2.2360679774961674</v>
      </c>
      <c r="T5" s="19">
        <f>SUM(S$4:S5)</f>
        <v>2.2360679774961674</v>
      </c>
      <c r="W5" s="4">
        <v>12</v>
      </c>
      <c r="X5" s="4">
        <v>4</v>
      </c>
      <c r="Y5" s="12">
        <v>0</v>
      </c>
      <c r="AA5" s="11">
        <f t="shared" ref="AA5:AA50" si="18">IFERROR(BE5*$BR5,"NA")</f>
        <v>1.8736956064844459</v>
      </c>
      <c r="AB5" s="11">
        <f t="shared" ref="AB5:AB50" si="19">IFERROR(BF5*$BR5,"NA")</f>
        <v>1.0185365420257147E-2</v>
      </c>
      <c r="AC5" s="11">
        <f t="shared" ref="AC5:AC50" si="20">IFERROR(BG5*$BR5,"NA")</f>
        <v>0.24399312614923255</v>
      </c>
      <c r="AD5" s="11">
        <f t="shared" ref="AD5:AD50" si="21">IFERROR(BH5*$BR5,"NA")</f>
        <v>1.2954658252618104E-2</v>
      </c>
      <c r="AE5" s="11">
        <f t="shared" ref="AE5:AE50" si="22">IFERROR(IF(OR($Y5="spinel", $Y5="Spinel", $Y5="SPINEL"),((BI5+BJ5)*BR5-AF5),BJ5*$BR5),"NA")</f>
        <v>0</v>
      </c>
      <c r="AF5" s="11">
        <f t="shared" ref="AF5:AF50" si="23">IFERROR(IF(OR($Y5="spinel", $Y5="Spinel", $Y5="SPINEL"),(1-AG5-AH5-AI5-AJ5),BI5*$BR5),"NA")</f>
        <v>0.10104930144019163</v>
      </c>
      <c r="AG5" s="11">
        <f t="shared" ref="AG5:AG50" si="24">IFERROR(BK5*$BR5,"NA")</f>
        <v>0.88816155599856816</v>
      </c>
      <c r="AH5" s="11">
        <f t="shared" ref="AH5:AH50" si="25">IFERROR(BL5*$BR5,"NA")</f>
        <v>0.83736562317577168</v>
      </c>
      <c r="AI5" s="11">
        <f t="shared" ref="AI5:AI50" si="26">IFERROR(BM5*$BR5,"NA")</f>
        <v>3.6782084158928042E-3</v>
      </c>
      <c r="AJ5" s="11">
        <f t="shared" ref="AJ5:AJ50" si="27">IFERROR(BN5*$BR5,"NA")</f>
        <v>1.5264734062136796E-3</v>
      </c>
      <c r="AK5" s="11">
        <f t="shared" ref="AK5:AK50" si="28">IFERROR(BO5*$BR5,"NA")</f>
        <v>3.0070434302359835E-2</v>
      </c>
      <c r="AL5" s="11">
        <f t="shared" ref="AL5:AL50" si="29">IFERROR(BP5*$BR5,"NA")</f>
        <v>0</v>
      </c>
      <c r="AM5" s="11">
        <f t="shared" ref="AM5:AM50" si="30">IFERROR(SUM(AA5:AL5),"NA")</f>
        <v>4.0026803530455517</v>
      </c>
      <c r="AN5" s="11">
        <f t="shared" ref="AN5:AN50" si="31">IFERROR(AG5/(AG5+AF5),"NA")</f>
        <v>0.89784857224290282</v>
      </c>
      <c r="AO5" s="8">
        <f t="shared" si="2"/>
        <v>0</v>
      </c>
      <c r="AQ5">
        <f t="shared" ref="AQ5:AQ49" si="32">C5</f>
        <v>51.341000000000001</v>
      </c>
      <c r="AR5">
        <f t="shared" ref="AR5:AR50" si="33">D5</f>
        <v>0.371</v>
      </c>
      <c r="AS5">
        <f t="shared" ref="AS5:AS50" si="34">E5</f>
        <v>5.673</v>
      </c>
      <c r="AT5">
        <f t="shared" ref="AT5:AT50" si="35">F5</f>
        <v>0.44900000000000001</v>
      </c>
      <c r="AU5">
        <f t="shared" si="3"/>
        <v>0</v>
      </c>
      <c r="AV5">
        <f t="shared" si="4"/>
        <v>3.3109999999999999</v>
      </c>
      <c r="AW5">
        <f t="shared" ref="AW5:AW49" si="36">H5</f>
        <v>16.326000000000001</v>
      </c>
      <c r="AX5">
        <f t="shared" ref="AX5:AX49" si="37">I5</f>
        <v>21.416</v>
      </c>
      <c r="AY5">
        <f t="shared" ref="AY5:AY49" si="38">J5</f>
        <v>0.11899999999999999</v>
      </c>
      <c r="AZ5">
        <f t="shared" ref="AZ5:AZ49" si="39">K5</f>
        <v>5.1999999999999998E-2</v>
      </c>
      <c r="BA5">
        <f t="shared" ref="BA5:BA49" si="40">L5</f>
        <v>0.42499999999999999</v>
      </c>
      <c r="BB5">
        <f t="shared" ref="BB5:BB49" si="41">M5</f>
        <v>0</v>
      </c>
      <c r="BC5">
        <f t="shared" ref="BC5:BC49" si="42">SUM(AQ5:BB5)</f>
        <v>99.483000000000004</v>
      </c>
      <c r="BE5">
        <f t="shared" si="6"/>
        <v>0.8545439414114514</v>
      </c>
      <c r="BF5">
        <f t="shared" si="7"/>
        <v>4.6452808454160721E-3</v>
      </c>
      <c r="BG5">
        <f t="shared" si="8"/>
        <v>0.11127893291486858</v>
      </c>
      <c r="BH5">
        <f t="shared" si="9"/>
        <v>5.9082834396999798E-3</v>
      </c>
      <c r="BI5">
        <f t="shared" si="10"/>
        <v>4.6085964033183012E-2</v>
      </c>
      <c r="BJ5">
        <f t="shared" si="11"/>
        <v>0</v>
      </c>
      <c r="BK5">
        <f t="shared" si="12"/>
        <v>0.40506743680590707</v>
      </c>
      <c r="BL5">
        <f t="shared" si="13"/>
        <v>0.38190073006237807</v>
      </c>
      <c r="BM5">
        <f t="shared" si="14"/>
        <v>1.6775354044551956E-3</v>
      </c>
      <c r="BN5">
        <f t="shared" si="15"/>
        <v>6.9618490671122246E-4</v>
      </c>
      <c r="BO5">
        <f t="shared" ref="BO5:BO50" si="43">L5/BA$1*2</f>
        <v>1.371434472054199E-2</v>
      </c>
      <c r="BP5">
        <f t="shared" ref="BP5:BP50" si="44">M5/BB$1*2</f>
        <v>0</v>
      </c>
      <c r="BQ5">
        <f t="shared" ref="BQ5:BQ49" si="45">SUM(BE5:BP5)</f>
        <v>1.8255186345446124</v>
      </c>
      <c r="BR5">
        <f t="shared" si="16"/>
        <v>2.1926264006853295</v>
      </c>
    </row>
    <row r="6" spans="1:70">
      <c r="A6" t="s">
        <v>90</v>
      </c>
      <c r="B6">
        <v>6</v>
      </c>
      <c r="C6" s="1">
        <v>51.313000000000002</v>
      </c>
      <c r="D6" s="1">
        <v>0.378</v>
      </c>
      <c r="E6" s="1">
        <v>5.657</v>
      </c>
      <c r="F6" s="1">
        <v>0.439</v>
      </c>
      <c r="G6" s="1">
        <v>3.2839999999999998</v>
      </c>
      <c r="H6" s="1">
        <v>16.260000000000002</v>
      </c>
      <c r="I6" s="1">
        <v>21.413</v>
      </c>
      <c r="J6" s="1">
        <v>0.115</v>
      </c>
      <c r="K6" s="1">
        <v>4.9000000000000002E-2</v>
      </c>
      <c r="L6" s="1">
        <v>0.42099999999999999</v>
      </c>
      <c r="N6">
        <f t="shared" si="17"/>
        <v>99.329000000000008</v>
      </c>
      <c r="P6" s="1">
        <v>21.091000000000001</v>
      </c>
      <c r="Q6" s="1">
        <v>83.951999999999998</v>
      </c>
      <c r="R6" s="1">
        <v>11.106</v>
      </c>
      <c r="S6" s="19">
        <f>SQRT((P5-P6)^2+(Q5-Q6)^2)*1000</f>
        <v>1.4142135623748235</v>
      </c>
      <c r="T6" s="19">
        <f>SUM(S$4:S6)</f>
        <v>3.6502815398709911</v>
      </c>
      <c r="W6" s="4">
        <v>12</v>
      </c>
      <c r="X6" s="4">
        <v>4</v>
      </c>
      <c r="Y6" s="12">
        <v>0</v>
      </c>
      <c r="AA6" s="11">
        <f t="shared" si="18"/>
        <v>1.8751769253102704</v>
      </c>
      <c r="AB6" s="11">
        <f t="shared" si="19"/>
        <v>1.0391413670501308E-2</v>
      </c>
      <c r="AC6" s="11">
        <f t="shared" si="20"/>
        <v>0.24363019652307433</v>
      </c>
      <c r="AD6" s="11">
        <f t="shared" si="21"/>
        <v>1.2683066478803604E-2</v>
      </c>
      <c r="AE6" s="11">
        <f t="shared" si="22"/>
        <v>0</v>
      </c>
      <c r="AF6" s="11">
        <f t="shared" si="23"/>
        <v>0.10035925117221638</v>
      </c>
      <c r="AG6" s="11">
        <f t="shared" si="24"/>
        <v>0.88575344241606202</v>
      </c>
      <c r="AH6" s="11">
        <f t="shared" si="25"/>
        <v>0.83836746361842596</v>
      </c>
      <c r="AI6" s="11">
        <f t="shared" si="26"/>
        <v>3.5593225136271358E-3</v>
      </c>
      <c r="AJ6" s="11">
        <f t="shared" si="27"/>
        <v>1.4403303361328003E-3</v>
      </c>
      <c r="AK6" s="11">
        <f t="shared" si="28"/>
        <v>2.9827234958351833E-2</v>
      </c>
      <c r="AL6" s="11">
        <f t="shared" si="29"/>
        <v>0</v>
      </c>
      <c r="AM6" s="11">
        <f t="shared" si="30"/>
        <v>4.0011886469974653</v>
      </c>
      <c r="AN6" s="11">
        <f t="shared" si="31"/>
        <v>0.89822740156905601</v>
      </c>
      <c r="AO6" s="8">
        <f t="shared" si="2"/>
        <v>0</v>
      </c>
      <c r="AQ6">
        <f t="shared" si="32"/>
        <v>51.313000000000002</v>
      </c>
      <c r="AR6">
        <f>D6</f>
        <v>0.378</v>
      </c>
      <c r="AS6">
        <f>E6</f>
        <v>5.657</v>
      </c>
      <c r="AT6">
        <f t="shared" si="35"/>
        <v>0.439</v>
      </c>
      <c r="AU6">
        <f t="shared" si="3"/>
        <v>0</v>
      </c>
      <c r="AV6">
        <f t="shared" si="4"/>
        <v>3.2839999999999998</v>
      </c>
      <c r="AW6">
        <f>H6</f>
        <v>16.260000000000002</v>
      </c>
      <c r="AX6">
        <f t="shared" si="37"/>
        <v>21.413</v>
      </c>
      <c r="AY6">
        <f>J6</f>
        <v>0.115</v>
      </c>
      <c r="AZ6">
        <f t="shared" si="39"/>
        <v>4.9000000000000002E-2</v>
      </c>
      <c r="BA6">
        <f t="shared" si="40"/>
        <v>0.42099999999999999</v>
      </c>
      <c r="BB6">
        <f t="shared" si="41"/>
        <v>0</v>
      </c>
      <c r="BC6">
        <f t="shared" si="42"/>
        <v>99.329000000000008</v>
      </c>
      <c r="BE6">
        <f t="shared" si="6"/>
        <v>0.85407789613848206</v>
      </c>
      <c r="BF6">
        <f t="shared" si="7"/>
        <v>4.7329276538201487E-3</v>
      </c>
      <c r="BG6">
        <f t="shared" si="8"/>
        <v>0.11096508434680268</v>
      </c>
      <c r="BH6">
        <f t="shared" si="9"/>
        <v>5.7766958352523188E-3</v>
      </c>
      <c r="BI6">
        <f t="shared" si="10"/>
        <v>4.5710149768943824E-2</v>
      </c>
      <c r="BJ6">
        <f t="shared" si="11"/>
        <v>0</v>
      </c>
      <c r="BK6">
        <f t="shared" si="12"/>
        <v>0.40342989847262334</v>
      </c>
      <c r="BL6">
        <f t="shared" si="13"/>
        <v>0.38184723257497677</v>
      </c>
      <c r="BM6">
        <f t="shared" si="14"/>
        <v>1.6211476597676262E-3</v>
      </c>
      <c r="BN6">
        <f t="shared" si="15"/>
        <v>6.5602039286249806E-4</v>
      </c>
      <c r="BO6">
        <f t="shared" si="43"/>
        <v>1.3585268534936889E-2</v>
      </c>
      <c r="BP6">
        <f t="shared" si="44"/>
        <v>0</v>
      </c>
      <c r="BQ6">
        <f t="shared" si="45"/>
        <v>1.8224023213784679</v>
      </c>
      <c r="BR6">
        <f>IFERROR(IF(OR($V6="Total",$V6="total", $V6="TOTAL"),$X6/$BQ6,W6/(BE6*4+BF6*4+BG6*3+BH6*3+BI6*2+BJ6*3+BK6*2+BL6*2+BM6*2+BN6*2+BO6+BP6)),"NA")</f>
        <v>2.1955572598102049</v>
      </c>
    </row>
    <row r="7" spans="1:70">
      <c r="A7" t="s">
        <v>91</v>
      </c>
      <c r="B7">
        <v>7</v>
      </c>
      <c r="C7" s="1">
        <v>51.426000000000002</v>
      </c>
      <c r="D7" s="1">
        <v>0.375</v>
      </c>
      <c r="E7" s="1">
        <v>5.6340000000000003</v>
      </c>
      <c r="F7" s="1">
        <v>0.40400000000000003</v>
      </c>
      <c r="G7" s="1">
        <v>3.3290000000000002</v>
      </c>
      <c r="H7" s="1">
        <v>16.283999999999999</v>
      </c>
      <c r="I7" s="1">
        <v>21.399000000000001</v>
      </c>
      <c r="J7" s="1">
        <v>0.11799999999999999</v>
      </c>
      <c r="K7" s="1">
        <v>5.6000000000000001E-2</v>
      </c>
      <c r="L7" s="1">
        <v>0.40300000000000002</v>
      </c>
      <c r="N7">
        <f t="shared" si="17"/>
        <v>99.427999999999997</v>
      </c>
      <c r="P7" s="1">
        <v>21.09</v>
      </c>
      <c r="Q7" s="1">
        <v>83.95</v>
      </c>
      <c r="R7" s="1">
        <v>11.106</v>
      </c>
      <c r="S7" s="19">
        <f>SQRT((P6-P7)^2+(Q6-Q7)^2)*1000</f>
        <v>2.2360679774961674</v>
      </c>
      <c r="T7" s="19">
        <f>SUM(S$4:S7)</f>
        <v>5.8863495173671581</v>
      </c>
      <c r="W7" s="4">
        <v>12</v>
      </c>
      <c r="X7" s="4">
        <v>4</v>
      </c>
      <c r="Y7" s="12">
        <v>0</v>
      </c>
      <c r="AA7" s="11">
        <f t="shared" si="18"/>
        <v>1.8771517813325762</v>
      </c>
      <c r="AB7" s="11">
        <f t="shared" si="19"/>
        <v>1.0297123044101764E-2</v>
      </c>
      <c r="AC7" s="11">
        <f t="shared" si="20"/>
        <v>0.2423614710925939</v>
      </c>
      <c r="AD7" s="11">
        <f t="shared" si="21"/>
        <v>1.1658506366024203E-2</v>
      </c>
      <c r="AE7" s="11">
        <f t="shared" si="22"/>
        <v>0</v>
      </c>
      <c r="AF7" s="11">
        <f t="shared" si="23"/>
        <v>0.10161781662769076</v>
      </c>
      <c r="AG7" s="11">
        <f t="shared" si="24"/>
        <v>0.88604382204034793</v>
      </c>
      <c r="AH7" s="11">
        <f t="shared" si="25"/>
        <v>0.83685878120511592</v>
      </c>
      <c r="AI7" s="11">
        <f t="shared" si="26"/>
        <v>3.6479872273017166E-3</v>
      </c>
      <c r="AJ7" s="11">
        <f t="shared" si="27"/>
        <v>1.6442045864751963E-3</v>
      </c>
      <c r="AK7" s="11">
        <f t="shared" si="28"/>
        <v>2.8519226743571394E-2</v>
      </c>
      <c r="AL7" s="11">
        <f t="shared" si="29"/>
        <v>0</v>
      </c>
      <c r="AM7" s="11">
        <f>IFERROR(SUM(AA7:AL7),"NA")</f>
        <v>3.9998007202657995</v>
      </c>
      <c r="AN7" s="11">
        <f t="shared" si="31"/>
        <v>0.89711272297187461</v>
      </c>
      <c r="AO7" s="8">
        <f>IFERROR(AE7/(AE7+AF7),"NA")</f>
        <v>0</v>
      </c>
      <c r="AQ7">
        <f t="shared" si="32"/>
        <v>51.426000000000002</v>
      </c>
      <c r="AR7">
        <f t="shared" si="33"/>
        <v>0.375</v>
      </c>
      <c r="AS7">
        <f t="shared" si="34"/>
        <v>5.6340000000000003</v>
      </c>
      <c r="AT7">
        <f t="shared" si="35"/>
        <v>0.40400000000000003</v>
      </c>
      <c r="AU7">
        <f t="shared" si="3"/>
        <v>0</v>
      </c>
      <c r="AV7">
        <f t="shared" si="4"/>
        <v>3.3290000000000002</v>
      </c>
      <c r="AW7">
        <f t="shared" si="36"/>
        <v>16.283999999999999</v>
      </c>
      <c r="AX7">
        <f t="shared" si="37"/>
        <v>21.399000000000001</v>
      </c>
      <c r="AY7">
        <f t="shared" si="38"/>
        <v>0.11799999999999999</v>
      </c>
      <c r="AZ7">
        <f t="shared" si="39"/>
        <v>5.6000000000000001E-2</v>
      </c>
      <c r="BA7">
        <f t="shared" si="40"/>
        <v>0.40300000000000002</v>
      </c>
      <c r="BB7">
        <f t="shared" si="41"/>
        <v>0</v>
      </c>
      <c r="BC7">
        <f t="shared" si="42"/>
        <v>99.427999999999997</v>
      </c>
      <c r="BE7">
        <f t="shared" si="6"/>
        <v>0.85595872170439424</v>
      </c>
      <c r="BF7">
        <f t="shared" si="7"/>
        <v>4.6953647359326877E-3</v>
      </c>
      <c r="BG7">
        <f t="shared" si="8"/>
        <v>0.11051392703020793</v>
      </c>
      <c r="BH7">
        <f t="shared" si="9"/>
        <v>5.316139219685506E-3</v>
      </c>
      <c r="BI7">
        <f t="shared" si="10"/>
        <v>4.633650687600914E-2</v>
      </c>
      <c r="BJ7">
        <f t="shared" si="11"/>
        <v>0</v>
      </c>
      <c r="BK7">
        <f t="shared" si="12"/>
        <v>0.40402536695745372</v>
      </c>
      <c r="BL7">
        <f t="shared" si="13"/>
        <v>0.3815975776337705</v>
      </c>
      <c r="BM7">
        <f t="shared" si="14"/>
        <v>1.6634384682833033E-3</v>
      </c>
      <c r="BN7">
        <f t="shared" si="15"/>
        <v>7.4973759184285499E-4</v>
      </c>
      <c r="BO7">
        <f t="shared" si="43"/>
        <v>1.3004425699713934E-2</v>
      </c>
      <c r="BP7">
        <f t="shared" si="44"/>
        <v>0</v>
      </c>
      <c r="BQ7">
        <f t="shared" si="45"/>
        <v>1.8238612059172936</v>
      </c>
      <c r="BR7">
        <f t="shared" si="16"/>
        <v>2.1930400774406169</v>
      </c>
    </row>
    <row r="8" spans="1:70">
      <c r="A8" t="s">
        <v>92</v>
      </c>
      <c r="B8">
        <v>8</v>
      </c>
      <c r="C8" s="1">
        <v>51.296999999999997</v>
      </c>
      <c r="D8" s="1">
        <v>0.38</v>
      </c>
      <c r="E8" s="1">
        <v>5.6130000000000004</v>
      </c>
      <c r="F8" s="1">
        <v>0.39500000000000002</v>
      </c>
      <c r="G8" s="1">
        <v>3.3450000000000002</v>
      </c>
      <c r="H8" s="1">
        <v>16.334</v>
      </c>
      <c r="I8" s="1">
        <v>21.439</v>
      </c>
      <c r="J8" s="1">
        <v>0.11700000000000001</v>
      </c>
      <c r="K8" s="1">
        <v>5.8999999999999997E-2</v>
      </c>
      <c r="L8" s="1">
        <v>0.41499999999999998</v>
      </c>
      <c r="N8">
        <f t="shared" si="17"/>
        <v>99.394000000000005</v>
      </c>
      <c r="P8" s="1">
        <v>21.09</v>
      </c>
      <c r="Q8" s="1">
        <v>83.948999999999998</v>
      </c>
      <c r="R8" s="1">
        <v>11.106</v>
      </c>
      <c r="S8" s="19">
        <f t="shared" ref="S8:S69" si="46">SQRT((P7-P8)^2+(Q7-Q8)^2)*1000</f>
        <v>1.0000000000047748</v>
      </c>
      <c r="T8" s="19">
        <f>SUM(S$4:S8)</f>
        <v>6.8863495173719329</v>
      </c>
      <c r="W8" s="4">
        <v>12</v>
      </c>
      <c r="X8" s="4">
        <v>4</v>
      </c>
      <c r="Y8" s="12">
        <v>0</v>
      </c>
      <c r="AA8" s="11">
        <f t="shared" si="18"/>
        <v>1.8742024302963862</v>
      </c>
      <c r="AB8" s="11">
        <f t="shared" si="19"/>
        <v>1.0444222527770037E-2</v>
      </c>
      <c r="AC8" s="11">
        <f t="shared" si="20"/>
        <v>0.24168498200787591</v>
      </c>
      <c r="AD8" s="11">
        <f t="shared" si="21"/>
        <v>1.1409497826350702E-2</v>
      </c>
      <c r="AE8" s="11">
        <f t="shared" si="22"/>
        <v>0</v>
      </c>
      <c r="AF8" s="11">
        <f t="shared" si="23"/>
        <v>0.1022021593045033</v>
      </c>
      <c r="AG8" s="11">
        <f t="shared" si="24"/>
        <v>0.88959952960370714</v>
      </c>
      <c r="AH8" s="11">
        <f t="shared" si="25"/>
        <v>0.83921088520891063</v>
      </c>
      <c r="AI8" s="11">
        <f t="shared" si="26"/>
        <v>3.6204707968292118E-3</v>
      </c>
      <c r="AJ8" s="11">
        <f t="shared" si="27"/>
        <v>1.7339146867594232E-3</v>
      </c>
      <c r="AK8" s="11">
        <f t="shared" si="28"/>
        <v>2.9396029999275292E-2</v>
      </c>
      <c r="AL8" s="11">
        <f t="shared" si="29"/>
        <v>0</v>
      </c>
      <c r="AM8" s="11">
        <f t="shared" si="30"/>
        <v>4.0035041222583683</v>
      </c>
      <c r="AN8" s="11">
        <f t="shared" si="31"/>
        <v>0.89695302957488521</v>
      </c>
      <c r="AO8" s="8">
        <f t="shared" si="2"/>
        <v>0</v>
      </c>
      <c r="AQ8">
        <f t="shared" si="32"/>
        <v>51.296999999999997</v>
      </c>
      <c r="AR8">
        <f t="shared" si="33"/>
        <v>0.38</v>
      </c>
      <c r="AS8">
        <f t="shared" si="34"/>
        <v>5.6130000000000004</v>
      </c>
      <c r="AT8">
        <f t="shared" si="35"/>
        <v>0.39500000000000002</v>
      </c>
      <c r="AU8">
        <f t="shared" si="3"/>
        <v>0</v>
      </c>
      <c r="AV8">
        <f t="shared" si="4"/>
        <v>3.3450000000000002</v>
      </c>
      <c r="AW8">
        <f t="shared" si="36"/>
        <v>16.334</v>
      </c>
      <c r="AX8">
        <f t="shared" si="37"/>
        <v>21.439</v>
      </c>
      <c r="AY8">
        <f t="shared" si="38"/>
        <v>0.11700000000000001</v>
      </c>
      <c r="AZ8">
        <f t="shared" si="39"/>
        <v>5.8999999999999997E-2</v>
      </c>
      <c r="BA8">
        <f t="shared" si="40"/>
        <v>0.41499999999999998</v>
      </c>
      <c r="BB8">
        <f t="shared" si="41"/>
        <v>0</v>
      </c>
      <c r="BC8">
        <f t="shared" si="42"/>
        <v>99.394000000000005</v>
      </c>
      <c r="BE8">
        <f t="shared" si="6"/>
        <v>0.85381158455392803</v>
      </c>
      <c r="BF8">
        <f t="shared" si="7"/>
        <v>4.7579695990784569E-3</v>
      </c>
      <c r="BG8">
        <f t="shared" si="8"/>
        <v>0.11010200078462143</v>
      </c>
      <c r="BH8">
        <f t="shared" si="9"/>
        <v>5.1977103756826104E-3</v>
      </c>
      <c r="BI8">
        <f t="shared" si="10"/>
        <v>4.6559211625187912E-2</v>
      </c>
      <c r="BJ8">
        <f t="shared" si="11"/>
        <v>0</v>
      </c>
      <c r="BK8">
        <f t="shared" si="12"/>
        <v>0.40526592630085051</v>
      </c>
      <c r="BL8">
        <f t="shared" si="13"/>
        <v>0.3823108774657884</v>
      </c>
      <c r="BM8">
        <f t="shared" si="14"/>
        <v>1.6493415321114111E-3</v>
      </c>
      <c r="BN8">
        <f t="shared" si="15"/>
        <v>7.8990210569157928E-4</v>
      </c>
      <c r="BO8">
        <f t="shared" si="43"/>
        <v>1.3391654256529236E-2</v>
      </c>
      <c r="BP8">
        <f t="shared" si="44"/>
        <v>0</v>
      </c>
      <c r="BQ8">
        <f t="shared" si="45"/>
        <v>1.8238361785994697</v>
      </c>
      <c r="BR8">
        <f t="shared" si="16"/>
        <v>2.1951007273760044</v>
      </c>
    </row>
    <row r="9" spans="1:70">
      <c r="A9" t="s">
        <v>93</v>
      </c>
      <c r="B9">
        <v>9</v>
      </c>
      <c r="C9" s="1">
        <v>51.247</v>
      </c>
      <c r="D9" s="1">
        <v>0.377</v>
      </c>
      <c r="E9" s="1">
        <v>5.58</v>
      </c>
      <c r="F9" s="1">
        <v>0.38500000000000001</v>
      </c>
      <c r="G9" s="1">
        <v>3.3029999999999999</v>
      </c>
      <c r="H9" s="1">
        <v>16.356000000000002</v>
      </c>
      <c r="I9" s="1">
        <v>21.425000000000001</v>
      </c>
      <c r="J9" s="1">
        <v>0.114</v>
      </c>
      <c r="K9" s="1">
        <v>5.0999999999999997E-2</v>
      </c>
      <c r="L9" s="1">
        <v>0.41799999999999998</v>
      </c>
      <c r="N9">
        <f t="shared" si="17"/>
        <v>99.256</v>
      </c>
      <c r="P9" s="1">
        <v>21.088000000000001</v>
      </c>
      <c r="Q9" s="1">
        <v>83.947000000000003</v>
      </c>
      <c r="R9" s="1">
        <v>11.106</v>
      </c>
      <c r="S9" s="19">
        <f t="shared" si="46"/>
        <v>2.8284271247421104</v>
      </c>
      <c r="T9" s="19">
        <f>SUM(S$4:S9)</f>
        <v>9.7147766421140425</v>
      </c>
      <c r="W9" s="4">
        <v>12</v>
      </c>
      <c r="X9" s="4">
        <v>4</v>
      </c>
      <c r="Y9" s="12">
        <v>0</v>
      </c>
      <c r="AA9" s="11">
        <f t="shared" si="18"/>
        <v>1.8746370402940993</v>
      </c>
      <c r="AB9" s="11">
        <f t="shared" si="19"/>
        <v>1.0374282914619934E-2</v>
      </c>
      <c r="AC9" s="11">
        <f t="shared" si="20"/>
        <v>0.24055425252662763</v>
      </c>
      <c r="AD9" s="11">
        <f t="shared" si="21"/>
        <v>1.1134081120258285E-2</v>
      </c>
      <c r="AE9" s="11">
        <f t="shared" si="22"/>
        <v>0</v>
      </c>
      <c r="AF9" s="11">
        <f t="shared" si="23"/>
        <v>0.10104079170477216</v>
      </c>
      <c r="AG9" s="11">
        <f t="shared" si="24"/>
        <v>0.89187360781013425</v>
      </c>
      <c r="AH9" s="11">
        <f t="shared" si="25"/>
        <v>0.83967579085273369</v>
      </c>
      <c r="AI9" s="11">
        <f t="shared" si="26"/>
        <v>3.5318988364198205E-3</v>
      </c>
      <c r="AJ9" s="11">
        <f t="shared" si="27"/>
        <v>1.5006178460718982E-3</v>
      </c>
      <c r="AK9" s="11">
        <f t="shared" si="28"/>
        <v>2.9644292124202706E-2</v>
      </c>
      <c r="AL9" s="11">
        <f t="shared" si="29"/>
        <v>0</v>
      </c>
      <c r="AM9" s="11">
        <f t="shared" si="30"/>
        <v>4.003966656029939</v>
      </c>
      <c r="AN9" s="11">
        <f t="shared" si="31"/>
        <v>0.89823816458484618</v>
      </c>
      <c r="AO9" s="8">
        <f t="shared" si="2"/>
        <v>0</v>
      </c>
      <c r="AP9" s="13"/>
      <c r="AQ9">
        <f t="shared" si="32"/>
        <v>51.247</v>
      </c>
      <c r="AR9">
        <f t="shared" si="33"/>
        <v>0.377</v>
      </c>
      <c r="AS9">
        <f t="shared" si="34"/>
        <v>5.58</v>
      </c>
      <c r="AT9">
        <f t="shared" si="35"/>
        <v>0.38500000000000001</v>
      </c>
      <c r="AU9">
        <f t="shared" si="3"/>
        <v>0</v>
      </c>
      <c r="AV9">
        <f t="shared" si="4"/>
        <v>3.3029999999999999</v>
      </c>
      <c r="AW9">
        <f t="shared" si="36"/>
        <v>16.356000000000002</v>
      </c>
      <c r="AX9">
        <f t="shared" si="37"/>
        <v>21.425000000000001</v>
      </c>
      <c r="AY9">
        <f t="shared" si="38"/>
        <v>0.114</v>
      </c>
      <c r="AZ9">
        <f t="shared" si="39"/>
        <v>5.0999999999999997E-2</v>
      </c>
      <c r="BA9">
        <f t="shared" si="40"/>
        <v>0.41799999999999998</v>
      </c>
      <c r="BB9">
        <f t="shared" si="41"/>
        <v>0</v>
      </c>
      <c r="BC9">
        <f t="shared" si="42"/>
        <v>99.256</v>
      </c>
      <c r="BE9">
        <f t="shared" si="6"/>
        <v>0.85297936085219705</v>
      </c>
      <c r="BF9">
        <f t="shared" si="7"/>
        <v>4.720406681190995E-3</v>
      </c>
      <c r="BG9">
        <f t="shared" si="8"/>
        <v>0.10945468811298549</v>
      </c>
      <c r="BH9">
        <f t="shared" si="9"/>
        <v>5.0661227712349493E-3</v>
      </c>
      <c r="BI9">
        <f t="shared" si="10"/>
        <v>4.5974611658593623E-2</v>
      </c>
      <c r="BJ9">
        <f t="shared" si="11"/>
        <v>0</v>
      </c>
      <c r="BK9">
        <f t="shared" si="12"/>
        <v>0.4058117724119451</v>
      </c>
      <c r="BL9">
        <f t="shared" si="13"/>
        <v>0.38206122252458213</v>
      </c>
      <c r="BM9">
        <f t="shared" si="14"/>
        <v>1.6070507235957337E-3</v>
      </c>
      <c r="BN9">
        <f t="shared" si="15"/>
        <v>6.8279673542831433E-4</v>
      </c>
      <c r="BO9">
        <f t="shared" si="43"/>
        <v>1.3488461395733063E-2</v>
      </c>
      <c r="BP9">
        <f t="shared" si="44"/>
        <v>0</v>
      </c>
      <c r="BQ9">
        <f t="shared" si="45"/>
        <v>1.8218464938674865</v>
      </c>
      <c r="BR9">
        <f t="shared" si="16"/>
        <v>2.1977519343740997</v>
      </c>
    </row>
    <row r="10" spans="1:70">
      <c r="A10" t="s">
        <v>94</v>
      </c>
      <c r="B10">
        <v>10</v>
      </c>
      <c r="C10" s="1">
        <v>51.131999999999998</v>
      </c>
      <c r="D10" s="1">
        <v>0.375</v>
      </c>
      <c r="E10" s="1">
        <v>5.6159999999999997</v>
      </c>
      <c r="F10" s="1">
        <v>0.38500000000000001</v>
      </c>
      <c r="G10" s="1">
        <v>3.3260000000000001</v>
      </c>
      <c r="H10" s="1">
        <v>16.335000000000001</v>
      </c>
      <c r="I10" s="1">
        <v>21.366</v>
      </c>
      <c r="J10" s="1">
        <v>0.114</v>
      </c>
      <c r="K10" s="1">
        <v>4.9000000000000002E-2</v>
      </c>
      <c r="L10" s="1">
        <v>0.42499999999999999</v>
      </c>
      <c r="N10">
        <f t="shared" si="17"/>
        <v>99.123000000000005</v>
      </c>
      <c r="P10" s="1">
        <v>21.087</v>
      </c>
      <c r="Q10" s="1">
        <v>83.944999999999993</v>
      </c>
      <c r="R10" s="1">
        <v>11.106</v>
      </c>
      <c r="S10" s="19">
        <f t="shared" si="46"/>
        <v>2.2360679775088776</v>
      </c>
      <c r="T10" s="19">
        <f>SUM(S$4:S10)</f>
        <v>11.95084461962292</v>
      </c>
      <c r="W10" s="4">
        <v>12</v>
      </c>
      <c r="X10" s="4">
        <v>4</v>
      </c>
      <c r="Y10" s="12">
        <v>0</v>
      </c>
      <c r="AA10" s="11">
        <f t="shared" si="18"/>
        <v>1.8731651342124687</v>
      </c>
      <c r="AB10" s="11">
        <f t="shared" si="19"/>
        <v>1.0334335180060461E-2</v>
      </c>
      <c r="AC10" s="11">
        <f t="shared" si="20"/>
        <v>0.24246021016157032</v>
      </c>
      <c r="AD10" s="11">
        <f t="shared" si="21"/>
        <v>1.1150360776153619E-2</v>
      </c>
      <c r="AE10" s="11">
        <f t="shared" si="22"/>
        <v>0</v>
      </c>
      <c r="AF10" s="11">
        <f t="shared" si="23"/>
        <v>0.10189314094872585</v>
      </c>
      <c r="AG10" s="11">
        <f t="shared" si="24"/>
        <v>0.89203087771199363</v>
      </c>
      <c r="AH10" s="11">
        <f t="shared" si="25"/>
        <v>0.83858784609569315</v>
      </c>
      <c r="AI10" s="11">
        <f t="shared" si="26"/>
        <v>3.5370629893564675E-3</v>
      </c>
      <c r="AJ10" s="11">
        <f t="shared" si="27"/>
        <v>1.4438781662505524E-3</v>
      </c>
      <c r="AK10" s="11">
        <f t="shared" si="28"/>
        <v>3.0184797792672555E-2</v>
      </c>
      <c r="AL10" s="11">
        <f t="shared" si="29"/>
        <v>0</v>
      </c>
      <c r="AM10" s="11">
        <f t="shared" si="30"/>
        <v>4.0047876440349448</v>
      </c>
      <c r="AN10" s="11">
        <f t="shared" si="31"/>
        <v>0.89748397358781662</v>
      </c>
      <c r="AO10" s="8">
        <f t="shared" si="2"/>
        <v>0</v>
      </c>
      <c r="AQ10">
        <f t="shared" si="32"/>
        <v>51.131999999999998</v>
      </c>
      <c r="AR10">
        <f>D10</f>
        <v>0.375</v>
      </c>
      <c r="AS10">
        <f t="shared" si="34"/>
        <v>5.6159999999999997</v>
      </c>
      <c r="AT10">
        <f t="shared" si="35"/>
        <v>0.38500000000000001</v>
      </c>
      <c r="AU10">
        <f t="shared" si="3"/>
        <v>0</v>
      </c>
      <c r="AV10">
        <f t="shared" si="4"/>
        <v>3.3260000000000001</v>
      </c>
      <c r="AW10">
        <f t="shared" si="36"/>
        <v>16.335000000000001</v>
      </c>
      <c r="AX10">
        <f t="shared" si="37"/>
        <v>21.366</v>
      </c>
      <c r="AY10">
        <f t="shared" si="38"/>
        <v>0.114</v>
      </c>
      <c r="AZ10">
        <f t="shared" si="39"/>
        <v>4.9000000000000002E-2</v>
      </c>
      <c r="BA10">
        <f t="shared" si="40"/>
        <v>0.42499999999999999</v>
      </c>
      <c r="BB10">
        <f t="shared" si="41"/>
        <v>0</v>
      </c>
      <c r="BC10">
        <f t="shared" si="42"/>
        <v>99.123000000000005</v>
      </c>
      <c r="BE10">
        <f t="shared" si="6"/>
        <v>0.85106524633821568</v>
      </c>
      <c r="BF10">
        <f t="shared" si="7"/>
        <v>4.6953647359326877E-3</v>
      </c>
      <c r="BG10">
        <f t="shared" si="8"/>
        <v>0.11016084739113378</v>
      </c>
      <c r="BH10">
        <f t="shared" si="9"/>
        <v>5.0661227712349493E-3</v>
      </c>
      <c r="BI10">
        <f t="shared" si="10"/>
        <v>4.6294749735538113E-2</v>
      </c>
      <c r="BJ10">
        <f t="shared" si="11"/>
        <v>0</v>
      </c>
      <c r="BK10">
        <f t="shared" si="12"/>
        <v>0.40529073748771849</v>
      </c>
      <c r="BL10">
        <f t="shared" si="13"/>
        <v>0.38100910527235571</v>
      </c>
      <c r="BM10">
        <f t="shared" si="14"/>
        <v>1.6070507235957337E-3</v>
      </c>
      <c r="BN10">
        <f t="shared" si="15"/>
        <v>6.5602039286249806E-4</v>
      </c>
      <c r="BO10">
        <f t="shared" si="43"/>
        <v>1.371434472054199E-2</v>
      </c>
      <c r="BP10">
        <f t="shared" si="44"/>
        <v>0</v>
      </c>
      <c r="BQ10">
        <f t="shared" si="45"/>
        <v>1.8195595895691294</v>
      </c>
      <c r="BR10">
        <f t="shared" si="16"/>
        <v>2.2009653693085567</v>
      </c>
    </row>
    <row r="11" spans="1:70">
      <c r="A11" t="s">
        <v>95</v>
      </c>
      <c r="B11">
        <v>11</v>
      </c>
      <c r="C11" s="1">
        <v>50.985999999999997</v>
      </c>
      <c r="D11" s="1">
        <v>0.39</v>
      </c>
      <c r="E11" s="1">
        <v>5.6379999999999999</v>
      </c>
      <c r="F11" s="1">
        <v>0.40100000000000002</v>
      </c>
      <c r="G11" s="1">
        <v>3.3450000000000002</v>
      </c>
      <c r="H11" s="1">
        <v>16.29</v>
      </c>
      <c r="I11" s="1">
        <v>21.356999999999999</v>
      </c>
      <c r="J11" s="1">
        <v>0.11799999999999999</v>
      </c>
      <c r="K11" s="1">
        <v>4.8000000000000001E-2</v>
      </c>
      <c r="L11" s="1">
        <v>0.41199999999999998</v>
      </c>
      <c r="N11">
        <f t="shared" si="17"/>
        <v>98.984999999999999</v>
      </c>
      <c r="P11" s="1">
        <v>21.087</v>
      </c>
      <c r="Q11" s="1">
        <v>83.942999999999998</v>
      </c>
      <c r="R11" s="1">
        <v>11.106</v>
      </c>
      <c r="S11" s="19">
        <f t="shared" si="46"/>
        <v>1.9999999999953388</v>
      </c>
      <c r="T11" s="19">
        <f>SUM(S$4:S11)</f>
        <v>13.950844619618259</v>
      </c>
      <c r="W11" s="4">
        <v>12</v>
      </c>
      <c r="X11" s="4">
        <v>4</v>
      </c>
      <c r="Y11" s="12">
        <v>0</v>
      </c>
      <c r="AA11" s="11">
        <f t="shared" si="18"/>
        <v>1.8710429212177431</v>
      </c>
      <c r="AB11" s="11">
        <f t="shared" si="19"/>
        <v>1.0766273440454312E-2</v>
      </c>
      <c r="AC11" s="11">
        <f t="shared" si="20"/>
        <v>0.24383046841538844</v>
      </c>
      <c r="AD11" s="11">
        <f t="shared" si="21"/>
        <v>1.163381319056837E-2</v>
      </c>
      <c r="AE11" s="11">
        <f t="shared" si="22"/>
        <v>0</v>
      </c>
      <c r="AF11" s="11">
        <f t="shared" si="23"/>
        <v>0.102652221048788</v>
      </c>
      <c r="AG11" s="11">
        <f t="shared" si="24"/>
        <v>0.89111008048989671</v>
      </c>
      <c r="AH11" s="11">
        <f t="shared" si="25"/>
        <v>0.83968251659918824</v>
      </c>
      <c r="AI11" s="11">
        <f t="shared" si="26"/>
        <v>3.6674945169152835E-3</v>
      </c>
      <c r="AJ11" s="11">
        <f t="shared" si="27"/>
        <v>1.4168544217139231E-3</v>
      </c>
      <c r="AK11" s="11">
        <f t="shared" si="28"/>
        <v>2.9312042396336904E-2</v>
      </c>
      <c r="AL11" s="11">
        <f t="shared" si="29"/>
        <v>0</v>
      </c>
      <c r="AM11" s="11">
        <f t="shared" si="30"/>
        <v>4.0051146857369941</v>
      </c>
      <c r="AN11" s="11">
        <f t="shared" si="31"/>
        <v>0.89670344619649267</v>
      </c>
      <c r="AO11" s="8">
        <f t="shared" si="2"/>
        <v>0</v>
      </c>
      <c r="AQ11">
        <f t="shared" si="32"/>
        <v>50.985999999999997</v>
      </c>
      <c r="AR11">
        <f>D11</f>
        <v>0.39</v>
      </c>
      <c r="AS11">
        <f t="shared" si="34"/>
        <v>5.6379999999999999</v>
      </c>
      <c r="AT11">
        <f t="shared" si="35"/>
        <v>0.40100000000000002</v>
      </c>
      <c r="AU11">
        <f t="shared" si="3"/>
        <v>0</v>
      </c>
      <c r="AV11">
        <f t="shared" si="4"/>
        <v>3.3450000000000002</v>
      </c>
      <c r="AW11">
        <f t="shared" si="36"/>
        <v>16.29</v>
      </c>
      <c r="AX11">
        <f t="shared" si="37"/>
        <v>21.356999999999999</v>
      </c>
      <c r="AY11">
        <f t="shared" si="38"/>
        <v>0.11799999999999999</v>
      </c>
      <c r="AZ11">
        <f t="shared" si="39"/>
        <v>4.8000000000000001E-2</v>
      </c>
      <c r="BA11">
        <f t="shared" si="40"/>
        <v>0.41199999999999998</v>
      </c>
      <c r="BB11">
        <f t="shared" si="41"/>
        <v>0</v>
      </c>
      <c r="BC11">
        <f t="shared" si="42"/>
        <v>98.984999999999999</v>
      </c>
      <c r="BE11">
        <f t="shared" si="6"/>
        <v>0.84863515312916105</v>
      </c>
      <c r="BF11">
        <f t="shared" si="7"/>
        <v>4.8831793253699953E-3</v>
      </c>
      <c r="BG11">
        <f t="shared" si="8"/>
        <v>0.1105923891722244</v>
      </c>
      <c r="BH11">
        <f t="shared" si="9"/>
        <v>5.2766629383512072E-3</v>
      </c>
      <c r="BI11">
        <f t="shared" si="10"/>
        <v>4.6559211625187912E-2</v>
      </c>
      <c r="BJ11">
        <f t="shared" si="11"/>
        <v>0</v>
      </c>
      <c r="BK11">
        <f t="shared" si="12"/>
        <v>0.40417423407866138</v>
      </c>
      <c r="BL11">
        <f t="shared" si="13"/>
        <v>0.3808486128101517</v>
      </c>
      <c r="BM11">
        <f t="shared" si="14"/>
        <v>1.6634384682833033E-3</v>
      </c>
      <c r="BN11">
        <f t="shared" si="15"/>
        <v>6.4263222157958993E-4</v>
      </c>
      <c r="BO11">
        <f t="shared" si="43"/>
        <v>1.3294847117325412E-2</v>
      </c>
      <c r="BP11">
        <f t="shared" si="44"/>
        <v>0</v>
      </c>
      <c r="BQ11">
        <f t="shared" si="45"/>
        <v>1.8165703608862955</v>
      </c>
      <c r="BR11">
        <f t="shared" si="16"/>
        <v>2.2047671656290357</v>
      </c>
    </row>
    <row r="12" spans="1:70">
      <c r="A12" t="s">
        <v>96</v>
      </c>
      <c r="B12">
        <v>12</v>
      </c>
      <c r="C12" s="1">
        <v>51.165999999999997</v>
      </c>
      <c r="D12" s="1">
        <v>0.39900000000000002</v>
      </c>
      <c r="E12" s="1">
        <v>5.7039999999999997</v>
      </c>
      <c r="F12" s="1">
        <v>0.41799999999999998</v>
      </c>
      <c r="G12" s="1">
        <v>3.3439999999999999</v>
      </c>
      <c r="H12" s="1">
        <v>16.260999999999999</v>
      </c>
      <c r="I12" s="1">
        <v>21.401</v>
      </c>
      <c r="J12" s="1">
        <v>0.11</v>
      </c>
      <c r="K12" s="1">
        <v>5.6000000000000001E-2</v>
      </c>
      <c r="L12" s="1">
        <v>0.41799999999999998</v>
      </c>
      <c r="N12">
        <f t="shared" si="17"/>
        <v>99.277000000000001</v>
      </c>
      <c r="P12" s="1">
        <v>21.085999999999999</v>
      </c>
      <c r="Q12" s="1">
        <v>83.941000000000003</v>
      </c>
      <c r="R12" s="1">
        <v>11.106</v>
      </c>
      <c r="S12" s="19">
        <f t="shared" si="46"/>
        <v>2.2360679774961674</v>
      </c>
      <c r="T12" s="19">
        <f>SUM(S$4:S12)</f>
        <v>16.186912597114425</v>
      </c>
      <c r="W12" s="4">
        <v>12</v>
      </c>
      <c r="X12" s="4">
        <v>4</v>
      </c>
      <c r="Y12" s="12">
        <v>0</v>
      </c>
      <c r="AA12" s="11">
        <f t="shared" si="18"/>
        <v>1.8717079231446305</v>
      </c>
      <c r="AB12" s="11">
        <f t="shared" si="19"/>
        <v>1.0979877583941207E-2</v>
      </c>
      <c r="AC12" s="11">
        <f t="shared" si="20"/>
        <v>0.24590435599547381</v>
      </c>
      <c r="AD12" s="11">
        <f t="shared" si="21"/>
        <v>1.208864986018445E-2</v>
      </c>
      <c r="AE12" s="11">
        <f t="shared" si="22"/>
        <v>0</v>
      </c>
      <c r="AF12" s="11">
        <f t="shared" si="23"/>
        <v>0.10229685943151466</v>
      </c>
      <c r="AG12" s="11">
        <f t="shared" si="24"/>
        <v>0.8867094272000382</v>
      </c>
      <c r="AH12" s="11">
        <f t="shared" si="25"/>
        <v>0.83875038726016626</v>
      </c>
      <c r="AI12" s="11">
        <f t="shared" si="26"/>
        <v>3.4080342821339936E-3</v>
      </c>
      <c r="AJ12" s="11">
        <f t="shared" si="27"/>
        <v>1.6477670843758226E-3</v>
      </c>
      <c r="AK12" s="11">
        <f t="shared" si="28"/>
        <v>2.9644829002280368E-2</v>
      </c>
      <c r="AL12" s="11">
        <f t="shared" si="29"/>
        <v>0</v>
      </c>
      <c r="AM12" s="11">
        <f t="shared" si="30"/>
        <v>4.0031381108447395</v>
      </c>
      <c r="AN12" s="11">
        <f t="shared" si="31"/>
        <v>0.89656601700690242</v>
      </c>
      <c r="AO12" s="8">
        <f t="shared" si="2"/>
        <v>0</v>
      </c>
      <c r="AQ12">
        <f t="shared" si="32"/>
        <v>51.165999999999997</v>
      </c>
      <c r="AR12">
        <f>D12</f>
        <v>0.39900000000000002</v>
      </c>
      <c r="AS12">
        <f t="shared" si="34"/>
        <v>5.7039999999999997</v>
      </c>
      <c r="AT12">
        <f t="shared" si="35"/>
        <v>0.41799999999999998</v>
      </c>
      <c r="AU12">
        <f t="shared" si="3"/>
        <v>0</v>
      </c>
      <c r="AV12">
        <f t="shared" si="4"/>
        <v>3.3439999999999999</v>
      </c>
      <c r="AW12">
        <f t="shared" si="36"/>
        <v>16.260999999999999</v>
      </c>
      <c r="AX12">
        <f t="shared" si="37"/>
        <v>21.401</v>
      </c>
      <c r="AY12">
        <f t="shared" si="38"/>
        <v>0.11</v>
      </c>
      <c r="AZ12">
        <f t="shared" si="39"/>
        <v>5.6000000000000001E-2</v>
      </c>
      <c r="BA12">
        <f t="shared" si="40"/>
        <v>0.41799999999999998</v>
      </c>
      <c r="BB12">
        <f t="shared" si="41"/>
        <v>0</v>
      </c>
      <c r="BC12">
        <f t="shared" si="42"/>
        <v>99.277000000000001</v>
      </c>
      <c r="BE12">
        <f t="shared" si="6"/>
        <v>0.85163115845539283</v>
      </c>
      <c r="BF12">
        <f t="shared" si="7"/>
        <v>4.9958680790323793E-3</v>
      </c>
      <c r="BG12">
        <f t="shared" si="8"/>
        <v>0.11188701451549628</v>
      </c>
      <c r="BH12">
        <f t="shared" si="9"/>
        <v>5.5003618659122304E-3</v>
      </c>
      <c r="BI12">
        <f t="shared" si="10"/>
        <v>4.6545292578364234E-2</v>
      </c>
      <c r="BJ12">
        <f t="shared" si="11"/>
        <v>0</v>
      </c>
      <c r="BK12">
        <f t="shared" si="12"/>
        <v>0.40345470965949126</v>
      </c>
      <c r="BL12">
        <f t="shared" si="13"/>
        <v>0.38163324262537135</v>
      </c>
      <c r="BM12">
        <f t="shared" si="14"/>
        <v>1.5506629789081641E-3</v>
      </c>
      <c r="BN12">
        <f t="shared" si="15"/>
        <v>7.4973759184285499E-4</v>
      </c>
      <c r="BO12">
        <f t="shared" si="43"/>
        <v>1.3488461395733063E-2</v>
      </c>
      <c r="BP12">
        <f t="shared" si="44"/>
        <v>0</v>
      </c>
      <c r="BQ12">
        <f t="shared" si="45"/>
        <v>1.8214365097455447</v>
      </c>
      <c r="BR12">
        <f t="shared" si="16"/>
        <v>2.1977917371404723</v>
      </c>
    </row>
    <row r="13" spans="1:70">
      <c r="A13" t="s">
        <v>97</v>
      </c>
      <c r="B13">
        <v>13</v>
      </c>
      <c r="C13" s="1">
        <v>51.192</v>
      </c>
      <c r="D13" s="1">
        <v>0.43</v>
      </c>
      <c r="E13" s="1">
        <v>5.7990000000000004</v>
      </c>
      <c r="F13" s="1">
        <v>0.44</v>
      </c>
      <c r="G13" s="1">
        <v>3.3410000000000002</v>
      </c>
      <c r="H13" s="1">
        <v>16.219000000000001</v>
      </c>
      <c r="I13" s="1">
        <v>21.382999999999999</v>
      </c>
      <c r="J13" s="1">
        <v>0.115</v>
      </c>
      <c r="K13" s="1">
        <v>5.5E-2</v>
      </c>
      <c r="L13" s="1">
        <v>0.42099999999999999</v>
      </c>
      <c r="N13">
        <f t="shared" si="17"/>
        <v>99.394999999999996</v>
      </c>
      <c r="P13" s="1">
        <v>21.084</v>
      </c>
      <c r="Q13" s="1">
        <v>83.938999999999993</v>
      </c>
      <c r="R13" s="1">
        <v>11.106</v>
      </c>
      <c r="S13" s="19">
        <f t="shared" si="46"/>
        <v>2.8284271247521588</v>
      </c>
      <c r="T13" s="19">
        <f>SUM(S$4:S13)</f>
        <v>19.015339721866585</v>
      </c>
      <c r="W13" s="4">
        <v>12</v>
      </c>
      <c r="X13" s="4">
        <v>4</v>
      </c>
      <c r="Y13" s="12">
        <v>0</v>
      </c>
      <c r="AA13" s="11">
        <f t="shared" si="18"/>
        <v>1.8702120425431394</v>
      </c>
      <c r="AB13" s="11">
        <f t="shared" si="19"/>
        <v>1.1817488755660889E-2</v>
      </c>
      <c r="AC13" s="11">
        <f t="shared" si="20"/>
        <v>0.24967321497754677</v>
      </c>
      <c r="AD13" s="11">
        <f t="shared" si="21"/>
        <v>1.2708267069658177E-2</v>
      </c>
      <c r="AE13" s="11">
        <f t="shared" si="22"/>
        <v>0</v>
      </c>
      <c r="AF13" s="11">
        <f t="shared" si="23"/>
        <v>0.10207153534861922</v>
      </c>
      <c r="AG13" s="11">
        <f t="shared" si="24"/>
        <v>0.88326351109498324</v>
      </c>
      <c r="AH13" s="11">
        <f t="shared" si="25"/>
        <v>0.83694986250595815</v>
      </c>
      <c r="AI13" s="11">
        <f t="shared" si="26"/>
        <v>3.5582892591101267E-3</v>
      </c>
      <c r="AJ13" s="11">
        <f t="shared" si="27"/>
        <v>1.6162279964713352E-3</v>
      </c>
      <c r="AK13" s="11">
        <f t="shared" si="28"/>
        <v>2.9818576252900835E-2</v>
      </c>
      <c r="AL13" s="11">
        <f t="shared" si="29"/>
        <v>0</v>
      </c>
      <c r="AM13" s="11">
        <f t="shared" si="30"/>
        <v>4.0016890158040477</v>
      </c>
      <c r="AN13" s="11">
        <f t="shared" si="31"/>
        <v>0.89640931202332763</v>
      </c>
      <c r="AO13" s="8">
        <f t="shared" si="2"/>
        <v>0</v>
      </c>
      <c r="AQ13">
        <f t="shared" si="32"/>
        <v>51.192</v>
      </c>
      <c r="AR13">
        <f>D13</f>
        <v>0.43</v>
      </c>
      <c r="AS13">
        <f t="shared" si="34"/>
        <v>5.7990000000000004</v>
      </c>
      <c r="AT13">
        <f t="shared" si="35"/>
        <v>0.44</v>
      </c>
      <c r="AU13">
        <f t="shared" si="3"/>
        <v>0</v>
      </c>
      <c r="AV13">
        <f t="shared" si="4"/>
        <v>3.3410000000000002</v>
      </c>
      <c r="AW13">
        <f t="shared" si="36"/>
        <v>16.219000000000001</v>
      </c>
      <c r="AX13">
        <f t="shared" si="37"/>
        <v>21.382999999999999</v>
      </c>
      <c r="AY13">
        <f t="shared" si="38"/>
        <v>0.115</v>
      </c>
      <c r="AZ13">
        <f t="shared" si="39"/>
        <v>5.5E-2</v>
      </c>
      <c r="BA13">
        <f t="shared" si="40"/>
        <v>0.42099999999999999</v>
      </c>
      <c r="BB13">
        <f t="shared" si="41"/>
        <v>0</v>
      </c>
      <c r="BC13">
        <f t="shared" si="42"/>
        <v>99.394999999999996</v>
      </c>
      <c r="BE13">
        <f t="shared" si="6"/>
        <v>0.85206391478029297</v>
      </c>
      <c r="BF13">
        <f t="shared" si="7"/>
        <v>5.3840182305361483E-3</v>
      </c>
      <c r="BG13">
        <f t="shared" si="8"/>
        <v>0.11375049038838762</v>
      </c>
      <c r="BH13">
        <f t="shared" si="9"/>
        <v>5.7898545956970851E-3</v>
      </c>
      <c r="BI13">
        <f t="shared" si="10"/>
        <v>4.650353543789322E-2</v>
      </c>
      <c r="BJ13">
        <f t="shared" si="11"/>
        <v>0</v>
      </c>
      <c r="BK13">
        <f t="shared" si="12"/>
        <v>0.40241263981103803</v>
      </c>
      <c r="BL13">
        <f t="shared" si="13"/>
        <v>0.38131225770096333</v>
      </c>
      <c r="BM13">
        <f t="shared" si="14"/>
        <v>1.6211476597676262E-3</v>
      </c>
      <c r="BN13">
        <f t="shared" si="15"/>
        <v>7.3634942055994686E-4</v>
      </c>
      <c r="BO13">
        <f t="shared" si="43"/>
        <v>1.3585268534936889E-2</v>
      </c>
      <c r="BP13">
        <f t="shared" si="44"/>
        <v>0</v>
      </c>
      <c r="BQ13">
        <f t="shared" si="45"/>
        <v>1.8231594765600729</v>
      </c>
      <c r="BR13">
        <f t="shared" si="16"/>
        <v>2.1949198999060755</v>
      </c>
    </row>
    <row r="14" spans="1:70">
      <c r="A14" t="s">
        <v>98</v>
      </c>
      <c r="B14">
        <v>14</v>
      </c>
      <c r="C14" s="1">
        <v>51.119</v>
      </c>
      <c r="D14" s="1">
        <v>0.44400000000000001</v>
      </c>
      <c r="E14" s="1">
        <v>5.8330000000000002</v>
      </c>
      <c r="F14" s="1">
        <v>0.45900000000000002</v>
      </c>
      <c r="G14" s="1">
        <v>3.347</v>
      </c>
      <c r="H14" s="1">
        <v>16.233000000000001</v>
      </c>
      <c r="I14" s="1">
        <v>21.437999999999999</v>
      </c>
      <c r="J14" s="1">
        <v>0.11899999999999999</v>
      </c>
      <c r="K14" s="1">
        <v>5.1999999999999998E-2</v>
      </c>
      <c r="L14" s="1">
        <v>0.433</v>
      </c>
      <c r="N14">
        <f t="shared" si="17"/>
        <v>99.477000000000018</v>
      </c>
      <c r="P14" s="1">
        <v>21.084</v>
      </c>
      <c r="Q14" s="1">
        <v>83.938000000000002</v>
      </c>
      <c r="R14" s="1">
        <v>11.106</v>
      </c>
      <c r="S14" s="19">
        <f t="shared" si="46"/>
        <v>0.99999999999056399</v>
      </c>
      <c r="T14" s="19">
        <f>SUM(S$4:S14)</f>
        <v>20.015339721857149</v>
      </c>
      <c r="W14" s="4">
        <v>12</v>
      </c>
      <c r="X14" s="4">
        <v>4</v>
      </c>
      <c r="Y14" s="12">
        <v>0</v>
      </c>
      <c r="AA14" s="11">
        <f t="shared" si="18"/>
        <v>1.8669185640645221</v>
      </c>
      <c r="AB14" s="11">
        <f t="shared" si="19"/>
        <v>1.2198150434733719E-2</v>
      </c>
      <c r="AC14" s="11">
        <f t="shared" si="20"/>
        <v>0.25105281421636139</v>
      </c>
      <c r="AD14" s="11">
        <f t="shared" si="21"/>
        <v>1.3252585504463114E-2</v>
      </c>
      <c r="AE14" s="11">
        <f t="shared" si="22"/>
        <v>0</v>
      </c>
      <c r="AF14" s="11">
        <f t="shared" si="23"/>
        <v>0.10222053671125476</v>
      </c>
      <c r="AG14" s="11">
        <f t="shared" si="24"/>
        <v>0.88372934644034873</v>
      </c>
      <c r="AH14" s="11">
        <f t="shared" si="25"/>
        <v>0.83882109886028267</v>
      </c>
      <c r="AI14" s="11">
        <f t="shared" si="26"/>
        <v>3.6808205376914591E-3</v>
      </c>
      <c r="AJ14" s="11">
        <f t="shared" si="27"/>
        <v>1.5275574487715209E-3</v>
      </c>
      <c r="AK14" s="11">
        <f t="shared" si="28"/>
        <v>3.0658222843802447E-2</v>
      </c>
      <c r="AL14" s="11">
        <f t="shared" si="29"/>
        <v>0</v>
      </c>
      <c r="AM14" s="11">
        <f t="shared" si="30"/>
        <v>4.0040596970622317</v>
      </c>
      <c r="AN14" s="11">
        <f t="shared" si="31"/>
        <v>0.89632278632205398</v>
      </c>
      <c r="AO14" s="8">
        <f t="shared" si="2"/>
        <v>0</v>
      </c>
      <c r="AQ14">
        <f t="shared" si="32"/>
        <v>51.119</v>
      </c>
      <c r="AR14">
        <f>D14</f>
        <v>0.44400000000000001</v>
      </c>
      <c r="AS14">
        <f t="shared" si="34"/>
        <v>5.8330000000000002</v>
      </c>
      <c r="AT14">
        <f t="shared" si="35"/>
        <v>0.45900000000000002</v>
      </c>
      <c r="AU14">
        <f t="shared" si="3"/>
        <v>0</v>
      </c>
      <c r="AV14">
        <f t="shared" si="4"/>
        <v>3.347</v>
      </c>
      <c r="AW14">
        <f t="shared" si="36"/>
        <v>16.233000000000001</v>
      </c>
      <c r="AX14">
        <f t="shared" si="37"/>
        <v>21.437999999999999</v>
      </c>
      <c r="AY14">
        <f t="shared" si="38"/>
        <v>0.11899999999999999</v>
      </c>
      <c r="AZ14">
        <f t="shared" si="39"/>
        <v>5.1999999999999998E-2</v>
      </c>
      <c r="BA14">
        <f t="shared" si="40"/>
        <v>0.433</v>
      </c>
      <c r="BB14">
        <f t="shared" si="41"/>
        <v>0</v>
      </c>
      <c r="BC14">
        <f t="shared" si="42"/>
        <v>99.477000000000018</v>
      </c>
      <c r="BE14">
        <f t="shared" si="6"/>
        <v>0.85084886817576566</v>
      </c>
      <c r="BF14">
        <f t="shared" si="7"/>
        <v>5.5593118473443014E-3</v>
      </c>
      <c r="BG14">
        <f t="shared" si="8"/>
        <v>0.11441741859552766</v>
      </c>
      <c r="BH14">
        <f t="shared" si="9"/>
        <v>6.0398710441476409E-3</v>
      </c>
      <c r="BI14">
        <f t="shared" si="10"/>
        <v>4.6587049718835261E-2</v>
      </c>
      <c r="BJ14">
        <f t="shared" si="11"/>
        <v>0</v>
      </c>
      <c r="BK14">
        <f t="shared" si="12"/>
        <v>0.40275999642718907</v>
      </c>
      <c r="BL14">
        <f t="shared" si="13"/>
        <v>0.38229304496998789</v>
      </c>
      <c r="BM14">
        <f t="shared" si="14"/>
        <v>1.6775354044551956E-3</v>
      </c>
      <c r="BN14">
        <f t="shared" si="15"/>
        <v>6.9618490671122246E-4</v>
      </c>
      <c r="BO14">
        <f t="shared" si="43"/>
        <v>1.3972497091752193E-2</v>
      </c>
      <c r="BP14">
        <f t="shared" si="44"/>
        <v>0</v>
      </c>
      <c r="BQ14">
        <f t="shared" si="45"/>
        <v>1.8248517781817162</v>
      </c>
      <c r="BR14">
        <f t="shared" si="16"/>
        <v>2.1941835194154127</v>
      </c>
    </row>
    <row r="15" spans="1:70">
      <c r="A15" t="s">
        <v>99</v>
      </c>
      <c r="B15">
        <v>15</v>
      </c>
      <c r="C15" s="1">
        <v>51.149000000000001</v>
      </c>
      <c r="D15" s="1">
        <v>0.438</v>
      </c>
      <c r="E15" s="1">
        <v>5.8769999999999998</v>
      </c>
      <c r="F15" s="1">
        <v>0.46400000000000002</v>
      </c>
      <c r="G15" s="1">
        <v>3.3559999999999999</v>
      </c>
      <c r="H15" s="1">
        <v>16.207000000000001</v>
      </c>
      <c r="I15" s="1">
        <v>21.446999999999999</v>
      </c>
      <c r="J15" s="1">
        <v>0.115</v>
      </c>
      <c r="K15" s="1">
        <v>6.2E-2</v>
      </c>
      <c r="L15" s="1">
        <v>0.438</v>
      </c>
      <c r="N15">
        <f t="shared" si="17"/>
        <v>99.553000000000011</v>
      </c>
      <c r="P15" s="1">
        <v>21.082999999999998</v>
      </c>
      <c r="Q15" s="1">
        <v>83.936000000000007</v>
      </c>
      <c r="R15" s="1">
        <v>11.106</v>
      </c>
      <c r="S15" s="19">
        <f t="shared" si="46"/>
        <v>2.2360679774961674</v>
      </c>
      <c r="T15" s="19">
        <f>SUM(S$4:S15)</f>
        <v>22.251407699353315</v>
      </c>
      <c r="W15" s="4">
        <v>12</v>
      </c>
      <c r="X15" s="4">
        <v>4</v>
      </c>
      <c r="Y15" s="12">
        <v>0</v>
      </c>
      <c r="AA15" s="11">
        <f t="shared" si="18"/>
        <v>1.86662126296619</v>
      </c>
      <c r="AB15" s="11">
        <f t="shared" si="19"/>
        <v>1.2024337621712433E-2</v>
      </c>
      <c r="AC15" s="11">
        <f t="shared" si="20"/>
        <v>0.25275796193283528</v>
      </c>
      <c r="AD15" s="11">
        <f t="shared" si="21"/>
        <v>1.3386959407086622E-2</v>
      </c>
      <c r="AE15" s="11">
        <f t="shared" si="22"/>
        <v>0</v>
      </c>
      <c r="AF15" s="11">
        <f t="shared" si="23"/>
        <v>0.10241897690911231</v>
      </c>
      <c r="AG15" s="11">
        <f t="shared" si="24"/>
        <v>0.881655979042272</v>
      </c>
      <c r="AH15" s="11">
        <f t="shared" si="25"/>
        <v>0.83854749802458139</v>
      </c>
      <c r="AI15" s="11">
        <f t="shared" si="26"/>
        <v>3.5544430394177438E-3</v>
      </c>
      <c r="AJ15" s="11">
        <f t="shared" si="27"/>
        <v>1.8199603844235633E-3</v>
      </c>
      <c r="AK15" s="11">
        <f t="shared" si="28"/>
        <v>3.0989118829010686E-2</v>
      </c>
      <c r="AL15" s="11">
        <f t="shared" si="29"/>
        <v>0</v>
      </c>
      <c r="AM15" s="11">
        <f t="shared" si="30"/>
        <v>4.0037764981566424</v>
      </c>
      <c r="AN15" s="11">
        <f t="shared" si="31"/>
        <v>0.89592360186618547</v>
      </c>
      <c r="AO15" s="8">
        <f t="shared" si="2"/>
        <v>0</v>
      </c>
      <c r="AQ15">
        <f t="shared" si="32"/>
        <v>51.149000000000001</v>
      </c>
      <c r="AR15">
        <f t="shared" si="33"/>
        <v>0.438</v>
      </c>
      <c r="AS15">
        <f t="shared" si="34"/>
        <v>5.8769999999999998</v>
      </c>
      <c r="AT15">
        <f t="shared" si="35"/>
        <v>0.46400000000000002</v>
      </c>
      <c r="AU15">
        <f t="shared" si="3"/>
        <v>0</v>
      </c>
      <c r="AV15">
        <f t="shared" si="4"/>
        <v>3.3560000000000003</v>
      </c>
      <c r="AW15">
        <f t="shared" si="36"/>
        <v>16.207000000000001</v>
      </c>
      <c r="AX15">
        <f t="shared" si="37"/>
        <v>21.446999999999999</v>
      </c>
      <c r="AY15">
        <f t="shared" si="38"/>
        <v>0.115</v>
      </c>
      <c r="AZ15">
        <f t="shared" si="39"/>
        <v>6.2E-2</v>
      </c>
      <c r="BA15">
        <f t="shared" si="40"/>
        <v>0.438</v>
      </c>
      <c r="BB15">
        <f t="shared" si="41"/>
        <v>0</v>
      </c>
      <c r="BC15">
        <f t="shared" si="42"/>
        <v>99.553000000000011</v>
      </c>
      <c r="BE15">
        <f t="shared" si="6"/>
        <v>0.85134820239680431</v>
      </c>
      <c r="BF15">
        <f t="shared" si="7"/>
        <v>5.4841860115693785E-3</v>
      </c>
      <c r="BG15">
        <f t="shared" si="8"/>
        <v>0.11528050215770891</v>
      </c>
      <c r="BH15">
        <f t="shared" si="9"/>
        <v>6.1056648463714714E-3</v>
      </c>
      <c r="BI15">
        <f t="shared" si="10"/>
        <v>4.6712321140248321E-2</v>
      </c>
      <c r="BJ15">
        <f t="shared" si="11"/>
        <v>0</v>
      </c>
      <c r="BK15">
        <f t="shared" si="12"/>
        <v>0.40211490556862278</v>
      </c>
      <c r="BL15">
        <f t="shared" si="13"/>
        <v>0.38245353743219196</v>
      </c>
      <c r="BM15">
        <f t="shared" si="14"/>
        <v>1.6211476597676262E-3</v>
      </c>
      <c r="BN15">
        <f t="shared" si="15"/>
        <v>8.3006661954030368E-4</v>
      </c>
      <c r="BO15">
        <f t="shared" si="43"/>
        <v>1.4133842323758569E-2</v>
      </c>
      <c r="BP15">
        <f t="shared" si="44"/>
        <v>0</v>
      </c>
      <c r="BQ15">
        <f t="shared" si="45"/>
        <v>1.8260843761565835</v>
      </c>
      <c r="BR15">
        <f t="shared" si="16"/>
        <v>2.1925473709947152</v>
      </c>
    </row>
    <row r="16" spans="1:70">
      <c r="A16" t="s">
        <v>100</v>
      </c>
      <c r="B16">
        <v>16</v>
      </c>
      <c r="C16" s="1">
        <v>51.128</v>
      </c>
      <c r="D16" s="1">
        <v>0.44800000000000001</v>
      </c>
      <c r="E16" s="1">
        <v>5.8869999999999996</v>
      </c>
      <c r="F16" s="1">
        <v>0.46899999999999997</v>
      </c>
      <c r="G16" s="1">
        <v>3.3559999999999999</v>
      </c>
      <c r="H16" s="1">
        <v>16.181999999999999</v>
      </c>
      <c r="I16" s="1">
        <v>21.492000000000001</v>
      </c>
      <c r="J16" s="1">
        <v>0.112</v>
      </c>
      <c r="K16" s="1">
        <v>4.2000000000000003E-2</v>
      </c>
      <c r="L16" s="1">
        <v>0.434</v>
      </c>
      <c r="N16">
        <f t="shared" si="17"/>
        <v>99.55</v>
      </c>
      <c r="P16" s="1">
        <v>21.082000000000001</v>
      </c>
      <c r="Q16" s="1">
        <v>83.933999999999997</v>
      </c>
      <c r="R16" s="1">
        <v>11.106</v>
      </c>
      <c r="S16" s="19">
        <f t="shared" si="46"/>
        <v>2.2360679775072887</v>
      </c>
      <c r="T16" s="19">
        <f>SUM(S$4:S16)</f>
        <v>24.487475676860605</v>
      </c>
      <c r="W16" s="4">
        <v>12</v>
      </c>
      <c r="X16" s="4">
        <v>4</v>
      </c>
      <c r="Y16" s="12">
        <v>0</v>
      </c>
      <c r="AA16" s="11">
        <f t="shared" si="18"/>
        <v>1.8660240938418602</v>
      </c>
      <c r="AB16" s="11">
        <f t="shared" si="19"/>
        <v>1.2299981171421491E-2</v>
      </c>
      <c r="AC16" s="11">
        <f t="shared" si="20"/>
        <v>0.25321100159839205</v>
      </c>
      <c r="AD16" s="11">
        <f t="shared" si="21"/>
        <v>1.3532442481384912E-2</v>
      </c>
      <c r="AE16" s="11">
        <f t="shared" si="22"/>
        <v>0</v>
      </c>
      <c r="AF16" s="11">
        <f t="shared" si="23"/>
        <v>0.10242826453131491</v>
      </c>
      <c r="AG16" s="11">
        <f t="shared" si="24"/>
        <v>0.88037581403416576</v>
      </c>
      <c r="AH16" s="11">
        <f t="shared" si="25"/>
        <v>0.84038313589789226</v>
      </c>
      <c r="AI16" s="11">
        <f t="shared" si="26"/>
        <v>3.46203235612226E-3</v>
      </c>
      <c r="AJ16" s="11">
        <f t="shared" si="27"/>
        <v>1.232988189921856E-3</v>
      </c>
      <c r="AK16" s="11">
        <f t="shared" si="28"/>
        <v>3.0708897688708589E-2</v>
      </c>
      <c r="AL16" s="11">
        <f t="shared" si="29"/>
        <v>0</v>
      </c>
      <c r="AM16" s="11">
        <f t="shared" si="30"/>
        <v>4.0036586517911843</v>
      </c>
      <c r="AN16" s="11">
        <f t="shared" si="31"/>
        <v>0.89577956912753032</v>
      </c>
      <c r="AO16" s="8">
        <f t="shared" si="2"/>
        <v>0</v>
      </c>
      <c r="AQ16">
        <f t="shared" si="32"/>
        <v>51.128</v>
      </c>
      <c r="AR16">
        <f t="shared" si="33"/>
        <v>0.44800000000000001</v>
      </c>
      <c r="AS16">
        <f t="shared" si="34"/>
        <v>5.8869999999999996</v>
      </c>
      <c r="AT16">
        <f t="shared" si="35"/>
        <v>0.46899999999999997</v>
      </c>
      <c r="AU16">
        <f t="shared" si="3"/>
        <v>0</v>
      </c>
      <c r="AV16">
        <f t="shared" si="4"/>
        <v>3.3560000000000003</v>
      </c>
      <c r="AW16">
        <f t="shared" si="36"/>
        <v>16.181999999999999</v>
      </c>
      <c r="AX16">
        <f t="shared" si="37"/>
        <v>21.492000000000001</v>
      </c>
      <c r="AY16">
        <f t="shared" si="38"/>
        <v>0.112</v>
      </c>
      <c r="AZ16">
        <f t="shared" si="39"/>
        <v>4.2000000000000003E-2</v>
      </c>
      <c r="BA16">
        <f t="shared" si="40"/>
        <v>0.434</v>
      </c>
      <c r="BB16">
        <f t="shared" si="41"/>
        <v>0</v>
      </c>
      <c r="BC16">
        <f t="shared" si="42"/>
        <v>99.55</v>
      </c>
      <c r="BE16">
        <f t="shared" si="6"/>
        <v>0.85099866844207728</v>
      </c>
      <c r="BF16">
        <f t="shared" si="7"/>
        <v>5.609395737860917E-3</v>
      </c>
      <c r="BG16">
        <f t="shared" si="8"/>
        <v>0.1154766575127501</v>
      </c>
      <c r="BH16">
        <f t="shared" si="9"/>
        <v>6.1714586485953019E-3</v>
      </c>
      <c r="BI16">
        <f t="shared" si="10"/>
        <v>4.6712321140248321E-2</v>
      </c>
      <c r="BJ16">
        <f t="shared" si="11"/>
        <v>0</v>
      </c>
      <c r="BK16">
        <f t="shared" si="12"/>
        <v>0.40149462589692436</v>
      </c>
      <c r="BL16">
        <f t="shared" si="13"/>
        <v>0.38325599974321212</v>
      </c>
      <c r="BM16">
        <f t="shared" si="14"/>
        <v>1.5788568512519489E-3</v>
      </c>
      <c r="BN16">
        <f t="shared" si="15"/>
        <v>5.6230319388214124E-4</v>
      </c>
      <c r="BO16">
        <f t="shared" si="43"/>
        <v>1.4004766138153468E-2</v>
      </c>
      <c r="BP16">
        <f t="shared" si="44"/>
        <v>0</v>
      </c>
      <c r="BQ16">
        <f t="shared" si="45"/>
        <v>1.8258650533049559</v>
      </c>
      <c r="BR16">
        <f t="shared" si="16"/>
        <v>2.1927461969570285</v>
      </c>
    </row>
    <row r="17" spans="1:70">
      <c r="A17" t="s">
        <v>101</v>
      </c>
      <c r="B17">
        <v>17</v>
      </c>
      <c r="C17" s="1">
        <v>51.173000000000002</v>
      </c>
      <c r="D17" s="1">
        <v>0.44800000000000001</v>
      </c>
      <c r="E17" s="1">
        <v>5.8760000000000003</v>
      </c>
      <c r="F17" s="1">
        <v>0.46400000000000002</v>
      </c>
      <c r="G17" s="1">
        <v>3.375</v>
      </c>
      <c r="H17" s="1">
        <v>16.247</v>
      </c>
      <c r="I17" s="1">
        <v>21.481999999999999</v>
      </c>
      <c r="J17" s="1">
        <v>0.11600000000000001</v>
      </c>
      <c r="K17" s="1">
        <v>5.3999999999999999E-2</v>
      </c>
      <c r="L17" s="1">
        <v>0.42799999999999999</v>
      </c>
      <c r="N17">
        <f t="shared" si="17"/>
        <v>99.662999999999997</v>
      </c>
      <c r="P17" s="1">
        <v>21.081</v>
      </c>
      <c r="Q17" s="1">
        <v>83.933000000000007</v>
      </c>
      <c r="R17" s="1">
        <v>11.106</v>
      </c>
      <c r="S17" s="19">
        <f t="shared" si="46"/>
        <v>1.4142135623672869</v>
      </c>
      <c r="T17" s="19">
        <f>SUM(S$4:S17)</f>
        <v>25.901689239227892</v>
      </c>
      <c r="W17" s="4">
        <v>12</v>
      </c>
      <c r="X17" s="4">
        <v>4</v>
      </c>
      <c r="Y17" s="12">
        <v>0</v>
      </c>
      <c r="AA17" s="11">
        <f t="shared" si="18"/>
        <v>1.8656927254407969</v>
      </c>
      <c r="AB17" s="11">
        <f t="shared" si="19"/>
        <v>1.2286982628349385E-2</v>
      </c>
      <c r="AC17" s="11">
        <f t="shared" si="20"/>
        <v>0.25247077899967069</v>
      </c>
      <c r="AD17" s="11">
        <f t="shared" si="21"/>
        <v>1.3374024834000735E-2</v>
      </c>
      <c r="AE17" s="11">
        <f t="shared" si="22"/>
        <v>0</v>
      </c>
      <c r="AF17" s="11">
        <f t="shared" si="23"/>
        <v>0.10289930395322874</v>
      </c>
      <c r="AG17" s="11">
        <f t="shared" si="24"/>
        <v>0.88297800256328252</v>
      </c>
      <c r="AH17" s="11">
        <f t="shared" si="25"/>
        <v>0.83910441611830988</v>
      </c>
      <c r="AI17" s="11">
        <f t="shared" si="26"/>
        <v>3.5818870485099753E-3</v>
      </c>
      <c r="AJ17" s="11">
        <f t="shared" si="27"/>
        <v>1.5835952259314449E-3</v>
      </c>
      <c r="AK17" s="11">
        <f t="shared" si="28"/>
        <v>3.0252346403875651E-2</v>
      </c>
      <c r="AL17" s="11">
        <f t="shared" si="29"/>
        <v>0</v>
      </c>
      <c r="AM17" s="11">
        <f t="shared" si="30"/>
        <v>4.0042240632159558</v>
      </c>
      <c r="AN17" s="11">
        <f t="shared" si="31"/>
        <v>0.89562666340620811</v>
      </c>
      <c r="AO17" s="8">
        <f t="shared" si="2"/>
        <v>0</v>
      </c>
      <c r="AQ17">
        <f t="shared" si="32"/>
        <v>51.173000000000002</v>
      </c>
      <c r="AR17">
        <f t="shared" si="33"/>
        <v>0.44800000000000001</v>
      </c>
      <c r="AS17">
        <f t="shared" si="34"/>
        <v>5.8760000000000003</v>
      </c>
      <c r="AT17">
        <f t="shared" si="35"/>
        <v>0.46400000000000002</v>
      </c>
      <c r="AU17">
        <f t="shared" si="3"/>
        <v>0</v>
      </c>
      <c r="AV17">
        <f t="shared" si="4"/>
        <v>3.3750000000000004</v>
      </c>
      <c r="AW17">
        <f t="shared" si="36"/>
        <v>16.247</v>
      </c>
      <c r="AX17">
        <f t="shared" si="37"/>
        <v>21.481999999999999</v>
      </c>
      <c r="AY17">
        <f t="shared" si="38"/>
        <v>0.11600000000000001</v>
      </c>
      <c r="AZ17">
        <f t="shared" si="39"/>
        <v>5.3999999999999999E-2</v>
      </c>
      <c r="BA17">
        <f t="shared" si="40"/>
        <v>0.42799999999999999</v>
      </c>
      <c r="BB17">
        <f t="shared" si="41"/>
        <v>0</v>
      </c>
      <c r="BC17">
        <f t="shared" si="42"/>
        <v>99.662999999999997</v>
      </c>
      <c r="BE17">
        <f t="shared" si="6"/>
        <v>0.85174766977363525</v>
      </c>
      <c r="BF17">
        <f t="shared" si="7"/>
        <v>5.609395737860917E-3</v>
      </c>
      <c r="BG17">
        <f t="shared" si="8"/>
        <v>0.11526088662220479</v>
      </c>
      <c r="BH17">
        <f t="shared" si="9"/>
        <v>6.1056648463714714E-3</v>
      </c>
      <c r="BI17">
        <f t="shared" si="10"/>
        <v>4.697678302989812E-2</v>
      </c>
      <c r="BJ17">
        <f t="shared" si="11"/>
        <v>0</v>
      </c>
      <c r="BK17">
        <f t="shared" si="12"/>
        <v>0.40310735304334017</v>
      </c>
      <c r="BL17">
        <f t="shared" si="13"/>
        <v>0.3830776747852076</v>
      </c>
      <c r="BM17">
        <f t="shared" si="14"/>
        <v>1.6352445959395188E-3</v>
      </c>
      <c r="BN17">
        <f t="shared" si="15"/>
        <v>7.2296124927703873E-4</v>
      </c>
      <c r="BO17">
        <f t="shared" si="43"/>
        <v>1.3811151859745815E-2</v>
      </c>
      <c r="BP17">
        <f t="shared" si="44"/>
        <v>0</v>
      </c>
      <c r="BQ17">
        <f t="shared" si="45"/>
        <v>1.8280547855434808</v>
      </c>
      <c r="BR17">
        <f t="shared" si="16"/>
        <v>2.1904289165083748</v>
      </c>
    </row>
    <row r="18" spans="1:70">
      <c r="A18" t="s">
        <v>102</v>
      </c>
      <c r="B18">
        <v>18</v>
      </c>
      <c r="C18" s="1">
        <v>51.158999999999999</v>
      </c>
      <c r="D18" s="1">
        <v>0.45500000000000002</v>
      </c>
      <c r="E18" s="1">
        <v>5.8470000000000004</v>
      </c>
      <c r="F18" s="1">
        <v>0.46200000000000002</v>
      </c>
      <c r="G18" s="1">
        <v>3.3780000000000001</v>
      </c>
      <c r="H18" s="1">
        <v>16.257999999999999</v>
      </c>
      <c r="I18" s="1">
        <v>21.486999999999998</v>
      </c>
      <c r="J18" s="1">
        <v>0.11600000000000001</v>
      </c>
      <c r="K18" s="1">
        <v>5.8000000000000003E-2</v>
      </c>
      <c r="L18" s="1">
        <v>0.41499999999999998</v>
      </c>
      <c r="N18">
        <f t="shared" si="17"/>
        <v>99.635000000000005</v>
      </c>
      <c r="P18" s="1">
        <v>21.08</v>
      </c>
      <c r="Q18" s="1">
        <v>83.93</v>
      </c>
      <c r="R18" s="1">
        <v>11.106</v>
      </c>
      <c r="S18" s="19">
        <f t="shared" si="46"/>
        <v>3.1622776601688738</v>
      </c>
      <c r="T18" s="19">
        <f>SUM(S$4:S18)</f>
        <v>29.063966899396767</v>
      </c>
      <c r="W18" s="4">
        <v>12</v>
      </c>
      <c r="X18" s="4">
        <v>4</v>
      </c>
      <c r="Y18" s="12">
        <v>0</v>
      </c>
      <c r="AA18" s="11">
        <f t="shared" si="18"/>
        <v>1.8658197721429792</v>
      </c>
      <c r="AB18" s="11">
        <f t="shared" si="19"/>
        <v>1.2483231687556547E-2</v>
      </c>
      <c r="AC18" s="11">
        <f t="shared" si="20"/>
        <v>0.25131061382014552</v>
      </c>
      <c r="AD18" s="11">
        <f t="shared" si="21"/>
        <v>1.3320929334268716E-2</v>
      </c>
      <c r="AE18" s="11">
        <f t="shared" si="22"/>
        <v>0</v>
      </c>
      <c r="AF18" s="11">
        <f t="shared" si="23"/>
        <v>0.10302596931493957</v>
      </c>
      <c r="AG18" s="11">
        <f t="shared" si="24"/>
        <v>0.88387780218250767</v>
      </c>
      <c r="AH18" s="11">
        <f t="shared" si="25"/>
        <v>0.83958656894589412</v>
      </c>
      <c r="AI18" s="11">
        <f t="shared" si="26"/>
        <v>3.5831112355516363E-3</v>
      </c>
      <c r="AJ18" s="11">
        <f t="shared" si="27"/>
        <v>1.7014798947209142E-3</v>
      </c>
      <c r="AK18" s="11">
        <f t="shared" si="28"/>
        <v>2.9343492067389489E-2</v>
      </c>
      <c r="AL18" s="11">
        <f t="shared" si="29"/>
        <v>0</v>
      </c>
      <c r="AM18" s="11">
        <f t="shared" si="30"/>
        <v>4.0040529706259536</v>
      </c>
      <c r="AN18" s="11">
        <f t="shared" si="31"/>
        <v>0.89560687445887821</v>
      </c>
      <c r="AO18" s="8">
        <f t="shared" si="2"/>
        <v>0</v>
      </c>
      <c r="AQ18">
        <f t="shared" si="32"/>
        <v>51.158999999999999</v>
      </c>
      <c r="AR18">
        <f t="shared" si="33"/>
        <v>0.45500000000000002</v>
      </c>
      <c r="AS18">
        <f t="shared" si="34"/>
        <v>5.8470000000000004</v>
      </c>
      <c r="AT18">
        <f t="shared" si="35"/>
        <v>0.46200000000000002</v>
      </c>
      <c r="AU18">
        <f t="shared" si="3"/>
        <v>0</v>
      </c>
      <c r="AV18">
        <f t="shared" si="4"/>
        <v>3.3780000000000001</v>
      </c>
      <c r="AW18">
        <f t="shared" si="36"/>
        <v>16.257999999999999</v>
      </c>
      <c r="AX18">
        <f t="shared" si="37"/>
        <v>21.486999999999998</v>
      </c>
      <c r="AY18">
        <f t="shared" si="38"/>
        <v>0.11600000000000001</v>
      </c>
      <c r="AZ18">
        <f t="shared" si="39"/>
        <v>5.8000000000000003E-2</v>
      </c>
      <c r="BA18">
        <f t="shared" si="40"/>
        <v>0.41499999999999998</v>
      </c>
      <c r="BB18">
        <f t="shared" si="41"/>
        <v>0</v>
      </c>
      <c r="BC18">
        <f t="shared" si="42"/>
        <v>99.635000000000005</v>
      </c>
      <c r="BE18">
        <f t="shared" si="6"/>
        <v>0.85151464713715053</v>
      </c>
      <c r="BF18">
        <f t="shared" si="7"/>
        <v>5.6970425462649944E-3</v>
      </c>
      <c r="BG18">
        <f t="shared" si="8"/>
        <v>0.11469203609258534</v>
      </c>
      <c r="BH18">
        <f t="shared" si="9"/>
        <v>6.0793473254819397E-3</v>
      </c>
      <c r="BI18">
        <f t="shared" si="10"/>
        <v>4.701854017036914E-2</v>
      </c>
      <c r="BJ18">
        <f t="shared" si="11"/>
        <v>0</v>
      </c>
      <c r="BK18">
        <f t="shared" si="12"/>
        <v>0.40338027609888744</v>
      </c>
      <c r="BL18">
        <f t="shared" si="13"/>
        <v>0.3831668372642098</v>
      </c>
      <c r="BM18">
        <f t="shared" si="14"/>
        <v>1.6352445959395188E-3</v>
      </c>
      <c r="BN18">
        <f t="shared" si="15"/>
        <v>7.7651393440867126E-4</v>
      </c>
      <c r="BO18">
        <f t="shared" si="43"/>
        <v>1.3391654256529236E-2</v>
      </c>
      <c r="BP18">
        <f t="shared" si="44"/>
        <v>0</v>
      </c>
      <c r="BQ18">
        <f t="shared" si="45"/>
        <v>1.8273521394218268</v>
      </c>
      <c r="BR18">
        <f t="shared" si="16"/>
        <v>2.1911775427656948</v>
      </c>
    </row>
    <row r="19" spans="1:70">
      <c r="A19" t="s">
        <v>103</v>
      </c>
      <c r="B19">
        <v>19</v>
      </c>
      <c r="C19" s="1">
        <v>51.197000000000003</v>
      </c>
      <c r="D19" s="1">
        <v>0.439</v>
      </c>
      <c r="E19" s="1">
        <v>5.8209999999999997</v>
      </c>
      <c r="F19" s="1">
        <v>0.46300000000000002</v>
      </c>
      <c r="G19" s="1">
        <v>3.359</v>
      </c>
      <c r="H19" s="1">
        <v>16.265000000000001</v>
      </c>
      <c r="I19" s="1">
        <v>21.518000000000001</v>
      </c>
      <c r="J19" s="1">
        <v>0.114</v>
      </c>
      <c r="K19" s="1">
        <v>5.0999999999999997E-2</v>
      </c>
      <c r="L19" s="1">
        <v>0.40200000000000002</v>
      </c>
      <c r="N19">
        <f t="shared" si="17"/>
        <v>99.629000000000019</v>
      </c>
      <c r="P19" s="1">
        <v>21.079000000000001</v>
      </c>
      <c r="Q19" s="1">
        <v>83.929000000000002</v>
      </c>
      <c r="R19" s="1">
        <v>11.106</v>
      </c>
      <c r="S19" s="19">
        <f t="shared" si="46"/>
        <v>1.4142135623748235</v>
      </c>
      <c r="T19" s="19">
        <f>SUM(S$4:S19)</f>
        <v>30.47818046177159</v>
      </c>
      <c r="W19" s="4">
        <v>12</v>
      </c>
      <c r="X19" s="4">
        <v>4</v>
      </c>
      <c r="Y19" s="12">
        <v>0</v>
      </c>
      <c r="AA19" s="11">
        <f t="shared" si="18"/>
        <v>1.8670356170925095</v>
      </c>
      <c r="AB19" s="11">
        <f t="shared" si="19"/>
        <v>1.204316398989172E-2</v>
      </c>
      <c r="AC19" s="11">
        <f t="shared" si="20"/>
        <v>0.25017031871430956</v>
      </c>
      <c r="AD19" s="11">
        <f t="shared" si="21"/>
        <v>1.3348546704991786E-2</v>
      </c>
      <c r="AE19" s="11">
        <f t="shared" si="22"/>
        <v>0</v>
      </c>
      <c r="AF19" s="11">
        <f t="shared" si="23"/>
        <v>0.10243715620090268</v>
      </c>
      <c r="AG19" s="11">
        <f t="shared" si="24"/>
        <v>0.88417782968305381</v>
      </c>
      <c r="AH19" s="11">
        <f t="shared" si="25"/>
        <v>0.84072129363183301</v>
      </c>
      <c r="AI19" s="11">
        <f t="shared" si="26"/>
        <v>3.5210127554506257E-3</v>
      </c>
      <c r="AJ19" s="11">
        <f t="shared" si="27"/>
        <v>1.495992615244869E-3</v>
      </c>
      <c r="AK19" s="11">
        <f t="shared" si="28"/>
        <v>2.8421709639519451E-2</v>
      </c>
      <c r="AL19" s="11">
        <f t="shared" si="29"/>
        <v>0</v>
      </c>
      <c r="AM19" s="11">
        <f t="shared" si="30"/>
        <v>4.0033726410277062</v>
      </c>
      <c r="AN19" s="11">
        <f t="shared" si="31"/>
        <v>0.89617311953849532</v>
      </c>
      <c r="AO19" s="8">
        <f t="shared" si="2"/>
        <v>0</v>
      </c>
      <c r="AQ19">
        <f t="shared" si="32"/>
        <v>51.197000000000003</v>
      </c>
      <c r="AR19">
        <f t="shared" si="33"/>
        <v>0.439</v>
      </c>
      <c r="AS19">
        <f t="shared" si="34"/>
        <v>5.8209999999999997</v>
      </c>
      <c r="AT19">
        <f t="shared" si="35"/>
        <v>0.46300000000000002</v>
      </c>
      <c r="AU19">
        <f t="shared" si="3"/>
        <v>0</v>
      </c>
      <c r="AV19">
        <f t="shared" si="4"/>
        <v>3.359</v>
      </c>
      <c r="AW19">
        <f t="shared" si="36"/>
        <v>16.265000000000001</v>
      </c>
      <c r="AX19">
        <f t="shared" si="37"/>
        <v>21.518000000000001</v>
      </c>
      <c r="AY19">
        <f t="shared" si="38"/>
        <v>0.114</v>
      </c>
      <c r="AZ19">
        <f t="shared" si="39"/>
        <v>5.0999999999999997E-2</v>
      </c>
      <c r="BA19">
        <f t="shared" si="40"/>
        <v>0.40200000000000002</v>
      </c>
      <c r="BB19">
        <f t="shared" si="41"/>
        <v>0</v>
      </c>
      <c r="BC19">
        <f t="shared" si="42"/>
        <v>99.629000000000019</v>
      </c>
      <c r="BE19">
        <f t="shared" si="6"/>
        <v>0.85214713715046608</v>
      </c>
      <c r="BF19">
        <f t="shared" si="7"/>
        <v>5.4967069841985322E-3</v>
      </c>
      <c r="BG19">
        <f t="shared" si="8"/>
        <v>0.11418203216947823</v>
      </c>
      <c r="BH19">
        <f t="shared" si="9"/>
        <v>6.092506085926706E-3</v>
      </c>
      <c r="BI19">
        <f t="shared" si="10"/>
        <v>4.6754078280719341E-2</v>
      </c>
      <c r="BJ19">
        <f t="shared" si="11"/>
        <v>0</v>
      </c>
      <c r="BK19">
        <f t="shared" si="12"/>
        <v>0.40355395440696301</v>
      </c>
      <c r="BL19">
        <f t="shared" si="13"/>
        <v>0.38371964463402369</v>
      </c>
      <c r="BM19">
        <f t="shared" si="14"/>
        <v>1.6070507235957337E-3</v>
      </c>
      <c r="BN19">
        <f t="shared" si="15"/>
        <v>6.8279673542831433E-4</v>
      </c>
      <c r="BO19">
        <f t="shared" si="43"/>
        <v>1.2972156653312659E-2</v>
      </c>
      <c r="BP19">
        <f t="shared" si="44"/>
        <v>0</v>
      </c>
      <c r="BQ19">
        <f t="shared" si="45"/>
        <v>1.8272080638241124</v>
      </c>
      <c r="BR19">
        <f t="shared" si="16"/>
        <v>2.1909779845482737</v>
      </c>
    </row>
    <row r="20" spans="1:70">
      <c r="A20" t="s">
        <v>104</v>
      </c>
      <c r="B20">
        <v>20</v>
      </c>
      <c r="C20" s="1">
        <v>51.277999999999999</v>
      </c>
      <c r="D20" s="1">
        <v>0.436</v>
      </c>
      <c r="E20" s="1">
        <v>5.8449999999999998</v>
      </c>
      <c r="F20" s="1">
        <v>0.46400000000000002</v>
      </c>
      <c r="G20" s="1">
        <v>3.3849999999999998</v>
      </c>
      <c r="H20" s="1">
        <v>16.271000000000001</v>
      </c>
      <c r="I20" s="1">
        <v>21.456</v>
      </c>
      <c r="J20" s="1">
        <v>0.122</v>
      </c>
      <c r="K20" s="1">
        <v>5.8000000000000003E-2</v>
      </c>
      <c r="L20" s="1">
        <v>0.40899999999999997</v>
      </c>
      <c r="N20">
        <f t="shared" si="17"/>
        <v>99.724000000000018</v>
      </c>
      <c r="P20" s="1">
        <v>21.079000000000001</v>
      </c>
      <c r="Q20" s="1">
        <v>83.927000000000007</v>
      </c>
      <c r="R20" s="1">
        <v>11.106</v>
      </c>
      <c r="S20" s="19">
        <f t="shared" si="46"/>
        <v>1.9999999999953388</v>
      </c>
      <c r="T20" s="19">
        <f>SUM(S$4:S20)</f>
        <v>32.478180461766925</v>
      </c>
      <c r="W20" s="4">
        <v>12</v>
      </c>
      <c r="X20" s="4">
        <v>4</v>
      </c>
      <c r="Y20" s="12">
        <v>0</v>
      </c>
      <c r="AA20" s="11">
        <f t="shared" si="18"/>
        <v>1.8678942958815437</v>
      </c>
      <c r="AB20" s="11">
        <f t="shared" si="19"/>
        <v>1.1947463084294048E-2</v>
      </c>
      <c r="AC20" s="11">
        <f t="shared" si="20"/>
        <v>0.25092031623772165</v>
      </c>
      <c r="AD20" s="11">
        <f t="shared" si="21"/>
        <v>1.3362388768462736E-2</v>
      </c>
      <c r="AE20" s="11">
        <f t="shared" si="22"/>
        <v>0</v>
      </c>
      <c r="AF20" s="11">
        <f t="shared" si="23"/>
        <v>0.10311439801036877</v>
      </c>
      <c r="AG20" s="11">
        <f t="shared" si="24"/>
        <v>0.88351296442198179</v>
      </c>
      <c r="AH20" s="11">
        <f t="shared" si="25"/>
        <v>0.83735965605048324</v>
      </c>
      <c r="AI20" s="11">
        <f t="shared" si="26"/>
        <v>3.7638794545965188E-3</v>
      </c>
      <c r="AJ20" s="11">
        <f t="shared" si="27"/>
        <v>1.6994187098008872E-3</v>
      </c>
      <c r="AK20" s="11">
        <f t="shared" si="28"/>
        <v>2.8884215823634873E-2</v>
      </c>
      <c r="AL20" s="11">
        <f t="shared" si="29"/>
        <v>0</v>
      </c>
      <c r="AM20" s="11">
        <f t="shared" si="30"/>
        <v>4.0024589964428881</v>
      </c>
      <c r="AN20" s="11">
        <f t="shared" si="31"/>
        <v>0.89548800090425329</v>
      </c>
      <c r="AO20" s="8">
        <f t="shared" si="2"/>
        <v>0</v>
      </c>
      <c r="AQ20">
        <f t="shared" si="32"/>
        <v>51.277999999999999</v>
      </c>
      <c r="AR20">
        <f t="shared" si="33"/>
        <v>0.436</v>
      </c>
      <c r="AS20">
        <f t="shared" si="34"/>
        <v>5.8449999999999998</v>
      </c>
      <c r="AT20">
        <f t="shared" si="35"/>
        <v>0.46400000000000002</v>
      </c>
      <c r="AU20">
        <f t="shared" si="3"/>
        <v>0</v>
      </c>
      <c r="AV20">
        <f t="shared" si="4"/>
        <v>3.3849999999999998</v>
      </c>
      <c r="AW20">
        <f t="shared" si="36"/>
        <v>16.271000000000001</v>
      </c>
      <c r="AX20">
        <f t="shared" si="37"/>
        <v>21.456</v>
      </c>
      <c r="AY20">
        <f t="shared" si="38"/>
        <v>0.122</v>
      </c>
      <c r="AZ20">
        <f t="shared" si="39"/>
        <v>5.8000000000000003E-2</v>
      </c>
      <c r="BA20">
        <f t="shared" si="40"/>
        <v>0.40899999999999997</v>
      </c>
      <c r="BB20">
        <f t="shared" si="41"/>
        <v>0</v>
      </c>
      <c r="BC20">
        <f t="shared" si="42"/>
        <v>99.724000000000018</v>
      </c>
      <c r="BE20">
        <f t="shared" si="6"/>
        <v>0.8534953395472703</v>
      </c>
      <c r="BF20">
        <f t="shared" si="7"/>
        <v>5.4591440663110712E-3</v>
      </c>
      <c r="BG20">
        <f t="shared" si="8"/>
        <v>0.1146528050215771</v>
      </c>
      <c r="BH20">
        <f t="shared" si="9"/>
        <v>6.1056648463714714E-3</v>
      </c>
      <c r="BI20">
        <f t="shared" si="10"/>
        <v>4.7115973498134851E-2</v>
      </c>
      <c r="BJ20">
        <f t="shared" si="11"/>
        <v>0</v>
      </c>
      <c r="BK20">
        <f t="shared" si="12"/>
        <v>0.40370282152817061</v>
      </c>
      <c r="BL20">
        <f t="shared" si="13"/>
        <v>0.38261402989439597</v>
      </c>
      <c r="BM20">
        <f t="shared" si="14"/>
        <v>1.719826212970873E-3</v>
      </c>
      <c r="BN20">
        <f t="shared" si="15"/>
        <v>7.7651393440867126E-4</v>
      </c>
      <c r="BO20">
        <f t="shared" si="43"/>
        <v>1.3198039978121585E-2</v>
      </c>
      <c r="BP20">
        <f t="shared" si="44"/>
        <v>0</v>
      </c>
      <c r="BQ20">
        <f t="shared" si="45"/>
        <v>1.8288401585277327</v>
      </c>
      <c r="BR20">
        <f t="shared" si="16"/>
        <v>2.1885231346106155</v>
      </c>
    </row>
    <row r="21" spans="1:70">
      <c r="A21" t="s">
        <v>105</v>
      </c>
      <c r="B21">
        <v>21</v>
      </c>
      <c r="C21" s="1">
        <v>51.301000000000002</v>
      </c>
      <c r="D21" s="1">
        <v>0.45100000000000001</v>
      </c>
      <c r="E21" s="1">
        <v>5.8879999999999999</v>
      </c>
      <c r="F21" s="1">
        <v>0.46400000000000002</v>
      </c>
      <c r="G21" s="1">
        <v>3.4140000000000001</v>
      </c>
      <c r="H21" s="1">
        <v>16.297000000000001</v>
      </c>
      <c r="I21" s="1">
        <v>21.481000000000002</v>
      </c>
      <c r="J21" s="1">
        <v>0.11799999999999999</v>
      </c>
      <c r="K21" s="1">
        <v>5.1999999999999998E-2</v>
      </c>
      <c r="L21" s="1">
        <v>0.41599999999999998</v>
      </c>
      <c r="N21">
        <f t="shared" si="17"/>
        <v>99.881999999999991</v>
      </c>
      <c r="P21" s="1">
        <v>21.077000000000002</v>
      </c>
      <c r="Q21" s="1">
        <v>83.924999999999997</v>
      </c>
      <c r="R21" s="1">
        <v>11.106</v>
      </c>
      <c r="S21" s="19">
        <f t="shared" si="46"/>
        <v>2.8284271247521588</v>
      </c>
      <c r="T21" s="19">
        <f>SUM(S$4:S21)</f>
        <v>35.306607586519085</v>
      </c>
      <c r="W21" s="4">
        <v>12</v>
      </c>
      <c r="X21" s="4">
        <v>4</v>
      </c>
      <c r="Y21" s="12">
        <v>0</v>
      </c>
      <c r="AA21" s="11">
        <f t="shared" si="18"/>
        <v>1.8660930006510352</v>
      </c>
      <c r="AB21" s="11">
        <f t="shared" si="19"/>
        <v>1.2341046399666017E-2</v>
      </c>
      <c r="AC21" s="11">
        <f t="shared" si="20"/>
        <v>0.25240929703390985</v>
      </c>
      <c r="AD21" s="11">
        <f t="shared" si="21"/>
        <v>1.3343517770079017E-2</v>
      </c>
      <c r="AE21" s="11">
        <f t="shared" si="22"/>
        <v>0</v>
      </c>
      <c r="AF21" s="11">
        <f t="shared" si="23"/>
        <v>0.10385092991374294</v>
      </c>
      <c r="AG21" s="11">
        <f t="shared" si="24"/>
        <v>0.88367502802470688</v>
      </c>
      <c r="AH21" s="11">
        <f t="shared" si="25"/>
        <v>0.83715138993094229</v>
      </c>
      <c r="AI21" s="11">
        <f t="shared" si="26"/>
        <v>3.635332321616406E-3</v>
      </c>
      <c r="AJ21" s="11">
        <f t="shared" si="27"/>
        <v>1.5214650505231513E-3</v>
      </c>
      <c r="AK21" s="11">
        <f t="shared" si="28"/>
        <v>2.9337076902162671E-2</v>
      </c>
      <c r="AL21" s="11">
        <f t="shared" si="29"/>
        <v>0</v>
      </c>
      <c r="AM21" s="11">
        <f t="shared" si="30"/>
        <v>4.0033580839983847</v>
      </c>
      <c r="AN21" s="11">
        <f t="shared" si="31"/>
        <v>0.89483726571548439</v>
      </c>
      <c r="AO21" s="8">
        <f t="shared" si="2"/>
        <v>0</v>
      </c>
      <c r="AQ21">
        <f t="shared" si="32"/>
        <v>51.301000000000002</v>
      </c>
      <c r="AR21">
        <f t="shared" si="33"/>
        <v>0.45100000000000001</v>
      </c>
      <c r="AS21">
        <f t="shared" si="34"/>
        <v>5.8879999999999999</v>
      </c>
      <c r="AT21">
        <f t="shared" si="35"/>
        <v>0.46400000000000002</v>
      </c>
      <c r="AU21">
        <f t="shared" si="3"/>
        <v>0</v>
      </c>
      <c r="AV21">
        <f t="shared" si="4"/>
        <v>3.4140000000000001</v>
      </c>
      <c r="AW21">
        <f t="shared" si="36"/>
        <v>16.297000000000001</v>
      </c>
      <c r="AX21">
        <f t="shared" si="37"/>
        <v>21.481000000000002</v>
      </c>
      <c r="AY21">
        <f t="shared" si="38"/>
        <v>0.11799999999999999</v>
      </c>
      <c r="AZ21">
        <f t="shared" si="39"/>
        <v>5.1999999999999998E-2</v>
      </c>
      <c r="BA21">
        <f t="shared" si="40"/>
        <v>0.41599999999999998</v>
      </c>
      <c r="BB21">
        <f t="shared" si="41"/>
        <v>0</v>
      </c>
      <c r="BC21">
        <f t="shared" si="42"/>
        <v>99.881999999999991</v>
      </c>
      <c r="BE21">
        <f t="shared" si="6"/>
        <v>0.85387816245006665</v>
      </c>
      <c r="BF21">
        <f t="shared" si="7"/>
        <v>5.6469586557483789E-3</v>
      </c>
      <c r="BG21">
        <f t="shared" si="8"/>
        <v>0.11549627304825422</v>
      </c>
      <c r="BH21">
        <f t="shared" si="9"/>
        <v>6.1056648463714714E-3</v>
      </c>
      <c r="BI21">
        <f t="shared" si="10"/>
        <v>4.7519625856021389E-2</v>
      </c>
      <c r="BJ21">
        <f t="shared" si="11"/>
        <v>0</v>
      </c>
      <c r="BK21">
        <f t="shared" si="12"/>
        <v>0.40434791238673695</v>
      </c>
      <c r="BL21">
        <f t="shared" si="13"/>
        <v>0.3830598422894072</v>
      </c>
      <c r="BM21">
        <f t="shared" si="14"/>
        <v>1.6634384682833033E-3</v>
      </c>
      <c r="BN21">
        <f t="shared" si="15"/>
        <v>6.9618490671122246E-4</v>
      </c>
      <c r="BO21">
        <f t="shared" si="43"/>
        <v>1.3423923302930511E-2</v>
      </c>
      <c r="BP21">
        <f t="shared" si="44"/>
        <v>0</v>
      </c>
      <c r="BQ21">
        <f t="shared" si="45"/>
        <v>1.8318379862105314</v>
      </c>
      <c r="BR21">
        <f t="shared" si="16"/>
        <v>2.1854323985714545</v>
      </c>
    </row>
    <row r="22" spans="1:70">
      <c r="A22" t="s">
        <v>106</v>
      </c>
      <c r="B22">
        <v>22</v>
      </c>
      <c r="C22" s="1">
        <v>51.347999999999999</v>
      </c>
      <c r="D22" s="1">
        <v>0.45400000000000001</v>
      </c>
      <c r="E22" s="1">
        <v>5.9109999999999996</v>
      </c>
      <c r="F22" s="1">
        <v>0.46600000000000003</v>
      </c>
      <c r="G22" s="1">
        <v>3.4</v>
      </c>
      <c r="H22" s="1">
        <v>16.344000000000001</v>
      </c>
      <c r="I22" s="1">
        <v>21.463000000000001</v>
      </c>
      <c r="J22" s="1">
        <v>0.11799999999999999</v>
      </c>
      <c r="K22" s="1">
        <v>5.6000000000000001E-2</v>
      </c>
      <c r="L22" s="1">
        <v>0.40899999999999997</v>
      </c>
      <c r="N22">
        <f t="shared" si="17"/>
        <v>99.968999999999994</v>
      </c>
      <c r="P22" s="1">
        <v>21.076000000000001</v>
      </c>
      <c r="Q22" s="1">
        <v>83.924000000000007</v>
      </c>
      <c r="R22" s="1">
        <v>11.106</v>
      </c>
      <c r="S22" s="19">
        <f t="shared" si="46"/>
        <v>1.4142135623672869</v>
      </c>
      <c r="T22" s="19">
        <f>SUM(S$4:S22)</f>
        <v>36.720821148886372</v>
      </c>
      <c r="W22" s="4">
        <v>12</v>
      </c>
      <c r="X22" s="4">
        <v>4</v>
      </c>
      <c r="Y22" s="12">
        <v>0</v>
      </c>
      <c r="AA22" s="11">
        <f t="shared" si="18"/>
        <v>1.8658000051889594</v>
      </c>
      <c r="AB22" s="11">
        <f t="shared" si="19"/>
        <v>1.2409817662337716E-2</v>
      </c>
      <c r="AC22" s="11">
        <f t="shared" si="20"/>
        <v>0.25312358315566358</v>
      </c>
      <c r="AD22" s="11">
        <f t="shared" si="21"/>
        <v>1.338666448893557E-2</v>
      </c>
      <c r="AE22" s="11">
        <f t="shared" si="22"/>
        <v>0</v>
      </c>
      <c r="AF22" s="11">
        <f t="shared" si="23"/>
        <v>0.1033141707678463</v>
      </c>
      <c r="AG22" s="11">
        <f t="shared" si="24"/>
        <v>0.88527331773031004</v>
      </c>
      <c r="AH22" s="11">
        <f t="shared" si="25"/>
        <v>0.83555306645677574</v>
      </c>
      <c r="AI22" s="11">
        <f t="shared" si="26"/>
        <v>3.6314345572464458E-3</v>
      </c>
      <c r="AJ22" s="11">
        <f t="shared" si="27"/>
        <v>1.6367440406104517E-3</v>
      </c>
      <c r="AK22" s="11">
        <f t="shared" si="28"/>
        <v>2.88124985554369E-2</v>
      </c>
      <c r="AL22" s="11">
        <f t="shared" si="29"/>
        <v>0</v>
      </c>
      <c r="AM22" s="11">
        <f t="shared" si="30"/>
        <v>4.0029413026041221</v>
      </c>
      <c r="AN22" s="11">
        <f t="shared" si="31"/>
        <v>0.89549314353067599</v>
      </c>
      <c r="AO22" s="8">
        <f t="shared" si="2"/>
        <v>0</v>
      </c>
      <c r="AQ22">
        <f t="shared" si="32"/>
        <v>51.347999999999999</v>
      </c>
      <c r="AR22">
        <f t="shared" si="33"/>
        <v>0.45400000000000001</v>
      </c>
      <c r="AS22">
        <f t="shared" si="34"/>
        <v>5.9109999999999996</v>
      </c>
      <c r="AT22">
        <f t="shared" si="35"/>
        <v>0.46600000000000003</v>
      </c>
      <c r="AU22">
        <f t="shared" si="3"/>
        <v>0</v>
      </c>
      <c r="AV22">
        <f t="shared" si="4"/>
        <v>3.4</v>
      </c>
      <c r="AW22">
        <f t="shared" si="36"/>
        <v>16.344000000000001</v>
      </c>
      <c r="AX22">
        <f t="shared" si="37"/>
        <v>21.463000000000001</v>
      </c>
      <c r="AY22">
        <f t="shared" si="38"/>
        <v>0.11799999999999999</v>
      </c>
      <c r="AZ22">
        <f t="shared" si="39"/>
        <v>5.6000000000000001E-2</v>
      </c>
      <c r="BA22">
        <f t="shared" si="40"/>
        <v>0.40899999999999997</v>
      </c>
      <c r="BB22">
        <f t="shared" si="41"/>
        <v>0</v>
      </c>
      <c r="BC22">
        <f t="shared" si="42"/>
        <v>99.968999999999994</v>
      </c>
      <c r="BE22">
        <f t="shared" si="6"/>
        <v>0.85466045272969371</v>
      </c>
      <c r="BF22">
        <f t="shared" si="7"/>
        <v>5.6845215736358399E-3</v>
      </c>
      <c r="BG22">
        <f t="shared" si="8"/>
        <v>0.11594743036484896</v>
      </c>
      <c r="BH22">
        <f t="shared" si="9"/>
        <v>6.131982367261004E-3</v>
      </c>
      <c r="BI22">
        <f t="shared" si="10"/>
        <v>4.7324759200489952E-2</v>
      </c>
      <c r="BJ22">
        <f t="shared" si="11"/>
        <v>0</v>
      </c>
      <c r="BK22">
        <f t="shared" si="12"/>
        <v>0.40551403816952991</v>
      </c>
      <c r="BL22">
        <f t="shared" si="13"/>
        <v>0.38273885736499913</v>
      </c>
      <c r="BM22">
        <f t="shared" si="14"/>
        <v>1.6634384682833033E-3</v>
      </c>
      <c r="BN22">
        <f t="shared" si="15"/>
        <v>7.4973759184285499E-4</v>
      </c>
      <c r="BO22">
        <f t="shared" si="43"/>
        <v>1.3198039978121585E-2</v>
      </c>
      <c r="BP22">
        <f t="shared" si="44"/>
        <v>0</v>
      </c>
      <c r="BQ22">
        <f t="shared" si="45"/>
        <v>1.8336132578087061</v>
      </c>
      <c r="BR22">
        <f t="shared" si="16"/>
        <v>2.1830892013662204</v>
      </c>
    </row>
    <row r="23" spans="1:70">
      <c r="A23" t="s">
        <v>107</v>
      </c>
      <c r="B23">
        <v>23</v>
      </c>
      <c r="C23" s="1">
        <v>51.444000000000003</v>
      </c>
      <c r="D23" s="1">
        <v>0.44700000000000001</v>
      </c>
      <c r="E23" s="1">
        <v>5.86</v>
      </c>
      <c r="F23" s="1">
        <v>0.46899999999999997</v>
      </c>
      <c r="G23" s="1">
        <v>3.448</v>
      </c>
      <c r="H23" s="1">
        <v>16.399999999999999</v>
      </c>
      <c r="I23" s="1">
        <v>21.433</v>
      </c>
      <c r="J23" s="1">
        <v>0.11700000000000001</v>
      </c>
      <c r="K23" s="1">
        <v>5.1999999999999998E-2</v>
      </c>
      <c r="L23" s="1">
        <v>0.41699999999999998</v>
      </c>
      <c r="N23">
        <f t="shared" si="17"/>
        <v>100.08700000000002</v>
      </c>
      <c r="P23" s="1">
        <v>21.076000000000001</v>
      </c>
      <c r="Q23" s="1">
        <v>83.921999999999997</v>
      </c>
      <c r="R23" s="1">
        <v>11.106</v>
      </c>
      <c r="S23" s="19">
        <f t="shared" si="46"/>
        <v>2.0000000000095497</v>
      </c>
      <c r="T23" s="19">
        <f>SUM(S$4:S23)</f>
        <v>38.720821148895922</v>
      </c>
      <c r="W23" s="4">
        <v>12</v>
      </c>
      <c r="X23" s="4">
        <v>4</v>
      </c>
      <c r="Y23" s="12">
        <v>0</v>
      </c>
      <c r="AA23" s="11">
        <f t="shared" si="18"/>
        <v>1.8671394526355314</v>
      </c>
      <c r="AB23" s="11">
        <f t="shared" si="19"/>
        <v>1.2204431086080342E-2</v>
      </c>
      <c r="AC23" s="11">
        <f t="shared" si="20"/>
        <v>0.25065116932676285</v>
      </c>
      <c r="AD23" s="11">
        <f t="shared" si="21"/>
        <v>1.3457356995955037E-2</v>
      </c>
      <c r="AE23" s="11">
        <f t="shared" si="22"/>
        <v>0</v>
      </c>
      <c r="AF23" s="11">
        <f t="shared" si="23"/>
        <v>0.10465228206605356</v>
      </c>
      <c r="AG23" s="11">
        <f t="shared" si="24"/>
        <v>0.88728540500208597</v>
      </c>
      <c r="AH23" s="11">
        <f t="shared" si="25"/>
        <v>0.83342599939350726</v>
      </c>
      <c r="AI23" s="11">
        <f t="shared" si="26"/>
        <v>3.5965205423406222E-3</v>
      </c>
      <c r="AJ23" s="11">
        <f t="shared" si="27"/>
        <v>1.5180866239687158E-3</v>
      </c>
      <c r="AK23" s="11">
        <f t="shared" si="28"/>
        <v>2.9342298889487636E-2</v>
      </c>
      <c r="AL23" s="11">
        <f t="shared" si="29"/>
        <v>0</v>
      </c>
      <c r="AM23" s="11">
        <f t="shared" si="30"/>
        <v>4.0032730025617731</v>
      </c>
      <c r="AN23" s="11">
        <f t="shared" si="31"/>
        <v>0.89449712070586485</v>
      </c>
      <c r="AO23" s="8">
        <f t="shared" si="2"/>
        <v>0</v>
      </c>
      <c r="AQ23">
        <f t="shared" si="32"/>
        <v>51.444000000000003</v>
      </c>
      <c r="AR23">
        <f t="shared" si="33"/>
        <v>0.44700000000000001</v>
      </c>
      <c r="AS23">
        <f t="shared" si="34"/>
        <v>5.86</v>
      </c>
      <c r="AT23">
        <f t="shared" si="35"/>
        <v>0.46899999999999997</v>
      </c>
      <c r="AU23">
        <f t="shared" si="3"/>
        <v>0</v>
      </c>
      <c r="AV23">
        <f t="shared" si="4"/>
        <v>3.448</v>
      </c>
      <c r="AW23">
        <f t="shared" si="36"/>
        <v>16.399999999999999</v>
      </c>
      <c r="AX23">
        <f t="shared" si="37"/>
        <v>21.433</v>
      </c>
      <c r="AY23">
        <f t="shared" si="38"/>
        <v>0.11700000000000001</v>
      </c>
      <c r="AZ23">
        <f t="shared" si="39"/>
        <v>5.1999999999999998E-2</v>
      </c>
      <c r="BA23">
        <f t="shared" si="40"/>
        <v>0.41699999999999998</v>
      </c>
      <c r="BB23">
        <f t="shared" si="41"/>
        <v>0</v>
      </c>
      <c r="BC23">
        <f t="shared" si="42"/>
        <v>100.08700000000002</v>
      </c>
      <c r="BE23">
        <f t="shared" si="6"/>
        <v>0.85625832223701737</v>
      </c>
      <c r="BF23">
        <f t="shared" si="7"/>
        <v>5.5968747652317633E-3</v>
      </c>
      <c r="BG23">
        <f t="shared" si="8"/>
        <v>0.11494703805413889</v>
      </c>
      <c r="BH23">
        <f t="shared" si="9"/>
        <v>6.1714586485953019E-3</v>
      </c>
      <c r="BI23">
        <f t="shared" si="10"/>
        <v>4.7992873448026281E-2</v>
      </c>
      <c r="BJ23">
        <f t="shared" si="11"/>
        <v>0</v>
      </c>
      <c r="BK23">
        <f t="shared" si="12"/>
        <v>0.40690346463413418</v>
      </c>
      <c r="BL23">
        <f t="shared" si="13"/>
        <v>0.38220388249098569</v>
      </c>
      <c r="BM23">
        <f t="shared" si="14"/>
        <v>1.6493415321114111E-3</v>
      </c>
      <c r="BN23">
        <f t="shared" si="15"/>
        <v>6.9618490671122246E-4</v>
      </c>
      <c r="BO23">
        <f t="shared" si="43"/>
        <v>1.3456192349331788E-2</v>
      </c>
      <c r="BP23">
        <f t="shared" si="44"/>
        <v>0</v>
      </c>
      <c r="BQ23">
        <f t="shared" si="45"/>
        <v>1.835875633066284</v>
      </c>
      <c r="BR23">
        <f t="shared" si="16"/>
        <v>2.1805796266686635</v>
      </c>
    </row>
    <row r="24" spans="1:70">
      <c r="A24" t="s">
        <v>169</v>
      </c>
      <c r="B24">
        <v>24</v>
      </c>
      <c r="C24" s="1">
        <v>51.517000000000003</v>
      </c>
      <c r="D24" s="1">
        <v>0.438</v>
      </c>
      <c r="E24" s="1">
        <v>5.827</v>
      </c>
      <c r="F24" s="1">
        <v>0.47199999999999998</v>
      </c>
      <c r="G24" s="1">
        <v>3.4580000000000002</v>
      </c>
      <c r="H24" s="1">
        <v>16.452999999999999</v>
      </c>
      <c r="I24" s="1">
        <v>21.46</v>
      </c>
      <c r="J24" s="1">
        <v>0.122</v>
      </c>
      <c r="K24" s="1">
        <v>5.8000000000000003E-2</v>
      </c>
      <c r="L24" s="1">
        <v>0.41</v>
      </c>
      <c r="N24">
        <f t="shared" si="17"/>
        <v>100.215</v>
      </c>
      <c r="P24" s="1">
        <v>21.074000000000002</v>
      </c>
      <c r="Q24" s="1">
        <v>83.92</v>
      </c>
      <c r="R24" s="1">
        <v>11.106</v>
      </c>
      <c r="S24" s="19">
        <f t="shared" si="46"/>
        <v>2.8284271247421104</v>
      </c>
      <c r="T24" s="19">
        <f>SUM(S$4:S24)</f>
        <v>41.549248273638035</v>
      </c>
      <c r="W24" s="4">
        <v>12</v>
      </c>
      <c r="X24" s="4">
        <v>4</v>
      </c>
      <c r="Y24" s="12">
        <v>0</v>
      </c>
      <c r="AA24" s="11">
        <f t="shared" si="18"/>
        <v>1.8675718860756731</v>
      </c>
      <c r="AB24" s="11">
        <f t="shared" si="19"/>
        <v>1.1944524442844965E-2</v>
      </c>
      <c r="AC24" s="11">
        <f t="shared" si="20"/>
        <v>0.24894412056076232</v>
      </c>
      <c r="AD24" s="11">
        <f t="shared" si="21"/>
        <v>1.3527379254999798E-2</v>
      </c>
      <c r="AE24" s="11">
        <f t="shared" si="22"/>
        <v>0</v>
      </c>
      <c r="AF24" s="11">
        <f t="shared" si="23"/>
        <v>0.10483134830210833</v>
      </c>
      <c r="AG24" s="11">
        <f t="shared" si="24"/>
        <v>0.88909736719331123</v>
      </c>
      <c r="AH24" s="11">
        <f t="shared" si="25"/>
        <v>0.83348643268736122</v>
      </c>
      <c r="AI24" s="11">
        <f t="shared" si="26"/>
        <v>3.7457712402423696E-3</v>
      </c>
      <c r="AJ24" s="11">
        <f t="shared" si="27"/>
        <v>1.6912427204670774E-3</v>
      </c>
      <c r="AK24" s="11">
        <f t="shared" si="28"/>
        <v>2.8815534191660861E-2</v>
      </c>
      <c r="AL24" s="11">
        <f t="shared" si="29"/>
        <v>0</v>
      </c>
      <c r="AM24" s="11">
        <f t="shared" si="30"/>
        <v>4.0036556066694313</v>
      </c>
      <c r="AN24" s="11">
        <f t="shared" si="31"/>
        <v>0.89452830301833508</v>
      </c>
      <c r="AO24" s="8">
        <f t="shared" si="2"/>
        <v>0</v>
      </c>
      <c r="AQ24">
        <f t="shared" si="32"/>
        <v>51.517000000000003</v>
      </c>
      <c r="AR24">
        <f t="shared" si="33"/>
        <v>0.438</v>
      </c>
      <c r="AS24">
        <f t="shared" si="34"/>
        <v>5.827</v>
      </c>
      <c r="AT24">
        <f t="shared" si="35"/>
        <v>0.47199999999999998</v>
      </c>
      <c r="AU24">
        <f t="shared" si="3"/>
        <v>0</v>
      </c>
      <c r="AV24">
        <f t="shared" si="4"/>
        <v>3.4580000000000002</v>
      </c>
      <c r="AW24">
        <f t="shared" si="36"/>
        <v>16.452999999999999</v>
      </c>
      <c r="AX24">
        <f t="shared" si="37"/>
        <v>21.46</v>
      </c>
      <c r="AY24">
        <f t="shared" si="38"/>
        <v>0.122</v>
      </c>
      <c r="AZ24">
        <f t="shared" si="39"/>
        <v>5.8000000000000003E-2</v>
      </c>
      <c r="BA24">
        <f t="shared" si="40"/>
        <v>0.41</v>
      </c>
      <c r="BB24">
        <f t="shared" si="41"/>
        <v>0</v>
      </c>
      <c r="BC24">
        <f t="shared" si="42"/>
        <v>100.215</v>
      </c>
      <c r="BE24">
        <f t="shared" si="6"/>
        <v>0.85747336884154468</v>
      </c>
      <c r="BF24">
        <f t="shared" si="7"/>
        <v>5.4841860115693785E-3</v>
      </c>
      <c r="BG24">
        <f t="shared" si="8"/>
        <v>0.11429972538250295</v>
      </c>
      <c r="BH24">
        <f t="shared" si="9"/>
        <v>6.2109349299295999E-3</v>
      </c>
      <c r="BI24">
        <f t="shared" si="10"/>
        <v>4.813206391626302E-2</v>
      </c>
      <c r="BJ24">
        <f t="shared" si="11"/>
        <v>0</v>
      </c>
      <c r="BK24">
        <f t="shared" si="12"/>
        <v>0.40821845753813479</v>
      </c>
      <c r="BL24">
        <f t="shared" si="13"/>
        <v>0.38268535987759777</v>
      </c>
      <c r="BM24">
        <f t="shared" si="14"/>
        <v>1.719826212970873E-3</v>
      </c>
      <c r="BN24">
        <f t="shared" si="15"/>
        <v>7.7651393440867126E-4</v>
      </c>
      <c r="BO24">
        <f t="shared" si="43"/>
        <v>1.323030902452286E-2</v>
      </c>
      <c r="BP24">
        <f t="shared" si="44"/>
        <v>0</v>
      </c>
      <c r="BQ24">
        <f t="shared" si="45"/>
        <v>1.8382307456694449</v>
      </c>
      <c r="BR24">
        <f t="shared" si="16"/>
        <v>2.177994039160402</v>
      </c>
    </row>
    <row r="25" spans="1:70" s="2" customFormat="1">
      <c r="A25" s="2" t="s">
        <v>108</v>
      </c>
      <c r="B25" s="2">
        <v>25</v>
      </c>
      <c r="C25" s="3">
        <v>51.457000000000001</v>
      </c>
      <c r="D25" s="3">
        <v>0.41599999999999998</v>
      </c>
      <c r="E25" s="3">
        <v>5.7549999999999999</v>
      </c>
      <c r="F25" s="3">
        <v>0.45200000000000001</v>
      </c>
      <c r="G25" s="3">
        <v>3.67</v>
      </c>
      <c r="H25" s="3">
        <v>18.315999999999999</v>
      </c>
      <c r="I25" s="3">
        <v>19.952999999999999</v>
      </c>
      <c r="J25" s="3">
        <v>0.122</v>
      </c>
      <c r="K25" s="3">
        <v>6.9000000000000006E-2</v>
      </c>
      <c r="L25" s="3">
        <v>0.39800000000000002</v>
      </c>
      <c r="M25" s="3"/>
      <c r="N25" s="2">
        <f t="shared" si="17"/>
        <v>100.608</v>
      </c>
      <c r="P25" s="3">
        <v>21.073</v>
      </c>
      <c r="Q25" s="3">
        <v>83.918000000000006</v>
      </c>
      <c r="R25" s="3">
        <v>11.106</v>
      </c>
      <c r="S25" s="20">
        <f t="shared" si="46"/>
        <v>2.2360679774961674</v>
      </c>
      <c r="T25" s="20">
        <f>SUM(S$4:S25)</f>
        <v>43.785316251134205</v>
      </c>
      <c r="V25" s="3"/>
      <c r="W25" s="21">
        <v>12</v>
      </c>
      <c r="X25" s="21">
        <v>4</v>
      </c>
      <c r="Y25" s="22">
        <v>0</v>
      </c>
      <c r="AA25" s="23">
        <f t="shared" si="18"/>
        <v>1.8538272055276548</v>
      </c>
      <c r="AB25" s="23">
        <f t="shared" si="19"/>
        <v>1.1274209723330767E-2</v>
      </c>
      <c r="AC25" s="23">
        <f t="shared" si="20"/>
        <v>0.2443431730537779</v>
      </c>
      <c r="AD25" s="23">
        <f t="shared" si="21"/>
        <v>1.287384061391684E-2</v>
      </c>
      <c r="AE25" s="23">
        <f t="shared" si="22"/>
        <v>0</v>
      </c>
      <c r="AF25" s="23">
        <f t="shared" si="23"/>
        <v>0.11056820841230298</v>
      </c>
      <c r="AG25" s="23">
        <f t="shared" si="24"/>
        <v>0.98363253921389637</v>
      </c>
      <c r="AH25" s="23">
        <f t="shared" si="25"/>
        <v>0.77014951363255779</v>
      </c>
      <c r="AI25" s="23">
        <f t="shared" si="26"/>
        <v>3.7225391723748171E-3</v>
      </c>
      <c r="AJ25" s="23">
        <f t="shared" si="27"/>
        <v>1.9995168263593549E-3</v>
      </c>
      <c r="AK25" s="23">
        <f t="shared" si="28"/>
        <v>2.779866347799001E-2</v>
      </c>
      <c r="AL25" s="23">
        <f t="shared" si="29"/>
        <v>0</v>
      </c>
      <c r="AM25" s="23">
        <f t="shared" si="30"/>
        <v>4.0201894096541624</v>
      </c>
      <c r="AN25" s="23">
        <f t="shared" si="31"/>
        <v>0.89895071023103035</v>
      </c>
      <c r="AO25" s="24">
        <f t="shared" si="2"/>
        <v>0</v>
      </c>
      <c r="AQ25" s="2">
        <f t="shared" si="32"/>
        <v>51.457000000000001</v>
      </c>
      <c r="AR25" s="2">
        <f t="shared" si="33"/>
        <v>0.41599999999999998</v>
      </c>
      <c r="AS25" s="2">
        <f t="shared" si="34"/>
        <v>5.7549999999999999</v>
      </c>
      <c r="AT25" s="2">
        <f t="shared" si="35"/>
        <v>0.45200000000000001</v>
      </c>
      <c r="AU25" s="2">
        <f t="shared" si="3"/>
        <v>0</v>
      </c>
      <c r="AV25" s="2">
        <f t="shared" si="4"/>
        <v>3.6700000000000004</v>
      </c>
      <c r="AW25" s="2">
        <f t="shared" si="36"/>
        <v>18.315999999999999</v>
      </c>
      <c r="AX25" s="2">
        <f t="shared" si="37"/>
        <v>19.952999999999999</v>
      </c>
      <c r="AY25" s="2">
        <f t="shared" si="38"/>
        <v>0.122</v>
      </c>
      <c r="AZ25" s="2">
        <f t="shared" si="39"/>
        <v>6.9000000000000006E-2</v>
      </c>
      <c r="BA25" s="2">
        <f t="shared" si="40"/>
        <v>0.39800000000000002</v>
      </c>
      <c r="BB25" s="2">
        <f t="shared" si="41"/>
        <v>0</v>
      </c>
      <c r="BC25" s="2">
        <f t="shared" si="42"/>
        <v>100.608</v>
      </c>
      <c r="BE25" s="2">
        <f t="shared" si="6"/>
        <v>0.85647470039946738</v>
      </c>
      <c r="BF25" s="2">
        <f t="shared" si="7"/>
        <v>5.2087246137279943E-3</v>
      </c>
      <c r="BG25" s="2">
        <f t="shared" si="8"/>
        <v>0.11288740682620636</v>
      </c>
      <c r="BH25" s="2">
        <f t="shared" si="9"/>
        <v>5.9477597210342787E-3</v>
      </c>
      <c r="BI25" s="2">
        <f t="shared" si="10"/>
        <v>5.1082901842881806E-2</v>
      </c>
      <c r="BJ25" s="2">
        <f t="shared" si="11"/>
        <v>0</v>
      </c>
      <c r="BK25" s="2">
        <f t="shared" si="12"/>
        <v>0.45444169867309769</v>
      </c>
      <c r="BL25" s="2">
        <f t="shared" si="13"/>
        <v>0.35581178870632374</v>
      </c>
      <c r="BM25" s="2">
        <f t="shared" si="14"/>
        <v>1.719826212970873E-3</v>
      </c>
      <c r="BN25" s="2">
        <f t="shared" si="15"/>
        <v>9.2378381852066061E-4</v>
      </c>
      <c r="BO25" s="2">
        <f t="shared" si="43"/>
        <v>1.2843080467707558E-2</v>
      </c>
      <c r="BP25" s="2">
        <f t="shared" si="44"/>
        <v>0</v>
      </c>
      <c r="BQ25" s="2">
        <f t="shared" si="45"/>
        <v>1.8573416712819384</v>
      </c>
      <c r="BR25" s="2">
        <f t="shared" si="16"/>
        <v>2.1644856580854208</v>
      </c>
    </row>
    <row r="26" spans="1:70" s="31" customFormat="1">
      <c r="A26" s="31" t="s">
        <v>170</v>
      </c>
      <c r="B26" s="31">
        <v>26</v>
      </c>
      <c r="C26" s="34">
        <v>35.215000000000003</v>
      </c>
      <c r="D26" s="34">
        <v>0.21</v>
      </c>
      <c r="E26" s="34">
        <v>2.62</v>
      </c>
      <c r="F26" s="34">
        <v>0.193</v>
      </c>
      <c r="G26" s="34">
        <v>4.9219999999999997</v>
      </c>
      <c r="H26" s="34">
        <v>17.454000000000001</v>
      </c>
      <c r="I26" s="34">
        <v>8.4179999999999993</v>
      </c>
      <c r="J26" s="34">
        <v>0.127</v>
      </c>
      <c r="K26" s="34">
        <v>0.152</v>
      </c>
      <c r="L26" s="34">
        <v>0.13100000000000001</v>
      </c>
      <c r="M26" s="34"/>
      <c r="N26" s="31">
        <f t="shared" si="17"/>
        <v>69.441999999999993</v>
      </c>
      <c r="P26" s="34">
        <v>21.073</v>
      </c>
      <c r="Q26" s="34">
        <v>83.915999999999997</v>
      </c>
      <c r="R26" s="34">
        <v>11.106</v>
      </c>
      <c r="S26" s="32">
        <f t="shared" si="46"/>
        <v>2.0000000000095497</v>
      </c>
      <c r="T26" s="32">
        <f>SUM(S$4:S26)</f>
        <v>45.785316251143755</v>
      </c>
      <c r="V26" s="34"/>
      <c r="W26" s="35">
        <v>12</v>
      </c>
      <c r="X26" s="35">
        <v>4</v>
      </c>
      <c r="Y26" s="36">
        <v>0</v>
      </c>
      <c r="AA26" s="37">
        <f t="shared" si="18"/>
        <v>1.8354536560958283</v>
      </c>
      <c r="AB26" s="37">
        <f t="shared" si="19"/>
        <v>8.2338512238120404E-3</v>
      </c>
      <c r="AC26" s="37">
        <f t="shared" si="20"/>
        <v>0.16093374395405741</v>
      </c>
      <c r="AD26" s="37">
        <f t="shared" si="21"/>
        <v>7.9527612427702111E-3</v>
      </c>
      <c r="AE26" s="37">
        <f t="shared" si="22"/>
        <v>0</v>
      </c>
      <c r="AF26" s="37">
        <f t="shared" si="23"/>
        <v>0.21453431096617184</v>
      </c>
      <c r="AG26" s="37">
        <f t="shared" si="24"/>
        <v>1.3560889149255515</v>
      </c>
      <c r="AH26" s="37">
        <f t="shared" si="25"/>
        <v>0.47007451479709128</v>
      </c>
      <c r="AI26" s="37">
        <f t="shared" si="26"/>
        <v>5.6062712807552189E-3</v>
      </c>
      <c r="AJ26" s="37">
        <f t="shared" si="27"/>
        <v>6.3725096598733688E-3</v>
      </c>
      <c r="AK26" s="37">
        <f t="shared" si="28"/>
        <v>1.3237411872069119E-2</v>
      </c>
      <c r="AL26" s="37">
        <f t="shared" si="29"/>
        <v>0</v>
      </c>
      <c r="AM26" s="37">
        <f t="shared" si="30"/>
        <v>4.0784879460179804</v>
      </c>
      <c r="AN26" s="37">
        <f t="shared" si="31"/>
        <v>0.86340816344138183</v>
      </c>
      <c r="AO26" s="38">
        <f t="shared" si="2"/>
        <v>0</v>
      </c>
      <c r="AQ26" s="31">
        <f t="shared" si="32"/>
        <v>35.215000000000003</v>
      </c>
      <c r="AR26" s="31">
        <f t="shared" si="33"/>
        <v>0.21</v>
      </c>
      <c r="AS26" s="31">
        <f t="shared" si="34"/>
        <v>2.62</v>
      </c>
      <c r="AT26" s="31">
        <f t="shared" si="35"/>
        <v>0.193</v>
      </c>
      <c r="AU26" s="31">
        <f t="shared" si="3"/>
        <v>0</v>
      </c>
      <c r="AV26" s="31">
        <f t="shared" si="4"/>
        <v>4.9220000000000006</v>
      </c>
      <c r="AW26" s="31">
        <f t="shared" si="36"/>
        <v>17.454000000000001</v>
      </c>
      <c r="AX26" s="31">
        <f t="shared" si="37"/>
        <v>8.4179999999999993</v>
      </c>
      <c r="AY26" s="31">
        <f t="shared" si="38"/>
        <v>0.127</v>
      </c>
      <c r="AZ26" s="31">
        <f t="shared" si="39"/>
        <v>0.152</v>
      </c>
      <c r="BA26" s="31">
        <f t="shared" si="40"/>
        <v>0.13100000000000001</v>
      </c>
      <c r="BB26" s="31">
        <f t="shared" si="41"/>
        <v>0</v>
      </c>
      <c r="BC26" s="31">
        <f t="shared" si="42"/>
        <v>69.441999999999993</v>
      </c>
      <c r="BE26" s="31">
        <f t="shared" si="6"/>
        <v>0.5861351531291612</v>
      </c>
      <c r="BF26" s="31">
        <f t="shared" si="7"/>
        <v>2.6294042521223049E-3</v>
      </c>
      <c r="BG26" s="31">
        <f t="shared" si="8"/>
        <v>5.139270302079247E-2</v>
      </c>
      <c r="BH26" s="31">
        <f t="shared" si="9"/>
        <v>2.5396407658398578E-3</v>
      </c>
      <c r="BI26" s="31">
        <f t="shared" si="10"/>
        <v>6.8509548466121048E-2</v>
      </c>
      <c r="BJ26" s="31">
        <f t="shared" si="11"/>
        <v>0</v>
      </c>
      <c r="BK26" s="31">
        <f t="shared" si="12"/>
        <v>0.43305445559293776</v>
      </c>
      <c r="BL26" s="31">
        <f t="shared" si="13"/>
        <v>0.15011394964816485</v>
      </c>
      <c r="BM26" s="31">
        <f t="shared" si="14"/>
        <v>1.7903108938303351E-3</v>
      </c>
      <c r="BN26" s="31">
        <f t="shared" si="15"/>
        <v>2.0350020350020349E-3</v>
      </c>
      <c r="BO26" s="31">
        <f t="shared" si="43"/>
        <v>4.227245078567061E-3</v>
      </c>
      <c r="BP26" s="31">
        <f t="shared" si="44"/>
        <v>0</v>
      </c>
      <c r="BQ26" s="31">
        <f t="shared" si="45"/>
        <v>1.302427412882539</v>
      </c>
      <c r="BR26" s="31">
        <f t="shared" si="16"/>
        <v>3.1314512468617735</v>
      </c>
    </row>
    <row r="27" spans="1:70" s="2" customFormat="1">
      <c r="A27" s="2" t="s">
        <v>109</v>
      </c>
      <c r="B27" s="2">
        <v>27</v>
      </c>
      <c r="C27" s="3">
        <v>42.582999999999998</v>
      </c>
      <c r="D27" s="3">
        <v>1.2E-2</v>
      </c>
      <c r="E27" s="3">
        <v>7.0999999999999994E-2</v>
      </c>
      <c r="F27" s="3">
        <v>1.6E-2</v>
      </c>
      <c r="G27" s="3">
        <v>9.5039999999999996</v>
      </c>
      <c r="H27" s="3">
        <v>50.631</v>
      </c>
      <c r="I27" s="3">
        <v>0.246</v>
      </c>
      <c r="J27" s="3">
        <v>0.17799999999999999</v>
      </c>
      <c r="K27" s="3">
        <v>0.35699999999999998</v>
      </c>
      <c r="L27" s="3">
        <v>8.9999999999999993E-3</v>
      </c>
      <c r="M27" s="3"/>
      <c r="N27" s="2">
        <f t="shared" si="17"/>
        <v>103.60699999999999</v>
      </c>
      <c r="P27" s="3">
        <v>21.071999999999999</v>
      </c>
      <c r="Q27" s="3">
        <v>83.914000000000001</v>
      </c>
      <c r="R27" s="3">
        <v>11.106</v>
      </c>
      <c r="S27" s="20">
        <f t="shared" si="46"/>
        <v>2.2360679774961674</v>
      </c>
      <c r="T27" s="20">
        <f>SUM(S$4:S27)</f>
        <v>48.021384228639924</v>
      </c>
      <c r="V27" s="3"/>
      <c r="W27" s="21">
        <v>8</v>
      </c>
      <c r="X27" s="21">
        <v>3</v>
      </c>
      <c r="Y27" s="22">
        <v>0</v>
      </c>
      <c r="AA27" s="23">
        <f t="shared" si="18"/>
        <v>1.0051462083955742</v>
      </c>
      <c r="AB27" s="23">
        <f t="shared" si="19"/>
        <v>2.1307977055732489E-4</v>
      </c>
      <c r="AC27" s="23">
        <f t="shared" si="20"/>
        <v>1.9750651494516202E-3</v>
      </c>
      <c r="AD27" s="23">
        <f t="shared" si="21"/>
        <v>2.9857804601761184E-4</v>
      </c>
      <c r="AE27" s="23">
        <f t="shared" si="22"/>
        <v>0</v>
      </c>
      <c r="AF27" s="23">
        <f t="shared" si="23"/>
        <v>0.1876025907886866</v>
      </c>
      <c r="AG27" s="23">
        <f t="shared" si="24"/>
        <v>1.7815046203338005</v>
      </c>
      <c r="AH27" s="23">
        <f t="shared" si="25"/>
        <v>6.2211424492628386E-3</v>
      </c>
      <c r="AI27" s="23">
        <f t="shared" si="26"/>
        <v>3.5585055204177367E-3</v>
      </c>
      <c r="AJ27" s="23">
        <f t="shared" si="27"/>
        <v>6.7781688652869682E-3</v>
      </c>
      <c r="AK27" s="23">
        <f t="shared" si="28"/>
        <v>4.1186183415641394E-4</v>
      </c>
      <c r="AL27" s="23">
        <f t="shared" si="29"/>
        <v>0</v>
      </c>
      <c r="AM27" s="23">
        <f t="shared" si="30"/>
        <v>2.9937098211532116</v>
      </c>
      <c r="AN27" s="23">
        <f t="shared" si="31"/>
        <v>0.90472708152760051</v>
      </c>
      <c r="AO27" s="24">
        <f t="shared" si="2"/>
        <v>0</v>
      </c>
      <c r="AQ27" s="2">
        <f t="shared" si="32"/>
        <v>42.582999999999998</v>
      </c>
      <c r="AR27" s="2">
        <f t="shared" si="33"/>
        <v>1.2E-2</v>
      </c>
      <c r="AS27" s="2">
        <f t="shared" si="34"/>
        <v>7.0999999999999994E-2</v>
      </c>
      <c r="AT27" s="2">
        <f t="shared" si="35"/>
        <v>1.6E-2</v>
      </c>
      <c r="AU27" s="2">
        <f t="shared" si="3"/>
        <v>0</v>
      </c>
      <c r="AV27" s="2">
        <f t="shared" si="4"/>
        <v>9.5039999999999996</v>
      </c>
      <c r="AW27" s="2">
        <f t="shared" si="36"/>
        <v>50.631</v>
      </c>
      <c r="AX27" s="2">
        <f t="shared" si="37"/>
        <v>0.246</v>
      </c>
      <c r="AY27" s="2">
        <f t="shared" si="38"/>
        <v>0.17799999999999999</v>
      </c>
      <c r="AZ27" s="2">
        <f t="shared" si="39"/>
        <v>0.35699999999999998</v>
      </c>
      <c r="BA27" s="2">
        <f t="shared" si="40"/>
        <v>8.9999999999999993E-3</v>
      </c>
      <c r="BB27" s="2">
        <f t="shared" si="41"/>
        <v>0</v>
      </c>
      <c r="BC27" s="2">
        <f t="shared" si="42"/>
        <v>103.60699999999999</v>
      </c>
      <c r="BE27" s="2">
        <f t="shared" si="6"/>
        <v>0.70877163781624497</v>
      </c>
      <c r="BF27" s="2">
        <f t="shared" si="7"/>
        <v>1.5025167154984599E-4</v>
      </c>
      <c r="BG27" s="2">
        <f t="shared" si="8"/>
        <v>1.3927030207924677E-3</v>
      </c>
      <c r="BH27" s="2">
        <f t="shared" si="9"/>
        <v>2.1054016711625763E-4</v>
      </c>
      <c r="BI27" s="2">
        <f t="shared" si="10"/>
        <v>0.1322866210121931</v>
      </c>
      <c r="BJ27" s="2">
        <f t="shared" si="11"/>
        <v>0</v>
      </c>
      <c r="BK27" s="2">
        <f t="shared" si="12"/>
        <v>1.2562152023104176</v>
      </c>
      <c r="BL27" s="2">
        <f t="shared" si="13"/>
        <v>4.3867939669100207E-3</v>
      </c>
      <c r="BM27" s="2">
        <f t="shared" si="14"/>
        <v>2.5092546385968475E-3</v>
      </c>
      <c r="BN27" s="2">
        <f t="shared" si="15"/>
        <v>4.7795771479981998E-3</v>
      </c>
      <c r="BO27" s="2">
        <f t="shared" si="43"/>
        <v>2.9042141761147743E-4</v>
      </c>
      <c r="BP27" s="2">
        <f t="shared" si="44"/>
        <v>0</v>
      </c>
      <c r="BQ27" s="2">
        <f t="shared" si="45"/>
        <v>2.1109930031694311</v>
      </c>
      <c r="BR27" s="2">
        <f t="shared" si="16"/>
        <v>1.418152412944276</v>
      </c>
    </row>
    <row r="28" spans="1:70">
      <c r="A28" t="s">
        <v>110</v>
      </c>
      <c r="B28">
        <v>28</v>
      </c>
      <c r="C28" s="1">
        <v>41.527999999999999</v>
      </c>
      <c r="D28" s="1">
        <v>4.0000000000000001E-3</v>
      </c>
      <c r="E28" s="1">
        <v>1.4999999999999999E-2</v>
      </c>
      <c r="F28" s="1">
        <v>1.2999999999999999E-2</v>
      </c>
      <c r="G28" s="1">
        <v>9.5719999999999992</v>
      </c>
      <c r="H28" s="1">
        <v>49.89</v>
      </c>
      <c r="I28" s="1">
        <v>0.182</v>
      </c>
      <c r="J28" s="1">
        <v>0.185</v>
      </c>
      <c r="K28" s="1">
        <v>0.36099999999999999</v>
      </c>
      <c r="L28" s="1">
        <v>0</v>
      </c>
      <c r="N28">
        <f t="shared" si="17"/>
        <v>101.75</v>
      </c>
      <c r="P28" s="1">
        <v>21.071000000000002</v>
      </c>
      <c r="Q28" s="1">
        <v>83.912999999999997</v>
      </c>
      <c r="R28" s="1">
        <v>11.106</v>
      </c>
      <c r="S28" s="19">
        <f t="shared" si="46"/>
        <v>1.4142135623748235</v>
      </c>
      <c r="T28" s="19">
        <f>SUM(S$4:S28)</f>
        <v>49.43559779101475</v>
      </c>
      <c r="W28" s="4">
        <v>8</v>
      </c>
      <c r="X28" s="4">
        <v>3</v>
      </c>
      <c r="Y28" s="12">
        <v>0</v>
      </c>
      <c r="AA28" s="11">
        <f t="shared" si="18"/>
        <v>0.99995497818196921</v>
      </c>
      <c r="AB28" s="11">
        <f t="shared" si="19"/>
        <v>7.2454841788203577E-5</v>
      </c>
      <c r="AC28" s="11">
        <f t="shared" si="20"/>
        <v>4.256579831004806E-4</v>
      </c>
      <c r="AD28" s="11">
        <f t="shared" si="21"/>
        <v>2.4747292297301355E-4</v>
      </c>
      <c r="AE28" s="11">
        <f t="shared" si="22"/>
        <v>0</v>
      </c>
      <c r="AF28" s="11">
        <f t="shared" si="23"/>
        <v>0.19274429872301377</v>
      </c>
      <c r="AG28" s="11">
        <f t="shared" si="24"/>
        <v>1.7907311924347287</v>
      </c>
      <c r="AH28" s="11">
        <f t="shared" si="25"/>
        <v>4.6951867764674958E-3</v>
      </c>
      <c r="AI28" s="11">
        <f t="shared" si="26"/>
        <v>3.7728176636636084E-3</v>
      </c>
      <c r="AJ28" s="11">
        <f t="shared" si="27"/>
        <v>6.9919419955024329E-3</v>
      </c>
      <c r="AK28" s="11">
        <f t="shared" si="28"/>
        <v>0</v>
      </c>
      <c r="AL28" s="11">
        <f t="shared" si="29"/>
        <v>0</v>
      </c>
      <c r="AM28" s="11">
        <f t="shared" si="30"/>
        <v>2.9996360015232066</v>
      </c>
      <c r="AN28" s="11">
        <f t="shared" si="31"/>
        <v>0.90282496578240545</v>
      </c>
      <c r="AO28" s="8">
        <f t="shared" si="2"/>
        <v>0</v>
      </c>
      <c r="AQ28">
        <f t="shared" si="32"/>
        <v>41.527999999999999</v>
      </c>
      <c r="AR28">
        <f t="shared" si="33"/>
        <v>4.0000000000000001E-3</v>
      </c>
      <c r="AS28">
        <f t="shared" si="34"/>
        <v>1.4999999999999999E-2</v>
      </c>
      <c r="AT28">
        <f t="shared" si="35"/>
        <v>1.2999999999999999E-2</v>
      </c>
      <c r="AU28">
        <f t="shared" si="3"/>
        <v>0</v>
      </c>
      <c r="AV28">
        <f t="shared" si="4"/>
        <v>9.5719999999999992</v>
      </c>
      <c r="AW28">
        <f t="shared" si="36"/>
        <v>49.89</v>
      </c>
      <c r="AX28">
        <f t="shared" si="37"/>
        <v>0.182</v>
      </c>
      <c r="AY28">
        <f t="shared" si="38"/>
        <v>0.185</v>
      </c>
      <c r="AZ28">
        <f t="shared" si="39"/>
        <v>0.36099999999999999</v>
      </c>
      <c r="BA28">
        <f t="shared" si="40"/>
        <v>0</v>
      </c>
      <c r="BB28">
        <f t="shared" si="41"/>
        <v>0</v>
      </c>
      <c r="BC28">
        <f t="shared" si="42"/>
        <v>101.75</v>
      </c>
      <c r="BE28">
        <f t="shared" si="6"/>
        <v>0.69121171770972034</v>
      </c>
      <c r="BF28">
        <f t="shared" si="7"/>
        <v>5.0083890516615331E-5</v>
      </c>
      <c r="BG28">
        <f t="shared" si="8"/>
        <v>2.9423303256178896E-4</v>
      </c>
      <c r="BH28">
        <f t="shared" si="9"/>
        <v>1.7106388578195931E-4</v>
      </c>
      <c r="BI28">
        <f t="shared" si="10"/>
        <v>0.13323311619620287</v>
      </c>
      <c r="BJ28">
        <f t="shared" si="11"/>
        <v>0</v>
      </c>
      <c r="BK28">
        <f t="shared" si="12"/>
        <v>1.2378301128412779</v>
      </c>
      <c r="BL28">
        <f t="shared" si="13"/>
        <v>3.2455142356813977E-3</v>
      </c>
      <c r="BM28">
        <f t="shared" si="14"/>
        <v>2.6079331918000942E-3</v>
      </c>
      <c r="BN28">
        <f t="shared" si="15"/>
        <v>4.8331298331298327E-3</v>
      </c>
      <c r="BO28">
        <f t="shared" si="43"/>
        <v>0</v>
      </c>
      <c r="BP28">
        <f t="shared" si="44"/>
        <v>0</v>
      </c>
      <c r="BQ28">
        <f t="shared" si="45"/>
        <v>2.0734769048166726</v>
      </c>
      <c r="BR28">
        <f t="shared" si="16"/>
        <v>1.4466695985641667</v>
      </c>
    </row>
    <row r="29" spans="1:70">
      <c r="A29" t="s">
        <v>111</v>
      </c>
      <c r="B29">
        <v>29</v>
      </c>
      <c r="C29" s="1">
        <v>41.106000000000002</v>
      </c>
      <c r="D29" s="1">
        <v>1E-3</v>
      </c>
      <c r="E29" s="1">
        <v>1.6E-2</v>
      </c>
      <c r="F29" s="1">
        <v>1.2999999999999999E-2</v>
      </c>
      <c r="G29" s="1">
        <v>9.6059999999999999</v>
      </c>
      <c r="H29" s="1">
        <v>49.454999999999998</v>
      </c>
      <c r="I29" s="1">
        <v>0.157</v>
      </c>
      <c r="J29" s="1">
        <v>0.182</v>
      </c>
      <c r="K29" s="1">
        <v>0.36599999999999999</v>
      </c>
      <c r="L29" s="1">
        <v>0</v>
      </c>
      <c r="N29">
        <f t="shared" si="17"/>
        <v>100.902</v>
      </c>
      <c r="P29" s="1">
        <v>21.07</v>
      </c>
      <c r="Q29" s="1">
        <v>83.911000000000001</v>
      </c>
      <c r="R29" s="1">
        <v>11.106</v>
      </c>
      <c r="S29" s="19">
        <f t="shared" si="46"/>
        <v>2.2360679774961674</v>
      </c>
      <c r="T29" s="19">
        <f>SUM(S$4:S29)</f>
        <v>51.67166576851092</v>
      </c>
      <c r="W29" s="4">
        <v>8</v>
      </c>
      <c r="X29" s="4">
        <v>3</v>
      </c>
      <c r="Y29" s="12">
        <v>0</v>
      </c>
      <c r="AA29" s="11">
        <f t="shared" si="18"/>
        <v>0.99876431848944225</v>
      </c>
      <c r="AB29" s="11">
        <f t="shared" si="19"/>
        <v>1.8277878697574316E-5</v>
      </c>
      <c r="AC29" s="11">
        <f t="shared" si="20"/>
        <v>4.5815019538971211E-4</v>
      </c>
      <c r="AD29" s="11">
        <f t="shared" si="21"/>
        <v>2.4971582052485175E-4</v>
      </c>
      <c r="AE29" s="11">
        <f t="shared" si="22"/>
        <v>0</v>
      </c>
      <c r="AF29" s="11">
        <f t="shared" si="23"/>
        <v>0.19518201746758085</v>
      </c>
      <c r="AG29" s="11">
        <f t="shared" si="24"/>
        <v>1.7912057325078787</v>
      </c>
      <c r="AH29" s="11">
        <f t="shared" si="25"/>
        <v>4.0869517208268185E-3</v>
      </c>
      <c r="AI29" s="11">
        <f t="shared" si="26"/>
        <v>3.7452761580069973E-3</v>
      </c>
      <c r="AJ29" s="11">
        <f t="shared" si="27"/>
        <v>7.153030385554324E-3</v>
      </c>
      <c r="AK29" s="11">
        <f t="shared" si="28"/>
        <v>0</v>
      </c>
      <c r="AL29" s="11">
        <f t="shared" si="29"/>
        <v>0</v>
      </c>
      <c r="AM29" s="11">
        <f t="shared" si="30"/>
        <v>3.0008634706239019</v>
      </c>
      <c r="AN29" s="11">
        <f t="shared" si="31"/>
        <v>0.90174022293986045</v>
      </c>
      <c r="AO29" s="8">
        <f t="shared" si="2"/>
        <v>0</v>
      </c>
      <c r="AQ29">
        <f t="shared" si="32"/>
        <v>41.106000000000002</v>
      </c>
      <c r="AR29">
        <f t="shared" si="33"/>
        <v>1E-3</v>
      </c>
      <c r="AS29">
        <f t="shared" si="34"/>
        <v>1.6E-2</v>
      </c>
      <c r="AT29">
        <f t="shared" si="35"/>
        <v>1.2999999999999999E-2</v>
      </c>
      <c r="AU29">
        <f t="shared" si="3"/>
        <v>0</v>
      </c>
      <c r="AV29">
        <f t="shared" si="4"/>
        <v>9.6059999999999999</v>
      </c>
      <c r="AW29">
        <f t="shared" si="36"/>
        <v>49.454999999999998</v>
      </c>
      <c r="AX29">
        <f t="shared" si="37"/>
        <v>0.157</v>
      </c>
      <c r="AY29">
        <f t="shared" si="38"/>
        <v>0.182</v>
      </c>
      <c r="AZ29">
        <f t="shared" si="39"/>
        <v>0.36599999999999999</v>
      </c>
      <c r="BA29">
        <f t="shared" si="40"/>
        <v>0</v>
      </c>
      <c r="BB29">
        <f t="shared" si="41"/>
        <v>0</v>
      </c>
      <c r="BC29">
        <f t="shared" si="42"/>
        <v>100.902</v>
      </c>
      <c r="BE29">
        <f t="shared" si="6"/>
        <v>0.6841877496671106</v>
      </c>
      <c r="BF29">
        <f t="shared" si="7"/>
        <v>1.2520972629153833E-5</v>
      </c>
      <c r="BG29">
        <f t="shared" si="8"/>
        <v>3.138485680659082E-4</v>
      </c>
      <c r="BH29">
        <f t="shared" si="9"/>
        <v>1.7106388578195931E-4</v>
      </c>
      <c r="BI29">
        <f t="shared" si="10"/>
        <v>0.1337063637882078</v>
      </c>
      <c r="BJ29">
        <f t="shared" si="11"/>
        <v>0</v>
      </c>
      <c r="BK29">
        <f t="shared" si="12"/>
        <v>1.227037246553726</v>
      </c>
      <c r="BL29">
        <f t="shared" si="13"/>
        <v>2.7997018406702165E-3</v>
      </c>
      <c r="BM29">
        <f t="shared" si="14"/>
        <v>2.5656423832844171E-3</v>
      </c>
      <c r="BN29">
        <f t="shared" si="15"/>
        <v>4.9000706895443733E-3</v>
      </c>
      <c r="BO29">
        <f t="shared" si="43"/>
        <v>0</v>
      </c>
      <c r="BP29">
        <f t="shared" si="44"/>
        <v>0</v>
      </c>
      <c r="BQ29">
        <f t="shared" si="45"/>
        <v>2.0556942083490206</v>
      </c>
      <c r="BR29">
        <f t="shared" si="16"/>
        <v>1.4597810600604701</v>
      </c>
    </row>
    <row r="30" spans="1:70">
      <c r="A30" t="s">
        <v>112</v>
      </c>
      <c r="B30">
        <v>30</v>
      </c>
      <c r="C30" s="1">
        <v>40.728000000000002</v>
      </c>
      <c r="D30" s="1">
        <v>7.0000000000000001E-3</v>
      </c>
      <c r="E30" s="1">
        <v>1.7999999999999999E-2</v>
      </c>
      <c r="F30" s="1">
        <v>1.2999999999999999E-2</v>
      </c>
      <c r="G30" s="1">
        <v>9.6080000000000005</v>
      </c>
      <c r="H30" s="1">
        <v>49.104999999999997</v>
      </c>
      <c r="I30" s="1">
        <v>0.14699999999999999</v>
      </c>
      <c r="J30" s="1">
        <v>0.185</v>
      </c>
      <c r="K30" s="1">
        <v>0.35799999999999998</v>
      </c>
      <c r="L30" s="1">
        <v>0</v>
      </c>
      <c r="N30">
        <f t="shared" si="17"/>
        <v>100.169</v>
      </c>
      <c r="P30" s="1">
        <v>21.068999999999999</v>
      </c>
      <c r="Q30" s="1">
        <v>83.909000000000006</v>
      </c>
      <c r="R30" s="1">
        <v>11.106</v>
      </c>
      <c r="S30" s="19">
        <f t="shared" si="46"/>
        <v>2.2360679774961674</v>
      </c>
      <c r="T30" s="19">
        <f>SUM(S$4:S30)</f>
        <v>53.907733746007089</v>
      </c>
      <c r="W30" s="4">
        <v>8</v>
      </c>
      <c r="X30" s="4">
        <v>3</v>
      </c>
      <c r="Y30" s="12">
        <v>0</v>
      </c>
      <c r="AA30" s="11">
        <f t="shared" si="18"/>
        <v>0.99732276367932826</v>
      </c>
      <c r="AB30" s="11">
        <f t="shared" si="19"/>
        <v>1.2894623855058942E-4</v>
      </c>
      <c r="AC30" s="11">
        <f t="shared" si="20"/>
        <v>5.1945178833566312E-4</v>
      </c>
      <c r="AD30" s="11">
        <f t="shared" si="21"/>
        <v>2.5166968455642353E-4</v>
      </c>
      <c r="AE30" s="11">
        <f t="shared" si="22"/>
        <v>0</v>
      </c>
      <c r="AF30" s="11">
        <f t="shared" si="23"/>
        <v>0.19675014541006677</v>
      </c>
      <c r="AG30" s="11">
        <f t="shared" si="24"/>
        <v>1.7924449519380228</v>
      </c>
      <c r="AH30" s="11">
        <f t="shared" si="25"/>
        <v>3.8565772673074873E-3</v>
      </c>
      <c r="AI30" s="11">
        <f t="shared" si="26"/>
        <v>3.8367988703421297E-3</v>
      </c>
      <c r="AJ30" s="11">
        <f t="shared" si="27"/>
        <v>7.0514244691649982E-3</v>
      </c>
      <c r="AK30" s="11">
        <f t="shared" si="28"/>
        <v>0</v>
      </c>
      <c r="AL30" s="11">
        <f t="shared" si="29"/>
        <v>0</v>
      </c>
      <c r="AM30" s="11">
        <f t="shared" si="30"/>
        <v>3.0021627293456752</v>
      </c>
      <c r="AN30" s="11">
        <f t="shared" si="31"/>
        <v>0.90109057393497205</v>
      </c>
      <c r="AO30" s="8">
        <f t="shared" si="2"/>
        <v>0</v>
      </c>
      <c r="AQ30">
        <f t="shared" si="32"/>
        <v>40.728000000000002</v>
      </c>
      <c r="AR30">
        <f t="shared" si="33"/>
        <v>7.0000000000000001E-3</v>
      </c>
      <c r="AS30">
        <f t="shared" si="34"/>
        <v>1.7999999999999999E-2</v>
      </c>
      <c r="AT30">
        <f t="shared" si="35"/>
        <v>1.2999999999999999E-2</v>
      </c>
      <c r="AU30">
        <f t="shared" si="3"/>
        <v>0</v>
      </c>
      <c r="AV30">
        <f t="shared" si="4"/>
        <v>9.6080000000000005</v>
      </c>
      <c r="AW30">
        <f t="shared" si="36"/>
        <v>49.104999999999997</v>
      </c>
      <c r="AX30">
        <f t="shared" si="37"/>
        <v>0.14699999999999999</v>
      </c>
      <c r="AY30">
        <f t="shared" si="38"/>
        <v>0.185</v>
      </c>
      <c r="AZ30">
        <f t="shared" si="39"/>
        <v>0.35799999999999998</v>
      </c>
      <c r="BA30">
        <f t="shared" si="40"/>
        <v>0</v>
      </c>
      <c r="BB30">
        <f t="shared" si="41"/>
        <v>0</v>
      </c>
      <c r="BC30">
        <f t="shared" si="42"/>
        <v>100.169</v>
      </c>
      <c r="BE30">
        <f t="shared" si="6"/>
        <v>0.67789613848202401</v>
      </c>
      <c r="BF30">
        <f t="shared" si="7"/>
        <v>8.7646808404076828E-5</v>
      </c>
      <c r="BG30">
        <f t="shared" si="8"/>
        <v>3.530796390741467E-4</v>
      </c>
      <c r="BH30">
        <f t="shared" si="9"/>
        <v>1.7106388578195931E-4</v>
      </c>
      <c r="BI30">
        <f t="shared" si="10"/>
        <v>0.13373420188185514</v>
      </c>
      <c r="BJ30">
        <f t="shared" si="11"/>
        <v>0</v>
      </c>
      <c r="BK30">
        <f t="shared" si="12"/>
        <v>1.2183533311499488</v>
      </c>
      <c r="BL30">
        <f t="shared" si="13"/>
        <v>2.6213768826657442E-3</v>
      </c>
      <c r="BM30">
        <f t="shared" si="14"/>
        <v>2.6079331918000942E-3</v>
      </c>
      <c r="BN30">
        <f t="shared" si="15"/>
        <v>4.7929653192811082E-3</v>
      </c>
      <c r="BO30">
        <f t="shared" si="43"/>
        <v>0</v>
      </c>
      <c r="BP30">
        <f t="shared" si="44"/>
        <v>0</v>
      </c>
      <c r="BQ30">
        <f t="shared" si="45"/>
        <v>2.0406177372408352</v>
      </c>
      <c r="BR30">
        <f t="shared" si="16"/>
        <v>1.4712028982973393</v>
      </c>
    </row>
    <row r="31" spans="1:70">
      <c r="A31" t="s">
        <v>113</v>
      </c>
      <c r="B31">
        <v>31</v>
      </c>
      <c r="C31" s="1">
        <v>40.430999999999997</v>
      </c>
      <c r="D31" s="1">
        <v>8.0000000000000002E-3</v>
      </c>
      <c r="E31" s="1">
        <v>1.2999999999999999E-2</v>
      </c>
      <c r="F31" s="1">
        <v>1.2E-2</v>
      </c>
      <c r="G31" s="1">
        <v>9.641</v>
      </c>
      <c r="H31" s="1">
        <v>48.831000000000003</v>
      </c>
      <c r="I31" s="1">
        <v>0.13300000000000001</v>
      </c>
      <c r="J31" s="1">
        <v>0.188</v>
      </c>
      <c r="K31" s="1">
        <v>0.36699999999999999</v>
      </c>
      <c r="L31" s="1">
        <v>0</v>
      </c>
      <c r="N31">
        <f t="shared" si="17"/>
        <v>99.624000000000009</v>
      </c>
      <c r="P31" s="1">
        <v>21.068000000000001</v>
      </c>
      <c r="Q31" s="1">
        <v>83.908000000000001</v>
      </c>
      <c r="R31" s="1">
        <v>11.106</v>
      </c>
      <c r="S31" s="19">
        <f t="shared" si="46"/>
        <v>1.4142135623748235</v>
      </c>
      <c r="T31" s="19">
        <f>SUM(S$4:S31)</f>
        <v>55.321947308381915</v>
      </c>
      <c r="W31" s="4">
        <v>8</v>
      </c>
      <c r="X31" s="4">
        <v>3</v>
      </c>
      <c r="Y31" s="12">
        <v>0</v>
      </c>
      <c r="AA31" s="11">
        <f t="shared" si="18"/>
        <v>0.99607822599468665</v>
      </c>
      <c r="AB31" s="11">
        <f t="shared" si="19"/>
        <v>1.4826441922423264E-4</v>
      </c>
      <c r="AC31" s="11">
        <f t="shared" si="20"/>
        <v>3.7744389803578201E-4</v>
      </c>
      <c r="AD31" s="11">
        <f t="shared" si="21"/>
        <v>2.3372497083550028E-4</v>
      </c>
      <c r="AE31" s="11">
        <f t="shared" si="22"/>
        <v>0</v>
      </c>
      <c r="AF31" s="11">
        <f t="shared" si="23"/>
        <v>0.19862799841611142</v>
      </c>
      <c r="AG31" s="11">
        <f t="shared" si="24"/>
        <v>1.7932962710972367</v>
      </c>
      <c r="AH31" s="11">
        <f t="shared" si="25"/>
        <v>3.5105297590170485E-3</v>
      </c>
      <c r="AI31" s="11">
        <f t="shared" si="26"/>
        <v>3.9227575790122026E-3</v>
      </c>
      <c r="AJ31" s="11">
        <f t="shared" si="27"/>
        <v>7.2727090174937552E-3</v>
      </c>
      <c r="AK31" s="11">
        <f t="shared" si="28"/>
        <v>0</v>
      </c>
      <c r="AL31" s="11">
        <f t="shared" si="29"/>
        <v>0</v>
      </c>
      <c r="AM31" s="11">
        <f t="shared" si="30"/>
        <v>3.0034679251516527</v>
      </c>
      <c r="AN31" s="11">
        <f t="shared" si="31"/>
        <v>0.90028335843077067</v>
      </c>
      <c r="AO31" s="8">
        <f t="shared" si="2"/>
        <v>0</v>
      </c>
      <c r="AQ31">
        <f t="shared" si="32"/>
        <v>40.430999999999997</v>
      </c>
      <c r="AR31">
        <f t="shared" si="33"/>
        <v>8.0000000000000002E-3</v>
      </c>
      <c r="AS31">
        <f t="shared" si="34"/>
        <v>1.2999999999999999E-2</v>
      </c>
      <c r="AT31">
        <f t="shared" si="35"/>
        <v>1.2E-2</v>
      </c>
      <c r="AU31">
        <f t="shared" si="3"/>
        <v>0</v>
      </c>
      <c r="AV31">
        <f t="shared" si="4"/>
        <v>9.641</v>
      </c>
      <c r="AW31">
        <f t="shared" si="36"/>
        <v>48.831000000000003</v>
      </c>
      <c r="AX31">
        <f t="shared" si="37"/>
        <v>0.13300000000000001</v>
      </c>
      <c r="AY31">
        <f t="shared" si="38"/>
        <v>0.188</v>
      </c>
      <c r="AZ31">
        <f t="shared" si="39"/>
        <v>0.36699999999999999</v>
      </c>
      <c r="BA31">
        <f t="shared" si="40"/>
        <v>0</v>
      </c>
      <c r="BB31">
        <f t="shared" si="41"/>
        <v>0</v>
      </c>
      <c r="BC31">
        <f t="shared" si="42"/>
        <v>99.624000000000009</v>
      </c>
      <c r="BE31">
        <f t="shared" si="6"/>
        <v>0.67295272969374165</v>
      </c>
      <c r="BF31">
        <f t="shared" si="7"/>
        <v>1.0016778103323066E-4</v>
      </c>
      <c r="BG31">
        <f t="shared" si="8"/>
        <v>2.5500196155355041E-4</v>
      </c>
      <c r="BH31">
        <f t="shared" si="9"/>
        <v>1.5790512533719322E-4</v>
      </c>
      <c r="BI31">
        <f t="shared" si="10"/>
        <v>0.13419353042703636</v>
      </c>
      <c r="BJ31">
        <f t="shared" si="11"/>
        <v>0</v>
      </c>
      <c r="BK31">
        <f t="shared" si="12"/>
        <v>1.2115550659481347</v>
      </c>
      <c r="BL31">
        <f t="shared" si="13"/>
        <v>2.3717219414594831E-3</v>
      </c>
      <c r="BM31">
        <f t="shared" si="14"/>
        <v>2.6502240003157713E-3</v>
      </c>
      <c r="BN31">
        <f t="shared" si="15"/>
        <v>4.9134588608272817E-3</v>
      </c>
      <c r="BO31">
        <f t="shared" si="43"/>
        <v>0</v>
      </c>
      <c r="BP31">
        <f t="shared" si="44"/>
        <v>0</v>
      </c>
      <c r="BQ31">
        <f t="shared" si="45"/>
        <v>2.029149805739439</v>
      </c>
      <c r="BR31">
        <f t="shared" si="16"/>
        <v>1.4801607632203204</v>
      </c>
    </row>
    <row r="32" spans="1:70">
      <c r="A32" t="s">
        <v>114</v>
      </c>
      <c r="B32">
        <v>32</v>
      </c>
      <c r="C32" s="1">
        <v>40.680999999999997</v>
      </c>
      <c r="D32" s="1">
        <v>8.0000000000000002E-3</v>
      </c>
      <c r="E32" s="1">
        <v>1.7000000000000001E-2</v>
      </c>
      <c r="F32" s="1">
        <v>1.2999999999999999E-2</v>
      </c>
      <c r="G32" s="1">
        <v>9.6340000000000003</v>
      </c>
      <c r="H32" s="1">
        <v>49.106000000000002</v>
      </c>
      <c r="I32" s="1">
        <v>0.129</v>
      </c>
      <c r="J32" s="1">
        <v>0.188</v>
      </c>
      <c r="K32" s="1">
        <v>0.36599999999999999</v>
      </c>
      <c r="L32" s="1">
        <v>0</v>
      </c>
      <c r="N32">
        <f t="shared" si="17"/>
        <v>100.14200000000001</v>
      </c>
      <c r="P32" s="1">
        <v>21.067</v>
      </c>
      <c r="Q32" s="1">
        <v>83.906000000000006</v>
      </c>
      <c r="R32" s="1">
        <v>11.106</v>
      </c>
      <c r="S32" s="19">
        <f t="shared" si="46"/>
        <v>2.2360679774961674</v>
      </c>
      <c r="T32" s="19">
        <f>SUM(S$4:S32)</f>
        <v>57.558015285878085</v>
      </c>
      <c r="W32" s="4">
        <v>8</v>
      </c>
      <c r="X32" s="4">
        <v>3</v>
      </c>
      <c r="Y32" s="12">
        <v>0</v>
      </c>
      <c r="AA32" s="11">
        <f t="shared" si="18"/>
        <v>0.99666814177009322</v>
      </c>
      <c r="AB32" s="11">
        <f t="shared" si="19"/>
        <v>1.4744054704044702E-4</v>
      </c>
      <c r="AC32" s="11">
        <f t="shared" si="20"/>
        <v>4.9083776581220536E-4</v>
      </c>
      <c r="AD32" s="11">
        <f t="shared" si="21"/>
        <v>2.5179506462451545E-4</v>
      </c>
      <c r="AE32" s="11">
        <f t="shared" si="22"/>
        <v>0</v>
      </c>
      <c r="AF32" s="11">
        <f t="shared" si="23"/>
        <v>0.19738085149102255</v>
      </c>
      <c r="AG32" s="11">
        <f t="shared" si="24"/>
        <v>1.7933744558908506</v>
      </c>
      <c r="AH32" s="11">
        <f t="shared" si="25"/>
        <v>3.3860293722633187E-3</v>
      </c>
      <c r="AI32" s="11">
        <f t="shared" si="26"/>
        <v>3.900959693383322E-3</v>
      </c>
      <c r="AJ32" s="11">
        <f t="shared" si="27"/>
        <v>7.2125896725575237E-3</v>
      </c>
      <c r="AK32" s="11">
        <f t="shared" si="28"/>
        <v>0</v>
      </c>
      <c r="AL32" s="11">
        <f t="shared" si="29"/>
        <v>0</v>
      </c>
      <c r="AM32" s="11">
        <f t="shared" si="30"/>
        <v>3.0028131012676473</v>
      </c>
      <c r="AN32" s="11">
        <f t="shared" si="31"/>
        <v>0.90085127450916791</v>
      </c>
      <c r="AO32" s="8">
        <f t="shared" si="2"/>
        <v>0</v>
      </c>
      <c r="AQ32">
        <f t="shared" si="32"/>
        <v>40.680999999999997</v>
      </c>
      <c r="AR32">
        <f t="shared" si="33"/>
        <v>8.0000000000000002E-3</v>
      </c>
      <c r="AS32">
        <f t="shared" si="34"/>
        <v>1.7000000000000001E-2</v>
      </c>
      <c r="AT32">
        <f t="shared" si="35"/>
        <v>1.2999999999999999E-2</v>
      </c>
      <c r="AU32">
        <f t="shared" si="3"/>
        <v>0</v>
      </c>
      <c r="AV32">
        <f t="shared" si="4"/>
        <v>9.6339999999999986</v>
      </c>
      <c r="AW32">
        <f t="shared" si="36"/>
        <v>49.106000000000002</v>
      </c>
      <c r="AX32">
        <f t="shared" si="37"/>
        <v>0.129</v>
      </c>
      <c r="AY32">
        <f t="shared" si="38"/>
        <v>0.188</v>
      </c>
      <c r="AZ32">
        <f t="shared" si="39"/>
        <v>0.36599999999999999</v>
      </c>
      <c r="BA32">
        <f t="shared" si="40"/>
        <v>0</v>
      </c>
      <c r="BB32">
        <f t="shared" si="41"/>
        <v>0</v>
      </c>
      <c r="BC32">
        <f t="shared" si="42"/>
        <v>100.14200000000001</v>
      </c>
      <c r="BE32">
        <f t="shared" si="6"/>
        <v>0.67711384820239673</v>
      </c>
      <c r="BF32">
        <f t="shared" si="7"/>
        <v>1.0016778103323066E-4</v>
      </c>
      <c r="BG32">
        <f t="shared" si="8"/>
        <v>3.334641035700275E-4</v>
      </c>
      <c r="BH32">
        <f t="shared" si="9"/>
        <v>1.7106388578195931E-4</v>
      </c>
      <c r="BI32">
        <f t="shared" si="10"/>
        <v>0.13409609709927064</v>
      </c>
      <c r="BJ32">
        <f t="shared" si="11"/>
        <v>0</v>
      </c>
      <c r="BK32">
        <f t="shared" si="12"/>
        <v>1.2183781423368167</v>
      </c>
      <c r="BL32">
        <f t="shared" si="13"/>
        <v>2.3003919582576938E-3</v>
      </c>
      <c r="BM32">
        <f t="shared" si="14"/>
        <v>2.6502240003157713E-3</v>
      </c>
      <c r="BN32">
        <f t="shared" si="15"/>
        <v>4.9000706895443733E-3</v>
      </c>
      <c r="BO32">
        <f t="shared" si="43"/>
        <v>0</v>
      </c>
      <c r="BP32">
        <f t="shared" si="44"/>
        <v>0</v>
      </c>
      <c r="BQ32">
        <f t="shared" si="45"/>
        <v>2.0400434700569874</v>
      </c>
      <c r="BR32">
        <f t="shared" si="16"/>
        <v>1.4719358412415429</v>
      </c>
    </row>
    <row r="33" spans="1:70">
      <c r="A33" t="s">
        <v>115</v>
      </c>
      <c r="B33">
        <v>33</v>
      </c>
      <c r="C33" s="1">
        <v>40.716999999999999</v>
      </c>
      <c r="D33" s="1">
        <v>2E-3</v>
      </c>
      <c r="E33" s="1">
        <v>1.9E-2</v>
      </c>
      <c r="F33" s="1">
        <v>1.2999999999999999E-2</v>
      </c>
      <c r="G33" s="1">
        <v>9.6489999999999991</v>
      </c>
      <c r="H33" s="1">
        <v>49.034999999999997</v>
      </c>
      <c r="I33" s="1">
        <v>0.123</v>
      </c>
      <c r="J33" s="1">
        <v>0.184</v>
      </c>
      <c r="K33" s="1">
        <v>0.377</v>
      </c>
      <c r="L33" s="1">
        <v>0</v>
      </c>
      <c r="N33">
        <f t="shared" si="17"/>
        <v>100.119</v>
      </c>
      <c r="P33" s="1">
        <v>21.065999999999999</v>
      </c>
      <c r="Q33" s="1">
        <v>83.903999999999996</v>
      </c>
      <c r="R33" s="1">
        <v>11.106</v>
      </c>
      <c r="S33" s="19">
        <f t="shared" si="46"/>
        <v>2.2360679775088776</v>
      </c>
      <c r="T33" s="19">
        <f>SUM(S$4:S33)</f>
        <v>59.794083263386966</v>
      </c>
      <c r="W33" s="4">
        <v>8</v>
      </c>
      <c r="X33" s="4">
        <v>3</v>
      </c>
      <c r="Y33" s="12">
        <v>0</v>
      </c>
      <c r="AA33" s="11">
        <f t="shared" si="18"/>
        <v>0.99771972043674517</v>
      </c>
      <c r="AB33" s="11">
        <f t="shared" si="19"/>
        <v>3.6866403338862027E-5</v>
      </c>
      <c r="AC33" s="11">
        <f t="shared" si="20"/>
        <v>5.4867664978589187E-4</v>
      </c>
      <c r="AD33" s="11">
        <f t="shared" si="21"/>
        <v>2.5183787221396277E-4</v>
      </c>
      <c r="AE33" s="11">
        <f t="shared" si="22"/>
        <v>0</v>
      </c>
      <c r="AF33" s="11">
        <f t="shared" si="23"/>
        <v>0.19772177954509035</v>
      </c>
      <c r="AG33" s="11">
        <f t="shared" si="24"/>
        <v>1.7910859522773359</v>
      </c>
      <c r="AH33" s="11">
        <f t="shared" si="25"/>
        <v>3.2290885168942498E-3</v>
      </c>
      <c r="AI33" s="11">
        <f t="shared" si="26"/>
        <v>3.8186096410872546E-3</v>
      </c>
      <c r="AJ33" s="11">
        <f t="shared" si="27"/>
        <v>7.4306245564244883E-3</v>
      </c>
      <c r="AK33" s="11">
        <f t="shared" si="28"/>
        <v>0</v>
      </c>
      <c r="AL33" s="11">
        <f t="shared" si="29"/>
        <v>0</v>
      </c>
      <c r="AM33" s="11">
        <f t="shared" si="30"/>
        <v>3.0018431558989165</v>
      </c>
      <c r="AN33" s="11">
        <f t="shared" si="31"/>
        <v>0.90058275801054444</v>
      </c>
      <c r="AO33" s="8">
        <f t="shared" si="2"/>
        <v>0</v>
      </c>
      <c r="AQ33">
        <f t="shared" si="32"/>
        <v>40.716999999999999</v>
      </c>
      <c r="AR33">
        <f t="shared" si="33"/>
        <v>2E-3</v>
      </c>
      <c r="AS33">
        <f t="shared" si="34"/>
        <v>1.9E-2</v>
      </c>
      <c r="AT33">
        <f t="shared" si="35"/>
        <v>1.2999999999999999E-2</v>
      </c>
      <c r="AU33">
        <f t="shared" si="3"/>
        <v>0</v>
      </c>
      <c r="AV33">
        <f t="shared" si="4"/>
        <v>9.6489999999999991</v>
      </c>
      <c r="AW33">
        <f t="shared" si="36"/>
        <v>49.034999999999997</v>
      </c>
      <c r="AX33">
        <f t="shared" si="37"/>
        <v>0.123</v>
      </c>
      <c r="AY33">
        <f t="shared" si="38"/>
        <v>0.184</v>
      </c>
      <c r="AZ33">
        <f t="shared" si="39"/>
        <v>0.377</v>
      </c>
      <c r="BA33">
        <f t="shared" si="40"/>
        <v>0</v>
      </c>
      <c r="BB33">
        <f t="shared" si="41"/>
        <v>0</v>
      </c>
      <c r="BC33">
        <f t="shared" si="42"/>
        <v>100.119</v>
      </c>
      <c r="BE33">
        <f t="shared" si="6"/>
        <v>0.67771304926764309</v>
      </c>
      <c r="BF33">
        <f t="shared" si="7"/>
        <v>2.5041945258307666E-5</v>
      </c>
      <c r="BG33">
        <f t="shared" si="8"/>
        <v>3.72695174578266E-4</v>
      </c>
      <c r="BH33">
        <f t="shared" si="9"/>
        <v>1.7106388578195931E-4</v>
      </c>
      <c r="BI33">
        <f t="shared" si="10"/>
        <v>0.13430488280162575</v>
      </c>
      <c r="BJ33">
        <f t="shared" si="11"/>
        <v>0</v>
      </c>
      <c r="BK33">
        <f t="shared" si="12"/>
        <v>1.2166165480691933</v>
      </c>
      <c r="BL33">
        <f t="shared" si="13"/>
        <v>2.1933969834550104E-3</v>
      </c>
      <c r="BM33">
        <f t="shared" si="14"/>
        <v>2.5938362556282017E-3</v>
      </c>
      <c r="BN33">
        <f t="shared" si="15"/>
        <v>5.0473405736563628E-3</v>
      </c>
      <c r="BO33">
        <f t="shared" si="43"/>
        <v>0</v>
      </c>
      <c r="BP33">
        <f t="shared" si="44"/>
        <v>0</v>
      </c>
      <c r="BQ33">
        <f t="shared" si="45"/>
        <v>2.0390378549568204</v>
      </c>
      <c r="BR33">
        <f t="shared" si="16"/>
        <v>1.4721860845307773</v>
      </c>
    </row>
    <row r="34" spans="1:70">
      <c r="A34" t="s">
        <v>116</v>
      </c>
      <c r="B34">
        <v>34</v>
      </c>
      <c r="C34" s="1">
        <v>40.69</v>
      </c>
      <c r="D34" s="1">
        <v>2E-3</v>
      </c>
      <c r="E34" s="1">
        <v>1.7000000000000001E-2</v>
      </c>
      <c r="F34" s="1">
        <v>1.2E-2</v>
      </c>
      <c r="G34" s="1">
        <v>9.67</v>
      </c>
      <c r="H34" s="1">
        <v>48.884999999999998</v>
      </c>
      <c r="I34" s="1">
        <v>0.11899999999999999</v>
      </c>
      <c r="J34" s="1">
        <v>0.18099999999999999</v>
      </c>
      <c r="K34" s="1">
        <v>0.373</v>
      </c>
      <c r="L34" s="1">
        <v>0</v>
      </c>
      <c r="N34">
        <f t="shared" si="17"/>
        <v>99.949000000000012</v>
      </c>
      <c r="P34" s="1">
        <v>21.065999999999999</v>
      </c>
      <c r="Q34" s="1">
        <v>83.902000000000001</v>
      </c>
      <c r="R34" s="1">
        <v>11.106</v>
      </c>
      <c r="S34" s="19">
        <f t="shared" si="46"/>
        <v>1.9999999999953388</v>
      </c>
      <c r="T34" s="19">
        <f>SUM(S$4:S34)</f>
        <v>61.794083263382305</v>
      </c>
      <c r="W34" s="4">
        <v>8</v>
      </c>
      <c r="X34" s="4">
        <v>3</v>
      </c>
      <c r="Y34" s="12">
        <v>0</v>
      </c>
      <c r="AA34" s="11">
        <f t="shared" si="18"/>
        <v>0.99873941866440918</v>
      </c>
      <c r="AB34" s="11">
        <f t="shared" si="19"/>
        <v>3.6928569702591549E-5</v>
      </c>
      <c r="AC34" s="11">
        <f t="shared" si="20"/>
        <v>4.9174903406965485E-4</v>
      </c>
      <c r="AD34" s="11">
        <f t="shared" si="21"/>
        <v>2.3285772599780324E-4</v>
      </c>
      <c r="AE34" s="11">
        <f t="shared" si="22"/>
        <v>0</v>
      </c>
      <c r="AF34" s="11">
        <f t="shared" si="23"/>
        <v>0.19848623559292075</v>
      </c>
      <c r="AG34" s="11">
        <f t="shared" si="24"/>
        <v>1.7886179483317817</v>
      </c>
      <c r="AH34" s="11">
        <f t="shared" si="25"/>
        <v>3.1293455170549457E-3</v>
      </c>
      <c r="AI34" s="11">
        <f t="shared" si="26"/>
        <v>3.7626838858201665E-3</v>
      </c>
      <c r="AJ34" s="11">
        <f t="shared" si="27"/>
        <v>7.3641820640975887E-3</v>
      </c>
      <c r="AK34" s="11">
        <f t="shared" si="28"/>
        <v>0</v>
      </c>
      <c r="AL34" s="11">
        <f t="shared" si="29"/>
        <v>0</v>
      </c>
      <c r="AM34" s="11">
        <f t="shared" si="30"/>
        <v>3.000861349385854</v>
      </c>
      <c r="AN34" s="11">
        <f t="shared" si="31"/>
        <v>0.90011281884531424</v>
      </c>
      <c r="AO34" s="8">
        <f t="shared" si="2"/>
        <v>0</v>
      </c>
      <c r="AQ34">
        <f t="shared" si="32"/>
        <v>40.69</v>
      </c>
      <c r="AR34">
        <f t="shared" si="33"/>
        <v>2E-3</v>
      </c>
      <c r="AS34">
        <f t="shared" si="34"/>
        <v>1.7000000000000001E-2</v>
      </c>
      <c r="AT34">
        <f t="shared" si="35"/>
        <v>1.2E-2</v>
      </c>
      <c r="AU34">
        <f t="shared" si="3"/>
        <v>0</v>
      </c>
      <c r="AV34">
        <f t="shared" si="4"/>
        <v>9.67</v>
      </c>
      <c r="AW34">
        <f t="shared" si="36"/>
        <v>48.884999999999998</v>
      </c>
      <c r="AX34">
        <f t="shared" si="37"/>
        <v>0.11899999999999999</v>
      </c>
      <c r="AY34">
        <f t="shared" si="38"/>
        <v>0.18099999999999999</v>
      </c>
      <c r="AZ34">
        <f t="shared" si="39"/>
        <v>0.373</v>
      </c>
      <c r="BA34">
        <f t="shared" si="40"/>
        <v>0</v>
      </c>
      <c r="BB34">
        <f t="shared" si="41"/>
        <v>0</v>
      </c>
      <c r="BC34">
        <f t="shared" si="42"/>
        <v>99.949000000000012</v>
      </c>
      <c r="BE34">
        <f t="shared" si="6"/>
        <v>0.67726364846870835</v>
      </c>
      <c r="BF34">
        <f t="shared" si="7"/>
        <v>2.5041945258307666E-5</v>
      </c>
      <c r="BG34">
        <f t="shared" si="8"/>
        <v>3.334641035700275E-4</v>
      </c>
      <c r="BH34">
        <f t="shared" si="9"/>
        <v>1.5790512533719322E-4</v>
      </c>
      <c r="BI34">
        <f t="shared" si="10"/>
        <v>0.13459718278492289</v>
      </c>
      <c r="BJ34">
        <f t="shared" si="11"/>
        <v>0</v>
      </c>
      <c r="BK34">
        <f t="shared" si="12"/>
        <v>1.2128948700390032</v>
      </c>
      <c r="BL34">
        <f t="shared" si="13"/>
        <v>2.1220670002532215E-3</v>
      </c>
      <c r="BM34">
        <f t="shared" si="14"/>
        <v>2.5515454471125246E-3</v>
      </c>
      <c r="BN34">
        <f t="shared" si="15"/>
        <v>4.9937878885247299E-3</v>
      </c>
      <c r="BO34">
        <f t="shared" si="43"/>
        <v>0</v>
      </c>
      <c r="BP34">
        <f t="shared" si="44"/>
        <v>0</v>
      </c>
      <c r="BQ34">
        <f t="shared" si="45"/>
        <v>2.0349395128026906</v>
      </c>
      <c r="BR34">
        <f t="shared" si="16"/>
        <v>1.4746685739335883</v>
      </c>
    </row>
    <row r="35" spans="1:70">
      <c r="A35" t="s">
        <v>117</v>
      </c>
      <c r="B35">
        <v>35</v>
      </c>
      <c r="C35" s="1">
        <v>40.582999999999998</v>
      </c>
      <c r="D35" s="1">
        <v>4.0000000000000001E-3</v>
      </c>
      <c r="E35" s="1">
        <v>1.6E-2</v>
      </c>
      <c r="F35" s="1">
        <v>1.4999999999999999E-2</v>
      </c>
      <c r="G35" s="1">
        <v>9.6809999999999992</v>
      </c>
      <c r="H35" s="1">
        <v>48.905999999999999</v>
      </c>
      <c r="I35" s="1">
        <v>0.12</v>
      </c>
      <c r="J35" s="1">
        <v>0.18099999999999999</v>
      </c>
      <c r="K35" s="1">
        <v>0.36399999999999999</v>
      </c>
      <c r="L35" s="1">
        <v>0</v>
      </c>
      <c r="N35">
        <f t="shared" si="17"/>
        <v>99.86999999999999</v>
      </c>
      <c r="P35" s="1">
        <v>21.065000000000001</v>
      </c>
      <c r="Q35" s="1">
        <v>83.9</v>
      </c>
      <c r="R35" s="1">
        <v>11.106</v>
      </c>
      <c r="S35" s="19">
        <f t="shared" si="46"/>
        <v>2.2360679774945784</v>
      </c>
      <c r="T35" s="19">
        <f>SUM(S$4:S35)</f>
        <v>64.03015124087689</v>
      </c>
      <c r="W35" s="4">
        <v>8</v>
      </c>
      <c r="X35" s="4">
        <v>3</v>
      </c>
      <c r="Y35" s="12">
        <v>0</v>
      </c>
      <c r="AA35" s="11">
        <f t="shared" si="18"/>
        <v>0.99718309968200802</v>
      </c>
      <c r="AB35" s="11">
        <f t="shared" si="19"/>
        <v>7.3936475275478104E-5</v>
      </c>
      <c r="AC35" s="11">
        <f t="shared" si="20"/>
        <v>4.6331977515506737E-4</v>
      </c>
      <c r="AD35" s="11">
        <f t="shared" si="21"/>
        <v>2.9138482142006055E-4</v>
      </c>
      <c r="AE35" s="11">
        <f t="shared" si="22"/>
        <v>0</v>
      </c>
      <c r="AF35" s="11">
        <f t="shared" si="23"/>
        <v>0.19892547388458071</v>
      </c>
      <c r="AG35" s="11">
        <f t="shared" si="24"/>
        <v>1.7913084253393323</v>
      </c>
      <c r="AH35" s="11">
        <f t="shared" si="25"/>
        <v>3.1590322666625063E-3</v>
      </c>
      <c r="AI35" s="11">
        <f t="shared" si="26"/>
        <v>3.7667256860189104E-3</v>
      </c>
      <c r="AJ35" s="11">
        <f t="shared" si="27"/>
        <v>7.1942136139757961E-3</v>
      </c>
      <c r="AK35" s="11">
        <f t="shared" si="28"/>
        <v>0</v>
      </c>
      <c r="AL35" s="11">
        <f t="shared" si="29"/>
        <v>0</v>
      </c>
      <c r="AM35" s="11">
        <f t="shared" si="30"/>
        <v>3.0023656115444286</v>
      </c>
      <c r="AN35" s="11">
        <f t="shared" si="31"/>
        <v>0.90004919825647067</v>
      </c>
      <c r="AO35" s="8">
        <f t="shared" si="2"/>
        <v>0</v>
      </c>
      <c r="AQ35">
        <f t="shared" si="32"/>
        <v>40.582999999999998</v>
      </c>
      <c r="AR35">
        <f t="shared" si="33"/>
        <v>4.0000000000000001E-3</v>
      </c>
      <c r="AS35">
        <f t="shared" si="34"/>
        <v>1.6E-2</v>
      </c>
      <c r="AT35">
        <f t="shared" si="35"/>
        <v>1.4999999999999999E-2</v>
      </c>
      <c r="AU35">
        <f t="shared" si="3"/>
        <v>0</v>
      </c>
      <c r="AV35">
        <f t="shared" si="4"/>
        <v>9.6810000000000009</v>
      </c>
      <c r="AW35">
        <f t="shared" si="36"/>
        <v>48.905999999999999</v>
      </c>
      <c r="AX35">
        <f t="shared" si="37"/>
        <v>0.12</v>
      </c>
      <c r="AY35">
        <f t="shared" si="38"/>
        <v>0.18099999999999999</v>
      </c>
      <c r="AZ35">
        <f t="shared" si="39"/>
        <v>0.36399999999999999</v>
      </c>
      <c r="BA35">
        <f t="shared" si="40"/>
        <v>0</v>
      </c>
      <c r="BB35">
        <f t="shared" si="41"/>
        <v>0</v>
      </c>
      <c r="BC35">
        <f t="shared" si="42"/>
        <v>99.86999999999999</v>
      </c>
      <c r="BE35">
        <f t="shared" si="6"/>
        <v>0.67548268974700398</v>
      </c>
      <c r="BF35">
        <f t="shared" si="7"/>
        <v>5.0083890516615331E-5</v>
      </c>
      <c r="BG35">
        <f t="shared" si="8"/>
        <v>3.138485680659082E-4</v>
      </c>
      <c r="BH35">
        <f t="shared" si="9"/>
        <v>1.9738140667149154E-4</v>
      </c>
      <c r="BI35">
        <f t="shared" si="10"/>
        <v>0.13475029229998331</v>
      </c>
      <c r="BJ35">
        <f t="shared" si="11"/>
        <v>0</v>
      </c>
      <c r="BK35">
        <f t="shared" si="12"/>
        <v>1.2134159049632298</v>
      </c>
      <c r="BL35">
        <f t="shared" si="13"/>
        <v>2.1398994960536689E-3</v>
      </c>
      <c r="BM35">
        <f t="shared" si="14"/>
        <v>2.5515454471125246E-3</v>
      </c>
      <c r="BN35">
        <f t="shared" si="15"/>
        <v>4.8732943469785572E-3</v>
      </c>
      <c r="BO35">
        <f t="shared" si="43"/>
        <v>0</v>
      </c>
      <c r="BP35">
        <f t="shared" si="44"/>
        <v>0</v>
      </c>
      <c r="BQ35">
        <f t="shared" si="45"/>
        <v>2.0337749401656158</v>
      </c>
      <c r="BR35">
        <f t="shared" si="16"/>
        <v>1.4762526335878334</v>
      </c>
    </row>
    <row r="36" spans="1:70">
      <c r="A36" t="s">
        <v>118</v>
      </c>
      <c r="B36">
        <v>36</v>
      </c>
      <c r="C36" s="1">
        <v>40.521999999999998</v>
      </c>
      <c r="D36" s="1">
        <v>2E-3</v>
      </c>
      <c r="E36" s="1">
        <v>1.7000000000000001E-2</v>
      </c>
      <c r="F36" s="1">
        <v>1.2E-2</v>
      </c>
      <c r="G36" s="1">
        <v>9.6820000000000004</v>
      </c>
      <c r="H36" s="1">
        <v>48.892000000000003</v>
      </c>
      <c r="I36" s="1">
        <v>0.11600000000000001</v>
      </c>
      <c r="J36" s="1">
        <v>0.186</v>
      </c>
      <c r="K36" s="1">
        <v>0.37</v>
      </c>
      <c r="L36" s="1">
        <v>0</v>
      </c>
      <c r="N36">
        <f t="shared" si="17"/>
        <v>99.799000000000021</v>
      </c>
      <c r="P36" s="1">
        <v>21.062999999999999</v>
      </c>
      <c r="Q36" s="1">
        <v>83.897999999999996</v>
      </c>
      <c r="R36" s="1">
        <v>11.106</v>
      </c>
      <c r="S36" s="19">
        <f t="shared" si="46"/>
        <v>2.8284271247546711</v>
      </c>
      <c r="T36" s="19">
        <f>SUM(S$4:S36)</f>
        <v>66.858578365631558</v>
      </c>
      <c r="W36" s="4">
        <v>8</v>
      </c>
      <c r="X36" s="4">
        <v>3</v>
      </c>
      <c r="Y36" s="12">
        <v>0</v>
      </c>
      <c r="AA36" s="11">
        <f t="shared" si="18"/>
        <v>0.99655386722020456</v>
      </c>
      <c r="AB36" s="11">
        <f t="shared" si="19"/>
        <v>3.7000525521548314E-5</v>
      </c>
      <c r="AC36" s="11">
        <f t="shared" si="20"/>
        <v>4.9270721373251888E-4</v>
      </c>
      <c r="AD36" s="11">
        <f t="shared" si="21"/>
        <v>2.3331145243534265E-4</v>
      </c>
      <c r="AE36" s="11">
        <f t="shared" si="22"/>
        <v>0</v>
      </c>
      <c r="AF36" s="11">
        <f t="shared" si="23"/>
        <v>0.19911978042818551</v>
      </c>
      <c r="AG36" s="11">
        <f t="shared" si="24"/>
        <v>1.7923597116567183</v>
      </c>
      <c r="AH36" s="11">
        <f t="shared" si="25"/>
        <v>3.0563983054783341E-3</v>
      </c>
      <c r="AI36" s="11">
        <f t="shared" si="26"/>
        <v>3.8741596017230679E-3</v>
      </c>
      <c r="AJ36" s="11">
        <f t="shared" si="27"/>
        <v>7.3191865171908926E-3</v>
      </c>
      <c r="AK36" s="11">
        <f t="shared" si="28"/>
        <v>0</v>
      </c>
      <c r="AL36" s="11">
        <f t="shared" si="29"/>
        <v>0</v>
      </c>
      <c r="AM36" s="11">
        <f t="shared" si="30"/>
        <v>3.00304612292119</v>
      </c>
      <c r="AN36" s="11">
        <f t="shared" si="31"/>
        <v>0.90001414464995344</v>
      </c>
      <c r="AO36" s="8">
        <f t="shared" si="2"/>
        <v>0</v>
      </c>
      <c r="AQ36">
        <f t="shared" si="32"/>
        <v>40.521999999999998</v>
      </c>
      <c r="AR36">
        <f t="shared" si="33"/>
        <v>2E-3</v>
      </c>
      <c r="AS36">
        <f t="shared" si="34"/>
        <v>1.7000000000000001E-2</v>
      </c>
      <c r="AT36">
        <f t="shared" si="35"/>
        <v>1.2E-2</v>
      </c>
      <c r="AU36">
        <f t="shared" si="3"/>
        <v>0</v>
      </c>
      <c r="AV36">
        <f t="shared" si="4"/>
        <v>9.6820000000000004</v>
      </c>
      <c r="AW36">
        <f t="shared" si="36"/>
        <v>48.892000000000003</v>
      </c>
      <c r="AX36">
        <f t="shared" si="37"/>
        <v>0.11600000000000001</v>
      </c>
      <c r="AY36">
        <f t="shared" si="38"/>
        <v>0.186</v>
      </c>
      <c r="AZ36">
        <f t="shared" si="39"/>
        <v>0.37</v>
      </c>
      <c r="BA36">
        <f t="shared" si="40"/>
        <v>0</v>
      </c>
      <c r="BB36">
        <f t="shared" si="41"/>
        <v>0</v>
      </c>
      <c r="BC36">
        <f t="shared" si="42"/>
        <v>99.799000000000021</v>
      </c>
      <c r="BE36">
        <f t="shared" si="6"/>
        <v>0.67446737683089208</v>
      </c>
      <c r="BF36">
        <f t="shared" si="7"/>
        <v>2.5041945258307666E-5</v>
      </c>
      <c r="BG36">
        <f t="shared" si="8"/>
        <v>3.334641035700275E-4</v>
      </c>
      <c r="BH36">
        <f t="shared" si="9"/>
        <v>1.5790512533719322E-4</v>
      </c>
      <c r="BI36">
        <f t="shared" si="10"/>
        <v>0.13476421134680699</v>
      </c>
      <c r="BJ36">
        <f t="shared" si="11"/>
        <v>0</v>
      </c>
      <c r="BK36">
        <f t="shared" si="12"/>
        <v>1.2130685483470787</v>
      </c>
      <c r="BL36">
        <f t="shared" si="13"/>
        <v>2.06856951285188E-3</v>
      </c>
      <c r="BM36">
        <f t="shared" si="14"/>
        <v>2.6220301279719868E-3</v>
      </c>
      <c r="BN36">
        <f t="shared" si="15"/>
        <v>4.9536233746760062E-3</v>
      </c>
      <c r="BO36">
        <f t="shared" si="43"/>
        <v>0</v>
      </c>
      <c r="BP36">
        <f t="shared" si="44"/>
        <v>0</v>
      </c>
      <c r="BQ36">
        <f t="shared" si="45"/>
        <v>2.0324607707144429</v>
      </c>
      <c r="BR36">
        <f t="shared" si="16"/>
        <v>1.4775419856519889</v>
      </c>
    </row>
    <row r="37" spans="1:70">
      <c r="A37" t="s">
        <v>119</v>
      </c>
      <c r="B37">
        <v>37</v>
      </c>
      <c r="C37" s="1">
        <v>40.497999999999998</v>
      </c>
      <c r="D37" s="1">
        <v>3.0000000000000001E-3</v>
      </c>
      <c r="E37" s="1">
        <v>1.2999999999999999E-2</v>
      </c>
      <c r="F37" s="1">
        <v>0.01</v>
      </c>
      <c r="G37" s="1">
        <v>9.6280000000000001</v>
      </c>
      <c r="H37" s="1">
        <v>48.848999999999997</v>
      </c>
      <c r="I37" s="1">
        <v>0.111</v>
      </c>
      <c r="J37" s="1">
        <v>0.18099999999999999</v>
      </c>
      <c r="K37" s="1">
        <v>0.38</v>
      </c>
      <c r="L37" s="1">
        <v>1E-3</v>
      </c>
      <c r="N37">
        <f t="shared" si="17"/>
        <v>99.673999999999992</v>
      </c>
      <c r="P37" s="1">
        <v>21.062000000000001</v>
      </c>
      <c r="Q37" s="1">
        <v>83.897000000000006</v>
      </c>
      <c r="R37" s="1">
        <v>11.106</v>
      </c>
      <c r="S37" s="19">
        <f t="shared" si="46"/>
        <v>1.4142135623647749</v>
      </c>
      <c r="T37" s="19">
        <f>SUM(S$4:S37)</f>
        <v>68.272791927996337</v>
      </c>
      <c r="W37" s="4">
        <v>8</v>
      </c>
      <c r="X37" s="4">
        <v>3</v>
      </c>
      <c r="Y37" s="12">
        <v>0</v>
      </c>
      <c r="AA37" s="11">
        <f t="shared" si="18"/>
        <v>0.99697976864300419</v>
      </c>
      <c r="AB37" s="11">
        <f t="shared" si="19"/>
        <v>5.5557412924950645E-5</v>
      </c>
      <c r="AC37" s="11">
        <f t="shared" si="20"/>
        <v>3.77160510191143E-4</v>
      </c>
      <c r="AD37" s="11">
        <f t="shared" si="21"/>
        <v>1.9462457357563473E-4</v>
      </c>
      <c r="AE37" s="11">
        <f t="shared" si="22"/>
        <v>0</v>
      </c>
      <c r="AF37" s="11">
        <f t="shared" si="23"/>
        <v>0.1982112364934861</v>
      </c>
      <c r="AG37" s="11">
        <f t="shared" si="24"/>
        <v>1.7926103956648327</v>
      </c>
      <c r="AH37" s="11">
        <f t="shared" si="25"/>
        <v>2.9276408785816033E-3</v>
      </c>
      <c r="AI37" s="11">
        <f t="shared" si="26"/>
        <v>3.7738618822614665E-3</v>
      </c>
      <c r="AJ37" s="11">
        <f t="shared" si="27"/>
        <v>7.5246715857144693E-3</v>
      </c>
      <c r="AK37" s="11">
        <f t="shared" si="28"/>
        <v>4.7727515231410561E-5</v>
      </c>
      <c r="AL37" s="11">
        <f t="shared" si="29"/>
        <v>0</v>
      </c>
      <c r="AM37" s="11">
        <f t="shared" si="30"/>
        <v>3.002702645159804</v>
      </c>
      <c r="AN37" s="11">
        <f t="shared" si="31"/>
        <v>0.90043747099603377</v>
      </c>
      <c r="AO37" s="8">
        <f t="shared" si="2"/>
        <v>0</v>
      </c>
      <c r="AQ37">
        <f t="shared" si="32"/>
        <v>40.497999999999998</v>
      </c>
      <c r="AR37">
        <f t="shared" si="33"/>
        <v>3.0000000000000001E-3</v>
      </c>
      <c r="AS37">
        <f t="shared" si="34"/>
        <v>1.2999999999999999E-2</v>
      </c>
      <c r="AT37">
        <f t="shared" si="35"/>
        <v>0.01</v>
      </c>
      <c r="AU37">
        <f t="shared" si="3"/>
        <v>0</v>
      </c>
      <c r="AV37">
        <f t="shared" si="4"/>
        <v>9.6280000000000001</v>
      </c>
      <c r="AW37">
        <f t="shared" si="36"/>
        <v>48.848999999999997</v>
      </c>
      <c r="AX37">
        <f t="shared" si="37"/>
        <v>0.111</v>
      </c>
      <c r="AY37">
        <f t="shared" si="38"/>
        <v>0.18099999999999999</v>
      </c>
      <c r="AZ37">
        <f t="shared" si="39"/>
        <v>0.38</v>
      </c>
      <c r="BA37">
        <f t="shared" si="40"/>
        <v>1E-3</v>
      </c>
      <c r="BB37">
        <f t="shared" si="41"/>
        <v>0</v>
      </c>
      <c r="BC37">
        <f t="shared" si="42"/>
        <v>99.673999999999992</v>
      </c>
      <c r="BE37">
        <f t="shared" si="6"/>
        <v>0.67406790945406125</v>
      </c>
      <c r="BF37">
        <f t="shared" si="7"/>
        <v>3.7562917887461497E-5</v>
      </c>
      <c r="BG37">
        <f t="shared" si="8"/>
        <v>2.5500196155355041E-4</v>
      </c>
      <c r="BH37">
        <f t="shared" si="9"/>
        <v>1.3158760444766102E-4</v>
      </c>
      <c r="BI37">
        <f t="shared" si="10"/>
        <v>0.13401258281832862</v>
      </c>
      <c r="BJ37">
        <f t="shared" si="11"/>
        <v>0</v>
      </c>
      <c r="BK37">
        <f t="shared" si="12"/>
        <v>1.2120016673117575</v>
      </c>
      <c r="BL37">
        <f t="shared" si="13"/>
        <v>1.9794070338496434E-3</v>
      </c>
      <c r="BM37">
        <f t="shared" si="14"/>
        <v>2.5515454471125246E-3</v>
      </c>
      <c r="BN37">
        <f t="shared" si="15"/>
        <v>5.0875050875050874E-3</v>
      </c>
      <c r="BO37">
        <f t="shared" si="43"/>
        <v>3.226904640127527E-5</v>
      </c>
      <c r="BP37">
        <f t="shared" si="44"/>
        <v>0</v>
      </c>
      <c r="BQ37">
        <f t="shared" si="45"/>
        <v>2.0301570386829044</v>
      </c>
      <c r="BR37">
        <f t="shared" si="16"/>
        <v>1.4790494468880362</v>
      </c>
    </row>
    <row r="38" spans="1:70">
      <c r="A38" t="s">
        <v>120</v>
      </c>
      <c r="B38">
        <v>38</v>
      </c>
      <c r="C38" s="1">
        <v>40.566000000000003</v>
      </c>
      <c r="D38" s="1">
        <v>7.0000000000000001E-3</v>
      </c>
      <c r="E38" s="1">
        <v>1.6E-2</v>
      </c>
      <c r="F38" s="1">
        <v>1.0999999999999999E-2</v>
      </c>
      <c r="G38" s="1">
        <v>9.6620000000000008</v>
      </c>
      <c r="H38" s="1">
        <v>48.843000000000004</v>
      </c>
      <c r="I38" s="1">
        <v>0.107</v>
      </c>
      <c r="J38" s="1">
        <v>0.183</v>
      </c>
      <c r="K38" s="1">
        <v>0.36199999999999999</v>
      </c>
      <c r="L38" s="1">
        <v>0</v>
      </c>
      <c r="N38">
        <f t="shared" si="17"/>
        <v>99.757000000000005</v>
      </c>
      <c r="P38" s="1">
        <v>21.062000000000001</v>
      </c>
      <c r="Q38" s="1">
        <v>83.894999999999996</v>
      </c>
      <c r="R38" s="1">
        <v>11.106</v>
      </c>
      <c r="S38" s="19">
        <f t="shared" si="46"/>
        <v>2.0000000000095497</v>
      </c>
      <c r="T38" s="19">
        <f>SUM(S$4:S38)</f>
        <v>70.272791928005887</v>
      </c>
      <c r="W38" s="4">
        <v>8</v>
      </c>
      <c r="X38" s="4">
        <v>3</v>
      </c>
      <c r="Y38" s="12">
        <v>0</v>
      </c>
      <c r="AA38" s="11">
        <f t="shared" si="18"/>
        <v>0.99773297762489299</v>
      </c>
      <c r="AB38" s="11">
        <f t="shared" si="19"/>
        <v>1.2951443367818739E-4</v>
      </c>
      <c r="AC38" s="11">
        <f t="shared" si="20"/>
        <v>4.6376953472586959E-4</v>
      </c>
      <c r="AD38" s="11">
        <f t="shared" si="21"/>
        <v>2.1388963063653291E-4</v>
      </c>
      <c r="AE38" s="11">
        <f t="shared" si="22"/>
        <v>0</v>
      </c>
      <c r="AF38" s="11">
        <f t="shared" si="23"/>
        <v>0.19872778576298869</v>
      </c>
      <c r="AG38" s="11">
        <f t="shared" si="24"/>
        <v>1.7907375291340799</v>
      </c>
      <c r="AH38" s="11">
        <f t="shared" si="25"/>
        <v>2.8195381341177073E-3</v>
      </c>
      <c r="AI38" s="11">
        <f t="shared" si="26"/>
        <v>3.8120438505459073E-3</v>
      </c>
      <c r="AJ38" s="11">
        <f t="shared" si="27"/>
        <v>7.1616302530812768E-3</v>
      </c>
      <c r="AK38" s="11">
        <f t="shared" si="28"/>
        <v>0</v>
      </c>
      <c r="AL38" s="11">
        <f t="shared" si="29"/>
        <v>0</v>
      </c>
      <c r="AM38" s="11">
        <f t="shared" si="30"/>
        <v>3.0017986783587469</v>
      </c>
      <c r="AN38" s="11">
        <f t="shared" si="31"/>
        <v>0.90010995201830368</v>
      </c>
      <c r="AO38" s="8">
        <f t="shared" si="2"/>
        <v>0</v>
      </c>
      <c r="AQ38">
        <f t="shared" si="32"/>
        <v>40.566000000000003</v>
      </c>
      <c r="AR38">
        <f t="shared" si="33"/>
        <v>7.0000000000000001E-3</v>
      </c>
      <c r="AS38">
        <f t="shared" si="34"/>
        <v>1.6E-2</v>
      </c>
      <c r="AT38">
        <f t="shared" si="35"/>
        <v>1.0999999999999999E-2</v>
      </c>
      <c r="AU38">
        <f t="shared" si="3"/>
        <v>0</v>
      </c>
      <c r="AV38">
        <f t="shared" si="4"/>
        <v>9.6620000000000008</v>
      </c>
      <c r="AW38">
        <f t="shared" si="36"/>
        <v>48.843000000000004</v>
      </c>
      <c r="AX38">
        <f t="shared" si="37"/>
        <v>0.107</v>
      </c>
      <c r="AY38">
        <f t="shared" si="38"/>
        <v>0.183</v>
      </c>
      <c r="AZ38">
        <f t="shared" si="39"/>
        <v>0.36199999999999999</v>
      </c>
      <c r="BA38">
        <f t="shared" si="40"/>
        <v>0</v>
      </c>
      <c r="BB38">
        <f t="shared" si="41"/>
        <v>0</v>
      </c>
      <c r="BC38">
        <f t="shared" si="42"/>
        <v>99.757000000000005</v>
      </c>
      <c r="BE38">
        <f t="shared" si="6"/>
        <v>0.67519973368841546</v>
      </c>
      <c r="BF38">
        <f t="shared" si="7"/>
        <v>8.7646808404076828E-5</v>
      </c>
      <c r="BG38">
        <f t="shared" si="8"/>
        <v>3.138485680659082E-4</v>
      </c>
      <c r="BH38">
        <f t="shared" si="9"/>
        <v>1.4474636489242711E-4</v>
      </c>
      <c r="BI38">
        <f t="shared" si="10"/>
        <v>0.13448583041033352</v>
      </c>
      <c r="BJ38">
        <f t="shared" si="11"/>
        <v>0</v>
      </c>
      <c r="BK38">
        <f t="shared" si="12"/>
        <v>1.21185280019055</v>
      </c>
      <c r="BL38">
        <f t="shared" si="13"/>
        <v>1.9080770506478546E-3</v>
      </c>
      <c r="BM38">
        <f t="shared" si="14"/>
        <v>2.5797393194563092E-3</v>
      </c>
      <c r="BN38">
        <f t="shared" si="15"/>
        <v>4.8465180044127403E-3</v>
      </c>
      <c r="BO38">
        <f t="shared" si="43"/>
        <v>0</v>
      </c>
      <c r="BP38">
        <f t="shared" si="44"/>
        <v>0</v>
      </c>
      <c r="BQ38">
        <f t="shared" si="45"/>
        <v>2.0314189404051786</v>
      </c>
      <c r="BR38">
        <f t="shared" si="16"/>
        <v>1.477685680020302</v>
      </c>
    </row>
    <row r="39" spans="1:70">
      <c r="A39" t="s">
        <v>121</v>
      </c>
      <c r="B39">
        <v>39</v>
      </c>
      <c r="C39" s="1">
        <v>40.618000000000002</v>
      </c>
      <c r="D39" s="1">
        <v>0.01</v>
      </c>
      <c r="E39" s="1">
        <v>1.7999999999999999E-2</v>
      </c>
      <c r="F39" s="1">
        <v>1.2E-2</v>
      </c>
      <c r="G39" s="1">
        <v>9.6609999999999996</v>
      </c>
      <c r="H39" s="1">
        <v>48.844000000000001</v>
      </c>
      <c r="I39" s="1">
        <v>0.106</v>
      </c>
      <c r="J39" s="1">
        <v>0.183</v>
      </c>
      <c r="K39" s="1">
        <v>0.35799999999999998</v>
      </c>
      <c r="L39" s="1">
        <v>2E-3</v>
      </c>
      <c r="N39">
        <f t="shared" si="17"/>
        <v>99.812000000000012</v>
      </c>
      <c r="P39" s="1">
        <v>21.061</v>
      </c>
      <c r="Q39" s="1">
        <v>83.893000000000001</v>
      </c>
      <c r="R39" s="1">
        <v>11.106</v>
      </c>
      <c r="S39" s="19">
        <f t="shared" si="46"/>
        <v>2.2360679774961674</v>
      </c>
      <c r="T39" s="19">
        <f>SUM(S$4:S39)</f>
        <v>72.50885990550205</v>
      </c>
      <c r="W39" s="4">
        <v>8</v>
      </c>
      <c r="X39" s="4">
        <v>3</v>
      </c>
      <c r="Y39" s="12">
        <v>0</v>
      </c>
      <c r="AA39" s="11">
        <f t="shared" si="18"/>
        <v>0.99832724524961869</v>
      </c>
      <c r="AB39" s="11">
        <f t="shared" si="19"/>
        <v>1.8489381284444284E-4</v>
      </c>
      <c r="AC39" s="11">
        <f t="shared" si="20"/>
        <v>5.2138314362380712E-4</v>
      </c>
      <c r="AD39" s="11">
        <f t="shared" si="21"/>
        <v>2.3317422340892328E-4</v>
      </c>
      <c r="AE39" s="11">
        <f t="shared" si="22"/>
        <v>0</v>
      </c>
      <c r="AF39" s="11">
        <f t="shared" si="23"/>
        <v>0.19857103077270713</v>
      </c>
      <c r="AG39" s="11">
        <f t="shared" si="24"/>
        <v>1.7895468579386975</v>
      </c>
      <c r="AH39" s="11">
        <f t="shared" si="25"/>
        <v>2.7912729570258835E-3</v>
      </c>
      <c r="AI39" s="11">
        <f t="shared" si="26"/>
        <v>3.8094312083105267E-3</v>
      </c>
      <c r="AJ39" s="11">
        <f t="shared" si="27"/>
        <v>7.0776421206261769E-3</v>
      </c>
      <c r="AK39" s="11">
        <f t="shared" si="28"/>
        <v>9.5301654315480081E-5</v>
      </c>
      <c r="AL39" s="11">
        <f t="shared" si="29"/>
        <v>0</v>
      </c>
      <c r="AM39" s="11">
        <f t="shared" si="30"/>
        <v>3.0011582330811786</v>
      </c>
      <c r="AN39" s="11">
        <f t="shared" si="31"/>
        <v>0.90012109850215638</v>
      </c>
      <c r="AO39" s="8">
        <f t="shared" si="2"/>
        <v>0</v>
      </c>
      <c r="AQ39">
        <f t="shared" si="32"/>
        <v>40.618000000000002</v>
      </c>
      <c r="AR39">
        <f t="shared" si="33"/>
        <v>0.01</v>
      </c>
      <c r="AS39">
        <f t="shared" si="34"/>
        <v>1.7999999999999999E-2</v>
      </c>
      <c r="AT39">
        <f t="shared" si="35"/>
        <v>1.2E-2</v>
      </c>
      <c r="AU39">
        <f t="shared" si="3"/>
        <v>0</v>
      </c>
      <c r="AV39">
        <f t="shared" si="4"/>
        <v>9.6609999999999996</v>
      </c>
      <c r="AW39">
        <f t="shared" si="36"/>
        <v>48.844000000000001</v>
      </c>
      <c r="AX39">
        <f t="shared" si="37"/>
        <v>0.106</v>
      </c>
      <c r="AY39">
        <f t="shared" si="38"/>
        <v>0.183</v>
      </c>
      <c r="AZ39">
        <f t="shared" si="39"/>
        <v>0.35799999999999998</v>
      </c>
      <c r="BA39">
        <f t="shared" si="40"/>
        <v>2E-3</v>
      </c>
      <c r="BB39">
        <f t="shared" si="41"/>
        <v>0</v>
      </c>
      <c r="BC39">
        <f t="shared" si="42"/>
        <v>99.812000000000012</v>
      </c>
      <c r="BE39">
        <f t="shared" si="6"/>
        <v>0.67606524633821574</v>
      </c>
      <c r="BF39">
        <f t="shared" si="7"/>
        <v>1.2520972629153832E-4</v>
      </c>
      <c r="BG39">
        <f t="shared" si="8"/>
        <v>3.530796390741467E-4</v>
      </c>
      <c r="BH39">
        <f t="shared" si="9"/>
        <v>1.5790512533719322E-4</v>
      </c>
      <c r="BI39">
        <f t="shared" si="10"/>
        <v>0.13447191136350983</v>
      </c>
      <c r="BJ39">
        <f t="shared" si="11"/>
        <v>0</v>
      </c>
      <c r="BK39">
        <f t="shared" si="12"/>
        <v>1.2118776113774179</v>
      </c>
      <c r="BL39">
        <f t="shared" si="13"/>
        <v>1.8902445548474073E-3</v>
      </c>
      <c r="BM39">
        <f t="shared" si="14"/>
        <v>2.5797393194563092E-3</v>
      </c>
      <c r="BN39">
        <f t="shared" si="15"/>
        <v>4.7929653192811082E-3</v>
      </c>
      <c r="BO39">
        <f t="shared" si="43"/>
        <v>6.453809280255054E-5</v>
      </c>
      <c r="BP39">
        <f t="shared" si="44"/>
        <v>0</v>
      </c>
      <c r="BQ39">
        <f t="shared" si="45"/>
        <v>2.0323784508562337</v>
      </c>
      <c r="BR39">
        <f t="shared" si="16"/>
        <v>1.4766729256634272</v>
      </c>
    </row>
    <row r="40" spans="1:70">
      <c r="A40" t="s">
        <v>122</v>
      </c>
      <c r="B40">
        <v>40</v>
      </c>
      <c r="C40" s="1">
        <v>40.414000000000001</v>
      </c>
      <c r="D40" s="1">
        <v>7.0000000000000001E-3</v>
      </c>
      <c r="E40" s="1">
        <v>1.4999999999999999E-2</v>
      </c>
      <c r="F40" s="1">
        <v>0.01</v>
      </c>
      <c r="G40" s="1">
        <v>9.6739999999999995</v>
      </c>
      <c r="H40" s="1">
        <v>48.716999999999999</v>
      </c>
      <c r="I40" s="1">
        <v>0.105</v>
      </c>
      <c r="J40" s="1">
        <v>0.18099999999999999</v>
      </c>
      <c r="K40" s="1">
        <v>0.373</v>
      </c>
      <c r="L40" s="1">
        <v>2E-3</v>
      </c>
      <c r="N40">
        <f t="shared" si="17"/>
        <v>99.49799999999999</v>
      </c>
      <c r="P40" s="1">
        <v>21.06</v>
      </c>
      <c r="Q40" s="1">
        <v>83.891999999999996</v>
      </c>
      <c r="R40" s="1">
        <v>11.106</v>
      </c>
      <c r="S40" s="19">
        <f t="shared" si="46"/>
        <v>1.4142135623773355</v>
      </c>
      <c r="T40" s="19">
        <f>SUM(S$4:S40)</f>
        <v>73.923073467879391</v>
      </c>
      <c r="W40" s="4">
        <v>8</v>
      </c>
      <c r="X40" s="4">
        <v>3</v>
      </c>
      <c r="Y40" s="12">
        <v>0</v>
      </c>
      <c r="AA40" s="11">
        <f t="shared" si="18"/>
        <v>0.99692330731610668</v>
      </c>
      <c r="AB40" s="11">
        <f t="shared" si="19"/>
        <v>1.2989604934632542E-4</v>
      </c>
      <c r="AC40" s="11">
        <f t="shared" si="20"/>
        <v>4.3606503434513369E-4</v>
      </c>
      <c r="AD40" s="11">
        <f t="shared" si="21"/>
        <v>1.9501805338873095E-4</v>
      </c>
      <c r="AE40" s="11">
        <f t="shared" si="22"/>
        <v>0</v>
      </c>
      <c r="AF40" s="11">
        <f t="shared" si="23"/>
        <v>0.19956088227469787</v>
      </c>
      <c r="AG40" s="11">
        <f t="shared" si="24"/>
        <v>1.7913807898264571</v>
      </c>
      <c r="AH40" s="11">
        <f t="shared" si="25"/>
        <v>2.7749890001391724E-3</v>
      </c>
      <c r="AI40" s="11">
        <f t="shared" si="26"/>
        <v>3.7814916406254903E-3</v>
      </c>
      <c r="AJ40" s="11">
        <f t="shared" si="27"/>
        <v>7.4009918878314577E-3</v>
      </c>
      <c r="AK40" s="11">
        <f t="shared" si="28"/>
        <v>9.5648015484473651E-5</v>
      </c>
      <c r="AL40" s="11">
        <f t="shared" si="29"/>
        <v>0</v>
      </c>
      <c r="AM40" s="11">
        <f t="shared" si="30"/>
        <v>3.0026790790984221</v>
      </c>
      <c r="AN40" s="11">
        <f t="shared" si="31"/>
        <v>0.89976558074446755</v>
      </c>
      <c r="AO40" s="8">
        <f t="shared" si="2"/>
        <v>0</v>
      </c>
      <c r="AQ40">
        <f t="shared" si="32"/>
        <v>40.414000000000001</v>
      </c>
      <c r="AR40">
        <f t="shared" si="33"/>
        <v>7.0000000000000001E-3</v>
      </c>
      <c r="AS40">
        <f t="shared" si="34"/>
        <v>1.4999999999999999E-2</v>
      </c>
      <c r="AT40">
        <f t="shared" si="35"/>
        <v>0.01</v>
      </c>
      <c r="AU40">
        <f t="shared" si="3"/>
        <v>0</v>
      </c>
      <c r="AV40">
        <f t="shared" si="4"/>
        <v>9.6739999999999995</v>
      </c>
      <c r="AW40">
        <f t="shared" si="36"/>
        <v>48.716999999999999</v>
      </c>
      <c r="AX40">
        <f t="shared" si="37"/>
        <v>0.105</v>
      </c>
      <c r="AY40">
        <f t="shared" si="38"/>
        <v>0.18099999999999999</v>
      </c>
      <c r="AZ40">
        <f t="shared" si="39"/>
        <v>0.373</v>
      </c>
      <c r="BA40">
        <f t="shared" si="40"/>
        <v>2E-3</v>
      </c>
      <c r="BB40">
        <f t="shared" si="41"/>
        <v>0</v>
      </c>
      <c r="BC40">
        <f t="shared" si="42"/>
        <v>99.49799999999999</v>
      </c>
      <c r="BE40">
        <f t="shared" si="6"/>
        <v>0.67266977363515312</v>
      </c>
      <c r="BF40">
        <f t="shared" si="7"/>
        <v>8.7646808404076828E-5</v>
      </c>
      <c r="BG40">
        <f t="shared" si="8"/>
        <v>2.9423303256178896E-4</v>
      </c>
      <c r="BH40">
        <f t="shared" si="9"/>
        <v>1.3158760444766102E-4</v>
      </c>
      <c r="BI40">
        <f t="shared" si="10"/>
        <v>0.1346528589722176</v>
      </c>
      <c r="BJ40">
        <f t="shared" si="11"/>
        <v>0</v>
      </c>
      <c r="BK40">
        <f t="shared" si="12"/>
        <v>1.2087265906451901</v>
      </c>
      <c r="BL40">
        <f t="shared" si="13"/>
        <v>1.8724120590469602E-3</v>
      </c>
      <c r="BM40">
        <f t="shared" si="14"/>
        <v>2.5515454471125246E-3</v>
      </c>
      <c r="BN40">
        <f t="shared" si="15"/>
        <v>4.9937878885247299E-3</v>
      </c>
      <c r="BO40">
        <f t="shared" si="43"/>
        <v>6.453809280255054E-5</v>
      </c>
      <c r="BP40">
        <f t="shared" si="44"/>
        <v>0</v>
      </c>
      <c r="BQ40">
        <f t="shared" si="45"/>
        <v>2.0260449741854609</v>
      </c>
      <c r="BR40">
        <f t="shared" si="16"/>
        <v>1.482039696727661</v>
      </c>
    </row>
    <row r="41" spans="1:70">
      <c r="A41" t="s">
        <v>123</v>
      </c>
      <c r="B41">
        <v>41</v>
      </c>
      <c r="C41" s="1">
        <v>40.542999999999999</v>
      </c>
      <c r="D41" s="1">
        <v>1E-3</v>
      </c>
      <c r="E41" s="1">
        <v>0.01</v>
      </c>
      <c r="F41" s="1">
        <v>0.01</v>
      </c>
      <c r="G41" s="1">
        <v>9.6859999999999999</v>
      </c>
      <c r="H41" s="1">
        <v>48.634999999999998</v>
      </c>
      <c r="I41" s="1">
        <v>0.10199999999999999</v>
      </c>
      <c r="J41" s="1">
        <v>0.18</v>
      </c>
      <c r="K41" s="1">
        <v>0.36499999999999999</v>
      </c>
      <c r="L41" s="1">
        <v>0</v>
      </c>
      <c r="N41">
        <f t="shared" si="17"/>
        <v>99.531999999999996</v>
      </c>
      <c r="P41" s="1">
        <v>21.059000000000001</v>
      </c>
      <c r="Q41" s="1">
        <v>83.89</v>
      </c>
      <c r="R41" s="1">
        <v>11.106</v>
      </c>
      <c r="S41" s="19">
        <f t="shared" si="46"/>
        <v>2.2360679774945784</v>
      </c>
      <c r="T41" s="19">
        <f>SUM(S$4:S41)</f>
        <v>76.159141445373976</v>
      </c>
      <c r="W41" s="4">
        <v>8</v>
      </c>
      <c r="X41" s="4">
        <v>3</v>
      </c>
      <c r="Y41" s="12">
        <v>0</v>
      </c>
      <c r="AA41" s="11">
        <f t="shared" si="18"/>
        <v>0.99939359548874462</v>
      </c>
      <c r="AB41" s="11">
        <f t="shared" si="19"/>
        <v>1.8543370290317978E-5</v>
      </c>
      <c r="AC41" s="11">
        <f t="shared" si="20"/>
        <v>2.905031015312938E-4</v>
      </c>
      <c r="AD41" s="11">
        <f t="shared" si="21"/>
        <v>1.9487924358267458E-4</v>
      </c>
      <c r="AE41" s="11">
        <f t="shared" si="22"/>
        <v>0</v>
      </c>
      <c r="AF41" s="11">
        <f t="shared" si="23"/>
        <v>0.19966620574050589</v>
      </c>
      <c r="AG41" s="11">
        <f t="shared" si="24"/>
        <v>1.7870926328759109</v>
      </c>
      <c r="AH41" s="11">
        <f t="shared" si="25"/>
        <v>2.6937848542169683E-3</v>
      </c>
      <c r="AI41" s="11">
        <f t="shared" si="26"/>
        <v>3.7579227049366962E-3</v>
      </c>
      <c r="AJ41" s="11">
        <f t="shared" si="27"/>
        <v>7.2371025886884066E-3</v>
      </c>
      <c r="AK41" s="11">
        <f t="shared" si="28"/>
        <v>0</v>
      </c>
      <c r="AL41" s="11">
        <f t="shared" si="29"/>
        <v>0</v>
      </c>
      <c r="AM41" s="11">
        <f t="shared" si="30"/>
        <v>3.0003451699684081</v>
      </c>
      <c r="AN41" s="11">
        <f t="shared" si="31"/>
        <v>0.8995015389590244</v>
      </c>
      <c r="AO41" s="8">
        <f t="shared" si="2"/>
        <v>0</v>
      </c>
      <c r="AQ41">
        <f t="shared" si="32"/>
        <v>40.542999999999999</v>
      </c>
      <c r="AR41">
        <f t="shared" si="33"/>
        <v>1E-3</v>
      </c>
      <c r="AS41">
        <f t="shared" si="34"/>
        <v>0.01</v>
      </c>
      <c r="AT41">
        <f t="shared" si="35"/>
        <v>0.01</v>
      </c>
      <c r="AU41">
        <f t="shared" si="3"/>
        <v>0</v>
      </c>
      <c r="AV41">
        <f t="shared" si="4"/>
        <v>9.6859999999999999</v>
      </c>
      <c r="AW41">
        <f t="shared" si="36"/>
        <v>48.634999999999998</v>
      </c>
      <c r="AX41">
        <f t="shared" si="37"/>
        <v>0.10199999999999999</v>
      </c>
      <c r="AY41">
        <f t="shared" si="38"/>
        <v>0.18</v>
      </c>
      <c r="AZ41">
        <f t="shared" si="39"/>
        <v>0.36499999999999999</v>
      </c>
      <c r="BA41">
        <f t="shared" si="40"/>
        <v>0</v>
      </c>
      <c r="BB41">
        <f t="shared" si="41"/>
        <v>0</v>
      </c>
      <c r="BC41">
        <f t="shared" si="42"/>
        <v>99.531999999999996</v>
      </c>
      <c r="BE41">
        <f t="shared" si="6"/>
        <v>0.67481691078561923</v>
      </c>
      <c r="BF41">
        <f t="shared" si="7"/>
        <v>1.2520972629153833E-5</v>
      </c>
      <c r="BG41">
        <f t="shared" si="8"/>
        <v>1.9615535504119265E-4</v>
      </c>
      <c r="BH41">
        <f t="shared" si="9"/>
        <v>1.3158760444766102E-4</v>
      </c>
      <c r="BI41">
        <f t="shared" si="10"/>
        <v>0.13481988753410168</v>
      </c>
      <c r="BJ41">
        <f t="shared" si="11"/>
        <v>0</v>
      </c>
      <c r="BK41">
        <f t="shared" si="12"/>
        <v>1.2066920733220194</v>
      </c>
      <c r="BL41">
        <f t="shared" si="13"/>
        <v>1.8189145716456182E-3</v>
      </c>
      <c r="BM41">
        <f t="shared" si="14"/>
        <v>2.5374485109406321E-3</v>
      </c>
      <c r="BN41">
        <f t="shared" si="15"/>
        <v>4.8866825182614648E-3</v>
      </c>
      <c r="BO41">
        <f t="shared" si="43"/>
        <v>0</v>
      </c>
      <c r="BP41">
        <f t="shared" si="44"/>
        <v>0</v>
      </c>
      <c r="BQ41">
        <f t="shared" si="45"/>
        <v>2.0259121811747058</v>
      </c>
      <c r="BR41">
        <f t="shared" si="16"/>
        <v>1.4809848116065356</v>
      </c>
    </row>
    <row r="42" spans="1:70">
      <c r="A42" t="s">
        <v>124</v>
      </c>
      <c r="B42">
        <v>42</v>
      </c>
      <c r="C42" s="1">
        <v>40.515999999999998</v>
      </c>
      <c r="D42" s="1">
        <v>8.0000000000000002E-3</v>
      </c>
      <c r="E42" s="1">
        <v>0.01</v>
      </c>
      <c r="F42" s="1">
        <v>0.01</v>
      </c>
      <c r="G42" s="1">
        <v>9.6809999999999992</v>
      </c>
      <c r="H42" s="1">
        <v>48.701000000000001</v>
      </c>
      <c r="I42" s="1">
        <v>0.10199999999999999</v>
      </c>
      <c r="J42" s="1">
        <v>0.188</v>
      </c>
      <c r="K42" s="1">
        <v>0.36</v>
      </c>
      <c r="L42" s="1">
        <v>0</v>
      </c>
      <c r="N42">
        <f t="shared" si="17"/>
        <v>99.575999999999993</v>
      </c>
      <c r="P42" s="1">
        <v>21.058</v>
      </c>
      <c r="Q42" s="1">
        <v>83.888000000000005</v>
      </c>
      <c r="R42" s="1">
        <v>11.106</v>
      </c>
      <c r="S42" s="19">
        <f t="shared" si="46"/>
        <v>2.2360679774961674</v>
      </c>
      <c r="T42" s="19">
        <f>SUM(S$4:S42)</f>
        <v>78.395209422870138</v>
      </c>
      <c r="W42" s="4">
        <v>8</v>
      </c>
      <c r="X42" s="4">
        <v>3</v>
      </c>
      <c r="Y42" s="12">
        <v>0</v>
      </c>
      <c r="AA42" s="11">
        <f t="shared" si="18"/>
        <v>0.99839894847330357</v>
      </c>
      <c r="AB42" s="11">
        <f t="shared" si="19"/>
        <v>1.4829808045831909E-4</v>
      </c>
      <c r="AC42" s="11">
        <f t="shared" si="20"/>
        <v>2.9040737774333348E-4</v>
      </c>
      <c r="AD42" s="11">
        <f t="shared" si="21"/>
        <v>1.9481502884867606E-4</v>
      </c>
      <c r="AE42" s="11">
        <f t="shared" si="22"/>
        <v>0</v>
      </c>
      <c r="AF42" s="11">
        <f t="shared" si="23"/>
        <v>0.19949737813055388</v>
      </c>
      <c r="AG42" s="11">
        <f t="shared" si="24"/>
        <v>1.788928137581288</v>
      </c>
      <c r="AH42" s="11">
        <f t="shared" si="25"/>
        <v>2.6928972241406059E-3</v>
      </c>
      <c r="AI42" s="11">
        <f t="shared" si="26"/>
        <v>3.923648182852439E-3</v>
      </c>
      <c r="AJ42" s="11">
        <f t="shared" si="27"/>
        <v>7.1356121637531989E-3</v>
      </c>
      <c r="AK42" s="11">
        <f t="shared" si="28"/>
        <v>0</v>
      </c>
      <c r="AL42" s="11">
        <f t="shared" si="29"/>
        <v>0</v>
      </c>
      <c r="AM42" s="11">
        <f t="shared" si="30"/>
        <v>3.0012101422429422</v>
      </c>
      <c r="AN42" s="11">
        <f t="shared" si="31"/>
        <v>0.89967068087077162</v>
      </c>
      <c r="AO42" s="8">
        <f t="shared" si="2"/>
        <v>0</v>
      </c>
      <c r="AQ42">
        <f t="shared" si="32"/>
        <v>40.515999999999998</v>
      </c>
      <c r="AR42">
        <f t="shared" si="33"/>
        <v>8.0000000000000002E-3</v>
      </c>
      <c r="AS42">
        <f t="shared" si="34"/>
        <v>0.01</v>
      </c>
      <c r="AT42">
        <f t="shared" si="35"/>
        <v>0.01</v>
      </c>
      <c r="AU42">
        <f t="shared" si="3"/>
        <v>0</v>
      </c>
      <c r="AV42">
        <f t="shared" si="4"/>
        <v>9.6810000000000009</v>
      </c>
      <c r="AW42">
        <f t="shared" si="36"/>
        <v>48.701000000000001</v>
      </c>
      <c r="AX42">
        <f t="shared" si="37"/>
        <v>0.10199999999999999</v>
      </c>
      <c r="AY42">
        <f t="shared" si="38"/>
        <v>0.188</v>
      </c>
      <c r="AZ42">
        <f t="shared" si="39"/>
        <v>0.36</v>
      </c>
      <c r="BA42">
        <f t="shared" si="40"/>
        <v>0</v>
      </c>
      <c r="BB42">
        <f t="shared" si="41"/>
        <v>0</v>
      </c>
      <c r="BC42">
        <f t="shared" si="42"/>
        <v>99.575999999999993</v>
      </c>
      <c r="BE42">
        <f t="shared" si="6"/>
        <v>0.67436750998668438</v>
      </c>
      <c r="BF42">
        <f t="shared" si="7"/>
        <v>1.0016778103323066E-4</v>
      </c>
      <c r="BG42">
        <f t="shared" si="8"/>
        <v>1.9615535504119265E-4</v>
      </c>
      <c r="BH42">
        <f t="shared" si="9"/>
        <v>1.3158760444766102E-4</v>
      </c>
      <c r="BI42">
        <f t="shared" si="10"/>
        <v>0.13475029229998331</v>
      </c>
      <c r="BJ42">
        <f t="shared" si="11"/>
        <v>0</v>
      </c>
      <c r="BK42">
        <f t="shared" si="12"/>
        <v>1.2083296116553031</v>
      </c>
      <c r="BL42">
        <f t="shared" si="13"/>
        <v>1.8189145716456182E-3</v>
      </c>
      <c r="BM42">
        <f t="shared" si="14"/>
        <v>2.6502240003157713E-3</v>
      </c>
      <c r="BN42">
        <f t="shared" si="15"/>
        <v>4.8197416618469243E-3</v>
      </c>
      <c r="BO42">
        <f t="shared" si="43"/>
        <v>0</v>
      </c>
      <c r="BP42">
        <f t="shared" si="44"/>
        <v>0</v>
      </c>
      <c r="BQ42">
        <f t="shared" si="45"/>
        <v>2.0271642049163008</v>
      </c>
      <c r="BR42">
        <f t="shared" si="16"/>
        <v>1.480496811735514</v>
      </c>
    </row>
    <row r="43" spans="1:70">
      <c r="A43" t="s">
        <v>125</v>
      </c>
      <c r="B43">
        <v>43</v>
      </c>
      <c r="C43" s="1">
        <v>40.509</v>
      </c>
      <c r="D43" s="1">
        <v>7.0000000000000001E-3</v>
      </c>
      <c r="E43" s="1">
        <v>1.4999999999999999E-2</v>
      </c>
      <c r="F43" s="1">
        <v>8.9999999999999993E-3</v>
      </c>
      <c r="G43" s="1">
        <v>9.6940000000000008</v>
      </c>
      <c r="H43" s="1">
        <v>48.529000000000003</v>
      </c>
      <c r="I43" s="1">
        <v>0.10100000000000001</v>
      </c>
      <c r="J43" s="1">
        <v>0.18099999999999999</v>
      </c>
      <c r="K43" s="1">
        <v>0.36399999999999999</v>
      </c>
      <c r="L43" s="1">
        <v>0</v>
      </c>
      <c r="N43">
        <f t="shared" si="17"/>
        <v>99.409000000000006</v>
      </c>
      <c r="P43" s="1">
        <v>21.056999999999999</v>
      </c>
      <c r="Q43" s="1">
        <v>83.885999999999996</v>
      </c>
      <c r="R43" s="1">
        <v>11.106</v>
      </c>
      <c r="S43" s="19">
        <f t="shared" si="46"/>
        <v>2.2360679775088776</v>
      </c>
      <c r="T43" s="19">
        <f>SUM(S$4:S43)</f>
        <v>80.63127740037902</v>
      </c>
      <c r="W43" s="4">
        <v>8</v>
      </c>
      <c r="X43" s="4">
        <v>3</v>
      </c>
      <c r="Y43" s="12">
        <v>0</v>
      </c>
      <c r="AA43" s="11">
        <f t="shared" si="18"/>
        <v>0.99981036684269387</v>
      </c>
      <c r="AB43" s="11">
        <f t="shared" si="19"/>
        <v>1.2996671541626125E-4</v>
      </c>
      <c r="AC43" s="11">
        <f t="shared" si="20"/>
        <v>4.3630226251618794E-4</v>
      </c>
      <c r="AD43" s="11">
        <f t="shared" si="21"/>
        <v>1.7561173242772754E-4</v>
      </c>
      <c r="AE43" s="11">
        <f t="shared" si="22"/>
        <v>0</v>
      </c>
      <c r="AF43" s="11">
        <f t="shared" si="23"/>
        <v>0.20008224346433162</v>
      </c>
      <c r="AG43" s="11">
        <f t="shared" si="24"/>
        <v>1.7854385974899341</v>
      </c>
      <c r="AH43" s="11">
        <f t="shared" si="25"/>
        <v>2.6707272729603508E-3</v>
      </c>
      <c r="AI43" s="11">
        <f t="shared" si="26"/>
        <v>3.78354884832413E-3</v>
      </c>
      <c r="AJ43" s="11">
        <f t="shared" si="27"/>
        <v>7.2263448158139242E-3</v>
      </c>
      <c r="AK43" s="11">
        <f t="shared" si="28"/>
        <v>0</v>
      </c>
      <c r="AL43" s="11">
        <f t="shared" si="29"/>
        <v>0</v>
      </c>
      <c r="AM43" s="11">
        <f t="shared" si="30"/>
        <v>2.999753709444418</v>
      </c>
      <c r="AN43" s="11">
        <f t="shared" si="31"/>
        <v>0.89922934106893093</v>
      </c>
      <c r="AO43" s="8">
        <f t="shared" si="2"/>
        <v>0</v>
      </c>
      <c r="AQ43">
        <f t="shared" si="32"/>
        <v>40.509</v>
      </c>
      <c r="AR43">
        <f t="shared" si="33"/>
        <v>7.0000000000000001E-3</v>
      </c>
      <c r="AS43">
        <f t="shared" si="34"/>
        <v>1.4999999999999999E-2</v>
      </c>
      <c r="AT43">
        <f t="shared" si="35"/>
        <v>8.9999999999999993E-3</v>
      </c>
      <c r="AU43">
        <f t="shared" si="3"/>
        <v>0</v>
      </c>
      <c r="AV43">
        <f t="shared" si="4"/>
        <v>9.6940000000000008</v>
      </c>
      <c r="AW43">
        <f t="shared" si="36"/>
        <v>48.529000000000003</v>
      </c>
      <c r="AX43">
        <f t="shared" si="37"/>
        <v>0.10100000000000001</v>
      </c>
      <c r="AY43">
        <f t="shared" si="38"/>
        <v>0.18099999999999999</v>
      </c>
      <c r="AZ43">
        <f t="shared" si="39"/>
        <v>0.36399999999999999</v>
      </c>
      <c r="BA43">
        <f t="shared" si="40"/>
        <v>0</v>
      </c>
      <c r="BB43">
        <f t="shared" si="41"/>
        <v>0</v>
      </c>
      <c r="BC43">
        <f t="shared" si="42"/>
        <v>99.409000000000006</v>
      </c>
      <c r="BE43">
        <f t="shared" si="6"/>
        <v>0.67425099866844207</v>
      </c>
      <c r="BF43">
        <f t="shared" si="7"/>
        <v>8.7646808404076828E-5</v>
      </c>
      <c r="BG43">
        <f t="shared" si="8"/>
        <v>2.9423303256178896E-4</v>
      </c>
      <c r="BH43">
        <f t="shared" si="9"/>
        <v>1.1842884400289492E-4</v>
      </c>
      <c r="BI43">
        <f t="shared" si="10"/>
        <v>0.13493123990869108</v>
      </c>
      <c r="BJ43">
        <f t="shared" si="11"/>
        <v>0</v>
      </c>
      <c r="BK43">
        <f t="shared" si="12"/>
        <v>1.2040620875140184</v>
      </c>
      <c r="BL43">
        <f t="shared" si="13"/>
        <v>1.8010820758451714E-3</v>
      </c>
      <c r="BM43">
        <f t="shared" si="14"/>
        <v>2.5515454471125246E-3</v>
      </c>
      <c r="BN43">
        <f t="shared" si="15"/>
        <v>4.8732943469785572E-3</v>
      </c>
      <c r="BO43">
        <f t="shared" si="43"/>
        <v>0</v>
      </c>
      <c r="BP43">
        <f t="shared" si="44"/>
        <v>0</v>
      </c>
      <c r="BQ43">
        <f t="shared" si="45"/>
        <v>2.0229705566460567</v>
      </c>
      <c r="BR43">
        <f t="shared" si="16"/>
        <v>1.4828459562050174</v>
      </c>
    </row>
    <row r="44" spans="1:70">
      <c r="A44" t="s">
        <v>126</v>
      </c>
      <c r="B44">
        <v>44</v>
      </c>
      <c r="C44" s="1">
        <v>40.387</v>
      </c>
      <c r="D44" s="1">
        <v>5.0000000000000001E-3</v>
      </c>
      <c r="E44" s="1">
        <v>1.4999999999999999E-2</v>
      </c>
      <c r="F44" s="1">
        <v>7.0000000000000001E-3</v>
      </c>
      <c r="G44" s="1">
        <v>9.6419999999999995</v>
      </c>
      <c r="H44" s="1">
        <v>48.555</v>
      </c>
      <c r="I44" s="1">
        <v>0.1</v>
      </c>
      <c r="J44" s="1">
        <v>0.18</v>
      </c>
      <c r="K44" s="1">
        <v>0.36699999999999999</v>
      </c>
      <c r="L44" s="1">
        <v>4.0000000000000001E-3</v>
      </c>
      <c r="N44">
        <f t="shared" si="17"/>
        <v>99.262</v>
      </c>
      <c r="P44" s="1">
        <v>21.056000000000001</v>
      </c>
      <c r="Q44" s="1">
        <v>83.884</v>
      </c>
      <c r="R44" s="1">
        <v>11.106</v>
      </c>
      <c r="S44" s="19">
        <f t="shared" si="46"/>
        <v>2.2360679774945784</v>
      </c>
      <c r="T44" s="19">
        <f>SUM(S$4:S44)</f>
        <v>82.867345377873605</v>
      </c>
      <c r="W44" s="4">
        <v>8</v>
      </c>
      <c r="X44" s="4">
        <v>3</v>
      </c>
      <c r="Y44" s="12">
        <v>0</v>
      </c>
      <c r="AA44" s="11">
        <f t="shared" si="18"/>
        <v>0.99833765056217805</v>
      </c>
      <c r="AB44" s="11">
        <f t="shared" si="19"/>
        <v>9.2976640566562737E-5</v>
      </c>
      <c r="AC44" s="11">
        <f t="shared" si="20"/>
        <v>4.3697562037009219E-4</v>
      </c>
      <c r="AD44" s="11">
        <f t="shared" si="21"/>
        <v>1.3679770150252962E-4</v>
      </c>
      <c r="AE44" s="11">
        <f t="shared" si="22"/>
        <v>0</v>
      </c>
      <c r="AF44" s="11">
        <f t="shared" si="23"/>
        <v>0.19931611002857832</v>
      </c>
      <c r="AG44" s="11">
        <f t="shared" si="24"/>
        <v>1.7891521629989442</v>
      </c>
      <c r="AH44" s="11">
        <f t="shared" si="25"/>
        <v>2.6483654290281292E-3</v>
      </c>
      <c r="AI44" s="11">
        <f t="shared" si="26"/>
        <v>3.7684522623835605E-3</v>
      </c>
      <c r="AJ44" s="11">
        <f t="shared" si="27"/>
        <v>7.2971471461894576E-3</v>
      </c>
      <c r="AK44" s="11">
        <f t="shared" si="28"/>
        <v>1.9169549315626057E-4</v>
      </c>
      <c r="AL44" s="11">
        <f t="shared" si="29"/>
        <v>0</v>
      </c>
      <c r="AM44" s="11">
        <f t="shared" si="30"/>
        <v>3.0013783338828972</v>
      </c>
      <c r="AN44" s="11">
        <f t="shared" si="31"/>
        <v>0.89976399788108685</v>
      </c>
      <c r="AO44" s="8">
        <f t="shared" si="2"/>
        <v>0</v>
      </c>
      <c r="AQ44">
        <f t="shared" si="32"/>
        <v>40.387</v>
      </c>
      <c r="AR44">
        <f t="shared" si="33"/>
        <v>5.0000000000000001E-3</v>
      </c>
      <c r="AS44">
        <f t="shared" si="34"/>
        <v>1.4999999999999999E-2</v>
      </c>
      <c r="AT44">
        <f t="shared" si="35"/>
        <v>7.0000000000000001E-3</v>
      </c>
      <c r="AU44">
        <f t="shared" si="3"/>
        <v>0</v>
      </c>
      <c r="AV44">
        <f t="shared" si="4"/>
        <v>9.6419999999999995</v>
      </c>
      <c r="AW44">
        <f t="shared" si="36"/>
        <v>48.555</v>
      </c>
      <c r="AX44">
        <f t="shared" si="37"/>
        <v>0.1</v>
      </c>
      <c r="AY44">
        <f t="shared" si="38"/>
        <v>0.18</v>
      </c>
      <c r="AZ44">
        <f t="shared" si="39"/>
        <v>0.36699999999999999</v>
      </c>
      <c r="BA44">
        <f t="shared" si="40"/>
        <v>4.0000000000000001E-3</v>
      </c>
      <c r="BB44">
        <f t="shared" si="41"/>
        <v>0</v>
      </c>
      <c r="BC44">
        <f t="shared" si="42"/>
        <v>99.262</v>
      </c>
      <c r="BE44">
        <f t="shared" si="6"/>
        <v>0.67222037283621838</v>
      </c>
      <c r="BF44">
        <f t="shared" si="7"/>
        <v>6.2604863145769159E-5</v>
      </c>
      <c r="BG44">
        <f t="shared" si="8"/>
        <v>2.9423303256178896E-4</v>
      </c>
      <c r="BH44">
        <f t="shared" si="9"/>
        <v>9.2111323113362712E-5</v>
      </c>
      <c r="BI44">
        <f t="shared" si="10"/>
        <v>0.13420744947386004</v>
      </c>
      <c r="BJ44">
        <f t="shared" si="11"/>
        <v>0</v>
      </c>
      <c r="BK44">
        <f t="shared" si="12"/>
        <v>1.2047071783725847</v>
      </c>
      <c r="BL44">
        <f t="shared" si="13"/>
        <v>1.783249580044724E-3</v>
      </c>
      <c r="BM44">
        <f t="shared" si="14"/>
        <v>2.5374485109406321E-3</v>
      </c>
      <c r="BN44">
        <f t="shared" si="15"/>
        <v>4.9134588608272817E-3</v>
      </c>
      <c r="BO44">
        <f t="shared" si="43"/>
        <v>1.2907618560510108E-4</v>
      </c>
      <c r="BP44">
        <f t="shared" si="44"/>
        <v>0</v>
      </c>
      <c r="BQ44">
        <f t="shared" si="45"/>
        <v>2.0209471830389019</v>
      </c>
      <c r="BR44">
        <f t="shared" si="16"/>
        <v>1.4851344750978199</v>
      </c>
    </row>
    <row r="45" spans="1:70">
      <c r="A45" t="s">
        <v>127</v>
      </c>
      <c r="B45">
        <v>45</v>
      </c>
      <c r="C45" s="1">
        <v>40.216999999999999</v>
      </c>
      <c r="D45" s="1">
        <v>0</v>
      </c>
      <c r="E45" s="1">
        <v>1.6E-2</v>
      </c>
      <c r="F45" s="1">
        <v>1.0999999999999999E-2</v>
      </c>
      <c r="G45" s="1">
        <v>9.64</v>
      </c>
      <c r="H45" s="1">
        <v>48.52</v>
      </c>
      <c r="I45" s="1">
        <v>9.7000000000000003E-2</v>
      </c>
      <c r="J45" s="1">
        <v>0.184</v>
      </c>
      <c r="K45" s="1">
        <v>0.35899999999999999</v>
      </c>
      <c r="L45" s="1">
        <v>0</v>
      </c>
      <c r="N45">
        <f t="shared" si="17"/>
        <v>99.043999999999983</v>
      </c>
      <c r="P45" s="1">
        <v>21.056000000000001</v>
      </c>
      <c r="Q45" s="1">
        <v>83.882000000000005</v>
      </c>
      <c r="R45" s="1">
        <v>11.106</v>
      </c>
      <c r="S45" s="19">
        <f t="shared" si="46"/>
        <v>1.9999999999953388</v>
      </c>
      <c r="T45" s="19">
        <f>SUM(S$4:S45)</f>
        <v>84.867345377868944</v>
      </c>
      <c r="W45" s="4">
        <v>8</v>
      </c>
      <c r="X45" s="4">
        <v>3</v>
      </c>
      <c r="Y45" s="12">
        <v>0</v>
      </c>
      <c r="AA45" s="11">
        <f t="shared" si="18"/>
        <v>0.99662973730089721</v>
      </c>
      <c r="AB45" s="11">
        <f t="shared" si="19"/>
        <v>0</v>
      </c>
      <c r="AC45" s="11">
        <f t="shared" si="20"/>
        <v>4.6727682875159342E-4</v>
      </c>
      <c r="AD45" s="11">
        <f t="shared" si="21"/>
        <v>2.1550718799536031E-4</v>
      </c>
      <c r="AE45" s="11">
        <f t="shared" si="22"/>
        <v>0</v>
      </c>
      <c r="AF45" s="11">
        <f t="shared" si="23"/>
        <v>0.1997747629541525</v>
      </c>
      <c r="AG45" s="11">
        <f t="shared" si="24"/>
        <v>1.7923483739488935</v>
      </c>
      <c r="AH45" s="11">
        <f t="shared" si="25"/>
        <v>2.5753600768606815E-3</v>
      </c>
      <c r="AI45" s="11">
        <f t="shared" si="26"/>
        <v>3.8618611112360571E-3</v>
      </c>
      <c r="AJ45" s="11">
        <f t="shared" si="27"/>
        <v>7.1559912819429113E-3</v>
      </c>
      <c r="AK45" s="11">
        <f t="shared" si="28"/>
        <v>0</v>
      </c>
      <c r="AL45" s="11">
        <f t="shared" si="29"/>
        <v>0</v>
      </c>
      <c r="AM45" s="11">
        <f t="shared" si="30"/>
        <v>3.0030288706907293</v>
      </c>
      <c r="AN45" s="11">
        <f t="shared" si="31"/>
        <v>0.89971766340472192</v>
      </c>
      <c r="AO45" s="8">
        <f t="shared" si="2"/>
        <v>0</v>
      </c>
      <c r="AQ45">
        <f t="shared" si="32"/>
        <v>40.216999999999999</v>
      </c>
      <c r="AR45">
        <f t="shared" si="33"/>
        <v>0</v>
      </c>
      <c r="AS45">
        <f t="shared" si="34"/>
        <v>1.6E-2</v>
      </c>
      <c r="AT45">
        <f t="shared" si="35"/>
        <v>1.0999999999999999E-2</v>
      </c>
      <c r="AU45">
        <f t="shared" si="3"/>
        <v>0</v>
      </c>
      <c r="AV45">
        <f t="shared" si="4"/>
        <v>9.64</v>
      </c>
      <c r="AW45">
        <f t="shared" si="36"/>
        <v>48.52</v>
      </c>
      <c r="AX45">
        <f t="shared" si="37"/>
        <v>9.7000000000000003E-2</v>
      </c>
      <c r="AY45">
        <f t="shared" si="38"/>
        <v>0.184</v>
      </c>
      <c r="AZ45">
        <f t="shared" si="39"/>
        <v>0.35899999999999999</v>
      </c>
      <c r="BA45">
        <f t="shared" si="40"/>
        <v>0</v>
      </c>
      <c r="BB45">
        <f t="shared" si="41"/>
        <v>0</v>
      </c>
      <c r="BC45">
        <f t="shared" si="42"/>
        <v>99.043999999999983</v>
      </c>
      <c r="BE45">
        <f t="shared" si="6"/>
        <v>0.66939081225033292</v>
      </c>
      <c r="BF45">
        <f t="shared" si="7"/>
        <v>0</v>
      </c>
      <c r="BG45">
        <f t="shared" si="8"/>
        <v>3.138485680659082E-4</v>
      </c>
      <c r="BH45">
        <f t="shared" si="9"/>
        <v>1.4474636489242711E-4</v>
      </c>
      <c r="BI45">
        <f t="shared" si="10"/>
        <v>0.1341796113802127</v>
      </c>
      <c r="BJ45">
        <f t="shared" si="11"/>
        <v>0</v>
      </c>
      <c r="BK45">
        <f t="shared" si="12"/>
        <v>1.2038387868322069</v>
      </c>
      <c r="BL45">
        <f t="shared" si="13"/>
        <v>1.7297520926433823E-3</v>
      </c>
      <c r="BM45">
        <f t="shared" si="14"/>
        <v>2.5938362556282017E-3</v>
      </c>
      <c r="BN45">
        <f t="shared" si="15"/>
        <v>4.8063534905640167E-3</v>
      </c>
      <c r="BO45">
        <f t="shared" si="43"/>
        <v>0</v>
      </c>
      <c r="BP45">
        <f t="shared" si="44"/>
        <v>0</v>
      </c>
      <c r="BQ45">
        <f t="shared" si="45"/>
        <v>2.0169977472345466</v>
      </c>
      <c r="BR45">
        <f t="shared" si="16"/>
        <v>1.4888607956097646</v>
      </c>
    </row>
    <row r="46" spans="1:70">
      <c r="A46" t="s">
        <v>128</v>
      </c>
      <c r="B46">
        <v>46</v>
      </c>
      <c r="C46" s="1">
        <v>40.377000000000002</v>
      </c>
      <c r="D46" s="1">
        <v>6.0000000000000001E-3</v>
      </c>
      <c r="E46" s="1">
        <v>1.4999999999999999E-2</v>
      </c>
      <c r="F46" s="1">
        <v>7.0000000000000001E-3</v>
      </c>
      <c r="G46" s="1">
        <v>9.6850000000000005</v>
      </c>
      <c r="H46" s="1">
        <v>48.572000000000003</v>
      </c>
      <c r="I46" s="1">
        <v>9.9000000000000005E-2</v>
      </c>
      <c r="J46" s="1">
        <v>0.184</v>
      </c>
      <c r="K46" s="1">
        <v>0.36699999999999999</v>
      </c>
      <c r="L46" s="1">
        <v>0</v>
      </c>
      <c r="N46">
        <f t="shared" si="17"/>
        <v>99.312000000000012</v>
      </c>
      <c r="P46" s="1">
        <v>21.055</v>
      </c>
      <c r="Q46" s="1">
        <v>83.881</v>
      </c>
      <c r="R46" s="1">
        <v>11.106</v>
      </c>
      <c r="S46" s="19">
        <f t="shared" si="46"/>
        <v>1.4142135623773355</v>
      </c>
      <c r="T46" s="19">
        <f>SUM(S$4:S46)</f>
        <v>86.281558940246285</v>
      </c>
      <c r="W46" s="4">
        <v>8</v>
      </c>
      <c r="X46" s="4">
        <v>3</v>
      </c>
      <c r="Y46" s="12">
        <v>0</v>
      </c>
      <c r="AA46" s="11">
        <f t="shared" si="18"/>
        <v>0.99783613092634782</v>
      </c>
      <c r="AB46" s="11">
        <f t="shared" si="19"/>
        <v>1.1154353864823097E-4</v>
      </c>
      <c r="AC46" s="11">
        <f t="shared" si="20"/>
        <v>4.3686427313062063E-4</v>
      </c>
      <c r="AD46" s="11">
        <f t="shared" si="21"/>
        <v>1.3676284361637233E-4</v>
      </c>
      <c r="AE46" s="11">
        <f t="shared" si="22"/>
        <v>0</v>
      </c>
      <c r="AF46" s="11">
        <f t="shared" si="23"/>
        <v>0.2001539763367553</v>
      </c>
      <c r="AG46" s="11">
        <f t="shared" si="24"/>
        <v>1.7893225185836379</v>
      </c>
      <c r="AH46" s="11">
        <f t="shared" si="25"/>
        <v>2.6212136841528609E-3</v>
      </c>
      <c r="AI46" s="11">
        <f t="shared" si="26"/>
        <v>3.8512140549579609E-3</v>
      </c>
      <c r="AJ46" s="11">
        <f t="shared" si="27"/>
        <v>7.2952877353828363E-3</v>
      </c>
      <c r="AK46" s="11">
        <f t="shared" si="28"/>
        <v>0</v>
      </c>
      <c r="AL46" s="11">
        <f t="shared" si="29"/>
        <v>0</v>
      </c>
      <c r="AM46" s="11">
        <f t="shared" si="30"/>
        <v>3.0017655119766298</v>
      </c>
      <c r="AN46" s="11">
        <f t="shared" si="31"/>
        <v>0.8993936460934342</v>
      </c>
      <c r="AO46" s="8">
        <f t="shared" si="2"/>
        <v>0</v>
      </c>
      <c r="AQ46">
        <f t="shared" si="32"/>
        <v>40.377000000000002</v>
      </c>
      <c r="AR46">
        <f t="shared" si="33"/>
        <v>6.0000000000000001E-3</v>
      </c>
      <c r="AS46">
        <f t="shared" si="34"/>
        <v>1.4999999999999999E-2</v>
      </c>
      <c r="AT46">
        <f t="shared" si="35"/>
        <v>7.0000000000000001E-3</v>
      </c>
      <c r="AU46">
        <f t="shared" si="3"/>
        <v>0</v>
      </c>
      <c r="AV46">
        <f t="shared" si="4"/>
        <v>9.6850000000000023</v>
      </c>
      <c r="AW46">
        <f t="shared" si="36"/>
        <v>48.572000000000003</v>
      </c>
      <c r="AX46">
        <f t="shared" si="37"/>
        <v>9.9000000000000005E-2</v>
      </c>
      <c r="AY46">
        <f t="shared" si="38"/>
        <v>0.184</v>
      </c>
      <c r="AZ46">
        <f t="shared" si="39"/>
        <v>0.36699999999999999</v>
      </c>
      <c r="BA46">
        <f t="shared" si="40"/>
        <v>0</v>
      </c>
      <c r="BB46">
        <f t="shared" si="41"/>
        <v>0</v>
      </c>
      <c r="BC46">
        <f t="shared" si="42"/>
        <v>99.312000000000012</v>
      </c>
      <c r="BE46">
        <f t="shared" si="6"/>
        <v>0.67205392809587228</v>
      </c>
      <c r="BF46">
        <f t="shared" si="7"/>
        <v>7.5125835774922993E-5</v>
      </c>
      <c r="BG46">
        <f t="shared" si="8"/>
        <v>2.9423303256178896E-4</v>
      </c>
      <c r="BH46">
        <f t="shared" si="9"/>
        <v>9.2111323113362712E-5</v>
      </c>
      <c r="BI46">
        <f t="shared" si="10"/>
        <v>0.13480596848727802</v>
      </c>
      <c r="BJ46">
        <f t="shared" si="11"/>
        <v>0</v>
      </c>
      <c r="BK46">
        <f t="shared" si="12"/>
        <v>1.2051289685493396</v>
      </c>
      <c r="BL46">
        <f t="shared" si="13"/>
        <v>1.7654170842442767E-3</v>
      </c>
      <c r="BM46">
        <f t="shared" si="14"/>
        <v>2.5938362556282017E-3</v>
      </c>
      <c r="BN46">
        <f t="shared" si="15"/>
        <v>4.9134588608272817E-3</v>
      </c>
      <c r="BO46">
        <f t="shared" si="43"/>
        <v>0</v>
      </c>
      <c r="BP46">
        <f t="shared" si="44"/>
        <v>0</v>
      </c>
      <c r="BQ46">
        <f t="shared" si="45"/>
        <v>2.0217230475246399</v>
      </c>
      <c r="BR46">
        <f t="shared" si="16"/>
        <v>1.4847560429466025</v>
      </c>
    </row>
    <row r="47" spans="1:70">
      <c r="A47" t="s">
        <v>129</v>
      </c>
      <c r="B47">
        <v>47</v>
      </c>
      <c r="C47" s="1">
        <v>40.323999999999998</v>
      </c>
      <c r="D47" s="1">
        <v>5.0000000000000001E-3</v>
      </c>
      <c r="E47" s="1">
        <v>1.2999999999999999E-2</v>
      </c>
      <c r="F47" s="1">
        <v>8.0000000000000002E-3</v>
      </c>
      <c r="G47" s="1">
        <v>9.6549999999999994</v>
      </c>
      <c r="H47" s="1">
        <v>48.441000000000003</v>
      </c>
      <c r="I47" s="1">
        <v>9.9000000000000005E-2</v>
      </c>
      <c r="J47" s="1">
        <v>0.184</v>
      </c>
      <c r="K47" s="1">
        <v>0.36399999999999999</v>
      </c>
      <c r="L47" s="1">
        <v>0</v>
      </c>
      <c r="N47">
        <f t="shared" si="17"/>
        <v>99.093000000000004</v>
      </c>
      <c r="P47" s="1">
        <v>21.053000000000001</v>
      </c>
      <c r="Q47" s="1">
        <v>83.879000000000005</v>
      </c>
      <c r="R47" s="1">
        <v>11.106</v>
      </c>
      <c r="S47" s="19">
        <f t="shared" si="46"/>
        <v>2.8284271247421104</v>
      </c>
      <c r="T47" s="19">
        <f>SUM(S$4:S47)</f>
        <v>89.109986064988391</v>
      </c>
      <c r="W47" s="4">
        <v>8</v>
      </c>
      <c r="X47" s="4">
        <v>3</v>
      </c>
      <c r="Y47" s="12">
        <v>0</v>
      </c>
      <c r="AA47" s="11">
        <f t="shared" si="18"/>
        <v>0.99857849686853439</v>
      </c>
      <c r="AB47" s="11">
        <f t="shared" si="19"/>
        <v>9.3144367568115499E-5</v>
      </c>
      <c r="AC47" s="11">
        <f t="shared" si="20"/>
        <v>3.7939538949602379E-4</v>
      </c>
      <c r="AD47" s="11">
        <f t="shared" si="21"/>
        <v>1.5662226325826936E-4</v>
      </c>
      <c r="AE47" s="11">
        <f t="shared" si="22"/>
        <v>0</v>
      </c>
      <c r="AF47" s="11">
        <f t="shared" si="23"/>
        <v>0.19994488647954961</v>
      </c>
      <c r="AG47" s="11">
        <f t="shared" si="24"/>
        <v>1.7881714944468172</v>
      </c>
      <c r="AH47" s="11">
        <f t="shared" si="25"/>
        <v>2.6266115688648767E-3</v>
      </c>
      <c r="AI47" s="11">
        <f t="shared" si="26"/>
        <v>3.8591448885239685E-3</v>
      </c>
      <c r="AJ47" s="11">
        <f t="shared" si="27"/>
        <v>7.2505536649075169E-3</v>
      </c>
      <c r="AK47" s="11">
        <f t="shared" si="28"/>
        <v>0</v>
      </c>
      <c r="AL47" s="11">
        <f t="shared" si="29"/>
        <v>0</v>
      </c>
      <c r="AM47" s="11">
        <f t="shared" si="30"/>
        <v>3.0010603499375201</v>
      </c>
      <c r="AN47" s="11">
        <f t="shared" si="31"/>
        <v>0.89942998890920811</v>
      </c>
      <c r="AO47" s="8">
        <f t="shared" si="2"/>
        <v>0</v>
      </c>
      <c r="AQ47">
        <f t="shared" si="32"/>
        <v>40.323999999999998</v>
      </c>
      <c r="AR47">
        <f t="shared" si="33"/>
        <v>5.0000000000000001E-3</v>
      </c>
      <c r="AS47">
        <f t="shared" si="34"/>
        <v>1.2999999999999999E-2</v>
      </c>
      <c r="AT47">
        <f t="shared" si="35"/>
        <v>8.0000000000000002E-3</v>
      </c>
      <c r="AU47">
        <f t="shared" si="3"/>
        <v>0</v>
      </c>
      <c r="AV47">
        <f t="shared" si="4"/>
        <v>9.6549999999999994</v>
      </c>
      <c r="AW47">
        <f t="shared" si="36"/>
        <v>48.441000000000003</v>
      </c>
      <c r="AX47">
        <f t="shared" si="37"/>
        <v>9.9000000000000005E-2</v>
      </c>
      <c r="AY47">
        <f t="shared" si="38"/>
        <v>0.184</v>
      </c>
      <c r="AZ47">
        <f t="shared" si="39"/>
        <v>0.36399999999999999</v>
      </c>
      <c r="BA47">
        <f t="shared" si="40"/>
        <v>0</v>
      </c>
      <c r="BB47">
        <f t="shared" si="41"/>
        <v>0</v>
      </c>
      <c r="BC47">
        <f t="shared" si="42"/>
        <v>99.093000000000004</v>
      </c>
      <c r="BE47">
        <f t="shared" si="6"/>
        <v>0.67117177097203728</v>
      </c>
      <c r="BF47">
        <f t="shared" si="7"/>
        <v>6.2604863145769159E-5</v>
      </c>
      <c r="BG47">
        <f t="shared" si="8"/>
        <v>2.5500196155355041E-4</v>
      </c>
      <c r="BH47">
        <f t="shared" si="9"/>
        <v>1.0527008355812881E-4</v>
      </c>
      <c r="BI47">
        <f t="shared" si="10"/>
        <v>0.13438839708256778</v>
      </c>
      <c r="BJ47">
        <f t="shared" si="11"/>
        <v>0</v>
      </c>
      <c r="BK47">
        <f t="shared" si="12"/>
        <v>1.2018787030696401</v>
      </c>
      <c r="BL47">
        <f t="shared" si="13"/>
        <v>1.7654170842442767E-3</v>
      </c>
      <c r="BM47">
        <f t="shared" si="14"/>
        <v>2.5938362556282017E-3</v>
      </c>
      <c r="BN47">
        <f t="shared" si="15"/>
        <v>4.8732943469785572E-3</v>
      </c>
      <c r="BO47">
        <f t="shared" si="43"/>
        <v>0</v>
      </c>
      <c r="BP47">
        <f t="shared" si="44"/>
        <v>0</v>
      </c>
      <c r="BQ47">
        <f t="shared" si="45"/>
        <v>2.0170942957193541</v>
      </c>
      <c r="BR47">
        <f t="shared" si="16"/>
        <v>1.4878136120390226</v>
      </c>
    </row>
    <row r="48" spans="1:70">
      <c r="A48" t="s">
        <v>130</v>
      </c>
      <c r="B48">
        <v>48</v>
      </c>
      <c r="C48" s="1">
        <v>39.948999999999998</v>
      </c>
      <c r="D48" s="1">
        <v>3.0000000000000001E-3</v>
      </c>
      <c r="E48" s="1">
        <v>1.2E-2</v>
      </c>
      <c r="F48" s="1">
        <v>8.9999999999999993E-3</v>
      </c>
      <c r="G48" s="1">
        <v>9.6370000000000005</v>
      </c>
      <c r="H48" s="1">
        <v>48.136000000000003</v>
      </c>
      <c r="I48" s="1">
        <v>9.7000000000000003E-2</v>
      </c>
      <c r="J48" s="1">
        <v>0.184</v>
      </c>
      <c r="K48" s="1">
        <v>0.36399999999999999</v>
      </c>
      <c r="L48" s="1">
        <v>1E-3</v>
      </c>
      <c r="N48">
        <f t="shared" si="17"/>
        <v>98.39200000000001</v>
      </c>
      <c r="P48" s="1">
        <v>21.052</v>
      </c>
      <c r="Q48" s="1">
        <v>83.876999999999995</v>
      </c>
      <c r="R48" s="1">
        <v>11.106</v>
      </c>
      <c r="S48" s="19">
        <f t="shared" si="46"/>
        <v>2.2360679775088776</v>
      </c>
      <c r="T48" s="19">
        <f>SUM(S$4:S48)</f>
        <v>91.346054042497272</v>
      </c>
      <c r="W48" s="4">
        <v>8</v>
      </c>
      <c r="X48" s="4">
        <v>3</v>
      </c>
      <c r="Y48" s="12">
        <v>0</v>
      </c>
      <c r="AA48" s="11">
        <f t="shared" si="18"/>
        <v>0.99684879277422667</v>
      </c>
      <c r="AB48" s="11">
        <f t="shared" si="19"/>
        <v>5.6313512851373986E-5</v>
      </c>
      <c r="AC48" s="11">
        <f t="shared" si="20"/>
        <v>3.5288623125836289E-4</v>
      </c>
      <c r="AD48" s="11">
        <f t="shared" si="21"/>
        <v>1.7754595765726039E-4</v>
      </c>
      <c r="AE48" s="11">
        <f t="shared" si="22"/>
        <v>0</v>
      </c>
      <c r="AF48" s="11">
        <f t="shared" si="23"/>
        <v>0.20109656553350114</v>
      </c>
      <c r="AG48" s="11">
        <f t="shared" si="24"/>
        <v>1.7904856177570425</v>
      </c>
      <c r="AH48" s="11">
        <f t="shared" si="25"/>
        <v>2.5932068693544997E-3</v>
      </c>
      <c r="AI48" s="11">
        <f t="shared" si="26"/>
        <v>3.8886231296859936E-3</v>
      </c>
      <c r="AJ48" s="11">
        <f t="shared" si="27"/>
        <v>7.3059373251914148E-3</v>
      </c>
      <c r="AK48" s="11">
        <f t="shared" si="28"/>
        <v>4.8377055389149479E-5</v>
      </c>
      <c r="AL48" s="11">
        <f t="shared" si="29"/>
        <v>0</v>
      </c>
      <c r="AM48" s="11">
        <f t="shared" si="30"/>
        <v>3.0028538661461588</v>
      </c>
      <c r="AN48" s="11">
        <f t="shared" si="31"/>
        <v>0.89902672999351496</v>
      </c>
      <c r="AO48" s="8">
        <f t="shared" si="2"/>
        <v>0</v>
      </c>
      <c r="AQ48">
        <f t="shared" si="32"/>
        <v>39.948999999999998</v>
      </c>
      <c r="AR48">
        <f t="shared" si="33"/>
        <v>3.0000000000000001E-3</v>
      </c>
      <c r="AS48">
        <f t="shared" si="34"/>
        <v>1.2E-2</v>
      </c>
      <c r="AT48">
        <f t="shared" si="35"/>
        <v>8.9999999999999993E-3</v>
      </c>
      <c r="AU48">
        <f t="shared" si="3"/>
        <v>0</v>
      </c>
      <c r="AV48">
        <f t="shared" si="4"/>
        <v>9.6370000000000005</v>
      </c>
      <c r="AW48">
        <f t="shared" si="36"/>
        <v>48.136000000000003</v>
      </c>
      <c r="AX48">
        <f t="shared" si="37"/>
        <v>9.7000000000000003E-2</v>
      </c>
      <c r="AY48">
        <f t="shared" si="38"/>
        <v>0.184</v>
      </c>
      <c r="AZ48">
        <f t="shared" si="39"/>
        <v>0.36399999999999999</v>
      </c>
      <c r="BA48">
        <f t="shared" si="40"/>
        <v>1E-3</v>
      </c>
      <c r="BB48">
        <f t="shared" si="41"/>
        <v>0</v>
      </c>
      <c r="BC48">
        <f t="shared" si="42"/>
        <v>98.39200000000001</v>
      </c>
      <c r="BE48">
        <f t="shared" si="6"/>
        <v>0.66493009320905461</v>
      </c>
      <c r="BF48">
        <f t="shared" si="7"/>
        <v>3.7562917887461497E-5</v>
      </c>
      <c r="BG48">
        <f t="shared" si="8"/>
        <v>2.3538642604943117E-4</v>
      </c>
      <c r="BH48">
        <f t="shared" si="9"/>
        <v>1.1842884400289492E-4</v>
      </c>
      <c r="BI48">
        <f t="shared" si="10"/>
        <v>0.13413785423974167</v>
      </c>
      <c r="BJ48">
        <f t="shared" si="11"/>
        <v>0</v>
      </c>
      <c r="BK48">
        <f t="shared" si="12"/>
        <v>1.1943112910749198</v>
      </c>
      <c r="BL48">
        <f t="shared" si="13"/>
        <v>1.7297520926433823E-3</v>
      </c>
      <c r="BM48">
        <f t="shared" si="14"/>
        <v>2.5938362556282017E-3</v>
      </c>
      <c r="BN48">
        <f t="shared" si="15"/>
        <v>4.8732943469785572E-3</v>
      </c>
      <c r="BO48">
        <f t="shared" si="43"/>
        <v>3.226904640127527E-5</v>
      </c>
      <c r="BP48">
        <f t="shared" si="44"/>
        <v>0</v>
      </c>
      <c r="BQ48">
        <f t="shared" si="45"/>
        <v>2.0029997684533072</v>
      </c>
      <c r="BR48">
        <f t="shared" si="16"/>
        <v>1.4991783391292783</v>
      </c>
    </row>
    <row r="49" spans="1:70">
      <c r="A49" t="s">
        <v>131</v>
      </c>
      <c r="B49">
        <v>49</v>
      </c>
      <c r="C49" s="1">
        <v>40.487000000000002</v>
      </c>
      <c r="D49" s="1">
        <v>6.0000000000000001E-3</v>
      </c>
      <c r="E49" s="1">
        <v>1.2E-2</v>
      </c>
      <c r="F49" s="1">
        <v>1.2E-2</v>
      </c>
      <c r="G49" s="1">
        <v>9.6180000000000003</v>
      </c>
      <c r="H49" s="1">
        <v>48.79</v>
      </c>
      <c r="I49" s="1">
        <v>9.7000000000000003E-2</v>
      </c>
      <c r="J49" s="1">
        <v>0.182</v>
      </c>
      <c r="K49" s="1">
        <v>0.36699999999999999</v>
      </c>
      <c r="L49" s="1">
        <v>2E-3</v>
      </c>
      <c r="N49">
        <f t="shared" si="17"/>
        <v>99.573000000000008</v>
      </c>
      <c r="P49" s="1">
        <v>21.052</v>
      </c>
      <c r="Q49" s="1">
        <v>83.876000000000005</v>
      </c>
      <c r="R49" s="1">
        <v>11.106</v>
      </c>
      <c r="S49" s="19">
        <f t="shared" si="46"/>
        <v>0.99999999999056399</v>
      </c>
      <c r="T49" s="19">
        <f>SUM(S$4:S49)</f>
        <v>92.346054042487836</v>
      </c>
      <c r="W49" s="4">
        <v>8</v>
      </c>
      <c r="X49" s="4">
        <v>3</v>
      </c>
      <c r="Y49" s="12">
        <v>0</v>
      </c>
      <c r="AA49" s="11">
        <f t="shared" si="18"/>
        <v>0.99754904770041453</v>
      </c>
      <c r="AB49" s="11">
        <f t="shared" si="19"/>
        <v>1.112084790815108E-4</v>
      </c>
      <c r="AC49" s="11">
        <f t="shared" si="20"/>
        <v>3.4844160024809505E-4</v>
      </c>
      <c r="AD49" s="11">
        <f t="shared" si="21"/>
        <v>2.3374633568850426E-4</v>
      </c>
      <c r="AE49" s="11">
        <f t="shared" si="22"/>
        <v>0</v>
      </c>
      <c r="AF49" s="11">
        <f t="shared" si="23"/>
        <v>0.19817225591126997</v>
      </c>
      <c r="AG49" s="11">
        <f t="shared" si="24"/>
        <v>1.7919543527253645</v>
      </c>
      <c r="AH49" s="11">
        <f t="shared" si="25"/>
        <v>2.560545216258904E-3</v>
      </c>
      <c r="AI49" s="11">
        <f t="shared" si="26"/>
        <v>3.7979103243116642E-3</v>
      </c>
      <c r="AJ49" s="11">
        <f t="shared" si="27"/>
        <v>7.2733738174872867E-3</v>
      </c>
      <c r="AK49" s="11">
        <f t="shared" si="28"/>
        <v>9.5535484821704809E-5</v>
      </c>
      <c r="AL49" s="11">
        <f t="shared" si="29"/>
        <v>0</v>
      </c>
      <c r="AM49" s="11">
        <f t="shared" si="30"/>
        <v>3.0020964175949465</v>
      </c>
      <c r="AN49" s="11">
        <f t="shared" si="31"/>
        <v>0.90042228717949213</v>
      </c>
      <c r="AO49" s="8">
        <f t="shared" si="2"/>
        <v>0</v>
      </c>
      <c r="AQ49">
        <f t="shared" si="32"/>
        <v>40.487000000000002</v>
      </c>
      <c r="AR49">
        <f t="shared" si="33"/>
        <v>6.0000000000000001E-3</v>
      </c>
      <c r="AS49">
        <f t="shared" si="34"/>
        <v>1.2E-2</v>
      </c>
      <c r="AT49">
        <f t="shared" si="35"/>
        <v>1.2E-2</v>
      </c>
      <c r="AU49">
        <f t="shared" si="3"/>
        <v>0</v>
      </c>
      <c r="AV49">
        <f t="shared" si="4"/>
        <v>9.6180000000000003</v>
      </c>
      <c r="AW49">
        <f t="shared" si="36"/>
        <v>48.79</v>
      </c>
      <c r="AX49">
        <f t="shared" si="37"/>
        <v>9.7000000000000003E-2</v>
      </c>
      <c r="AY49">
        <f t="shared" si="38"/>
        <v>0.182</v>
      </c>
      <c r="AZ49">
        <f t="shared" si="39"/>
        <v>0.36699999999999999</v>
      </c>
      <c r="BA49">
        <f t="shared" si="40"/>
        <v>2E-3</v>
      </c>
      <c r="BB49">
        <f t="shared" si="41"/>
        <v>0</v>
      </c>
      <c r="BC49">
        <f t="shared" si="42"/>
        <v>99.573000000000008</v>
      </c>
      <c r="BE49">
        <f t="shared" si="6"/>
        <v>0.67388482023968044</v>
      </c>
      <c r="BF49">
        <f t="shared" si="7"/>
        <v>7.5125835774922993E-5</v>
      </c>
      <c r="BG49">
        <f t="shared" si="8"/>
        <v>2.3538642604943117E-4</v>
      </c>
      <c r="BH49">
        <f t="shared" si="9"/>
        <v>1.5790512533719322E-4</v>
      </c>
      <c r="BI49">
        <f t="shared" si="10"/>
        <v>0.13387339235009188</v>
      </c>
      <c r="BJ49">
        <f t="shared" si="11"/>
        <v>0</v>
      </c>
      <c r="BK49">
        <f t="shared" si="12"/>
        <v>1.2105378072865494</v>
      </c>
      <c r="BL49">
        <f t="shared" si="13"/>
        <v>1.7297520926433823E-3</v>
      </c>
      <c r="BM49">
        <f t="shared" si="14"/>
        <v>2.5656423832844171E-3</v>
      </c>
      <c r="BN49">
        <f t="shared" si="15"/>
        <v>4.9134588608272817E-3</v>
      </c>
      <c r="BO49">
        <f t="shared" si="43"/>
        <v>6.453809280255054E-5</v>
      </c>
      <c r="BP49">
        <f t="shared" si="44"/>
        <v>0</v>
      </c>
      <c r="BQ49">
        <f t="shared" si="45"/>
        <v>2.0280378286930407</v>
      </c>
      <c r="BR49">
        <f t="shared" si="16"/>
        <v>1.4802960650539903</v>
      </c>
    </row>
    <row r="50" spans="1:70">
      <c r="A50" t="s">
        <v>132</v>
      </c>
      <c r="B50">
        <v>50</v>
      </c>
      <c r="C50" s="1">
        <v>40.725999999999999</v>
      </c>
      <c r="D50" s="1">
        <v>6.0000000000000001E-3</v>
      </c>
      <c r="E50" s="1">
        <v>1.0999999999999999E-2</v>
      </c>
      <c r="F50" s="1">
        <v>8.0000000000000002E-3</v>
      </c>
      <c r="G50" s="1">
        <v>9.64</v>
      </c>
      <c r="H50" s="1">
        <v>49.085999999999999</v>
      </c>
      <c r="I50" s="1">
        <v>9.6000000000000002E-2</v>
      </c>
      <c r="J50" s="1">
        <v>0.184</v>
      </c>
      <c r="K50" s="1">
        <v>0.377</v>
      </c>
      <c r="L50" s="1">
        <v>0</v>
      </c>
      <c r="N50">
        <f>SUM(C50:M50)</f>
        <v>100.134</v>
      </c>
      <c r="P50" s="1">
        <v>21.050999999999998</v>
      </c>
      <c r="Q50" s="1">
        <v>83.873000000000005</v>
      </c>
      <c r="R50" s="1">
        <v>11.106</v>
      </c>
      <c r="S50" s="19">
        <f t="shared" si="46"/>
        <v>3.1622776601688738</v>
      </c>
      <c r="T50" s="19">
        <f>SUM(S$4:S50)</f>
        <v>95.508331702656704</v>
      </c>
      <c r="W50" s="4">
        <v>8</v>
      </c>
      <c r="X50" s="4">
        <v>3</v>
      </c>
      <c r="Y50" s="12">
        <v>0</v>
      </c>
      <c r="AA50" s="11">
        <f t="shared" si="18"/>
        <v>0.99767429344763425</v>
      </c>
      <c r="AB50" s="11">
        <f t="shared" si="19"/>
        <v>1.1056973424334998E-4</v>
      </c>
      <c r="AC50" s="11">
        <f t="shared" si="20"/>
        <v>3.1757024436338856E-4</v>
      </c>
      <c r="AD50" s="11">
        <f t="shared" si="21"/>
        <v>1.5493584920199817E-4</v>
      </c>
      <c r="AE50" s="11">
        <f t="shared" si="22"/>
        <v>0</v>
      </c>
      <c r="AF50" s="11">
        <f t="shared" si="23"/>
        <v>0.19748471106045812</v>
      </c>
      <c r="AG50" s="11">
        <f t="shared" si="24"/>
        <v>1.792470974735872</v>
      </c>
      <c r="AH50" s="11">
        <f t="shared" si="25"/>
        <v>2.5195925332000099E-3</v>
      </c>
      <c r="AI50" s="11">
        <f t="shared" si="26"/>
        <v>3.8175919441991754E-3</v>
      </c>
      <c r="AJ50" s="11">
        <f t="shared" si="27"/>
        <v>7.4286442221671734E-3</v>
      </c>
      <c r="AK50" s="11">
        <f t="shared" si="28"/>
        <v>0</v>
      </c>
      <c r="AL50" s="11">
        <f t="shared" si="29"/>
        <v>0</v>
      </c>
      <c r="AM50" s="11">
        <f t="shared" si="30"/>
        <v>3.0019788837713395</v>
      </c>
      <c r="AN50" s="11">
        <f t="shared" si="31"/>
        <v>0.90075924179114086</v>
      </c>
      <c r="AO50" s="8">
        <f t="shared" si="2"/>
        <v>0</v>
      </c>
      <c r="AQ50">
        <f>C50</f>
        <v>40.725999999999999</v>
      </c>
      <c r="AR50">
        <f t="shared" si="33"/>
        <v>6.0000000000000001E-3</v>
      </c>
      <c r="AS50">
        <f t="shared" si="34"/>
        <v>1.0999999999999999E-2</v>
      </c>
      <c r="AT50">
        <f t="shared" si="35"/>
        <v>8.0000000000000002E-3</v>
      </c>
      <c r="AU50">
        <f t="shared" si="3"/>
        <v>0</v>
      </c>
      <c r="AV50">
        <f t="shared" si="4"/>
        <v>9.64</v>
      </c>
      <c r="AW50">
        <f t="shared" ref="AW50:BB50" si="47">H50</f>
        <v>49.085999999999999</v>
      </c>
      <c r="AX50">
        <f t="shared" si="47"/>
        <v>9.6000000000000002E-2</v>
      </c>
      <c r="AY50">
        <f t="shared" si="47"/>
        <v>0.184</v>
      </c>
      <c r="AZ50">
        <f t="shared" si="47"/>
        <v>0.377</v>
      </c>
      <c r="BA50">
        <f t="shared" si="47"/>
        <v>0</v>
      </c>
      <c r="BB50">
        <f t="shared" si="47"/>
        <v>0</v>
      </c>
      <c r="BC50">
        <f>SUM(AQ50:BB50)</f>
        <v>100.134</v>
      </c>
      <c r="BE50">
        <f t="shared" si="6"/>
        <v>0.6778628495339547</v>
      </c>
      <c r="BF50">
        <f t="shared" si="7"/>
        <v>7.5125835774922993E-5</v>
      </c>
      <c r="BG50">
        <f t="shared" si="8"/>
        <v>2.1577089054531189E-4</v>
      </c>
      <c r="BH50">
        <f t="shared" si="9"/>
        <v>1.0527008355812881E-4</v>
      </c>
      <c r="BI50">
        <f t="shared" si="10"/>
        <v>0.1341796113802127</v>
      </c>
      <c r="BJ50">
        <f t="shared" si="11"/>
        <v>0</v>
      </c>
      <c r="BK50">
        <f t="shared" si="12"/>
        <v>1.217881918599458</v>
      </c>
      <c r="BL50">
        <f t="shared" si="13"/>
        <v>1.711919596842935E-3</v>
      </c>
      <c r="BM50">
        <f t="shared" si="14"/>
        <v>2.5938362556282017E-3</v>
      </c>
      <c r="BN50">
        <f t="shared" si="15"/>
        <v>5.0473405736563628E-3</v>
      </c>
      <c r="BO50">
        <f t="shared" si="43"/>
        <v>0</v>
      </c>
      <c r="BP50">
        <f t="shared" si="44"/>
        <v>0</v>
      </c>
      <c r="BQ50">
        <f>SUM(BE50:BP50)</f>
        <v>2.0396736427496314</v>
      </c>
      <c r="BR50">
        <f t="shared" si="16"/>
        <v>1.4717937325132315</v>
      </c>
    </row>
    <row r="51" spans="1:70">
      <c r="A51" t="s">
        <v>133</v>
      </c>
      <c r="B51">
        <v>51</v>
      </c>
      <c r="C51" s="1">
        <v>40.679000000000002</v>
      </c>
      <c r="D51" s="1">
        <v>7.0000000000000001E-3</v>
      </c>
      <c r="E51" s="1">
        <v>1.7000000000000001E-2</v>
      </c>
      <c r="F51" s="1">
        <v>8.9999999999999993E-3</v>
      </c>
      <c r="G51" s="1">
        <v>9.6630000000000003</v>
      </c>
      <c r="H51" s="1">
        <v>48.966999999999999</v>
      </c>
      <c r="I51" s="1">
        <v>9.1999999999999998E-2</v>
      </c>
      <c r="J51" s="1">
        <v>0.188</v>
      </c>
      <c r="K51" s="1">
        <v>0.35799999999999998</v>
      </c>
      <c r="L51" s="1">
        <v>0</v>
      </c>
      <c r="N51">
        <f t="shared" ref="N51:N114" si="48">SUM(C51:M51)</f>
        <v>99.98</v>
      </c>
      <c r="P51" s="1">
        <v>21.05</v>
      </c>
      <c r="Q51" s="1">
        <v>83.872</v>
      </c>
      <c r="R51" s="1">
        <v>11.106</v>
      </c>
      <c r="S51" s="19">
        <f t="shared" si="46"/>
        <v>1.4142135623748235</v>
      </c>
      <c r="T51" s="19">
        <f>SUM(S$4:S51)</f>
        <v>96.92254526503153</v>
      </c>
      <c r="W51" s="4">
        <v>8</v>
      </c>
      <c r="X51" s="4">
        <v>3</v>
      </c>
      <c r="Y51" s="12">
        <v>0</v>
      </c>
      <c r="AA51" s="11">
        <f t="shared" ref="AA51:AA114" si="49">IFERROR(BE51*$BR51,"NA")</f>
        <v>0.99808185805367799</v>
      </c>
      <c r="AB51" s="11">
        <f t="shared" ref="AB51:AB114" si="50">IFERROR(BF51*$BR51,"NA")</f>
        <v>1.2919982443559811E-4</v>
      </c>
      <c r="AC51" s="11">
        <f t="shared" ref="AC51:AC114" si="51">IFERROR(BG51*$BR51,"NA")</f>
        <v>4.915581573511999E-4</v>
      </c>
      <c r="AD51" s="11">
        <f t="shared" ref="AD51:AD114" si="52">IFERROR(BH51*$BR51,"NA")</f>
        <v>1.7457550516549266E-4</v>
      </c>
      <c r="AE51" s="11">
        <f t="shared" ref="AE51:AE114" si="53">IFERROR(IF(OR($Y51="spinel", $Y51="Spinel", $Y51="SPINEL"),((BI51+BJ51)*BR51-AF51),BJ51*$BR51),"NA")</f>
        <v>0</v>
      </c>
      <c r="AF51" s="11">
        <f t="shared" ref="AF51:AF114" si="54">IFERROR(IF(OR($Y51="spinel", $Y51="Spinel", $Y51="SPINEL"),(1-AG51-AH51-AI51-AJ51),BI51*$BR51),"NA")</f>
        <v>0.19826556531736012</v>
      </c>
      <c r="AG51" s="11">
        <f t="shared" ref="AG51:AG114" si="55">IFERROR(BK51*$BR51,"NA")</f>
        <v>1.7909227547131124</v>
      </c>
      <c r="AH51" s="11">
        <f t="shared" ref="AH51:AH114" si="56">IFERROR(BL51*$BR51,"NA")</f>
        <v>2.4183868632852859E-3</v>
      </c>
      <c r="AI51" s="11">
        <f t="shared" ref="AI51:AI114" si="57">IFERROR(BM51*$BR51,"NA")</f>
        <v>3.9066850441057165E-3</v>
      </c>
      <c r="AJ51" s="11">
        <f t="shared" ref="AJ51:AJ114" si="58">IFERROR(BN51*$BR51,"NA")</f>
        <v>7.0652918121343221E-3</v>
      </c>
      <c r="AK51" s="11">
        <f t="shared" ref="AK51:AK114" si="59">IFERROR(BO51*$BR51,"NA")</f>
        <v>0</v>
      </c>
      <c r="AL51" s="11">
        <f t="shared" ref="AL51:AL114" si="60">IFERROR(BP51*$BR51,"NA")</f>
        <v>0</v>
      </c>
      <c r="AM51" s="11">
        <f t="shared" ref="AM51:AM114" si="61">IFERROR(SUM(AA51:AL51),"NA")</f>
        <v>3.001455875290628</v>
      </c>
      <c r="AN51" s="11">
        <f t="shared" ref="AN51:AN114" si="62">IFERROR(AG51/(AG51+AF51),"NA")</f>
        <v>0.90032840866754993</v>
      </c>
      <c r="AO51" s="8">
        <f t="shared" ref="AO51:AO114" si="63">IFERROR(AE51/(AE51+AF51),"NA")</f>
        <v>0</v>
      </c>
      <c r="AQ51">
        <f t="shared" ref="AQ51:AQ114" si="64">C51</f>
        <v>40.679000000000002</v>
      </c>
      <c r="AR51">
        <f t="shared" ref="AR51:AR114" si="65">D51</f>
        <v>7.0000000000000001E-3</v>
      </c>
      <c r="AS51">
        <f t="shared" ref="AS51:AS114" si="66">E51</f>
        <v>1.7000000000000001E-2</v>
      </c>
      <c r="AT51">
        <f t="shared" ref="AT51:AT114" si="67">F51</f>
        <v>8.9999999999999993E-3</v>
      </c>
      <c r="AU51">
        <f t="shared" ref="AU51:AU114" si="68">BJ51*AU$1/2</f>
        <v>0</v>
      </c>
      <c r="AV51">
        <f t="shared" ref="AV51:AV114" si="69">BI51*AV$1</f>
        <v>9.6629999999999985</v>
      </c>
      <c r="AW51">
        <f t="shared" ref="AW51:AW114" si="70">H51</f>
        <v>48.966999999999999</v>
      </c>
      <c r="AX51">
        <f t="shared" ref="AX51:AX114" si="71">I51</f>
        <v>9.1999999999999998E-2</v>
      </c>
      <c r="AY51">
        <f t="shared" ref="AY51:AY114" si="72">J51</f>
        <v>0.188</v>
      </c>
      <c r="AZ51">
        <f t="shared" ref="AZ51:AZ114" si="73">K51</f>
        <v>0.35799999999999998</v>
      </c>
      <c r="BA51">
        <f t="shared" ref="BA51:BA114" si="74">L51</f>
        <v>0</v>
      </c>
      <c r="BB51">
        <f t="shared" ref="BB51:BB114" si="75">M51</f>
        <v>0</v>
      </c>
      <c r="BC51">
        <f t="shared" ref="BC51:BC114" si="76">SUM(AQ51:BB51)</f>
        <v>99.98</v>
      </c>
      <c r="BE51">
        <f t="shared" ref="BE51:BE114" si="77">C51/AQ$1</f>
        <v>0.67708055925432764</v>
      </c>
      <c r="BF51">
        <f t="shared" ref="BF51:BF114" si="78">D51/AR$1</f>
        <v>8.7646808404076828E-5</v>
      </c>
      <c r="BG51">
        <f t="shared" ref="BG51:BG114" si="79">E51/AS$1*2</f>
        <v>3.334641035700275E-4</v>
      </c>
      <c r="BH51">
        <f t="shared" ref="BH51:BH114" si="80">F51/AT$1*2</f>
        <v>1.1842884400289492E-4</v>
      </c>
      <c r="BI51">
        <f t="shared" ref="BI51:BI114" si="81">IF(OR($Y51="spinel", $Y51="Spinel", $Y51="SPINEL"),G51/AV$1,G51/AV$1*(1-$Y51))</f>
        <v>0.13449974945715718</v>
      </c>
      <c r="BJ51">
        <f t="shared" ref="BJ51:BJ114" si="82">IF(OR($Y51="spinel", $Y51="Spinel", $Y51="SPINEL"),0,G51/AV$1*$Y51)</f>
        <v>0</v>
      </c>
      <c r="BK51">
        <f t="shared" ref="BK51:BK114" si="83">H51/AW$1</f>
        <v>1.2149293873621738</v>
      </c>
      <c r="BL51">
        <f t="shared" ref="BL51:BL114" si="84">I51/AX$1</f>
        <v>1.6405896136411459E-3</v>
      </c>
      <c r="BM51">
        <f t="shared" ref="BM51:BM114" si="85">J51/AY$1</f>
        <v>2.6502240003157713E-3</v>
      </c>
      <c r="BN51">
        <f t="shared" ref="BN51:BN114" si="86">K51/AZ$1</f>
        <v>4.7929653192811082E-3</v>
      </c>
      <c r="BO51">
        <f t="shared" ref="BO51:BO114" si="87">L51/BA$1*2</f>
        <v>0</v>
      </c>
      <c r="BP51">
        <f t="shared" ref="BP51:BP114" si="88">M51/BB$1*2</f>
        <v>0</v>
      </c>
      <c r="BQ51">
        <f t="shared" ref="BQ51:BQ114" si="89">SUM(BE51:BP51)</f>
        <v>2.0361330147628736</v>
      </c>
      <c r="BR51">
        <f t="shared" ref="BR51:BR114" si="90">IFERROR(IF(OR($V51="Total",$V51="total", $V51="TOTAL"),$X51/$BQ51,W51/(BE51*4+BF51*4+BG51*3+BH51*3+BI51*2+BJ51*3+BK51*2+BL51*2+BM51*2+BN51*2+BO51+BP51)),"NA")</f>
        <v>1.4740961683390685</v>
      </c>
    </row>
    <row r="52" spans="1:70">
      <c r="A52" t="s">
        <v>134</v>
      </c>
      <c r="B52">
        <v>52</v>
      </c>
      <c r="C52" s="1">
        <v>40.671999999999997</v>
      </c>
      <c r="D52" s="1">
        <v>3.0000000000000001E-3</v>
      </c>
      <c r="E52" s="1">
        <v>1.4E-2</v>
      </c>
      <c r="F52" s="1">
        <v>8.0000000000000002E-3</v>
      </c>
      <c r="G52" s="1">
        <v>9.6690000000000005</v>
      </c>
      <c r="H52" s="1">
        <v>49.100999999999999</v>
      </c>
      <c r="I52" s="1">
        <v>9.4E-2</v>
      </c>
      <c r="J52" s="1">
        <v>0.184</v>
      </c>
      <c r="K52" s="1">
        <v>0.371</v>
      </c>
      <c r="L52" s="1">
        <v>3.0000000000000001E-3</v>
      </c>
      <c r="N52">
        <f t="shared" si="48"/>
        <v>100.11899999999999</v>
      </c>
      <c r="P52" s="1">
        <v>21.048999999999999</v>
      </c>
      <c r="Q52" s="1">
        <v>83.87</v>
      </c>
      <c r="R52" s="1">
        <v>11.106</v>
      </c>
      <c r="S52" s="19">
        <f t="shared" si="46"/>
        <v>2.2360679774961674</v>
      </c>
      <c r="T52" s="19">
        <f>SUM(S$4:S52)</f>
        <v>99.158613242527693</v>
      </c>
      <c r="W52" s="4">
        <v>8</v>
      </c>
      <c r="X52" s="4">
        <v>3</v>
      </c>
      <c r="Y52" s="12">
        <v>0</v>
      </c>
      <c r="AA52" s="11">
        <f t="shared" si="49"/>
        <v>0.99674615130032984</v>
      </c>
      <c r="AB52" s="11">
        <f t="shared" si="50"/>
        <v>5.5306768431921937E-5</v>
      </c>
      <c r="AC52" s="11">
        <f t="shared" si="51"/>
        <v>4.043404285744363E-4</v>
      </c>
      <c r="AD52" s="11">
        <f t="shared" si="52"/>
        <v>1.5499722762756768E-4</v>
      </c>
      <c r="AE52" s="11">
        <f t="shared" si="53"/>
        <v>0</v>
      </c>
      <c r="AF52" s="11">
        <f t="shared" si="54"/>
        <v>0.19815727374203607</v>
      </c>
      <c r="AG52" s="11">
        <f t="shared" si="55"/>
        <v>1.7937290401605115</v>
      </c>
      <c r="AH52" s="11">
        <f t="shared" si="56"/>
        <v>2.4680783735389808E-3</v>
      </c>
      <c r="AI52" s="11">
        <f t="shared" si="57"/>
        <v>3.8191042977584622E-3</v>
      </c>
      <c r="AJ52" s="11">
        <f t="shared" si="58"/>
        <v>7.3133125119316201E-3</v>
      </c>
      <c r="AK52" s="11">
        <f t="shared" si="59"/>
        <v>1.4253658479204624E-4</v>
      </c>
      <c r="AL52" s="11">
        <f t="shared" si="60"/>
        <v>0</v>
      </c>
      <c r="AM52" s="11">
        <f t="shared" si="61"/>
        <v>3.0029901413955327</v>
      </c>
      <c r="AN52" s="11">
        <f t="shared" si="62"/>
        <v>0.90051777937376254</v>
      </c>
      <c r="AO52" s="8">
        <f t="shared" si="63"/>
        <v>0</v>
      </c>
      <c r="AQ52">
        <f t="shared" si="64"/>
        <v>40.671999999999997</v>
      </c>
      <c r="AR52">
        <f t="shared" si="65"/>
        <v>3.0000000000000001E-3</v>
      </c>
      <c r="AS52">
        <f t="shared" si="66"/>
        <v>1.4E-2</v>
      </c>
      <c r="AT52">
        <f t="shared" si="67"/>
        <v>8.0000000000000002E-3</v>
      </c>
      <c r="AU52">
        <f t="shared" si="68"/>
        <v>0</v>
      </c>
      <c r="AV52">
        <f t="shared" si="69"/>
        <v>9.6690000000000005</v>
      </c>
      <c r="AW52">
        <f t="shared" si="70"/>
        <v>49.100999999999999</v>
      </c>
      <c r="AX52">
        <f t="shared" si="71"/>
        <v>9.4E-2</v>
      </c>
      <c r="AY52">
        <f t="shared" si="72"/>
        <v>0.184</v>
      </c>
      <c r="AZ52">
        <f t="shared" si="73"/>
        <v>0.371</v>
      </c>
      <c r="BA52">
        <f t="shared" si="74"/>
        <v>3.0000000000000001E-3</v>
      </c>
      <c r="BB52">
        <f t="shared" si="75"/>
        <v>0</v>
      </c>
      <c r="BC52">
        <f t="shared" si="76"/>
        <v>100.11899999999999</v>
      </c>
      <c r="BE52">
        <f t="shared" si="77"/>
        <v>0.67696404793608522</v>
      </c>
      <c r="BF52">
        <f t="shared" si="78"/>
        <v>3.7562917887461497E-5</v>
      </c>
      <c r="BG52">
        <f t="shared" si="79"/>
        <v>2.7461749705766971E-4</v>
      </c>
      <c r="BH52">
        <f t="shared" si="80"/>
        <v>1.0527008355812881E-4</v>
      </c>
      <c r="BI52">
        <f t="shared" si="81"/>
        <v>0.13458326373809923</v>
      </c>
      <c r="BJ52">
        <f t="shared" si="82"/>
        <v>0</v>
      </c>
      <c r="BK52">
        <f t="shared" si="83"/>
        <v>1.2182540864024771</v>
      </c>
      <c r="BL52">
        <f t="shared" si="84"/>
        <v>1.6762546052420406E-3</v>
      </c>
      <c r="BM52">
        <f t="shared" si="85"/>
        <v>2.5938362556282017E-3</v>
      </c>
      <c r="BN52">
        <f t="shared" si="86"/>
        <v>4.9670115459589138E-3</v>
      </c>
      <c r="BO52">
        <f t="shared" si="87"/>
        <v>9.6807139203825818E-5</v>
      </c>
      <c r="BP52">
        <f t="shared" si="88"/>
        <v>0</v>
      </c>
      <c r="BQ52">
        <f t="shared" si="89"/>
        <v>2.0395527581211983</v>
      </c>
      <c r="BR52">
        <f t="shared" si="90"/>
        <v>1.4723767891946258</v>
      </c>
    </row>
    <row r="53" spans="1:70">
      <c r="A53" t="s">
        <v>135</v>
      </c>
      <c r="B53">
        <v>53</v>
      </c>
      <c r="C53" s="1">
        <v>40.826000000000001</v>
      </c>
      <c r="D53" s="1">
        <v>1E-3</v>
      </c>
      <c r="E53" s="1">
        <v>1.4999999999999999E-2</v>
      </c>
      <c r="F53" s="1">
        <v>0.01</v>
      </c>
      <c r="G53" s="1">
        <v>9.5779999999999994</v>
      </c>
      <c r="H53" s="1">
        <v>49.12</v>
      </c>
      <c r="I53" s="1">
        <v>9.6000000000000002E-2</v>
      </c>
      <c r="J53" s="1">
        <v>0.187</v>
      </c>
      <c r="K53" s="1">
        <v>0.37</v>
      </c>
      <c r="L53" s="1">
        <v>2E-3</v>
      </c>
      <c r="N53">
        <f t="shared" si="48"/>
        <v>100.20499999999998</v>
      </c>
      <c r="P53" s="1">
        <v>21.047999999999998</v>
      </c>
      <c r="Q53" s="1">
        <v>83.867999999999995</v>
      </c>
      <c r="R53" s="1">
        <v>11.106</v>
      </c>
      <c r="S53" s="19">
        <f t="shared" si="46"/>
        <v>2.2360679775088776</v>
      </c>
      <c r="T53" s="19">
        <f>SUM(S$4:S53)</f>
        <v>101.39468122003657</v>
      </c>
      <c r="W53" s="4">
        <v>8</v>
      </c>
      <c r="X53" s="4">
        <v>3</v>
      </c>
      <c r="Y53" s="12">
        <v>0</v>
      </c>
      <c r="AA53" s="11">
        <f t="shared" si="49"/>
        <v>0.99890292394876024</v>
      </c>
      <c r="AB53" s="11">
        <f t="shared" si="50"/>
        <v>1.8405789180675186E-5</v>
      </c>
      <c r="AC53" s="11">
        <f t="shared" si="51"/>
        <v>4.3252160416942066E-4</v>
      </c>
      <c r="AD53" s="11">
        <f t="shared" si="52"/>
        <v>1.9343335202365999E-4</v>
      </c>
      <c r="AE53" s="11">
        <f t="shared" si="53"/>
        <v>0</v>
      </c>
      <c r="AF53" s="11">
        <f t="shared" si="54"/>
        <v>0.19597501468271586</v>
      </c>
      <c r="AG53" s="11">
        <f t="shared" si="55"/>
        <v>1.7915225332105393</v>
      </c>
      <c r="AH53" s="11">
        <f t="shared" si="56"/>
        <v>2.5165162585206379E-3</v>
      </c>
      <c r="AI53" s="11">
        <f t="shared" si="57"/>
        <v>3.8750982398228781E-3</v>
      </c>
      <c r="AJ53" s="11">
        <f t="shared" si="58"/>
        <v>7.2818103046131295E-3</v>
      </c>
      <c r="AK53" s="11">
        <f t="shared" si="59"/>
        <v>9.4870787232674615E-5</v>
      </c>
      <c r="AL53" s="11">
        <f t="shared" si="60"/>
        <v>0</v>
      </c>
      <c r="AM53" s="11">
        <f t="shared" si="61"/>
        <v>3.0008131281775787</v>
      </c>
      <c r="AN53" s="11">
        <f t="shared" si="62"/>
        <v>0.90139609737357951</v>
      </c>
      <c r="AO53" s="8">
        <f t="shared" si="63"/>
        <v>0</v>
      </c>
      <c r="AQ53">
        <f t="shared" si="64"/>
        <v>40.826000000000001</v>
      </c>
      <c r="AR53">
        <f t="shared" si="65"/>
        <v>1E-3</v>
      </c>
      <c r="AS53">
        <f t="shared" si="66"/>
        <v>1.4999999999999999E-2</v>
      </c>
      <c r="AT53">
        <f t="shared" si="67"/>
        <v>0.01</v>
      </c>
      <c r="AU53">
        <f t="shared" si="68"/>
        <v>0</v>
      </c>
      <c r="AV53">
        <f t="shared" si="69"/>
        <v>9.5779999999999994</v>
      </c>
      <c r="AW53">
        <f t="shared" si="70"/>
        <v>49.12</v>
      </c>
      <c r="AX53">
        <f t="shared" si="71"/>
        <v>9.6000000000000002E-2</v>
      </c>
      <c r="AY53">
        <f t="shared" si="72"/>
        <v>0.187</v>
      </c>
      <c r="AZ53">
        <f t="shared" si="73"/>
        <v>0.37</v>
      </c>
      <c r="BA53">
        <f t="shared" si="74"/>
        <v>2E-3</v>
      </c>
      <c r="BB53">
        <f t="shared" si="75"/>
        <v>0</v>
      </c>
      <c r="BC53">
        <f t="shared" si="76"/>
        <v>100.20499999999998</v>
      </c>
      <c r="BE53">
        <f t="shared" si="77"/>
        <v>0.67952729693741676</v>
      </c>
      <c r="BF53">
        <f t="shared" si="78"/>
        <v>1.2520972629153833E-5</v>
      </c>
      <c r="BG53">
        <f t="shared" si="79"/>
        <v>2.9423303256178896E-4</v>
      </c>
      <c r="BH53">
        <f t="shared" si="80"/>
        <v>1.3158760444766102E-4</v>
      </c>
      <c r="BI53">
        <f t="shared" si="81"/>
        <v>0.13331663047714493</v>
      </c>
      <c r="BJ53">
        <f t="shared" si="82"/>
        <v>0</v>
      </c>
      <c r="BK53">
        <f t="shared" si="83"/>
        <v>1.2187254989529679</v>
      </c>
      <c r="BL53">
        <f t="shared" si="84"/>
        <v>1.711919596842935E-3</v>
      </c>
      <c r="BM53">
        <f t="shared" si="85"/>
        <v>2.6361270641438793E-3</v>
      </c>
      <c r="BN53">
        <f t="shared" si="86"/>
        <v>4.9536233746760062E-3</v>
      </c>
      <c r="BO53">
        <f t="shared" si="87"/>
        <v>6.453809280255054E-5</v>
      </c>
      <c r="BP53">
        <f t="shared" si="88"/>
        <v>0</v>
      </c>
      <c r="BQ53">
        <f t="shared" si="89"/>
        <v>2.0413739761056333</v>
      </c>
      <c r="BR53">
        <f t="shared" si="90"/>
        <v>1.4699967587038043</v>
      </c>
    </row>
    <row r="54" spans="1:70">
      <c r="A54" t="s">
        <v>136</v>
      </c>
      <c r="B54">
        <v>54</v>
      </c>
      <c r="C54" s="1">
        <v>40.777999999999999</v>
      </c>
      <c r="D54" s="1">
        <v>3.0000000000000001E-3</v>
      </c>
      <c r="E54" s="1">
        <v>1.2E-2</v>
      </c>
      <c r="F54" s="1">
        <v>8.9999999999999993E-3</v>
      </c>
      <c r="G54" s="1">
        <v>9.5980000000000008</v>
      </c>
      <c r="H54" s="1">
        <v>49.109000000000002</v>
      </c>
      <c r="I54" s="1">
        <v>9.4E-2</v>
      </c>
      <c r="J54" s="1">
        <v>0.182</v>
      </c>
      <c r="K54" s="1">
        <v>0.36399999999999999</v>
      </c>
      <c r="L54" s="1">
        <v>1E-3</v>
      </c>
      <c r="N54">
        <f t="shared" si="48"/>
        <v>100.15</v>
      </c>
      <c r="P54" s="1">
        <v>21.047000000000001</v>
      </c>
      <c r="Q54" s="1">
        <v>83.867000000000004</v>
      </c>
      <c r="R54" s="1">
        <v>11.106</v>
      </c>
      <c r="S54" s="19">
        <f t="shared" si="46"/>
        <v>1.4142135623647749</v>
      </c>
      <c r="T54" s="19">
        <f>SUM(S$4:S54)</f>
        <v>102.80889478240135</v>
      </c>
      <c r="W54" s="4">
        <v>8</v>
      </c>
      <c r="X54" s="4">
        <v>3</v>
      </c>
      <c r="Y54" s="12">
        <v>0</v>
      </c>
      <c r="AA54" s="11">
        <f t="shared" si="49"/>
        <v>0.99840836587521609</v>
      </c>
      <c r="AB54" s="11">
        <f t="shared" si="50"/>
        <v>5.5254993831202199E-5</v>
      </c>
      <c r="AC54" s="11">
        <f t="shared" si="51"/>
        <v>3.4625306687507225E-4</v>
      </c>
      <c r="AD54" s="11">
        <f t="shared" si="52"/>
        <v>1.7420864546310131E-4</v>
      </c>
      <c r="AE54" s="11">
        <f t="shared" si="53"/>
        <v>0</v>
      </c>
      <c r="AF54" s="11">
        <f t="shared" si="54"/>
        <v>0.19651805415262788</v>
      </c>
      <c r="AG54" s="11">
        <f t="shared" si="55"/>
        <v>1.7923418453947557</v>
      </c>
      <c r="AH54" s="11">
        <f t="shared" si="56"/>
        <v>2.4657679190329958E-3</v>
      </c>
      <c r="AI54" s="11">
        <f t="shared" si="57"/>
        <v>3.7740559582239591E-3</v>
      </c>
      <c r="AJ54" s="11">
        <f t="shared" si="58"/>
        <v>7.1686084102059698E-3</v>
      </c>
      <c r="AK54" s="11">
        <f t="shared" si="59"/>
        <v>4.7467717102893564E-5</v>
      </c>
      <c r="AL54" s="11">
        <f t="shared" si="60"/>
        <v>0</v>
      </c>
      <c r="AM54" s="11">
        <f t="shared" si="61"/>
        <v>3.0012998821333348</v>
      </c>
      <c r="AN54" s="11">
        <f t="shared" si="62"/>
        <v>0.90119059960063019</v>
      </c>
      <c r="AO54" s="8">
        <f t="shared" si="63"/>
        <v>0</v>
      </c>
      <c r="AQ54">
        <f t="shared" si="64"/>
        <v>40.777999999999999</v>
      </c>
      <c r="AR54">
        <f t="shared" si="65"/>
        <v>3.0000000000000001E-3</v>
      </c>
      <c r="AS54">
        <f t="shared" si="66"/>
        <v>1.2E-2</v>
      </c>
      <c r="AT54">
        <f t="shared" si="67"/>
        <v>8.9999999999999993E-3</v>
      </c>
      <c r="AU54">
        <f t="shared" si="68"/>
        <v>0</v>
      </c>
      <c r="AV54">
        <f t="shared" si="69"/>
        <v>9.597999999999999</v>
      </c>
      <c r="AW54">
        <f t="shared" si="70"/>
        <v>49.109000000000002</v>
      </c>
      <c r="AX54">
        <f t="shared" si="71"/>
        <v>9.4E-2</v>
      </c>
      <c r="AY54">
        <f t="shared" si="72"/>
        <v>0.182</v>
      </c>
      <c r="AZ54">
        <f t="shared" si="73"/>
        <v>0.36399999999999999</v>
      </c>
      <c r="BA54">
        <f t="shared" si="74"/>
        <v>1E-3</v>
      </c>
      <c r="BB54">
        <f t="shared" si="75"/>
        <v>0</v>
      </c>
      <c r="BC54">
        <f t="shared" si="76"/>
        <v>100.15</v>
      </c>
      <c r="BE54">
        <f t="shared" si="77"/>
        <v>0.67872836218375499</v>
      </c>
      <c r="BF54">
        <f t="shared" si="78"/>
        <v>3.7562917887461497E-5</v>
      </c>
      <c r="BG54">
        <f t="shared" si="79"/>
        <v>2.3538642604943117E-4</v>
      </c>
      <c r="BH54">
        <f t="shared" si="80"/>
        <v>1.1842884400289492E-4</v>
      </c>
      <c r="BI54">
        <f t="shared" si="81"/>
        <v>0.1335950114136184</v>
      </c>
      <c r="BJ54">
        <f t="shared" si="82"/>
        <v>0</v>
      </c>
      <c r="BK54">
        <f t="shared" si="83"/>
        <v>1.2184525758974207</v>
      </c>
      <c r="BL54">
        <f t="shared" si="84"/>
        <v>1.6762546052420406E-3</v>
      </c>
      <c r="BM54">
        <f t="shared" si="85"/>
        <v>2.5656423832844171E-3</v>
      </c>
      <c r="BN54">
        <f t="shared" si="86"/>
        <v>4.8732943469785572E-3</v>
      </c>
      <c r="BO54">
        <f t="shared" si="87"/>
        <v>3.226904640127527E-5</v>
      </c>
      <c r="BP54">
        <f t="shared" si="88"/>
        <v>0</v>
      </c>
      <c r="BQ54">
        <f t="shared" si="89"/>
        <v>2.0403147880646406</v>
      </c>
      <c r="BR54">
        <f t="shared" si="90"/>
        <v>1.4709984457742651</v>
      </c>
    </row>
    <row r="55" spans="1:70">
      <c r="A55" t="s">
        <v>137</v>
      </c>
      <c r="B55">
        <v>55</v>
      </c>
      <c r="C55" s="1">
        <v>40.722000000000001</v>
      </c>
      <c r="D55" s="1">
        <v>7.0000000000000001E-3</v>
      </c>
      <c r="E55" s="1">
        <v>1.2999999999999999E-2</v>
      </c>
      <c r="F55" s="1">
        <v>8.9999999999999993E-3</v>
      </c>
      <c r="G55" s="1">
        <v>9.5939999999999994</v>
      </c>
      <c r="H55" s="1">
        <v>49.173999999999999</v>
      </c>
      <c r="I55" s="1">
        <v>9.5000000000000001E-2</v>
      </c>
      <c r="J55" s="1">
        <v>0.182</v>
      </c>
      <c r="K55" s="1">
        <v>0.37</v>
      </c>
      <c r="L55" s="1">
        <v>0</v>
      </c>
      <c r="N55">
        <f t="shared" si="48"/>
        <v>100.16600000000001</v>
      </c>
      <c r="P55" s="1">
        <v>21.045999999999999</v>
      </c>
      <c r="Q55" s="1">
        <v>83.864999999999995</v>
      </c>
      <c r="R55" s="1">
        <v>11.106</v>
      </c>
      <c r="S55" s="19">
        <f t="shared" si="46"/>
        <v>2.2360679775088776</v>
      </c>
      <c r="T55" s="19">
        <f>SUM(S$4:S55)</f>
        <v>105.04496275991023</v>
      </c>
      <c r="W55" s="4">
        <v>8</v>
      </c>
      <c r="X55" s="4">
        <v>3</v>
      </c>
      <c r="Y55" s="12">
        <v>0</v>
      </c>
      <c r="AA55" s="11">
        <f t="shared" si="49"/>
        <v>0.99707228381480051</v>
      </c>
      <c r="AB55" s="11">
        <f t="shared" si="50"/>
        <v>1.2893284764367737E-4</v>
      </c>
      <c r="AC55" s="11">
        <f t="shared" si="51"/>
        <v>3.7512066504743927E-4</v>
      </c>
      <c r="AD55" s="11">
        <f t="shared" si="52"/>
        <v>1.7421476467284393E-4</v>
      </c>
      <c r="AE55" s="11">
        <f t="shared" si="53"/>
        <v>0</v>
      </c>
      <c r="AF55" s="11">
        <f t="shared" si="54"/>
        <v>0.19644305453537411</v>
      </c>
      <c r="AG55" s="11">
        <f t="shared" si="55"/>
        <v>1.794777205205923</v>
      </c>
      <c r="AH55" s="11">
        <f t="shared" si="56"/>
        <v>2.4920870259968341E-3</v>
      </c>
      <c r="AI55" s="11">
        <f t="shared" si="57"/>
        <v>3.7741885247790075E-3</v>
      </c>
      <c r="AJ55" s="11">
        <f t="shared" si="58"/>
        <v>7.2870282384583955E-3</v>
      </c>
      <c r="AK55" s="11">
        <f t="shared" si="59"/>
        <v>0</v>
      </c>
      <c r="AL55" s="11">
        <f t="shared" si="60"/>
        <v>0</v>
      </c>
      <c r="AM55" s="11">
        <f t="shared" si="61"/>
        <v>3.0025241156226956</v>
      </c>
      <c r="AN55" s="11">
        <f t="shared" si="62"/>
        <v>0.90134539181471751</v>
      </c>
      <c r="AO55" s="8">
        <f t="shared" si="63"/>
        <v>0</v>
      </c>
      <c r="AQ55">
        <f t="shared" si="64"/>
        <v>40.722000000000001</v>
      </c>
      <c r="AR55">
        <f t="shared" si="65"/>
        <v>7.0000000000000001E-3</v>
      </c>
      <c r="AS55">
        <f t="shared" si="66"/>
        <v>1.2999999999999999E-2</v>
      </c>
      <c r="AT55">
        <f t="shared" si="67"/>
        <v>8.9999999999999993E-3</v>
      </c>
      <c r="AU55">
        <f t="shared" si="68"/>
        <v>0</v>
      </c>
      <c r="AV55">
        <f t="shared" si="69"/>
        <v>9.5939999999999976</v>
      </c>
      <c r="AW55">
        <f t="shared" si="70"/>
        <v>49.173999999999999</v>
      </c>
      <c r="AX55">
        <f t="shared" si="71"/>
        <v>9.5000000000000001E-2</v>
      </c>
      <c r="AY55">
        <f t="shared" si="72"/>
        <v>0.182</v>
      </c>
      <c r="AZ55">
        <f t="shared" si="73"/>
        <v>0.37</v>
      </c>
      <c r="BA55">
        <f t="shared" si="74"/>
        <v>0</v>
      </c>
      <c r="BB55">
        <f t="shared" si="75"/>
        <v>0</v>
      </c>
      <c r="BC55">
        <f t="shared" si="76"/>
        <v>100.16600000000001</v>
      </c>
      <c r="BE55">
        <f t="shared" si="77"/>
        <v>0.67779627163781631</v>
      </c>
      <c r="BF55">
        <f t="shared" si="78"/>
        <v>8.7646808404076828E-5</v>
      </c>
      <c r="BG55">
        <f t="shared" si="79"/>
        <v>2.5500196155355041E-4</v>
      </c>
      <c r="BH55">
        <f t="shared" si="80"/>
        <v>1.1842884400289492E-4</v>
      </c>
      <c r="BI55">
        <f t="shared" si="81"/>
        <v>0.13353933522632369</v>
      </c>
      <c r="BJ55">
        <f t="shared" si="82"/>
        <v>0</v>
      </c>
      <c r="BK55">
        <f t="shared" si="83"/>
        <v>1.2200653030438364</v>
      </c>
      <c r="BL55">
        <f t="shared" si="84"/>
        <v>1.6940871010424879E-3</v>
      </c>
      <c r="BM55">
        <f t="shared" si="85"/>
        <v>2.5656423832844171E-3</v>
      </c>
      <c r="BN55">
        <f t="shared" si="86"/>
        <v>4.9536233746760062E-3</v>
      </c>
      <c r="BO55">
        <f t="shared" si="87"/>
        <v>0</v>
      </c>
      <c r="BP55">
        <f t="shared" si="88"/>
        <v>0</v>
      </c>
      <c r="BQ55">
        <f t="shared" si="89"/>
        <v>2.0410753403809401</v>
      </c>
      <c r="BR55">
        <f t="shared" si="90"/>
        <v>1.4710501157014195</v>
      </c>
    </row>
    <row r="56" spans="1:70">
      <c r="A56" t="s">
        <v>138</v>
      </c>
      <c r="B56">
        <v>56</v>
      </c>
      <c r="C56" s="1">
        <v>40.817</v>
      </c>
      <c r="D56" s="1">
        <v>6.0000000000000001E-3</v>
      </c>
      <c r="E56" s="1">
        <v>0.01</v>
      </c>
      <c r="F56" s="1">
        <v>8.9999999999999993E-3</v>
      </c>
      <c r="G56" s="1">
        <v>9.6029999999999998</v>
      </c>
      <c r="H56" s="1">
        <v>49.142000000000003</v>
      </c>
      <c r="I56" s="1">
        <v>9.4E-2</v>
      </c>
      <c r="J56" s="1">
        <v>0.183</v>
      </c>
      <c r="K56" s="1">
        <v>0.36299999999999999</v>
      </c>
      <c r="L56" s="1">
        <v>2E-3</v>
      </c>
      <c r="N56">
        <f t="shared" si="48"/>
        <v>100.229</v>
      </c>
      <c r="P56" s="1">
        <v>21.045000000000002</v>
      </c>
      <c r="Q56" s="1">
        <v>83.863</v>
      </c>
      <c r="R56" s="1">
        <v>11.106</v>
      </c>
      <c r="S56" s="19">
        <f t="shared" si="46"/>
        <v>2.2360679774945784</v>
      </c>
      <c r="T56" s="19">
        <f>SUM(S$4:S56)</f>
        <v>107.28103073740482</v>
      </c>
      <c r="W56" s="4">
        <v>8</v>
      </c>
      <c r="X56" s="4">
        <v>3</v>
      </c>
      <c r="Y56" s="12">
        <v>0</v>
      </c>
      <c r="AA56" s="11">
        <f t="shared" si="49"/>
        <v>0.99854811252672948</v>
      </c>
      <c r="AB56" s="11">
        <f t="shared" si="50"/>
        <v>1.10419850352151E-4</v>
      </c>
      <c r="AC56" s="11">
        <f t="shared" si="51"/>
        <v>2.883088717217501E-4</v>
      </c>
      <c r="AD56" s="11">
        <f t="shared" si="52"/>
        <v>1.7406655243551992E-4</v>
      </c>
      <c r="AE56" s="11">
        <f t="shared" si="53"/>
        <v>0</v>
      </c>
      <c r="AF56" s="11">
        <f t="shared" si="54"/>
        <v>0.19646005546801321</v>
      </c>
      <c r="AG56" s="11">
        <f t="shared" si="55"/>
        <v>1.7920833501805742</v>
      </c>
      <c r="AH56" s="11">
        <f t="shared" si="56"/>
        <v>2.4637567190262622E-3</v>
      </c>
      <c r="AI56" s="11">
        <f t="shared" si="57"/>
        <v>3.7916973124312307E-3</v>
      </c>
      <c r="AJ56" s="11">
        <f t="shared" si="58"/>
        <v>7.1430834294283502E-3</v>
      </c>
      <c r="AK56" s="11">
        <f t="shared" si="59"/>
        <v>9.4858000257344471E-5</v>
      </c>
      <c r="AL56" s="11">
        <f t="shared" si="60"/>
        <v>0</v>
      </c>
      <c r="AM56" s="11">
        <f t="shared" si="61"/>
        <v>3.00115770891097</v>
      </c>
      <c r="AN56" s="11">
        <f t="shared" si="62"/>
        <v>0.90120403964532259</v>
      </c>
      <c r="AO56" s="8">
        <f t="shared" si="63"/>
        <v>0</v>
      </c>
      <c r="AQ56">
        <f t="shared" si="64"/>
        <v>40.817</v>
      </c>
      <c r="AR56">
        <f t="shared" si="65"/>
        <v>6.0000000000000001E-3</v>
      </c>
      <c r="AS56">
        <f t="shared" si="66"/>
        <v>0.01</v>
      </c>
      <c r="AT56">
        <f t="shared" si="67"/>
        <v>8.9999999999999993E-3</v>
      </c>
      <c r="AU56">
        <f t="shared" si="68"/>
        <v>0</v>
      </c>
      <c r="AV56">
        <f t="shared" si="69"/>
        <v>9.6029999999999998</v>
      </c>
      <c r="AW56">
        <f t="shared" si="70"/>
        <v>49.142000000000003</v>
      </c>
      <c r="AX56">
        <f t="shared" si="71"/>
        <v>9.4E-2</v>
      </c>
      <c r="AY56">
        <f t="shared" si="72"/>
        <v>0.183</v>
      </c>
      <c r="AZ56">
        <f t="shared" si="73"/>
        <v>0.36299999999999999</v>
      </c>
      <c r="BA56">
        <f t="shared" si="74"/>
        <v>2E-3</v>
      </c>
      <c r="BB56">
        <f t="shared" si="75"/>
        <v>0</v>
      </c>
      <c r="BC56">
        <f t="shared" si="76"/>
        <v>100.229</v>
      </c>
      <c r="BE56">
        <f t="shared" si="77"/>
        <v>0.67937749667110525</v>
      </c>
      <c r="BF56">
        <f t="shared" si="78"/>
        <v>7.5125835774922993E-5</v>
      </c>
      <c r="BG56">
        <f t="shared" si="79"/>
        <v>1.9615535504119265E-4</v>
      </c>
      <c r="BH56">
        <f t="shared" si="80"/>
        <v>1.1842884400289492E-4</v>
      </c>
      <c r="BI56">
        <f t="shared" si="81"/>
        <v>0.13366460664773677</v>
      </c>
      <c r="BJ56">
        <f t="shared" si="82"/>
        <v>0</v>
      </c>
      <c r="BK56">
        <f t="shared" si="83"/>
        <v>1.2192713450640624</v>
      </c>
      <c r="BL56">
        <f t="shared" si="84"/>
        <v>1.6762546052420406E-3</v>
      </c>
      <c r="BM56">
        <f t="shared" si="85"/>
        <v>2.5797393194563092E-3</v>
      </c>
      <c r="BN56">
        <f t="shared" si="86"/>
        <v>4.8599061756956488E-3</v>
      </c>
      <c r="BO56">
        <f t="shared" si="87"/>
        <v>6.453809280255054E-5</v>
      </c>
      <c r="BP56">
        <f t="shared" si="88"/>
        <v>0</v>
      </c>
      <c r="BQ56">
        <f t="shared" si="89"/>
        <v>2.0418835966109197</v>
      </c>
      <c r="BR56">
        <f t="shared" si="90"/>
        <v>1.469798628037482</v>
      </c>
    </row>
    <row r="57" spans="1:70">
      <c r="A57" t="s">
        <v>139</v>
      </c>
      <c r="B57">
        <v>57</v>
      </c>
      <c r="C57" s="1">
        <v>40.932000000000002</v>
      </c>
      <c r="D57" s="1">
        <v>0</v>
      </c>
      <c r="E57" s="1">
        <v>0.01</v>
      </c>
      <c r="F57" s="1">
        <v>1.0999999999999999E-2</v>
      </c>
      <c r="G57" s="1">
        <v>9.5660000000000007</v>
      </c>
      <c r="H57" s="1">
        <v>49.122999999999998</v>
      </c>
      <c r="I57" s="1">
        <v>9.4E-2</v>
      </c>
      <c r="J57" s="1">
        <v>0.17899999999999999</v>
      </c>
      <c r="K57" s="1">
        <v>0.371</v>
      </c>
      <c r="L57" s="1">
        <v>0</v>
      </c>
      <c r="N57">
        <f t="shared" si="48"/>
        <v>100.28599999999999</v>
      </c>
      <c r="P57" s="1">
        <v>21.044</v>
      </c>
      <c r="Q57" s="1">
        <v>83.861000000000004</v>
      </c>
      <c r="R57" s="1">
        <v>11.106</v>
      </c>
      <c r="S57" s="19">
        <f t="shared" si="46"/>
        <v>2.2360679774961674</v>
      </c>
      <c r="T57" s="19">
        <f>SUM(S$4:S57)</f>
        <v>109.51709871490098</v>
      </c>
      <c r="W57" s="4">
        <v>8</v>
      </c>
      <c r="X57" s="4">
        <v>3</v>
      </c>
      <c r="Y57" s="12">
        <v>0</v>
      </c>
      <c r="AA57" s="11">
        <f t="shared" si="49"/>
        <v>1.0003508236811349</v>
      </c>
      <c r="AB57" s="11">
        <f t="shared" si="50"/>
        <v>0</v>
      </c>
      <c r="AC57" s="11">
        <f t="shared" si="51"/>
        <v>2.8801788802829435E-4</v>
      </c>
      <c r="AD57" s="11">
        <f t="shared" si="52"/>
        <v>2.1253328672742532E-4</v>
      </c>
      <c r="AE57" s="11">
        <f t="shared" si="53"/>
        <v>0</v>
      </c>
      <c r="AF57" s="11">
        <f t="shared" si="54"/>
        <v>0.19550558345648114</v>
      </c>
      <c r="AG57" s="11">
        <f t="shared" si="55"/>
        <v>1.7895824583421085</v>
      </c>
      <c r="AH57" s="11">
        <f t="shared" si="56"/>
        <v>2.4612701044951263E-3</v>
      </c>
      <c r="AI57" s="11">
        <f t="shared" si="57"/>
        <v>3.7050754549379562E-3</v>
      </c>
      <c r="AJ57" s="11">
        <f t="shared" si="58"/>
        <v>7.2931385175735632E-3</v>
      </c>
      <c r="AK57" s="11">
        <f t="shared" si="59"/>
        <v>0</v>
      </c>
      <c r="AL57" s="11">
        <f t="shared" si="60"/>
        <v>0</v>
      </c>
      <c r="AM57" s="11">
        <f t="shared" si="61"/>
        <v>2.9993989007314865</v>
      </c>
      <c r="AN57" s="11">
        <f t="shared" si="62"/>
        <v>0.9015128904412002</v>
      </c>
      <c r="AO57" s="8">
        <f t="shared" si="63"/>
        <v>0</v>
      </c>
      <c r="AQ57">
        <f t="shared" si="64"/>
        <v>40.932000000000002</v>
      </c>
      <c r="AR57">
        <f t="shared" si="65"/>
        <v>0</v>
      </c>
      <c r="AS57">
        <f t="shared" si="66"/>
        <v>0.01</v>
      </c>
      <c r="AT57">
        <f t="shared" si="67"/>
        <v>1.0999999999999999E-2</v>
      </c>
      <c r="AU57">
        <f t="shared" si="68"/>
        <v>0</v>
      </c>
      <c r="AV57">
        <f t="shared" si="69"/>
        <v>9.5660000000000007</v>
      </c>
      <c r="AW57">
        <f t="shared" si="70"/>
        <v>49.122999999999998</v>
      </c>
      <c r="AX57">
        <f t="shared" si="71"/>
        <v>9.4E-2</v>
      </c>
      <c r="AY57">
        <f t="shared" si="72"/>
        <v>0.17899999999999999</v>
      </c>
      <c r="AZ57">
        <f t="shared" si="73"/>
        <v>0.371</v>
      </c>
      <c r="BA57">
        <f t="shared" si="74"/>
        <v>0</v>
      </c>
      <c r="BB57">
        <f t="shared" si="75"/>
        <v>0</v>
      </c>
      <c r="BC57">
        <f t="shared" si="76"/>
        <v>100.28599999999999</v>
      </c>
      <c r="BE57">
        <f t="shared" si="77"/>
        <v>0.68129161118508663</v>
      </c>
      <c r="BF57">
        <f t="shared" si="78"/>
        <v>0</v>
      </c>
      <c r="BG57">
        <f t="shared" si="79"/>
        <v>1.9615535504119265E-4</v>
      </c>
      <c r="BH57">
        <f t="shared" si="80"/>
        <v>1.4474636489242711E-4</v>
      </c>
      <c r="BI57">
        <f t="shared" si="81"/>
        <v>0.13314960191526087</v>
      </c>
      <c r="BJ57">
        <f t="shared" si="82"/>
        <v>0</v>
      </c>
      <c r="BK57">
        <f t="shared" si="83"/>
        <v>1.2187999325135717</v>
      </c>
      <c r="BL57">
        <f t="shared" si="84"/>
        <v>1.6762546052420406E-3</v>
      </c>
      <c r="BM57">
        <f t="shared" si="85"/>
        <v>2.5233515747687396E-3</v>
      </c>
      <c r="BN57">
        <f t="shared" si="86"/>
        <v>4.9670115459589138E-3</v>
      </c>
      <c r="BO57">
        <f t="shared" si="87"/>
        <v>0</v>
      </c>
      <c r="BP57">
        <f t="shared" si="88"/>
        <v>0</v>
      </c>
      <c r="BQ57">
        <f t="shared" si="89"/>
        <v>2.0427486650598228</v>
      </c>
      <c r="BR57">
        <f t="shared" si="90"/>
        <v>1.4683151931682445</v>
      </c>
    </row>
    <row r="58" spans="1:70">
      <c r="A58" t="s">
        <v>140</v>
      </c>
      <c r="B58">
        <v>58</v>
      </c>
      <c r="C58" s="1">
        <v>41.064999999999998</v>
      </c>
      <c r="D58" s="1">
        <v>1E-3</v>
      </c>
      <c r="E58" s="1">
        <v>1.2E-2</v>
      </c>
      <c r="F58" s="1">
        <v>8.0000000000000002E-3</v>
      </c>
      <c r="G58" s="1">
        <v>9.5909999999999993</v>
      </c>
      <c r="H58" s="1">
        <v>49.246000000000002</v>
      </c>
      <c r="I58" s="1">
        <v>9.0999999999999998E-2</v>
      </c>
      <c r="J58" s="1">
        <v>0.18</v>
      </c>
      <c r="K58" s="1">
        <v>0.372</v>
      </c>
      <c r="L58" s="1">
        <v>0</v>
      </c>
      <c r="N58">
        <f t="shared" si="48"/>
        <v>100.566</v>
      </c>
      <c r="P58" s="1">
        <v>21.044</v>
      </c>
      <c r="Q58" s="1">
        <v>83.858999999999995</v>
      </c>
      <c r="R58" s="1">
        <v>11.106</v>
      </c>
      <c r="S58" s="19">
        <f t="shared" si="46"/>
        <v>2.0000000000095497</v>
      </c>
      <c r="T58" s="19">
        <f>SUM(S$4:S58)</f>
        <v>111.51709871491053</v>
      </c>
      <c r="W58" s="4">
        <v>8</v>
      </c>
      <c r="X58" s="4">
        <v>3</v>
      </c>
      <c r="Y58" s="12">
        <v>0</v>
      </c>
      <c r="AA58" s="11">
        <f t="shared" si="49"/>
        <v>1.0007264667847062</v>
      </c>
      <c r="AB58" s="11">
        <f t="shared" si="50"/>
        <v>1.8332071776180648E-5</v>
      </c>
      <c r="AC58" s="11">
        <f t="shared" si="51"/>
        <v>3.4463144240324292E-4</v>
      </c>
      <c r="AD58" s="11">
        <f t="shared" si="52"/>
        <v>1.5412690250426407E-4</v>
      </c>
      <c r="AE58" s="11">
        <f t="shared" si="53"/>
        <v>0</v>
      </c>
      <c r="AF58" s="11">
        <f t="shared" si="54"/>
        <v>0.19545503819071283</v>
      </c>
      <c r="AG58" s="11">
        <f t="shared" si="55"/>
        <v>1.7889243817917386</v>
      </c>
      <c r="AH58" s="11">
        <f t="shared" si="56"/>
        <v>2.3758936977705167E-3</v>
      </c>
      <c r="AI58" s="11">
        <f t="shared" si="57"/>
        <v>3.7151018222511658E-3</v>
      </c>
      <c r="AJ58" s="11">
        <f t="shared" si="58"/>
        <v>7.291849267201618E-3</v>
      </c>
      <c r="AK58" s="11">
        <f t="shared" si="59"/>
        <v>0</v>
      </c>
      <c r="AL58" s="11">
        <f t="shared" si="60"/>
        <v>0</v>
      </c>
      <c r="AM58" s="11">
        <f t="shared" si="61"/>
        <v>2.9990058219710649</v>
      </c>
      <c r="AN58" s="11">
        <f t="shared" si="62"/>
        <v>0.90150319227134434</v>
      </c>
      <c r="AO58" s="8">
        <f t="shared" si="63"/>
        <v>0</v>
      </c>
      <c r="AQ58">
        <f t="shared" si="64"/>
        <v>41.064999999999998</v>
      </c>
      <c r="AR58">
        <f t="shared" si="65"/>
        <v>1E-3</v>
      </c>
      <c r="AS58">
        <f t="shared" si="66"/>
        <v>1.2E-2</v>
      </c>
      <c r="AT58">
        <f t="shared" si="67"/>
        <v>8.0000000000000002E-3</v>
      </c>
      <c r="AU58">
        <f t="shared" si="68"/>
        <v>0</v>
      </c>
      <c r="AV58">
        <f t="shared" si="69"/>
        <v>9.5909999999999993</v>
      </c>
      <c r="AW58">
        <f t="shared" si="70"/>
        <v>49.246000000000002</v>
      </c>
      <c r="AX58">
        <f t="shared" si="71"/>
        <v>9.0999999999999998E-2</v>
      </c>
      <c r="AY58">
        <f t="shared" si="72"/>
        <v>0.18</v>
      </c>
      <c r="AZ58">
        <f t="shared" si="73"/>
        <v>0.372</v>
      </c>
      <c r="BA58">
        <f t="shared" si="74"/>
        <v>0</v>
      </c>
      <c r="BB58">
        <f t="shared" si="75"/>
        <v>0</v>
      </c>
      <c r="BC58">
        <f t="shared" si="76"/>
        <v>100.566</v>
      </c>
      <c r="BE58">
        <f t="shared" si="77"/>
        <v>0.68350532623169102</v>
      </c>
      <c r="BF58">
        <f t="shared" si="78"/>
        <v>1.2520972629153833E-5</v>
      </c>
      <c r="BG58">
        <f t="shared" si="79"/>
        <v>2.3538642604943117E-4</v>
      </c>
      <c r="BH58">
        <f t="shared" si="80"/>
        <v>1.0527008355812881E-4</v>
      </c>
      <c r="BI58">
        <f t="shared" si="81"/>
        <v>0.13349757808585269</v>
      </c>
      <c r="BJ58">
        <f t="shared" si="82"/>
        <v>0</v>
      </c>
      <c r="BK58">
        <f t="shared" si="83"/>
        <v>1.2218517084983278</v>
      </c>
      <c r="BL58">
        <f t="shared" si="84"/>
        <v>1.6227571178406988E-3</v>
      </c>
      <c r="BM58">
        <f t="shared" si="85"/>
        <v>2.5374485109406321E-3</v>
      </c>
      <c r="BN58">
        <f t="shared" si="86"/>
        <v>4.9803997172418223E-3</v>
      </c>
      <c r="BO58">
        <f t="shared" si="87"/>
        <v>0</v>
      </c>
      <c r="BP58">
        <f t="shared" si="88"/>
        <v>0</v>
      </c>
      <c r="BQ58">
        <f t="shared" si="89"/>
        <v>2.0483483956441311</v>
      </c>
      <c r="BR58">
        <f t="shared" si="90"/>
        <v>1.4641092444764436</v>
      </c>
    </row>
    <row r="59" spans="1:70">
      <c r="A59" t="s">
        <v>141</v>
      </c>
      <c r="B59">
        <v>59</v>
      </c>
      <c r="C59" s="1">
        <v>40.887999999999998</v>
      </c>
      <c r="D59" s="1">
        <v>4.0000000000000001E-3</v>
      </c>
      <c r="E59" s="1">
        <v>1.2E-2</v>
      </c>
      <c r="F59" s="1">
        <v>8.9999999999999993E-3</v>
      </c>
      <c r="G59" s="1">
        <v>9.5779999999999994</v>
      </c>
      <c r="H59" s="1">
        <v>49.121000000000002</v>
      </c>
      <c r="I59" s="1">
        <v>9.1999999999999998E-2</v>
      </c>
      <c r="J59" s="1">
        <v>0.186</v>
      </c>
      <c r="K59" s="1">
        <v>0.36599999999999999</v>
      </c>
      <c r="L59" s="1">
        <v>0</v>
      </c>
      <c r="N59">
        <f t="shared" si="48"/>
        <v>100.256</v>
      </c>
      <c r="P59" s="1">
        <v>21.042000000000002</v>
      </c>
      <c r="Q59" s="1">
        <v>83.856999999999999</v>
      </c>
      <c r="R59" s="1">
        <v>11.106</v>
      </c>
      <c r="S59" s="19">
        <f t="shared" si="46"/>
        <v>2.8284271247421104</v>
      </c>
      <c r="T59" s="19">
        <f>SUM(S$4:S59)</f>
        <v>114.34552583965264</v>
      </c>
      <c r="W59" s="4">
        <v>8</v>
      </c>
      <c r="X59" s="4">
        <v>3</v>
      </c>
      <c r="Y59" s="12">
        <v>0</v>
      </c>
      <c r="AA59" s="11">
        <f t="shared" si="49"/>
        <v>0.99972749952502682</v>
      </c>
      <c r="AB59" s="11">
        <f t="shared" si="50"/>
        <v>7.3572201559633045E-5</v>
      </c>
      <c r="AC59" s="11">
        <f t="shared" si="51"/>
        <v>3.4577780206522085E-4</v>
      </c>
      <c r="AD59" s="11">
        <f t="shared" si="52"/>
        <v>1.7396952775792772E-4</v>
      </c>
      <c r="AE59" s="11">
        <f t="shared" si="53"/>
        <v>0</v>
      </c>
      <c r="AF59" s="11">
        <f t="shared" si="54"/>
        <v>0.19583937884102048</v>
      </c>
      <c r="AG59" s="11">
        <f t="shared" si="55"/>
        <v>1.7903190535632716</v>
      </c>
      <c r="AH59" s="11">
        <f t="shared" si="56"/>
        <v>2.4099922846729342E-3</v>
      </c>
      <c r="AI59" s="11">
        <f t="shared" si="57"/>
        <v>3.8517081456878439E-3</v>
      </c>
      <c r="AJ59" s="11">
        <f t="shared" si="58"/>
        <v>7.1981027174398485E-3</v>
      </c>
      <c r="AK59" s="11">
        <f t="shared" si="59"/>
        <v>0</v>
      </c>
      <c r="AL59" s="11">
        <f t="shared" si="60"/>
        <v>0</v>
      </c>
      <c r="AM59" s="11">
        <f t="shared" si="61"/>
        <v>2.9999390546085016</v>
      </c>
      <c r="AN59" s="11">
        <f t="shared" si="62"/>
        <v>0.90139790681050946</v>
      </c>
      <c r="AO59" s="8">
        <f t="shared" si="63"/>
        <v>0</v>
      </c>
      <c r="AQ59">
        <f t="shared" si="64"/>
        <v>40.887999999999998</v>
      </c>
      <c r="AR59">
        <f t="shared" si="65"/>
        <v>4.0000000000000001E-3</v>
      </c>
      <c r="AS59">
        <f t="shared" si="66"/>
        <v>1.2E-2</v>
      </c>
      <c r="AT59">
        <f t="shared" si="67"/>
        <v>8.9999999999999993E-3</v>
      </c>
      <c r="AU59">
        <f t="shared" si="68"/>
        <v>0</v>
      </c>
      <c r="AV59">
        <f t="shared" si="69"/>
        <v>9.5779999999999994</v>
      </c>
      <c r="AW59">
        <f t="shared" si="70"/>
        <v>49.121000000000002</v>
      </c>
      <c r="AX59">
        <f t="shared" si="71"/>
        <v>9.1999999999999998E-2</v>
      </c>
      <c r="AY59">
        <f t="shared" si="72"/>
        <v>0.186</v>
      </c>
      <c r="AZ59">
        <f t="shared" si="73"/>
        <v>0.36599999999999999</v>
      </c>
      <c r="BA59">
        <f t="shared" si="74"/>
        <v>0</v>
      </c>
      <c r="BB59">
        <f t="shared" si="75"/>
        <v>0</v>
      </c>
      <c r="BC59">
        <f t="shared" si="76"/>
        <v>100.256</v>
      </c>
      <c r="BE59">
        <f t="shared" si="77"/>
        <v>0.68055925432756326</v>
      </c>
      <c r="BF59">
        <f t="shared" si="78"/>
        <v>5.0083890516615331E-5</v>
      </c>
      <c r="BG59">
        <f t="shared" si="79"/>
        <v>2.3538642604943117E-4</v>
      </c>
      <c r="BH59">
        <f t="shared" si="80"/>
        <v>1.1842884400289492E-4</v>
      </c>
      <c r="BI59">
        <f t="shared" si="81"/>
        <v>0.13331663047714493</v>
      </c>
      <c r="BJ59">
        <f t="shared" si="82"/>
        <v>0</v>
      </c>
      <c r="BK59">
        <f t="shared" si="83"/>
        <v>1.2187503101398358</v>
      </c>
      <c r="BL59">
        <f t="shared" si="84"/>
        <v>1.6405896136411459E-3</v>
      </c>
      <c r="BM59">
        <f t="shared" si="85"/>
        <v>2.6220301279719868E-3</v>
      </c>
      <c r="BN59">
        <f t="shared" si="86"/>
        <v>4.9000706895443733E-3</v>
      </c>
      <c r="BO59">
        <f t="shared" si="87"/>
        <v>0</v>
      </c>
      <c r="BP59">
        <f t="shared" si="88"/>
        <v>0</v>
      </c>
      <c r="BQ59">
        <f t="shared" si="89"/>
        <v>2.0421927845362706</v>
      </c>
      <c r="BR59">
        <f t="shared" si="90"/>
        <v>1.4689793624404131</v>
      </c>
    </row>
    <row r="60" spans="1:70">
      <c r="A60" t="s">
        <v>142</v>
      </c>
      <c r="B60">
        <v>60</v>
      </c>
      <c r="C60" s="1">
        <v>40.799999999999997</v>
      </c>
      <c r="D60" s="1">
        <v>7.0000000000000001E-3</v>
      </c>
      <c r="E60" s="1">
        <v>1.2999999999999999E-2</v>
      </c>
      <c r="F60" s="1">
        <v>8.9999999999999993E-3</v>
      </c>
      <c r="G60" s="1">
        <v>9.577</v>
      </c>
      <c r="H60" s="1">
        <v>49.085999999999999</v>
      </c>
      <c r="I60" s="1">
        <v>9.1999999999999998E-2</v>
      </c>
      <c r="J60" s="1">
        <v>0.17799999999999999</v>
      </c>
      <c r="K60" s="1">
        <v>0.36799999999999999</v>
      </c>
      <c r="L60" s="1">
        <v>5.0000000000000001E-3</v>
      </c>
      <c r="N60">
        <f t="shared" si="48"/>
        <v>100.13499999999998</v>
      </c>
      <c r="P60" s="1">
        <v>21.042000000000002</v>
      </c>
      <c r="Q60" s="1">
        <v>83.855999999999995</v>
      </c>
      <c r="R60" s="1">
        <v>11.106</v>
      </c>
      <c r="S60" s="19">
        <f t="shared" si="46"/>
        <v>1.0000000000047748</v>
      </c>
      <c r="T60" s="19">
        <f>SUM(S$4:S60)</f>
        <v>115.34552583965741</v>
      </c>
      <c r="W60" s="4">
        <v>8</v>
      </c>
      <c r="X60" s="4">
        <v>3</v>
      </c>
      <c r="Y60" s="12">
        <v>0</v>
      </c>
      <c r="AA60" s="11">
        <f t="shared" si="49"/>
        <v>0.99893781925591763</v>
      </c>
      <c r="AB60" s="11">
        <f t="shared" si="50"/>
        <v>1.2892713225604748E-4</v>
      </c>
      <c r="AC60" s="11">
        <f t="shared" si="51"/>
        <v>3.7510403654626283E-4</v>
      </c>
      <c r="AD60" s="11">
        <f t="shared" si="52"/>
        <v>1.7420704201000703E-4</v>
      </c>
      <c r="AE60" s="11">
        <f t="shared" si="53"/>
        <v>0</v>
      </c>
      <c r="AF60" s="11">
        <f t="shared" si="54"/>
        <v>0.19608627649546398</v>
      </c>
      <c r="AG60" s="11">
        <f t="shared" si="55"/>
        <v>1.7914859200305759</v>
      </c>
      <c r="AH60" s="11">
        <f t="shared" si="56"/>
        <v>2.4132825592537072E-3</v>
      </c>
      <c r="AI60" s="11">
        <f t="shared" si="57"/>
        <v>3.6910756996763449E-3</v>
      </c>
      <c r="AJ60" s="11">
        <f t="shared" si="58"/>
        <v>7.2473176203486193E-3</v>
      </c>
      <c r="AK60" s="11">
        <f t="shared" si="59"/>
        <v>2.3733640100009816E-4</v>
      </c>
      <c r="AL60" s="11">
        <f t="shared" si="60"/>
        <v>0</v>
      </c>
      <c r="AM60" s="11">
        <f t="shared" si="61"/>
        <v>3.0007772662730483</v>
      </c>
      <c r="AN60" s="11">
        <f t="shared" si="62"/>
        <v>0.90134382195615748</v>
      </c>
      <c r="AO60" s="8">
        <f t="shared" si="63"/>
        <v>0</v>
      </c>
      <c r="AQ60">
        <f t="shared" si="64"/>
        <v>40.799999999999997</v>
      </c>
      <c r="AR60">
        <f t="shared" si="65"/>
        <v>7.0000000000000001E-3</v>
      </c>
      <c r="AS60">
        <f t="shared" si="66"/>
        <v>1.2999999999999999E-2</v>
      </c>
      <c r="AT60">
        <f t="shared" si="67"/>
        <v>8.9999999999999993E-3</v>
      </c>
      <c r="AU60">
        <f t="shared" si="68"/>
        <v>0</v>
      </c>
      <c r="AV60">
        <f t="shared" si="69"/>
        <v>9.577</v>
      </c>
      <c r="AW60">
        <f t="shared" si="70"/>
        <v>49.085999999999999</v>
      </c>
      <c r="AX60">
        <f t="shared" si="71"/>
        <v>9.1999999999999998E-2</v>
      </c>
      <c r="AY60">
        <f t="shared" si="72"/>
        <v>0.17799999999999999</v>
      </c>
      <c r="AZ60">
        <f t="shared" si="73"/>
        <v>0.36799999999999999</v>
      </c>
      <c r="BA60">
        <f t="shared" si="74"/>
        <v>5.0000000000000001E-3</v>
      </c>
      <c r="BB60">
        <f t="shared" si="75"/>
        <v>0</v>
      </c>
      <c r="BC60">
        <f t="shared" si="76"/>
        <v>100.13499999999998</v>
      </c>
      <c r="BE60">
        <f t="shared" si="77"/>
        <v>0.67909454061251662</v>
      </c>
      <c r="BF60">
        <f t="shared" si="78"/>
        <v>8.7646808404076828E-5</v>
      </c>
      <c r="BG60">
        <f t="shared" si="79"/>
        <v>2.5500196155355041E-4</v>
      </c>
      <c r="BH60">
        <f t="shared" si="80"/>
        <v>1.1842884400289492E-4</v>
      </c>
      <c r="BI60">
        <f t="shared" si="81"/>
        <v>0.13330271143032127</v>
      </c>
      <c r="BJ60">
        <f t="shared" si="82"/>
        <v>0</v>
      </c>
      <c r="BK60">
        <f t="shared" si="83"/>
        <v>1.217881918599458</v>
      </c>
      <c r="BL60">
        <f t="shared" si="84"/>
        <v>1.6405896136411459E-3</v>
      </c>
      <c r="BM60">
        <f t="shared" si="85"/>
        <v>2.5092546385968475E-3</v>
      </c>
      <c r="BN60">
        <f t="shared" si="86"/>
        <v>4.9268470321101893E-3</v>
      </c>
      <c r="BO60">
        <f t="shared" si="87"/>
        <v>1.6134523200637637E-4</v>
      </c>
      <c r="BP60">
        <f t="shared" si="88"/>
        <v>0</v>
      </c>
      <c r="BQ60">
        <f t="shared" si="89"/>
        <v>2.0399782847726109</v>
      </c>
      <c r="BR60">
        <f t="shared" si="90"/>
        <v>1.4709849063944984</v>
      </c>
    </row>
    <row r="61" spans="1:70">
      <c r="A61" t="s">
        <v>143</v>
      </c>
      <c r="B61">
        <v>61</v>
      </c>
      <c r="C61" s="1">
        <v>40.781999999999996</v>
      </c>
      <c r="D61" s="1">
        <v>2E-3</v>
      </c>
      <c r="E61" s="1">
        <v>0.01</v>
      </c>
      <c r="F61" s="1">
        <v>1.2999999999999999E-2</v>
      </c>
      <c r="G61" s="1">
        <v>9.5640000000000001</v>
      </c>
      <c r="H61" s="1">
        <v>49.045000000000002</v>
      </c>
      <c r="I61" s="1">
        <v>9.4E-2</v>
      </c>
      <c r="J61" s="1">
        <v>0.184</v>
      </c>
      <c r="K61" s="1">
        <v>0.36299999999999999</v>
      </c>
      <c r="L61" s="1">
        <v>0</v>
      </c>
      <c r="N61">
        <f t="shared" si="48"/>
        <v>100.05699999999999</v>
      </c>
      <c r="P61" s="1">
        <v>21.041</v>
      </c>
      <c r="Q61" s="1">
        <v>83.853999999999999</v>
      </c>
      <c r="R61" s="1">
        <v>11.106</v>
      </c>
      <c r="S61" s="19">
        <f t="shared" si="46"/>
        <v>2.2360679774961674</v>
      </c>
      <c r="T61" s="19">
        <f>SUM(S$4:S61)</f>
        <v>117.58159381715357</v>
      </c>
      <c r="W61" s="4">
        <v>8</v>
      </c>
      <c r="X61" s="4">
        <v>3</v>
      </c>
      <c r="Y61" s="12">
        <v>0</v>
      </c>
      <c r="AA61" s="11">
        <f t="shared" si="49"/>
        <v>0.99921707292525319</v>
      </c>
      <c r="AB61" s="11">
        <f t="shared" si="50"/>
        <v>3.6862884155287762E-5</v>
      </c>
      <c r="AC61" s="11">
        <f t="shared" si="51"/>
        <v>2.8874961808024842E-4</v>
      </c>
      <c r="AD61" s="11">
        <f t="shared" si="52"/>
        <v>2.5181383233963258E-4</v>
      </c>
      <c r="AE61" s="11">
        <f t="shared" si="53"/>
        <v>0</v>
      </c>
      <c r="AF61" s="11">
        <f t="shared" si="54"/>
        <v>0.19596130043754229</v>
      </c>
      <c r="AG61" s="11">
        <f t="shared" si="55"/>
        <v>1.7912802112316768</v>
      </c>
      <c r="AH61" s="11">
        <f t="shared" si="56"/>
        <v>2.4675231372972353E-3</v>
      </c>
      <c r="AI61" s="11">
        <f t="shared" si="57"/>
        <v>3.8182451252379078E-3</v>
      </c>
      <c r="AJ61" s="11">
        <f t="shared" si="58"/>
        <v>7.1540032737993156E-3</v>
      </c>
      <c r="AK61" s="11">
        <f t="shared" si="59"/>
        <v>0</v>
      </c>
      <c r="AL61" s="11">
        <f t="shared" si="60"/>
        <v>0</v>
      </c>
      <c r="AM61" s="11">
        <f t="shared" si="61"/>
        <v>3.000475782465382</v>
      </c>
      <c r="AN61" s="11">
        <f t="shared" si="62"/>
        <v>0.90139029439207863</v>
      </c>
      <c r="AO61" s="8">
        <f t="shared" si="63"/>
        <v>0</v>
      </c>
      <c r="AQ61">
        <f t="shared" si="64"/>
        <v>40.781999999999996</v>
      </c>
      <c r="AR61">
        <f t="shared" si="65"/>
        <v>2E-3</v>
      </c>
      <c r="AS61">
        <f t="shared" si="66"/>
        <v>0.01</v>
      </c>
      <c r="AT61">
        <f t="shared" si="67"/>
        <v>1.2999999999999999E-2</v>
      </c>
      <c r="AU61">
        <f t="shared" si="68"/>
        <v>0</v>
      </c>
      <c r="AV61">
        <f t="shared" si="69"/>
        <v>9.5640000000000001</v>
      </c>
      <c r="AW61">
        <f t="shared" si="70"/>
        <v>49.045000000000002</v>
      </c>
      <c r="AX61">
        <f t="shared" si="71"/>
        <v>9.4E-2</v>
      </c>
      <c r="AY61">
        <f t="shared" si="72"/>
        <v>0.184</v>
      </c>
      <c r="AZ61">
        <f t="shared" si="73"/>
        <v>0.36299999999999999</v>
      </c>
      <c r="BA61">
        <f t="shared" si="74"/>
        <v>0</v>
      </c>
      <c r="BB61">
        <f t="shared" si="75"/>
        <v>0</v>
      </c>
      <c r="BC61">
        <f t="shared" si="76"/>
        <v>100.05699999999999</v>
      </c>
      <c r="BE61">
        <f t="shared" si="77"/>
        <v>0.67879494007989338</v>
      </c>
      <c r="BF61">
        <f t="shared" si="78"/>
        <v>2.5041945258307666E-5</v>
      </c>
      <c r="BG61">
        <f t="shared" si="79"/>
        <v>1.9615535504119265E-4</v>
      </c>
      <c r="BH61">
        <f t="shared" si="80"/>
        <v>1.7106388578195931E-4</v>
      </c>
      <c r="BI61">
        <f t="shared" si="81"/>
        <v>0.1331217638216135</v>
      </c>
      <c r="BJ61">
        <f t="shared" si="82"/>
        <v>0</v>
      </c>
      <c r="BK61">
        <f t="shared" si="83"/>
        <v>1.2168646599378727</v>
      </c>
      <c r="BL61">
        <f t="shared" si="84"/>
        <v>1.6762546052420406E-3</v>
      </c>
      <c r="BM61">
        <f t="shared" si="85"/>
        <v>2.5938362556282017E-3</v>
      </c>
      <c r="BN61">
        <f t="shared" si="86"/>
        <v>4.8599061756956488E-3</v>
      </c>
      <c r="BO61">
        <f t="shared" si="87"/>
        <v>0</v>
      </c>
      <c r="BP61">
        <f t="shared" si="88"/>
        <v>0</v>
      </c>
      <c r="BQ61">
        <f t="shared" si="89"/>
        <v>2.0383036220620268</v>
      </c>
      <c r="BR61">
        <f t="shared" si="90"/>
        <v>1.4720455529731062</v>
      </c>
    </row>
    <row r="62" spans="1:70">
      <c r="A62" t="s">
        <v>144</v>
      </c>
      <c r="B62">
        <v>62</v>
      </c>
      <c r="C62" s="1">
        <v>40.866999999999997</v>
      </c>
      <c r="D62" s="1">
        <v>0</v>
      </c>
      <c r="E62" s="1">
        <v>0.01</v>
      </c>
      <c r="F62" s="1">
        <v>6.0000000000000001E-3</v>
      </c>
      <c r="G62" s="1">
        <v>9.657</v>
      </c>
      <c r="H62" s="1">
        <v>49.127000000000002</v>
      </c>
      <c r="I62" s="1">
        <v>9.1999999999999998E-2</v>
      </c>
      <c r="J62" s="1">
        <v>0.186</v>
      </c>
      <c r="K62" s="1">
        <v>0.36099999999999999</v>
      </c>
      <c r="L62" s="1">
        <v>0</v>
      </c>
      <c r="N62">
        <f t="shared" si="48"/>
        <v>100.30600000000001</v>
      </c>
      <c r="P62" s="1">
        <v>21.039000000000001</v>
      </c>
      <c r="Q62" s="1">
        <v>83.852000000000004</v>
      </c>
      <c r="R62" s="1">
        <v>11.106</v>
      </c>
      <c r="S62" s="19">
        <f t="shared" si="46"/>
        <v>2.8284271247421104</v>
      </c>
      <c r="T62" s="19">
        <f>SUM(S$4:S62)</f>
        <v>120.41002094189568</v>
      </c>
      <c r="W62" s="4">
        <v>8</v>
      </c>
      <c r="X62" s="4">
        <v>3</v>
      </c>
      <c r="Y62" s="12">
        <v>0</v>
      </c>
      <c r="AA62" s="11">
        <f t="shared" si="49"/>
        <v>0.99911708837248658</v>
      </c>
      <c r="AB62" s="11">
        <f t="shared" si="50"/>
        <v>0</v>
      </c>
      <c r="AC62" s="11">
        <f t="shared" si="51"/>
        <v>2.8812020958772261E-4</v>
      </c>
      <c r="AD62" s="11">
        <f t="shared" si="52"/>
        <v>1.1596843175036854E-4</v>
      </c>
      <c r="AE62" s="11">
        <f t="shared" si="53"/>
        <v>0</v>
      </c>
      <c r="AF62" s="11">
        <f t="shared" si="54"/>
        <v>0.197435516572213</v>
      </c>
      <c r="AG62" s="11">
        <f t="shared" si="55"/>
        <v>1.7903640017628102</v>
      </c>
      <c r="AH62" s="11">
        <f t="shared" si="56"/>
        <v>2.4097584449349523E-3</v>
      </c>
      <c r="AI62" s="11">
        <f t="shared" si="57"/>
        <v>3.8513344173446871E-3</v>
      </c>
      <c r="AJ62" s="11">
        <f t="shared" si="58"/>
        <v>7.099079095717842E-3</v>
      </c>
      <c r="AK62" s="11">
        <f t="shared" si="59"/>
        <v>0</v>
      </c>
      <c r="AL62" s="11">
        <f t="shared" si="60"/>
        <v>0</v>
      </c>
      <c r="AM62" s="11">
        <f t="shared" si="61"/>
        <v>3.000680867306845</v>
      </c>
      <c r="AN62" s="11">
        <f t="shared" si="62"/>
        <v>0.90067634348881187</v>
      </c>
      <c r="AO62" s="8">
        <f t="shared" si="63"/>
        <v>0</v>
      </c>
      <c r="AQ62">
        <f t="shared" si="64"/>
        <v>40.866999999999997</v>
      </c>
      <c r="AR62">
        <f t="shared" si="65"/>
        <v>0</v>
      </c>
      <c r="AS62">
        <f t="shared" si="66"/>
        <v>0.01</v>
      </c>
      <c r="AT62">
        <f t="shared" si="67"/>
        <v>6.0000000000000001E-3</v>
      </c>
      <c r="AU62">
        <f t="shared" si="68"/>
        <v>0</v>
      </c>
      <c r="AV62">
        <f t="shared" si="69"/>
        <v>9.657</v>
      </c>
      <c r="AW62">
        <f t="shared" si="70"/>
        <v>49.127000000000002</v>
      </c>
      <c r="AX62">
        <f t="shared" si="71"/>
        <v>9.1999999999999998E-2</v>
      </c>
      <c r="AY62">
        <f t="shared" si="72"/>
        <v>0.186</v>
      </c>
      <c r="AZ62">
        <f t="shared" si="73"/>
        <v>0.36099999999999999</v>
      </c>
      <c r="BA62">
        <f t="shared" si="74"/>
        <v>0</v>
      </c>
      <c r="BB62">
        <f t="shared" si="75"/>
        <v>0</v>
      </c>
      <c r="BC62">
        <f t="shared" si="76"/>
        <v>100.30600000000001</v>
      </c>
      <c r="BE62">
        <f t="shared" si="77"/>
        <v>0.68020972037283622</v>
      </c>
      <c r="BF62">
        <f t="shared" si="78"/>
        <v>0</v>
      </c>
      <c r="BG62">
        <f t="shared" si="79"/>
        <v>1.9615535504119265E-4</v>
      </c>
      <c r="BH62">
        <f t="shared" si="80"/>
        <v>7.895256266859661E-5</v>
      </c>
      <c r="BI62">
        <f t="shared" si="81"/>
        <v>0.13441623517621515</v>
      </c>
      <c r="BJ62">
        <f t="shared" si="82"/>
        <v>0</v>
      </c>
      <c r="BK62">
        <f t="shared" si="83"/>
        <v>1.2188991772610436</v>
      </c>
      <c r="BL62">
        <f t="shared" si="84"/>
        <v>1.6405896136411459E-3</v>
      </c>
      <c r="BM62">
        <f t="shared" si="85"/>
        <v>2.6220301279719868E-3</v>
      </c>
      <c r="BN62">
        <f t="shared" si="86"/>
        <v>4.8331298331298327E-3</v>
      </c>
      <c r="BO62">
        <f t="shared" si="87"/>
        <v>0</v>
      </c>
      <c r="BP62">
        <f t="shared" si="88"/>
        <v>0</v>
      </c>
      <c r="BQ62">
        <f t="shared" si="89"/>
        <v>2.0428959903025472</v>
      </c>
      <c r="BR62">
        <f t="shared" si="90"/>
        <v>1.4688368284782096</v>
      </c>
    </row>
    <row r="63" spans="1:70">
      <c r="A63" t="s">
        <v>145</v>
      </c>
      <c r="B63">
        <v>63</v>
      </c>
      <c r="C63" s="1">
        <v>40.728000000000002</v>
      </c>
      <c r="D63" s="1">
        <v>7.0000000000000001E-3</v>
      </c>
      <c r="E63" s="1">
        <v>1.2E-2</v>
      </c>
      <c r="F63" s="1">
        <v>5.0000000000000001E-3</v>
      </c>
      <c r="G63" s="1">
        <v>9.5860000000000003</v>
      </c>
      <c r="H63" s="1">
        <v>49.075000000000003</v>
      </c>
      <c r="I63" s="1">
        <v>9.4E-2</v>
      </c>
      <c r="J63" s="1">
        <v>0.183</v>
      </c>
      <c r="K63" s="1">
        <v>0.34399999999999997</v>
      </c>
      <c r="L63" s="1">
        <v>6.0000000000000001E-3</v>
      </c>
      <c r="N63">
        <f t="shared" si="48"/>
        <v>100.04</v>
      </c>
      <c r="P63" s="1">
        <v>21.038</v>
      </c>
      <c r="Q63" s="1">
        <v>83.850999999999999</v>
      </c>
      <c r="R63" s="1">
        <v>11.106</v>
      </c>
      <c r="S63" s="19">
        <f t="shared" si="46"/>
        <v>1.4142135623773355</v>
      </c>
      <c r="T63" s="19">
        <f>SUM(S$4:S63)</f>
        <v>121.82423450427302</v>
      </c>
      <c r="W63" s="4">
        <v>8</v>
      </c>
      <c r="X63" s="4">
        <v>3</v>
      </c>
      <c r="Y63" s="12">
        <v>0</v>
      </c>
      <c r="AA63" s="11">
        <f t="shared" si="49"/>
        <v>0.99822188509632759</v>
      </c>
      <c r="AB63" s="11">
        <f t="shared" si="50"/>
        <v>1.290624881028353E-4</v>
      </c>
      <c r="AC63" s="11">
        <f t="shared" si="51"/>
        <v>3.4661339488273427E-4</v>
      </c>
      <c r="AD63" s="11">
        <f t="shared" si="52"/>
        <v>9.6883297536689853E-5</v>
      </c>
      <c r="AE63" s="11">
        <f t="shared" si="53"/>
        <v>0</v>
      </c>
      <c r="AF63" s="11">
        <f t="shared" si="54"/>
        <v>0.19647660608468057</v>
      </c>
      <c r="AG63" s="11">
        <f t="shared" si="55"/>
        <v>1.7929648479245894</v>
      </c>
      <c r="AH63" s="11">
        <f t="shared" si="56"/>
        <v>2.4683339186633837E-3</v>
      </c>
      <c r="AI63" s="11">
        <f t="shared" si="57"/>
        <v>3.7987415775684939E-3</v>
      </c>
      <c r="AJ63" s="11">
        <f t="shared" si="58"/>
        <v>6.781778943961014E-3</v>
      </c>
      <c r="AK63" s="11">
        <f t="shared" si="59"/>
        <v>2.8510268609352202E-4</v>
      </c>
      <c r="AL63" s="11">
        <f t="shared" si="60"/>
        <v>0</v>
      </c>
      <c r="AM63" s="11">
        <f t="shared" si="61"/>
        <v>3.0015698554124062</v>
      </c>
      <c r="AN63" s="11">
        <f t="shared" si="62"/>
        <v>0.90124031763351153</v>
      </c>
      <c r="AO63" s="8">
        <f t="shared" si="63"/>
        <v>0</v>
      </c>
      <c r="AQ63">
        <f t="shared" si="64"/>
        <v>40.728000000000002</v>
      </c>
      <c r="AR63">
        <f t="shared" si="65"/>
        <v>7.0000000000000001E-3</v>
      </c>
      <c r="AS63">
        <f t="shared" si="66"/>
        <v>1.2E-2</v>
      </c>
      <c r="AT63">
        <f t="shared" si="67"/>
        <v>5.0000000000000001E-3</v>
      </c>
      <c r="AU63">
        <f t="shared" si="68"/>
        <v>0</v>
      </c>
      <c r="AV63">
        <f t="shared" si="69"/>
        <v>9.5860000000000003</v>
      </c>
      <c r="AW63">
        <f t="shared" si="70"/>
        <v>49.075000000000003</v>
      </c>
      <c r="AX63">
        <f t="shared" si="71"/>
        <v>9.4E-2</v>
      </c>
      <c r="AY63">
        <f t="shared" si="72"/>
        <v>0.183</v>
      </c>
      <c r="AZ63">
        <f t="shared" si="73"/>
        <v>0.34399999999999997</v>
      </c>
      <c r="BA63">
        <f t="shared" si="74"/>
        <v>6.0000000000000001E-3</v>
      </c>
      <c r="BB63">
        <f t="shared" si="75"/>
        <v>0</v>
      </c>
      <c r="BC63">
        <f t="shared" si="76"/>
        <v>100.04</v>
      </c>
      <c r="BE63">
        <f t="shared" si="77"/>
        <v>0.67789613848202401</v>
      </c>
      <c r="BF63">
        <f t="shared" si="78"/>
        <v>8.7646808404076828E-5</v>
      </c>
      <c r="BG63">
        <f t="shared" si="79"/>
        <v>2.3538642604943117E-4</v>
      </c>
      <c r="BH63">
        <f t="shared" si="80"/>
        <v>6.5793802223830508E-5</v>
      </c>
      <c r="BI63">
        <f t="shared" si="81"/>
        <v>0.13342798285173432</v>
      </c>
      <c r="BJ63">
        <f t="shared" si="82"/>
        <v>0</v>
      </c>
      <c r="BK63">
        <f t="shared" si="83"/>
        <v>1.2176089955439109</v>
      </c>
      <c r="BL63">
        <f t="shared" si="84"/>
        <v>1.6762546052420406E-3</v>
      </c>
      <c r="BM63">
        <f t="shared" si="85"/>
        <v>2.5797393194563092E-3</v>
      </c>
      <c r="BN63">
        <f t="shared" si="86"/>
        <v>4.6055309213203941E-3</v>
      </c>
      <c r="BO63">
        <f t="shared" si="87"/>
        <v>1.9361427840765164E-4</v>
      </c>
      <c r="BP63">
        <f t="shared" si="88"/>
        <v>0</v>
      </c>
      <c r="BQ63">
        <f t="shared" si="89"/>
        <v>2.0383770830387729</v>
      </c>
      <c r="BR63">
        <f t="shared" si="90"/>
        <v>1.4725292392601492</v>
      </c>
    </row>
    <row r="64" spans="1:70">
      <c r="A64" t="s">
        <v>146</v>
      </c>
      <c r="B64">
        <v>64</v>
      </c>
      <c r="C64" s="1">
        <v>40.783999999999999</v>
      </c>
      <c r="D64" s="1">
        <v>0</v>
      </c>
      <c r="E64" s="1">
        <v>1.0999999999999999E-2</v>
      </c>
      <c r="F64" s="1">
        <v>1.0999999999999999E-2</v>
      </c>
      <c r="G64" s="1">
        <v>9.6530000000000005</v>
      </c>
      <c r="H64" s="1">
        <v>49.148000000000003</v>
      </c>
      <c r="I64" s="1">
        <v>9.0999999999999998E-2</v>
      </c>
      <c r="J64" s="1">
        <v>0.18</v>
      </c>
      <c r="K64" s="1">
        <v>0.371</v>
      </c>
      <c r="L64" s="1">
        <v>5.0000000000000001E-3</v>
      </c>
      <c r="N64">
        <f t="shared" si="48"/>
        <v>100.25399999999999</v>
      </c>
      <c r="P64" s="1">
        <v>21.038</v>
      </c>
      <c r="Q64" s="1">
        <v>83.849000000000004</v>
      </c>
      <c r="R64" s="1">
        <v>11.106</v>
      </c>
      <c r="S64" s="19">
        <f t="shared" si="46"/>
        <v>1.9999999999953388</v>
      </c>
      <c r="T64" s="19">
        <f>SUM(S$4:S64)</f>
        <v>123.82423450426836</v>
      </c>
      <c r="W64" s="4">
        <v>8</v>
      </c>
      <c r="X64" s="4">
        <v>3</v>
      </c>
      <c r="Y64" s="12">
        <v>0</v>
      </c>
      <c r="AA64" s="11">
        <f t="shared" si="49"/>
        <v>0.99784175759430349</v>
      </c>
      <c r="AB64" s="11">
        <f t="shared" si="50"/>
        <v>0</v>
      </c>
      <c r="AC64" s="11">
        <f t="shared" si="51"/>
        <v>3.1717184915501376E-4</v>
      </c>
      <c r="AD64" s="11">
        <f t="shared" si="52"/>
        <v>2.1276953575791296E-4</v>
      </c>
      <c r="AE64" s="11">
        <f t="shared" si="53"/>
        <v>0</v>
      </c>
      <c r="AF64" s="11">
        <f t="shared" si="54"/>
        <v>0.19750294787362882</v>
      </c>
      <c r="AG64" s="11">
        <f t="shared" si="55"/>
        <v>1.792483511646723</v>
      </c>
      <c r="AH64" s="11">
        <f t="shared" si="56"/>
        <v>2.3853675280026223E-3</v>
      </c>
      <c r="AI64" s="11">
        <f t="shared" si="57"/>
        <v>3.7299157190143167E-3</v>
      </c>
      <c r="AJ64" s="11">
        <f t="shared" si="58"/>
        <v>7.3012454683976892E-3</v>
      </c>
      <c r="AK64" s="11">
        <f t="shared" si="59"/>
        <v>2.3716899651512782E-4</v>
      </c>
      <c r="AL64" s="11">
        <f t="shared" si="60"/>
        <v>0</v>
      </c>
      <c r="AM64" s="11">
        <f t="shared" si="61"/>
        <v>3.0020118562114977</v>
      </c>
      <c r="AN64" s="11">
        <f t="shared" si="62"/>
        <v>0.90075161218874167</v>
      </c>
      <c r="AO64" s="8">
        <f t="shared" si="63"/>
        <v>0</v>
      </c>
      <c r="AQ64">
        <f t="shared" si="64"/>
        <v>40.783999999999999</v>
      </c>
      <c r="AR64">
        <f t="shared" si="65"/>
        <v>0</v>
      </c>
      <c r="AS64">
        <f t="shared" si="66"/>
        <v>1.0999999999999999E-2</v>
      </c>
      <c r="AT64">
        <f t="shared" si="67"/>
        <v>1.0999999999999999E-2</v>
      </c>
      <c r="AU64">
        <f t="shared" si="68"/>
        <v>0</v>
      </c>
      <c r="AV64">
        <f t="shared" si="69"/>
        <v>9.6530000000000005</v>
      </c>
      <c r="AW64">
        <f t="shared" si="70"/>
        <v>49.148000000000003</v>
      </c>
      <c r="AX64">
        <f t="shared" si="71"/>
        <v>9.0999999999999998E-2</v>
      </c>
      <c r="AY64">
        <f t="shared" si="72"/>
        <v>0.18</v>
      </c>
      <c r="AZ64">
        <f t="shared" si="73"/>
        <v>0.371</v>
      </c>
      <c r="BA64">
        <f t="shared" si="74"/>
        <v>5.0000000000000001E-3</v>
      </c>
      <c r="BB64">
        <f t="shared" si="75"/>
        <v>0</v>
      </c>
      <c r="BC64">
        <f t="shared" si="76"/>
        <v>100.25399999999999</v>
      </c>
      <c r="BE64">
        <f t="shared" si="77"/>
        <v>0.67882822902796269</v>
      </c>
      <c r="BF64">
        <f t="shared" si="78"/>
        <v>0</v>
      </c>
      <c r="BG64">
        <f t="shared" si="79"/>
        <v>2.1577089054531189E-4</v>
      </c>
      <c r="BH64">
        <f t="shared" si="80"/>
        <v>1.4474636489242711E-4</v>
      </c>
      <c r="BI64">
        <f t="shared" si="81"/>
        <v>0.13436055898892046</v>
      </c>
      <c r="BJ64">
        <f t="shared" si="82"/>
        <v>0</v>
      </c>
      <c r="BK64">
        <f t="shared" si="83"/>
        <v>1.2194202121852702</v>
      </c>
      <c r="BL64">
        <f t="shared" si="84"/>
        <v>1.6227571178406988E-3</v>
      </c>
      <c r="BM64">
        <f t="shared" si="85"/>
        <v>2.5374485109406321E-3</v>
      </c>
      <c r="BN64">
        <f t="shared" si="86"/>
        <v>4.9670115459589138E-3</v>
      </c>
      <c r="BO64">
        <f t="shared" si="87"/>
        <v>1.6134523200637637E-4</v>
      </c>
      <c r="BP64">
        <f t="shared" si="88"/>
        <v>0</v>
      </c>
      <c r="BQ64">
        <f t="shared" si="89"/>
        <v>2.0422580798643377</v>
      </c>
      <c r="BR64">
        <f t="shared" si="90"/>
        <v>1.4699473518111454</v>
      </c>
    </row>
    <row r="65" spans="1:70">
      <c r="A65" t="s">
        <v>147</v>
      </c>
      <c r="B65">
        <v>65</v>
      </c>
      <c r="C65" s="1">
        <v>40.741</v>
      </c>
      <c r="D65" s="1">
        <v>5.0000000000000001E-3</v>
      </c>
      <c r="E65" s="1">
        <v>1.4E-2</v>
      </c>
      <c r="F65" s="1">
        <v>8.0000000000000002E-3</v>
      </c>
      <c r="G65" s="1">
        <v>9.6129999999999995</v>
      </c>
      <c r="H65" s="1">
        <v>49.069000000000003</v>
      </c>
      <c r="I65" s="1">
        <v>0.09</v>
      </c>
      <c r="J65" s="1">
        <v>0.185</v>
      </c>
      <c r="K65" s="1">
        <v>0.36799999999999999</v>
      </c>
      <c r="L65" s="1">
        <v>0</v>
      </c>
      <c r="N65">
        <f t="shared" si="48"/>
        <v>100.09300000000002</v>
      </c>
      <c r="P65" s="1">
        <v>21.036999999999999</v>
      </c>
      <c r="Q65" s="1">
        <v>83.846999999999994</v>
      </c>
      <c r="R65" s="1">
        <v>11.106</v>
      </c>
      <c r="S65" s="19">
        <f t="shared" si="46"/>
        <v>2.2360679775088776</v>
      </c>
      <c r="T65" s="19">
        <f>SUM(S$4:S65)</f>
        <v>126.06030248177724</v>
      </c>
      <c r="W65" s="4">
        <v>8</v>
      </c>
      <c r="X65" s="4">
        <v>3</v>
      </c>
      <c r="Y65" s="12">
        <v>0</v>
      </c>
      <c r="AA65" s="11">
        <f t="shared" si="49"/>
        <v>0.99820645652767181</v>
      </c>
      <c r="AB65" s="11">
        <f t="shared" si="50"/>
        <v>9.2156651098805991E-5</v>
      </c>
      <c r="AC65" s="11">
        <f t="shared" si="51"/>
        <v>4.0424701197803602E-4</v>
      </c>
      <c r="AD65" s="11">
        <f t="shared" si="52"/>
        <v>1.5496141791764698E-4</v>
      </c>
      <c r="AE65" s="11">
        <f t="shared" si="53"/>
        <v>0</v>
      </c>
      <c r="AF65" s="11">
        <f t="shared" si="54"/>
        <v>0.19696408916030861</v>
      </c>
      <c r="AG65" s="11">
        <f t="shared" si="55"/>
        <v>1.7921458916141868</v>
      </c>
      <c r="AH65" s="11">
        <f t="shared" si="56"/>
        <v>2.362507814909934E-3</v>
      </c>
      <c r="AI65" s="11">
        <f t="shared" si="57"/>
        <v>3.8389731590996834E-3</v>
      </c>
      <c r="AJ65" s="11">
        <f t="shared" si="58"/>
        <v>7.2524992491106608E-3</v>
      </c>
      <c r="AK65" s="11">
        <f t="shared" si="59"/>
        <v>0</v>
      </c>
      <c r="AL65" s="11">
        <f t="shared" si="60"/>
        <v>0</v>
      </c>
      <c r="AM65" s="11">
        <f t="shared" si="61"/>
        <v>3.0014217826062821</v>
      </c>
      <c r="AN65" s="11">
        <f t="shared" si="62"/>
        <v>0.90097878394656838</v>
      </c>
      <c r="AO65" s="8">
        <f t="shared" si="63"/>
        <v>0</v>
      </c>
      <c r="AQ65">
        <f t="shared" si="64"/>
        <v>40.741</v>
      </c>
      <c r="AR65">
        <f t="shared" si="65"/>
        <v>5.0000000000000001E-3</v>
      </c>
      <c r="AS65">
        <f t="shared" si="66"/>
        <v>1.4E-2</v>
      </c>
      <c r="AT65">
        <f t="shared" si="67"/>
        <v>8.0000000000000002E-3</v>
      </c>
      <c r="AU65">
        <f t="shared" si="68"/>
        <v>0</v>
      </c>
      <c r="AV65">
        <f t="shared" si="69"/>
        <v>9.6129999999999995</v>
      </c>
      <c r="AW65">
        <f t="shared" si="70"/>
        <v>49.069000000000003</v>
      </c>
      <c r="AX65">
        <f t="shared" si="71"/>
        <v>0.09</v>
      </c>
      <c r="AY65">
        <f t="shared" si="72"/>
        <v>0.185</v>
      </c>
      <c r="AZ65">
        <f t="shared" si="73"/>
        <v>0.36799999999999999</v>
      </c>
      <c r="BA65">
        <f t="shared" si="74"/>
        <v>0</v>
      </c>
      <c r="BB65">
        <f t="shared" si="75"/>
        <v>0</v>
      </c>
      <c r="BC65">
        <f t="shared" si="76"/>
        <v>100.09300000000002</v>
      </c>
      <c r="BE65">
        <f t="shared" si="77"/>
        <v>0.67811251664447403</v>
      </c>
      <c r="BF65">
        <f t="shared" si="78"/>
        <v>6.2604863145769159E-5</v>
      </c>
      <c r="BG65">
        <f t="shared" si="79"/>
        <v>2.7461749705766971E-4</v>
      </c>
      <c r="BH65">
        <f t="shared" si="80"/>
        <v>1.0527008355812881E-4</v>
      </c>
      <c r="BI65">
        <f t="shared" si="81"/>
        <v>0.13380379711597351</v>
      </c>
      <c r="BJ65">
        <f t="shared" si="82"/>
        <v>0</v>
      </c>
      <c r="BK65">
        <f t="shared" si="83"/>
        <v>1.2174601284227033</v>
      </c>
      <c r="BL65">
        <f t="shared" si="84"/>
        <v>1.6049246220402515E-3</v>
      </c>
      <c r="BM65">
        <f t="shared" si="85"/>
        <v>2.6079331918000942E-3</v>
      </c>
      <c r="BN65">
        <f t="shared" si="86"/>
        <v>4.9268470321101893E-3</v>
      </c>
      <c r="BO65">
        <f t="shared" si="87"/>
        <v>0</v>
      </c>
      <c r="BP65">
        <f t="shared" si="88"/>
        <v>0</v>
      </c>
      <c r="BQ65">
        <f t="shared" si="89"/>
        <v>2.0389586394728627</v>
      </c>
      <c r="BR65">
        <f t="shared" si="90"/>
        <v>1.472036619331448</v>
      </c>
    </row>
    <row r="66" spans="1:70">
      <c r="A66" t="s">
        <v>148</v>
      </c>
      <c r="B66">
        <v>66</v>
      </c>
      <c r="C66" s="1">
        <v>40.698999999999998</v>
      </c>
      <c r="D66" s="1">
        <v>5.0000000000000001E-3</v>
      </c>
      <c r="E66" s="1">
        <v>1.6E-2</v>
      </c>
      <c r="F66" s="1">
        <v>7.0000000000000001E-3</v>
      </c>
      <c r="G66" s="1">
        <v>9.6489999999999991</v>
      </c>
      <c r="H66" s="1">
        <v>49.085000000000001</v>
      </c>
      <c r="I66" s="1">
        <v>0.09</v>
      </c>
      <c r="J66" s="1">
        <v>0.18099999999999999</v>
      </c>
      <c r="K66" s="1">
        <v>0.371</v>
      </c>
      <c r="L66" s="1">
        <v>1E-3</v>
      </c>
      <c r="N66">
        <f t="shared" si="48"/>
        <v>100.104</v>
      </c>
      <c r="P66" s="1">
        <v>21.036000000000001</v>
      </c>
      <c r="Q66" s="1">
        <v>83.844999999999999</v>
      </c>
      <c r="R66" s="1">
        <v>11.106</v>
      </c>
      <c r="S66" s="19">
        <f t="shared" si="46"/>
        <v>2.2360679774945784</v>
      </c>
      <c r="T66" s="19">
        <f>SUM(S$4:S66)</f>
        <v>128.29637045927183</v>
      </c>
      <c r="W66" s="4">
        <v>8</v>
      </c>
      <c r="X66" s="4">
        <v>3</v>
      </c>
      <c r="Y66" s="12">
        <v>0</v>
      </c>
      <c r="AA66" s="11">
        <f t="shared" si="49"/>
        <v>0.99734662389482032</v>
      </c>
      <c r="AB66" s="11">
        <f t="shared" si="50"/>
        <v>9.2172290075471982E-5</v>
      </c>
      <c r="AC66" s="11">
        <f t="shared" si="51"/>
        <v>4.6207498590302993E-4</v>
      </c>
      <c r="AD66" s="11">
        <f t="shared" si="52"/>
        <v>1.3561425050114749E-4</v>
      </c>
      <c r="AE66" s="11">
        <f t="shared" si="53"/>
        <v>0</v>
      </c>
      <c r="AF66" s="11">
        <f t="shared" si="54"/>
        <v>0.19773525560338684</v>
      </c>
      <c r="AG66" s="11">
        <f t="shared" si="55"/>
        <v>1.7930344854127285</v>
      </c>
      <c r="AH66" s="11">
        <f t="shared" si="56"/>
        <v>2.3629087323060204E-3</v>
      </c>
      <c r="AI66" s="11">
        <f t="shared" si="57"/>
        <v>3.7566057215780223E-3</v>
      </c>
      <c r="AJ66" s="11">
        <f t="shared" si="58"/>
        <v>7.3128636661396983E-3</v>
      </c>
      <c r="AK66" s="11">
        <f t="shared" si="59"/>
        <v>4.7509278926651784E-5</v>
      </c>
      <c r="AL66" s="11">
        <f t="shared" si="60"/>
        <v>0</v>
      </c>
      <c r="AM66" s="11">
        <f t="shared" si="61"/>
        <v>3.0022861138363655</v>
      </c>
      <c r="AN66" s="11">
        <f t="shared" si="62"/>
        <v>0.90067396970658187</v>
      </c>
      <c r="AO66" s="8">
        <f t="shared" si="63"/>
        <v>0</v>
      </c>
      <c r="AQ66">
        <f t="shared" si="64"/>
        <v>40.698999999999998</v>
      </c>
      <c r="AR66">
        <f t="shared" si="65"/>
        <v>5.0000000000000001E-3</v>
      </c>
      <c r="AS66">
        <f t="shared" si="66"/>
        <v>1.6E-2</v>
      </c>
      <c r="AT66">
        <f t="shared" si="67"/>
        <v>7.0000000000000001E-3</v>
      </c>
      <c r="AU66">
        <f t="shared" si="68"/>
        <v>0</v>
      </c>
      <c r="AV66">
        <f t="shared" si="69"/>
        <v>9.6489999999999991</v>
      </c>
      <c r="AW66">
        <f t="shared" si="70"/>
        <v>49.085000000000001</v>
      </c>
      <c r="AX66">
        <f t="shared" si="71"/>
        <v>0.09</v>
      </c>
      <c r="AY66">
        <f t="shared" si="72"/>
        <v>0.18099999999999999</v>
      </c>
      <c r="AZ66">
        <f t="shared" si="73"/>
        <v>0.371</v>
      </c>
      <c r="BA66">
        <f t="shared" si="74"/>
        <v>1E-3</v>
      </c>
      <c r="BB66">
        <f t="shared" si="75"/>
        <v>0</v>
      </c>
      <c r="BC66">
        <f t="shared" si="76"/>
        <v>100.104</v>
      </c>
      <c r="BE66">
        <f t="shared" si="77"/>
        <v>0.67741344873501996</v>
      </c>
      <c r="BF66">
        <f t="shared" si="78"/>
        <v>6.2604863145769159E-5</v>
      </c>
      <c r="BG66">
        <f t="shared" si="79"/>
        <v>3.138485680659082E-4</v>
      </c>
      <c r="BH66">
        <f t="shared" si="80"/>
        <v>9.2111323113362712E-5</v>
      </c>
      <c r="BI66">
        <f t="shared" si="81"/>
        <v>0.13430488280162575</v>
      </c>
      <c r="BJ66">
        <f t="shared" si="82"/>
        <v>0</v>
      </c>
      <c r="BK66">
        <f t="shared" si="83"/>
        <v>1.2178571074125901</v>
      </c>
      <c r="BL66">
        <f t="shared" si="84"/>
        <v>1.6049246220402515E-3</v>
      </c>
      <c r="BM66">
        <f t="shared" si="85"/>
        <v>2.5515454471125246E-3</v>
      </c>
      <c r="BN66">
        <f t="shared" si="86"/>
        <v>4.9670115459589138E-3</v>
      </c>
      <c r="BO66">
        <f t="shared" si="87"/>
        <v>3.226904640127527E-5</v>
      </c>
      <c r="BP66">
        <f t="shared" si="88"/>
        <v>0</v>
      </c>
      <c r="BQ66">
        <f t="shared" si="89"/>
        <v>2.0391997543650739</v>
      </c>
      <c r="BR66">
        <f t="shared" si="90"/>
        <v>1.4722864238335291</v>
      </c>
    </row>
    <row r="67" spans="1:70">
      <c r="A67" t="s">
        <v>149</v>
      </c>
      <c r="B67">
        <v>67</v>
      </c>
      <c r="C67" s="1">
        <v>40.616</v>
      </c>
      <c r="D67" s="1">
        <v>6.0000000000000001E-3</v>
      </c>
      <c r="E67" s="1">
        <v>1.2E-2</v>
      </c>
      <c r="F67" s="1">
        <v>8.9999999999999993E-3</v>
      </c>
      <c r="G67" s="1">
        <v>9.6270000000000007</v>
      </c>
      <c r="H67" s="1">
        <v>48.942999999999998</v>
      </c>
      <c r="I67" s="1">
        <v>9.1999999999999998E-2</v>
      </c>
      <c r="J67" s="1">
        <v>0.185</v>
      </c>
      <c r="K67" s="1">
        <v>0.36099999999999999</v>
      </c>
      <c r="L67" s="1">
        <v>0</v>
      </c>
      <c r="N67">
        <f t="shared" si="48"/>
        <v>99.850999999999999</v>
      </c>
      <c r="P67" s="1">
        <v>21.035</v>
      </c>
      <c r="Q67" s="1">
        <v>83.843000000000004</v>
      </c>
      <c r="R67" s="1">
        <v>11.106</v>
      </c>
      <c r="S67" s="19">
        <f t="shared" si="46"/>
        <v>2.2360679774961674</v>
      </c>
      <c r="T67" s="19">
        <f>SUM(S$4:S67)</f>
        <v>130.53243843676799</v>
      </c>
      <c r="W67" s="4">
        <v>8</v>
      </c>
      <c r="X67" s="4">
        <v>3</v>
      </c>
      <c r="Y67" s="12">
        <v>0</v>
      </c>
      <c r="AA67" s="11">
        <f t="shared" si="49"/>
        <v>0.99777456053081526</v>
      </c>
      <c r="AB67" s="11">
        <f t="shared" si="50"/>
        <v>1.1088033184735145E-4</v>
      </c>
      <c r="AC67" s="11">
        <f t="shared" si="51"/>
        <v>3.4741343991057561E-4</v>
      </c>
      <c r="AD67" s="11">
        <f t="shared" si="52"/>
        <v>1.7479245838516818E-4</v>
      </c>
      <c r="AE67" s="11">
        <f t="shared" si="53"/>
        <v>0</v>
      </c>
      <c r="AF67" s="11">
        <f t="shared" si="54"/>
        <v>0.19777239285031262</v>
      </c>
      <c r="AG67" s="11">
        <f t="shared" si="55"/>
        <v>1.7922695502784589</v>
      </c>
      <c r="AH67" s="11">
        <f t="shared" si="56"/>
        <v>2.4213923067804275E-3</v>
      </c>
      <c r="AI67" s="11">
        <f t="shared" si="57"/>
        <v>3.8491218734506426E-3</v>
      </c>
      <c r="AJ67" s="11">
        <f t="shared" si="58"/>
        <v>7.1333521182289899E-3</v>
      </c>
      <c r="AK67" s="11">
        <f t="shared" si="59"/>
        <v>0</v>
      </c>
      <c r="AL67" s="11">
        <f t="shared" si="60"/>
        <v>0</v>
      </c>
      <c r="AM67" s="11">
        <f t="shared" si="61"/>
        <v>3.00185345618819</v>
      </c>
      <c r="AN67" s="11">
        <f t="shared" si="62"/>
        <v>0.90061898266356533</v>
      </c>
      <c r="AO67" s="8">
        <f t="shared" si="63"/>
        <v>0</v>
      </c>
      <c r="AQ67">
        <f t="shared" si="64"/>
        <v>40.616</v>
      </c>
      <c r="AR67">
        <f t="shared" si="65"/>
        <v>6.0000000000000001E-3</v>
      </c>
      <c r="AS67">
        <f t="shared" si="66"/>
        <v>1.2E-2</v>
      </c>
      <c r="AT67">
        <f t="shared" si="67"/>
        <v>8.9999999999999993E-3</v>
      </c>
      <c r="AU67">
        <f t="shared" si="68"/>
        <v>0</v>
      </c>
      <c r="AV67">
        <f t="shared" si="69"/>
        <v>9.6270000000000024</v>
      </c>
      <c r="AW67">
        <f t="shared" si="70"/>
        <v>48.942999999999998</v>
      </c>
      <c r="AX67">
        <f t="shared" si="71"/>
        <v>9.1999999999999998E-2</v>
      </c>
      <c r="AY67">
        <f t="shared" si="72"/>
        <v>0.185</v>
      </c>
      <c r="AZ67">
        <f t="shared" si="73"/>
        <v>0.36099999999999999</v>
      </c>
      <c r="BA67">
        <f t="shared" si="74"/>
        <v>0</v>
      </c>
      <c r="BB67">
        <f t="shared" si="75"/>
        <v>0</v>
      </c>
      <c r="BC67">
        <f t="shared" si="76"/>
        <v>99.850999999999999</v>
      </c>
      <c r="BE67">
        <f t="shared" si="77"/>
        <v>0.67603195739014643</v>
      </c>
      <c r="BF67">
        <f t="shared" si="78"/>
        <v>7.5125835774922993E-5</v>
      </c>
      <c r="BG67">
        <f t="shared" si="79"/>
        <v>2.3538642604943117E-4</v>
      </c>
      <c r="BH67">
        <f t="shared" si="80"/>
        <v>1.1842884400289492E-4</v>
      </c>
      <c r="BI67">
        <f t="shared" si="81"/>
        <v>0.13399866377150496</v>
      </c>
      <c r="BJ67">
        <f t="shared" si="82"/>
        <v>0</v>
      </c>
      <c r="BK67">
        <f t="shared" si="83"/>
        <v>1.2143339188773434</v>
      </c>
      <c r="BL67">
        <f t="shared" si="84"/>
        <v>1.6405896136411459E-3</v>
      </c>
      <c r="BM67">
        <f t="shared" si="85"/>
        <v>2.6079331918000942E-3</v>
      </c>
      <c r="BN67">
        <f t="shared" si="86"/>
        <v>4.8331298331298327E-3</v>
      </c>
      <c r="BO67">
        <f t="shared" si="87"/>
        <v>0</v>
      </c>
      <c r="BP67">
        <f t="shared" si="88"/>
        <v>0</v>
      </c>
      <c r="BQ67">
        <f t="shared" si="89"/>
        <v>2.0338751337833929</v>
      </c>
      <c r="BR67">
        <f t="shared" si="90"/>
        <v>1.4759280972200952</v>
      </c>
    </row>
    <row r="68" spans="1:70">
      <c r="A68" t="s">
        <v>150</v>
      </c>
      <c r="B68">
        <v>68</v>
      </c>
      <c r="C68" s="1">
        <v>40.753</v>
      </c>
      <c r="D68" s="1">
        <v>0</v>
      </c>
      <c r="E68" s="1">
        <v>1.2E-2</v>
      </c>
      <c r="F68" s="1">
        <v>6.0000000000000001E-3</v>
      </c>
      <c r="G68" s="1">
        <v>9.67</v>
      </c>
      <c r="H68" s="1">
        <v>48.947000000000003</v>
      </c>
      <c r="I68" s="1">
        <v>0.09</v>
      </c>
      <c r="J68" s="1">
        <v>0.183</v>
      </c>
      <c r="K68" s="1">
        <v>0.36699999999999999</v>
      </c>
      <c r="L68" s="1">
        <v>0</v>
      </c>
      <c r="N68">
        <f t="shared" si="48"/>
        <v>100.02800000000002</v>
      </c>
      <c r="P68" s="1">
        <v>21.033999999999999</v>
      </c>
      <c r="Q68" s="1">
        <v>83.840999999999994</v>
      </c>
      <c r="R68" s="1">
        <v>11.106</v>
      </c>
      <c r="S68" s="19">
        <f t="shared" si="46"/>
        <v>2.2360679775088776</v>
      </c>
      <c r="T68" s="19">
        <f>SUM(S$4:S68)</f>
        <v>132.76850641427686</v>
      </c>
      <c r="W68" s="4">
        <v>8</v>
      </c>
      <c r="X68" s="4">
        <v>3</v>
      </c>
      <c r="Y68" s="12">
        <v>0</v>
      </c>
      <c r="AA68" s="11">
        <f t="shared" si="49"/>
        <v>0.9992724443061326</v>
      </c>
      <c r="AB68" s="11">
        <f t="shared" si="50"/>
        <v>0</v>
      </c>
      <c r="AC68" s="11">
        <f t="shared" si="51"/>
        <v>3.4676532702964638E-4</v>
      </c>
      <c r="AD68" s="11">
        <f t="shared" si="52"/>
        <v>1.1631091763913001E-4</v>
      </c>
      <c r="AE68" s="11">
        <f t="shared" si="53"/>
        <v>0</v>
      </c>
      <c r="AF68" s="11">
        <f t="shared" si="54"/>
        <v>0.19828516405564273</v>
      </c>
      <c r="AG68" s="11">
        <f t="shared" si="55"/>
        <v>1.7890722086564632</v>
      </c>
      <c r="AH68" s="11">
        <f t="shared" si="56"/>
        <v>2.364334344848108E-3</v>
      </c>
      <c r="AI68" s="11">
        <f t="shared" si="57"/>
        <v>3.8004066919927063E-3</v>
      </c>
      <c r="AJ68" s="11">
        <f t="shared" si="58"/>
        <v>7.2383832717851137E-3</v>
      </c>
      <c r="AK68" s="11">
        <f t="shared" si="59"/>
        <v>0</v>
      </c>
      <c r="AL68" s="11">
        <f t="shared" si="60"/>
        <v>0</v>
      </c>
      <c r="AM68" s="11">
        <f t="shared" si="61"/>
        <v>3.0004960175715332</v>
      </c>
      <c r="AN68" s="11">
        <f t="shared" si="62"/>
        <v>0.90022671977458846</v>
      </c>
      <c r="AO68" s="8">
        <f t="shared" si="63"/>
        <v>0</v>
      </c>
      <c r="AQ68">
        <f t="shared" si="64"/>
        <v>40.753</v>
      </c>
      <c r="AR68">
        <f t="shared" si="65"/>
        <v>0</v>
      </c>
      <c r="AS68">
        <f t="shared" si="66"/>
        <v>1.2E-2</v>
      </c>
      <c r="AT68">
        <f t="shared" si="67"/>
        <v>6.0000000000000001E-3</v>
      </c>
      <c r="AU68">
        <f t="shared" si="68"/>
        <v>0</v>
      </c>
      <c r="AV68">
        <f t="shared" si="69"/>
        <v>9.67</v>
      </c>
      <c r="AW68">
        <f t="shared" si="70"/>
        <v>48.947000000000003</v>
      </c>
      <c r="AX68">
        <f t="shared" si="71"/>
        <v>0.09</v>
      </c>
      <c r="AY68">
        <f t="shared" si="72"/>
        <v>0.183</v>
      </c>
      <c r="AZ68">
        <f t="shared" si="73"/>
        <v>0.36699999999999999</v>
      </c>
      <c r="BA68">
        <f t="shared" si="74"/>
        <v>0</v>
      </c>
      <c r="BB68">
        <f t="shared" si="75"/>
        <v>0</v>
      </c>
      <c r="BC68">
        <f t="shared" si="76"/>
        <v>100.02800000000002</v>
      </c>
      <c r="BE68">
        <f t="shared" si="77"/>
        <v>0.67831225033288955</v>
      </c>
      <c r="BF68">
        <f t="shared" si="78"/>
        <v>0</v>
      </c>
      <c r="BG68">
        <f t="shared" si="79"/>
        <v>2.3538642604943117E-4</v>
      </c>
      <c r="BH68">
        <f t="shared" si="80"/>
        <v>7.895256266859661E-5</v>
      </c>
      <c r="BI68">
        <f t="shared" si="81"/>
        <v>0.13459718278492289</v>
      </c>
      <c r="BJ68">
        <f t="shared" si="82"/>
        <v>0</v>
      </c>
      <c r="BK68">
        <f t="shared" si="83"/>
        <v>1.2144331636248151</v>
      </c>
      <c r="BL68">
        <f t="shared" si="84"/>
        <v>1.6049246220402515E-3</v>
      </c>
      <c r="BM68">
        <f t="shared" si="85"/>
        <v>2.5797393194563092E-3</v>
      </c>
      <c r="BN68">
        <f t="shared" si="86"/>
        <v>4.9134588608272817E-3</v>
      </c>
      <c r="BO68">
        <f t="shared" si="87"/>
        <v>0</v>
      </c>
      <c r="BP68">
        <f t="shared" si="88"/>
        <v>0</v>
      </c>
      <c r="BQ68">
        <f t="shared" si="89"/>
        <v>2.0367550585336693</v>
      </c>
      <c r="BR68">
        <f t="shared" si="90"/>
        <v>1.473174697664281</v>
      </c>
    </row>
    <row r="69" spans="1:70">
      <c r="A69" t="s">
        <v>151</v>
      </c>
      <c r="B69">
        <v>69</v>
      </c>
      <c r="C69" s="1">
        <v>40.701999999999998</v>
      </c>
      <c r="D69" s="1">
        <v>4.0000000000000001E-3</v>
      </c>
      <c r="E69" s="1">
        <v>1.4E-2</v>
      </c>
      <c r="F69" s="1">
        <v>8.9999999999999993E-3</v>
      </c>
      <c r="G69" s="1">
        <v>9.6259999999999994</v>
      </c>
      <c r="H69" s="1">
        <v>48.965000000000003</v>
      </c>
      <c r="I69" s="1">
        <v>9.0999999999999998E-2</v>
      </c>
      <c r="J69" s="1">
        <v>0.183</v>
      </c>
      <c r="K69" s="1">
        <v>0.373</v>
      </c>
      <c r="L69" s="1">
        <v>2E-3</v>
      </c>
      <c r="N69">
        <f t="shared" si="48"/>
        <v>99.968999999999994</v>
      </c>
      <c r="P69" s="1">
        <v>21.033000000000001</v>
      </c>
      <c r="Q69" s="1">
        <v>83.84</v>
      </c>
      <c r="R69" s="1">
        <v>11.106</v>
      </c>
      <c r="S69" s="19">
        <f t="shared" si="46"/>
        <v>1.4142135623647749</v>
      </c>
      <c r="T69" s="19">
        <f>SUM(S$4:S69)</f>
        <v>134.18271997664164</v>
      </c>
      <c r="W69" s="4">
        <v>8</v>
      </c>
      <c r="X69" s="4">
        <v>3</v>
      </c>
      <c r="Y69" s="12">
        <v>0</v>
      </c>
      <c r="AA69" s="11">
        <f t="shared" si="49"/>
        <v>0.99857905351630494</v>
      </c>
      <c r="AB69" s="11">
        <f t="shared" si="50"/>
        <v>7.3823508850396499E-5</v>
      </c>
      <c r="AC69" s="11">
        <f t="shared" si="51"/>
        <v>4.0478539137819115E-4</v>
      </c>
      <c r="AD69" s="11">
        <f t="shared" si="52"/>
        <v>1.745637713685502E-4</v>
      </c>
      <c r="AE69" s="11">
        <f t="shared" si="53"/>
        <v>0</v>
      </c>
      <c r="AF69" s="11">
        <f t="shared" si="54"/>
        <v>0.1974931237564144</v>
      </c>
      <c r="AG69" s="11">
        <f t="shared" si="55"/>
        <v>1.7907292376385577</v>
      </c>
      <c r="AH69" s="11">
        <f t="shared" si="56"/>
        <v>2.3919392686000277E-3</v>
      </c>
      <c r="AI69" s="11">
        <f t="shared" si="57"/>
        <v>3.8025282484478399E-3</v>
      </c>
      <c r="AJ69" s="11">
        <f t="shared" si="58"/>
        <v>7.36082881307325E-3</v>
      </c>
      <c r="AK69" s="11">
        <f t="shared" si="59"/>
        <v>9.5128960950351913E-5</v>
      </c>
      <c r="AL69" s="11">
        <f t="shared" si="60"/>
        <v>0</v>
      </c>
      <c r="AM69" s="11">
        <f t="shared" si="61"/>
        <v>3.0011050128739458</v>
      </c>
      <c r="AN69" s="11">
        <f t="shared" si="62"/>
        <v>0.90066849282499284</v>
      </c>
      <c r="AO69" s="8">
        <f t="shared" si="63"/>
        <v>0</v>
      </c>
      <c r="AQ69">
        <f t="shared" si="64"/>
        <v>40.701999999999998</v>
      </c>
      <c r="AR69">
        <f t="shared" si="65"/>
        <v>4.0000000000000001E-3</v>
      </c>
      <c r="AS69">
        <f t="shared" si="66"/>
        <v>1.4E-2</v>
      </c>
      <c r="AT69">
        <f t="shared" si="67"/>
        <v>8.9999999999999993E-3</v>
      </c>
      <c r="AU69">
        <f t="shared" si="68"/>
        <v>0</v>
      </c>
      <c r="AV69">
        <f t="shared" si="69"/>
        <v>9.6259999999999994</v>
      </c>
      <c r="AW69">
        <f t="shared" si="70"/>
        <v>48.965000000000003</v>
      </c>
      <c r="AX69">
        <f t="shared" si="71"/>
        <v>9.0999999999999998E-2</v>
      </c>
      <c r="AY69">
        <f t="shared" si="72"/>
        <v>0.183</v>
      </c>
      <c r="AZ69">
        <f t="shared" si="73"/>
        <v>0.373</v>
      </c>
      <c r="BA69">
        <f t="shared" si="74"/>
        <v>2E-3</v>
      </c>
      <c r="BB69">
        <f t="shared" si="75"/>
        <v>0</v>
      </c>
      <c r="BC69">
        <f t="shared" si="76"/>
        <v>99.968999999999994</v>
      </c>
      <c r="BE69">
        <f t="shared" si="77"/>
        <v>0.67746338215712387</v>
      </c>
      <c r="BF69">
        <f t="shared" si="78"/>
        <v>5.0083890516615331E-5</v>
      </c>
      <c r="BG69">
        <f t="shared" si="79"/>
        <v>2.7461749705766971E-4</v>
      </c>
      <c r="BH69">
        <f t="shared" si="80"/>
        <v>1.1842884400289492E-4</v>
      </c>
      <c r="BI69">
        <f t="shared" si="81"/>
        <v>0.13398474472468125</v>
      </c>
      <c r="BJ69">
        <f t="shared" si="82"/>
        <v>0</v>
      </c>
      <c r="BK69">
        <f t="shared" si="83"/>
        <v>1.214879764988438</v>
      </c>
      <c r="BL69">
        <f t="shared" si="84"/>
        <v>1.6227571178406988E-3</v>
      </c>
      <c r="BM69">
        <f t="shared" si="85"/>
        <v>2.5797393194563092E-3</v>
      </c>
      <c r="BN69">
        <f t="shared" si="86"/>
        <v>4.9937878885247299E-3</v>
      </c>
      <c r="BO69">
        <f t="shared" si="87"/>
        <v>6.453809280255054E-5</v>
      </c>
      <c r="BP69">
        <f t="shared" si="88"/>
        <v>0</v>
      </c>
      <c r="BQ69">
        <f t="shared" si="89"/>
        <v>2.0360318445204446</v>
      </c>
      <c r="BR69">
        <f t="shared" si="90"/>
        <v>1.4739970894614416</v>
      </c>
    </row>
    <row r="70" spans="1:70">
      <c r="A70" t="s">
        <v>152</v>
      </c>
      <c r="B70">
        <v>70</v>
      </c>
      <c r="C70" s="1">
        <v>40.713000000000001</v>
      </c>
      <c r="D70" s="1">
        <v>0</v>
      </c>
      <c r="E70" s="1">
        <v>1.4E-2</v>
      </c>
      <c r="F70" s="1">
        <v>0.01</v>
      </c>
      <c r="G70" s="1">
        <v>9.7070000000000007</v>
      </c>
      <c r="H70" s="1">
        <v>49.070999999999998</v>
      </c>
      <c r="I70" s="1">
        <v>8.6999999999999994E-2</v>
      </c>
      <c r="J70" s="1">
        <v>0.185</v>
      </c>
      <c r="K70" s="1">
        <v>0.35599999999999998</v>
      </c>
      <c r="L70" s="1">
        <v>6.0000000000000001E-3</v>
      </c>
      <c r="N70">
        <f t="shared" si="48"/>
        <v>100.149</v>
      </c>
      <c r="P70" s="1">
        <v>21.032</v>
      </c>
      <c r="Q70" s="1">
        <v>83.837999999999994</v>
      </c>
      <c r="R70" s="1">
        <v>11.106</v>
      </c>
      <c r="S70" s="19">
        <f t="shared" ref="S70:S129" si="91">SQRT((P69-P70)^2+(Q69-Q70)^2)*1000</f>
        <v>2.2360679775088776</v>
      </c>
      <c r="T70" s="19">
        <f>SUM(S$4:S70)</f>
        <v>136.4187879541505</v>
      </c>
      <c r="W70" s="4">
        <v>8</v>
      </c>
      <c r="X70" s="4">
        <v>3</v>
      </c>
      <c r="Y70" s="12">
        <v>0</v>
      </c>
      <c r="AA70" s="11">
        <f t="shared" si="49"/>
        <v>0.9974386235710061</v>
      </c>
      <c r="AB70" s="11">
        <f t="shared" si="50"/>
        <v>0</v>
      </c>
      <c r="AC70" s="11">
        <f t="shared" si="51"/>
        <v>4.0421386349040629E-4</v>
      </c>
      <c r="AD70" s="11">
        <f t="shared" si="52"/>
        <v>1.9368588874024519E-4</v>
      </c>
      <c r="AE70" s="11">
        <f t="shared" si="53"/>
        <v>0</v>
      </c>
      <c r="AF70" s="11">
        <f t="shared" si="54"/>
        <v>0.19887377864193059</v>
      </c>
      <c r="AG70" s="11">
        <f t="shared" si="55"/>
        <v>1.7920719745811464</v>
      </c>
      <c r="AH70" s="11">
        <f t="shared" si="56"/>
        <v>2.2835702849791526E-3</v>
      </c>
      <c r="AI70" s="11">
        <f t="shared" si="57"/>
        <v>3.8386583610912762E-3</v>
      </c>
      <c r="AJ70" s="11">
        <f t="shared" si="58"/>
        <v>7.0154293919549356E-3</v>
      </c>
      <c r="AK70" s="11">
        <f t="shared" si="59"/>
        <v>2.8498393707823022E-4</v>
      </c>
      <c r="AL70" s="11">
        <f t="shared" si="60"/>
        <v>0</v>
      </c>
      <c r="AM70" s="11">
        <f t="shared" si="61"/>
        <v>3.0024049185214174</v>
      </c>
      <c r="AN70" s="11">
        <f t="shared" si="62"/>
        <v>0.90011090039998309</v>
      </c>
      <c r="AO70" s="8">
        <f t="shared" si="63"/>
        <v>0</v>
      </c>
      <c r="AQ70">
        <f t="shared" si="64"/>
        <v>40.713000000000001</v>
      </c>
      <c r="AR70">
        <f t="shared" si="65"/>
        <v>0</v>
      </c>
      <c r="AS70">
        <f t="shared" si="66"/>
        <v>1.4E-2</v>
      </c>
      <c r="AT70">
        <f t="shared" si="67"/>
        <v>0.01</v>
      </c>
      <c r="AU70">
        <f t="shared" si="68"/>
        <v>0</v>
      </c>
      <c r="AV70">
        <f t="shared" si="69"/>
        <v>9.7070000000000007</v>
      </c>
      <c r="AW70">
        <f t="shared" si="70"/>
        <v>49.070999999999998</v>
      </c>
      <c r="AX70">
        <f t="shared" si="71"/>
        <v>8.6999999999999994E-2</v>
      </c>
      <c r="AY70">
        <f t="shared" si="72"/>
        <v>0.185</v>
      </c>
      <c r="AZ70">
        <f t="shared" si="73"/>
        <v>0.35599999999999998</v>
      </c>
      <c r="BA70">
        <f t="shared" si="74"/>
        <v>6.0000000000000001E-3</v>
      </c>
      <c r="BB70">
        <f t="shared" si="75"/>
        <v>0</v>
      </c>
      <c r="BC70">
        <f t="shared" si="76"/>
        <v>100.149</v>
      </c>
      <c r="BE70">
        <f t="shared" si="77"/>
        <v>0.67764647137150469</v>
      </c>
      <c r="BF70">
        <f t="shared" si="78"/>
        <v>0</v>
      </c>
      <c r="BG70">
        <f t="shared" si="79"/>
        <v>2.7461749705766971E-4</v>
      </c>
      <c r="BH70">
        <f t="shared" si="80"/>
        <v>1.3158760444766102E-4</v>
      </c>
      <c r="BI70">
        <f t="shared" si="81"/>
        <v>0.13511218751739884</v>
      </c>
      <c r="BJ70">
        <f t="shared" si="82"/>
        <v>0</v>
      </c>
      <c r="BK70">
        <f t="shared" si="83"/>
        <v>1.217509750796439</v>
      </c>
      <c r="BL70">
        <f t="shared" si="84"/>
        <v>1.5514271346389098E-3</v>
      </c>
      <c r="BM70">
        <f t="shared" si="85"/>
        <v>2.6079331918000942E-3</v>
      </c>
      <c r="BN70">
        <f t="shared" si="86"/>
        <v>4.7661889767152922E-3</v>
      </c>
      <c r="BO70">
        <f t="shared" si="87"/>
        <v>1.9361427840765164E-4</v>
      </c>
      <c r="BP70">
        <f t="shared" si="88"/>
        <v>0</v>
      </c>
      <c r="BQ70">
        <f t="shared" si="89"/>
        <v>2.0397937783684097</v>
      </c>
      <c r="BR70">
        <f t="shared" si="90"/>
        <v>1.4719159114814935</v>
      </c>
    </row>
    <row r="71" spans="1:70">
      <c r="A71" t="s">
        <v>153</v>
      </c>
      <c r="B71">
        <v>71</v>
      </c>
      <c r="C71" s="1">
        <v>40.704999999999998</v>
      </c>
      <c r="D71" s="1">
        <v>2E-3</v>
      </c>
      <c r="E71" s="1">
        <v>1.4999999999999999E-2</v>
      </c>
      <c r="F71" s="1">
        <v>1.0999999999999999E-2</v>
      </c>
      <c r="G71" s="1">
        <v>9.6329999999999991</v>
      </c>
      <c r="H71" s="1">
        <v>49.003999999999998</v>
      </c>
      <c r="I71" s="1">
        <v>9.1999999999999998E-2</v>
      </c>
      <c r="J71" s="1">
        <v>0.186</v>
      </c>
      <c r="K71" s="1">
        <v>0.378</v>
      </c>
      <c r="L71" s="1">
        <v>0</v>
      </c>
      <c r="N71">
        <f t="shared" si="48"/>
        <v>100.02600000000001</v>
      </c>
      <c r="P71" s="1">
        <v>21.030999999999999</v>
      </c>
      <c r="Q71" s="1">
        <v>83.835999999999999</v>
      </c>
      <c r="R71" s="1">
        <v>11.106</v>
      </c>
      <c r="S71" s="19">
        <f t="shared" si="91"/>
        <v>2.2360679774961674</v>
      </c>
      <c r="T71" s="19">
        <f>SUM(S$4:S71)</f>
        <v>138.65485593164667</v>
      </c>
      <c r="W71" s="4">
        <v>8</v>
      </c>
      <c r="X71" s="4">
        <v>3</v>
      </c>
      <c r="Y71" s="12">
        <v>0</v>
      </c>
      <c r="AA71" s="11">
        <f t="shared" si="49"/>
        <v>0.9981823678631262</v>
      </c>
      <c r="AB71" s="11">
        <f t="shared" si="50"/>
        <v>3.6894371872921924E-5</v>
      </c>
      <c r="AC71" s="11">
        <f t="shared" si="51"/>
        <v>4.3349439544960512E-4</v>
      </c>
      <c r="AD71" s="11">
        <f t="shared" si="52"/>
        <v>2.1325524668748338E-4</v>
      </c>
      <c r="AE71" s="11">
        <f t="shared" si="53"/>
        <v>0</v>
      </c>
      <c r="AF71" s="11">
        <f t="shared" si="54"/>
        <v>0.19754366873544624</v>
      </c>
      <c r="AG71" s="11">
        <f t="shared" si="55"/>
        <v>1.7913115654835743</v>
      </c>
      <c r="AH71" s="11">
        <f t="shared" si="56"/>
        <v>2.4170855208003219E-3</v>
      </c>
      <c r="AI71" s="11">
        <f t="shared" si="57"/>
        <v>3.8630447277777135E-3</v>
      </c>
      <c r="AJ71" s="11">
        <f t="shared" si="58"/>
        <v>7.4559865991973241E-3</v>
      </c>
      <c r="AK71" s="11">
        <f t="shared" si="59"/>
        <v>0</v>
      </c>
      <c r="AL71" s="11">
        <f t="shared" si="60"/>
        <v>0</v>
      </c>
      <c r="AM71" s="11">
        <f t="shared" si="61"/>
        <v>3.0014573629439316</v>
      </c>
      <c r="AN71" s="11">
        <f t="shared" si="62"/>
        <v>0.90067468695728514</v>
      </c>
      <c r="AO71" s="8">
        <f t="shared" si="63"/>
        <v>0</v>
      </c>
      <c r="AQ71">
        <f t="shared" si="64"/>
        <v>40.704999999999998</v>
      </c>
      <c r="AR71">
        <f t="shared" si="65"/>
        <v>2E-3</v>
      </c>
      <c r="AS71">
        <f t="shared" si="66"/>
        <v>1.4999999999999999E-2</v>
      </c>
      <c r="AT71">
        <f t="shared" si="67"/>
        <v>1.0999999999999999E-2</v>
      </c>
      <c r="AU71">
        <f t="shared" si="68"/>
        <v>0</v>
      </c>
      <c r="AV71">
        <f t="shared" si="69"/>
        <v>9.6329999999999991</v>
      </c>
      <c r="AW71">
        <f t="shared" si="70"/>
        <v>49.003999999999998</v>
      </c>
      <c r="AX71">
        <f t="shared" si="71"/>
        <v>9.1999999999999998E-2</v>
      </c>
      <c r="AY71">
        <f t="shared" si="72"/>
        <v>0.186</v>
      </c>
      <c r="AZ71">
        <f t="shared" si="73"/>
        <v>0.378</v>
      </c>
      <c r="BA71">
        <f t="shared" si="74"/>
        <v>0</v>
      </c>
      <c r="BB71">
        <f t="shared" si="75"/>
        <v>0</v>
      </c>
      <c r="BC71">
        <f t="shared" si="76"/>
        <v>100.02600000000001</v>
      </c>
      <c r="BE71">
        <f t="shared" si="77"/>
        <v>0.67751331557922767</v>
      </c>
      <c r="BF71">
        <f t="shared" si="78"/>
        <v>2.5041945258307666E-5</v>
      </c>
      <c r="BG71">
        <f t="shared" si="79"/>
        <v>2.9423303256178896E-4</v>
      </c>
      <c r="BH71">
        <f t="shared" si="80"/>
        <v>1.4474636489242711E-4</v>
      </c>
      <c r="BI71">
        <f t="shared" si="81"/>
        <v>0.13408217805244696</v>
      </c>
      <c r="BJ71">
        <f t="shared" si="82"/>
        <v>0</v>
      </c>
      <c r="BK71">
        <f t="shared" si="83"/>
        <v>1.2158474012762874</v>
      </c>
      <c r="BL71">
        <f t="shared" si="84"/>
        <v>1.6405896136411459E-3</v>
      </c>
      <c r="BM71">
        <f t="shared" si="85"/>
        <v>2.6220301279719868E-3</v>
      </c>
      <c r="BN71">
        <f t="shared" si="86"/>
        <v>5.0607287449392713E-3</v>
      </c>
      <c r="BO71">
        <f t="shared" si="87"/>
        <v>0</v>
      </c>
      <c r="BP71">
        <f t="shared" si="88"/>
        <v>0</v>
      </c>
      <c r="BQ71">
        <f t="shared" si="89"/>
        <v>2.0372302647372269</v>
      </c>
      <c r="BR71">
        <f t="shared" si="90"/>
        <v>1.4733029520013912</v>
      </c>
    </row>
    <row r="72" spans="1:70">
      <c r="A72" t="s">
        <v>154</v>
      </c>
      <c r="B72">
        <v>72</v>
      </c>
      <c r="C72" s="1">
        <v>40.728999999999999</v>
      </c>
      <c r="D72" s="1">
        <v>7.0000000000000001E-3</v>
      </c>
      <c r="E72" s="1">
        <v>1.4E-2</v>
      </c>
      <c r="F72" s="1">
        <v>8.9999999999999993E-3</v>
      </c>
      <c r="G72" s="1">
        <v>9.6850000000000005</v>
      </c>
      <c r="H72" s="1">
        <v>48.963999999999999</v>
      </c>
      <c r="I72" s="1">
        <v>8.8999999999999996E-2</v>
      </c>
      <c r="J72" s="1">
        <v>0.185</v>
      </c>
      <c r="K72" s="1">
        <v>0.374</v>
      </c>
      <c r="L72" s="1">
        <v>0</v>
      </c>
      <c r="N72">
        <f t="shared" si="48"/>
        <v>100.056</v>
      </c>
      <c r="P72" s="1">
        <v>21.030999999999999</v>
      </c>
      <c r="Q72" s="1">
        <v>83.834999999999994</v>
      </c>
      <c r="R72" s="1">
        <v>11.106</v>
      </c>
      <c r="S72" s="19">
        <f t="shared" si="91"/>
        <v>1.0000000000047748</v>
      </c>
      <c r="T72" s="19">
        <f>SUM(S$4:S72)</f>
        <v>139.65485593165144</v>
      </c>
      <c r="W72" s="4">
        <v>8</v>
      </c>
      <c r="X72" s="4">
        <v>3</v>
      </c>
      <c r="Y72" s="12">
        <v>0</v>
      </c>
      <c r="AA72" s="11">
        <f t="shared" si="49"/>
        <v>0.99859971057903507</v>
      </c>
      <c r="AB72" s="11">
        <f t="shared" si="50"/>
        <v>1.291081680505211E-4</v>
      </c>
      <c r="AC72" s="11">
        <f t="shared" si="51"/>
        <v>4.0452541975374346E-4</v>
      </c>
      <c r="AD72" s="11">
        <f t="shared" si="52"/>
        <v>1.7445165855969145E-4</v>
      </c>
      <c r="AE72" s="11">
        <f t="shared" si="53"/>
        <v>0</v>
      </c>
      <c r="AF72" s="11">
        <f t="shared" si="54"/>
        <v>0.19857598868208398</v>
      </c>
      <c r="AG72" s="11">
        <f t="shared" si="55"/>
        <v>1.7895426015891926</v>
      </c>
      <c r="AH72" s="11">
        <f t="shared" si="56"/>
        <v>2.3378667252953438E-3</v>
      </c>
      <c r="AI72" s="11">
        <f t="shared" si="57"/>
        <v>3.841617087060946E-3</v>
      </c>
      <c r="AJ72" s="11">
        <f t="shared" si="58"/>
        <v>7.3758228047254345E-3</v>
      </c>
      <c r="AK72" s="11">
        <f t="shared" si="59"/>
        <v>0</v>
      </c>
      <c r="AL72" s="11">
        <f t="shared" si="60"/>
        <v>0</v>
      </c>
      <c r="AM72" s="11">
        <f t="shared" si="61"/>
        <v>3.0009816927137574</v>
      </c>
      <c r="AN72" s="11">
        <f t="shared" si="62"/>
        <v>0.90011863997761399</v>
      </c>
      <c r="AO72" s="8">
        <f t="shared" si="63"/>
        <v>0</v>
      </c>
      <c r="AQ72">
        <f t="shared" si="64"/>
        <v>40.728999999999999</v>
      </c>
      <c r="AR72">
        <f t="shared" si="65"/>
        <v>7.0000000000000001E-3</v>
      </c>
      <c r="AS72">
        <f t="shared" si="66"/>
        <v>1.4E-2</v>
      </c>
      <c r="AT72">
        <f t="shared" si="67"/>
        <v>8.9999999999999993E-3</v>
      </c>
      <c r="AU72">
        <f t="shared" si="68"/>
        <v>0</v>
      </c>
      <c r="AV72">
        <f t="shared" si="69"/>
        <v>9.6850000000000023</v>
      </c>
      <c r="AW72">
        <f t="shared" si="70"/>
        <v>48.963999999999999</v>
      </c>
      <c r="AX72">
        <f t="shared" si="71"/>
        <v>8.8999999999999996E-2</v>
      </c>
      <c r="AY72">
        <f t="shared" si="72"/>
        <v>0.185</v>
      </c>
      <c r="AZ72">
        <f t="shared" si="73"/>
        <v>0.374</v>
      </c>
      <c r="BA72">
        <f t="shared" si="74"/>
        <v>0</v>
      </c>
      <c r="BB72">
        <f t="shared" si="75"/>
        <v>0</v>
      </c>
      <c r="BC72">
        <f t="shared" si="76"/>
        <v>100.056</v>
      </c>
      <c r="BE72">
        <f t="shared" si="77"/>
        <v>0.67791278295605861</v>
      </c>
      <c r="BF72">
        <f t="shared" si="78"/>
        <v>8.7646808404076828E-5</v>
      </c>
      <c r="BG72">
        <f t="shared" si="79"/>
        <v>2.7461749705766971E-4</v>
      </c>
      <c r="BH72">
        <f t="shared" si="80"/>
        <v>1.1842884400289492E-4</v>
      </c>
      <c r="BI72">
        <f t="shared" si="81"/>
        <v>0.13480596848727802</v>
      </c>
      <c r="BJ72">
        <f t="shared" si="82"/>
        <v>0</v>
      </c>
      <c r="BK72">
        <f t="shared" si="83"/>
        <v>1.21485495380157</v>
      </c>
      <c r="BL72">
        <f t="shared" si="84"/>
        <v>1.5870921262398042E-3</v>
      </c>
      <c r="BM72">
        <f t="shared" si="85"/>
        <v>2.6079331918000942E-3</v>
      </c>
      <c r="BN72">
        <f t="shared" si="86"/>
        <v>5.0071760598076383E-3</v>
      </c>
      <c r="BO72">
        <f t="shared" si="87"/>
        <v>0</v>
      </c>
      <c r="BP72">
        <f t="shared" si="88"/>
        <v>0</v>
      </c>
      <c r="BQ72">
        <f t="shared" si="89"/>
        <v>2.0372565997722187</v>
      </c>
      <c r="BR72">
        <f t="shared" si="90"/>
        <v>1.473050421360417</v>
      </c>
    </row>
    <row r="73" spans="1:70">
      <c r="A73" t="s">
        <v>155</v>
      </c>
      <c r="B73">
        <v>73</v>
      </c>
      <c r="C73" s="1">
        <v>40.71</v>
      </c>
      <c r="D73" s="1">
        <v>4.0000000000000001E-3</v>
      </c>
      <c r="E73" s="1">
        <v>1.2999999999999999E-2</v>
      </c>
      <c r="F73" s="1">
        <v>7.0000000000000001E-3</v>
      </c>
      <c r="G73" s="1">
        <v>9.6690000000000005</v>
      </c>
      <c r="H73" s="1">
        <v>48.856000000000002</v>
      </c>
      <c r="I73" s="1">
        <v>8.8999999999999996E-2</v>
      </c>
      <c r="J73" s="1">
        <v>0.18</v>
      </c>
      <c r="K73" s="1">
        <v>0.36899999999999999</v>
      </c>
      <c r="L73" s="1">
        <v>0</v>
      </c>
      <c r="N73">
        <f t="shared" si="48"/>
        <v>99.896999999999991</v>
      </c>
      <c r="P73" s="1">
        <v>21.029</v>
      </c>
      <c r="Q73" s="1">
        <v>83.831999999999994</v>
      </c>
      <c r="R73" s="1">
        <v>11.106</v>
      </c>
      <c r="S73" s="19">
        <f t="shared" si="91"/>
        <v>3.6055512754634691</v>
      </c>
      <c r="T73" s="19">
        <f>SUM(S$4:S73)</f>
        <v>143.26040720711489</v>
      </c>
      <c r="W73" s="4">
        <v>8</v>
      </c>
      <c r="X73" s="4">
        <v>3</v>
      </c>
      <c r="Y73" s="12">
        <v>0</v>
      </c>
      <c r="AA73" s="11">
        <f t="shared" si="49"/>
        <v>0.99953860090053748</v>
      </c>
      <c r="AB73" s="11">
        <f t="shared" si="50"/>
        <v>7.3879925665103747E-5</v>
      </c>
      <c r="AC73" s="11">
        <f t="shared" si="51"/>
        <v>3.7615939516084392E-4</v>
      </c>
      <c r="AD73" s="11">
        <f t="shared" si="52"/>
        <v>1.3587558063749006E-4</v>
      </c>
      <c r="AE73" s="11">
        <f t="shared" si="53"/>
        <v>0</v>
      </c>
      <c r="AF73" s="11">
        <f t="shared" si="54"/>
        <v>0.19852693986381176</v>
      </c>
      <c r="AG73" s="11">
        <f t="shared" si="55"/>
        <v>1.7881083818309742</v>
      </c>
      <c r="AH73" s="11">
        <f t="shared" si="56"/>
        <v>2.3411569488869699E-3</v>
      </c>
      <c r="AI73" s="11">
        <f t="shared" si="57"/>
        <v>3.7430500193496368E-3</v>
      </c>
      <c r="AJ73" s="11">
        <f t="shared" si="58"/>
        <v>7.2874572208747896E-3</v>
      </c>
      <c r="AK73" s="11">
        <f t="shared" si="59"/>
        <v>0</v>
      </c>
      <c r="AL73" s="11">
        <f t="shared" si="60"/>
        <v>0</v>
      </c>
      <c r="AM73" s="11">
        <f t="shared" si="61"/>
        <v>3.0001315016858983</v>
      </c>
      <c r="AN73" s="11">
        <f t="shared" si="62"/>
        <v>0.90006875560107846</v>
      </c>
      <c r="AO73" s="8">
        <f t="shared" si="63"/>
        <v>0</v>
      </c>
      <c r="AQ73">
        <f t="shared" si="64"/>
        <v>40.71</v>
      </c>
      <c r="AR73">
        <f t="shared" si="65"/>
        <v>4.0000000000000001E-3</v>
      </c>
      <c r="AS73">
        <f t="shared" si="66"/>
        <v>1.2999999999999999E-2</v>
      </c>
      <c r="AT73">
        <f t="shared" si="67"/>
        <v>7.0000000000000001E-3</v>
      </c>
      <c r="AU73">
        <f t="shared" si="68"/>
        <v>0</v>
      </c>
      <c r="AV73">
        <f t="shared" si="69"/>
        <v>9.6690000000000005</v>
      </c>
      <c r="AW73">
        <f t="shared" si="70"/>
        <v>48.856000000000002</v>
      </c>
      <c r="AX73">
        <f t="shared" si="71"/>
        <v>8.8999999999999996E-2</v>
      </c>
      <c r="AY73">
        <f t="shared" si="72"/>
        <v>0.18</v>
      </c>
      <c r="AZ73">
        <f t="shared" si="73"/>
        <v>0.36899999999999999</v>
      </c>
      <c r="BA73">
        <f t="shared" si="74"/>
        <v>0</v>
      </c>
      <c r="BB73">
        <f t="shared" si="75"/>
        <v>0</v>
      </c>
      <c r="BC73">
        <f t="shared" si="76"/>
        <v>99.896999999999991</v>
      </c>
      <c r="BE73">
        <f t="shared" si="77"/>
        <v>0.67759653794940078</v>
      </c>
      <c r="BF73">
        <f t="shared" si="78"/>
        <v>5.0083890516615331E-5</v>
      </c>
      <c r="BG73">
        <f t="shared" si="79"/>
        <v>2.5500196155355041E-4</v>
      </c>
      <c r="BH73">
        <f t="shared" si="80"/>
        <v>9.2111323113362712E-5</v>
      </c>
      <c r="BI73">
        <f t="shared" si="81"/>
        <v>0.13458326373809923</v>
      </c>
      <c r="BJ73">
        <f t="shared" si="82"/>
        <v>0</v>
      </c>
      <c r="BK73">
        <f t="shared" si="83"/>
        <v>1.212175345619833</v>
      </c>
      <c r="BL73">
        <f t="shared" si="84"/>
        <v>1.5870921262398042E-3</v>
      </c>
      <c r="BM73">
        <f t="shared" si="85"/>
        <v>2.5374485109406321E-3</v>
      </c>
      <c r="BN73">
        <f t="shared" si="86"/>
        <v>4.9402352033930978E-3</v>
      </c>
      <c r="BO73">
        <f t="shared" si="87"/>
        <v>0</v>
      </c>
      <c r="BP73">
        <f t="shared" si="88"/>
        <v>0</v>
      </c>
      <c r="BQ73">
        <f t="shared" si="89"/>
        <v>2.0338171203230901</v>
      </c>
      <c r="BR73">
        <f t="shared" si="90"/>
        <v>1.475123535792294</v>
      </c>
    </row>
    <row r="74" spans="1:70">
      <c r="A74" t="s">
        <v>156</v>
      </c>
      <c r="B74">
        <v>74</v>
      </c>
      <c r="C74" s="1">
        <v>40.753999999999998</v>
      </c>
      <c r="D74" s="1">
        <v>2E-3</v>
      </c>
      <c r="E74" s="1">
        <v>1.7000000000000001E-2</v>
      </c>
      <c r="F74" s="1">
        <v>5.0000000000000001E-3</v>
      </c>
      <c r="G74" s="1">
        <v>9.6969999999999992</v>
      </c>
      <c r="H74" s="1">
        <v>48.948999999999998</v>
      </c>
      <c r="I74" s="1">
        <v>8.8999999999999996E-2</v>
      </c>
      <c r="J74" s="1">
        <v>0.18</v>
      </c>
      <c r="K74" s="1">
        <v>0.37</v>
      </c>
      <c r="L74" s="1">
        <v>0</v>
      </c>
      <c r="N74">
        <f t="shared" si="48"/>
        <v>100.06300000000002</v>
      </c>
      <c r="P74" s="1">
        <v>21.027999999999999</v>
      </c>
      <c r="Q74" s="1">
        <v>83.831000000000003</v>
      </c>
      <c r="R74" s="1">
        <v>11.106</v>
      </c>
      <c r="S74" s="19">
        <f t="shared" si="91"/>
        <v>1.4142135623672869</v>
      </c>
      <c r="T74" s="19">
        <f>SUM(S$4:S74)</f>
        <v>144.67462076948217</v>
      </c>
      <c r="W74" s="4">
        <v>8</v>
      </c>
      <c r="X74" s="4">
        <v>3</v>
      </c>
      <c r="Y74" s="12">
        <v>0</v>
      </c>
      <c r="AA74" s="11">
        <f t="shared" si="49"/>
        <v>0.99907022227480913</v>
      </c>
      <c r="AB74" s="11">
        <f t="shared" si="50"/>
        <v>3.6882789465325995E-5</v>
      </c>
      <c r="AC74" s="11">
        <f t="shared" si="51"/>
        <v>4.9113941426482289E-4</v>
      </c>
      <c r="AD74" s="11">
        <f t="shared" si="52"/>
        <v>9.6903772071771997E-5</v>
      </c>
      <c r="AE74" s="11">
        <f t="shared" si="53"/>
        <v>0</v>
      </c>
      <c r="AF74" s="11">
        <f t="shared" si="54"/>
        <v>0.19879368724427668</v>
      </c>
      <c r="AG74" s="11">
        <f t="shared" si="55"/>
        <v>1.7887393508452332</v>
      </c>
      <c r="AH74" s="11">
        <f t="shared" si="56"/>
        <v>2.337533452388641E-3</v>
      </c>
      <c r="AI74" s="11">
        <f t="shared" si="57"/>
        <v>3.737256760318186E-3</v>
      </c>
      <c r="AJ74" s="11">
        <f t="shared" si="58"/>
        <v>7.2958967897304595E-3</v>
      </c>
      <c r="AK74" s="11">
        <f t="shared" si="59"/>
        <v>0</v>
      </c>
      <c r="AL74" s="11">
        <f t="shared" si="60"/>
        <v>0</v>
      </c>
      <c r="AM74" s="11">
        <f t="shared" si="61"/>
        <v>3.0005988733425584</v>
      </c>
      <c r="AN74" s="11">
        <f t="shared" si="62"/>
        <v>0.89997968162815323</v>
      </c>
      <c r="AO74" s="8">
        <f t="shared" si="63"/>
        <v>0</v>
      </c>
      <c r="AQ74">
        <f t="shared" si="64"/>
        <v>40.753999999999998</v>
      </c>
      <c r="AR74">
        <f t="shared" si="65"/>
        <v>2E-3</v>
      </c>
      <c r="AS74">
        <f t="shared" si="66"/>
        <v>1.7000000000000001E-2</v>
      </c>
      <c r="AT74">
        <f t="shared" si="67"/>
        <v>5.0000000000000001E-3</v>
      </c>
      <c r="AU74">
        <f t="shared" si="68"/>
        <v>0</v>
      </c>
      <c r="AV74">
        <f t="shared" si="69"/>
        <v>9.6969999999999992</v>
      </c>
      <c r="AW74">
        <f t="shared" si="70"/>
        <v>48.948999999999998</v>
      </c>
      <c r="AX74">
        <f t="shared" si="71"/>
        <v>8.8999999999999996E-2</v>
      </c>
      <c r="AY74">
        <f t="shared" si="72"/>
        <v>0.18</v>
      </c>
      <c r="AZ74">
        <f t="shared" si="73"/>
        <v>0.37</v>
      </c>
      <c r="BA74">
        <f t="shared" si="74"/>
        <v>0</v>
      </c>
      <c r="BB74">
        <f t="shared" si="75"/>
        <v>0</v>
      </c>
      <c r="BC74">
        <f t="shared" si="76"/>
        <v>100.06300000000002</v>
      </c>
      <c r="BE74">
        <f t="shared" si="77"/>
        <v>0.67832889480692404</v>
      </c>
      <c r="BF74">
        <f t="shared" si="78"/>
        <v>2.5041945258307666E-5</v>
      </c>
      <c r="BG74">
        <f t="shared" si="79"/>
        <v>3.334641035700275E-4</v>
      </c>
      <c r="BH74">
        <f t="shared" si="80"/>
        <v>6.5793802223830508E-5</v>
      </c>
      <c r="BI74">
        <f t="shared" si="81"/>
        <v>0.13497299704916207</v>
      </c>
      <c r="BJ74">
        <f t="shared" si="82"/>
        <v>0</v>
      </c>
      <c r="BK74">
        <f t="shared" si="83"/>
        <v>1.214482785998551</v>
      </c>
      <c r="BL74">
        <f t="shared" si="84"/>
        <v>1.5870921262398042E-3</v>
      </c>
      <c r="BM74">
        <f t="shared" si="85"/>
        <v>2.5374485109406321E-3</v>
      </c>
      <c r="BN74">
        <f t="shared" si="86"/>
        <v>4.9536233746760062E-3</v>
      </c>
      <c r="BO74">
        <f t="shared" si="87"/>
        <v>0</v>
      </c>
      <c r="BP74">
        <f t="shared" si="88"/>
        <v>0</v>
      </c>
      <c r="BQ74">
        <f t="shared" si="89"/>
        <v>2.0372871417175453</v>
      </c>
      <c r="BR74">
        <f t="shared" si="90"/>
        <v>1.4728404317188628</v>
      </c>
    </row>
    <row r="75" spans="1:70">
      <c r="A75" t="s">
        <v>157</v>
      </c>
      <c r="B75">
        <v>75</v>
      </c>
      <c r="C75" s="1">
        <v>40.706000000000003</v>
      </c>
      <c r="D75" s="1">
        <v>4.0000000000000001E-3</v>
      </c>
      <c r="E75" s="1">
        <v>1.0999999999999999E-2</v>
      </c>
      <c r="F75" s="1">
        <v>7.0000000000000001E-3</v>
      </c>
      <c r="G75" s="1">
        <v>9.6470000000000002</v>
      </c>
      <c r="H75" s="1">
        <v>48.892000000000003</v>
      </c>
      <c r="I75" s="1">
        <v>8.7999999999999995E-2</v>
      </c>
      <c r="J75" s="1">
        <v>0.18099999999999999</v>
      </c>
      <c r="K75" s="1">
        <v>0.376</v>
      </c>
      <c r="L75" s="1">
        <v>2E-3</v>
      </c>
      <c r="N75">
        <f t="shared" si="48"/>
        <v>99.913999999999987</v>
      </c>
      <c r="P75" s="1">
        <v>21.027999999999999</v>
      </c>
      <c r="Q75" s="1">
        <v>83.828999999999994</v>
      </c>
      <c r="R75" s="1">
        <v>11.106</v>
      </c>
      <c r="S75" s="19">
        <f t="shared" si="91"/>
        <v>2.0000000000095497</v>
      </c>
      <c r="T75" s="19">
        <f>SUM(S$4:S75)</f>
        <v>146.67462076949172</v>
      </c>
      <c r="W75" s="4">
        <v>8</v>
      </c>
      <c r="X75" s="4">
        <v>3</v>
      </c>
      <c r="Y75" s="12">
        <v>0</v>
      </c>
      <c r="AA75" s="11">
        <f t="shared" si="49"/>
        <v>0.99924978811004994</v>
      </c>
      <c r="AB75" s="11">
        <f t="shared" si="50"/>
        <v>7.3865836106377545E-5</v>
      </c>
      <c r="AC75" s="11">
        <f t="shared" si="51"/>
        <v>3.1822801849348489E-4</v>
      </c>
      <c r="AD75" s="11">
        <f t="shared" si="52"/>
        <v>1.3584966795612751E-4</v>
      </c>
      <c r="AE75" s="11">
        <f t="shared" si="53"/>
        <v>0</v>
      </c>
      <c r="AF75" s="11">
        <f t="shared" si="54"/>
        <v>0.19803745425802746</v>
      </c>
      <c r="AG75" s="11">
        <f t="shared" si="55"/>
        <v>1.7890847067537696</v>
      </c>
      <c r="AH75" s="11">
        <f t="shared" si="56"/>
        <v>2.3144103518063053E-3</v>
      </c>
      <c r="AI75" s="11">
        <f t="shared" si="57"/>
        <v>3.7631269430209694E-3</v>
      </c>
      <c r="AJ75" s="11">
        <f t="shared" si="58"/>
        <v>7.4242855194659079E-3</v>
      </c>
      <c r="AK75" s="11">
        <f t="shared" si="59"/>
        <v>9.5183503845211009E-5</v>
      </c>
      <c r="AL75" s="11">
        <f t="shared" si="60"/>
        <v>0</v>
      </c>
      <c r="AM75" s="11">
        <f t="shared" si="61"/>
        <v>3.0004968989625418</v>
      </c>
      <c r="AN75" s="11">
        <f t="shared" si="62"/>
        <v>0.90033956736852494</v>
      </c>
      <c r="AO75" s="8">
        <f t="shared" si="63"/>
        <v>0</v>
      </c>
      <c r="AQ75">
        <f t="shared" si="64"/>
        <v>40.706000000000003</v>
      </c>
      <c r="AR75">
        <f t="shared" si="65"/>
        <v>4.0000000000000001E-3</v>
      </c>
      <c r="AS75">
        <f t="shared" si="66"/>
        <v>1.0999999999999999E-2</v>
      </c>
      <c r="AT75">
        <f t="shared" si="67"/>
        <v>7.0000000000000001E-3</v>
      </c>
      <c r="AU75">
        <f t="shared" si="68"/>
        <v>0</v>
      </c>
      <c r="AV75">
        <f t="shared" si="69"/>
        <v>9.6470000000000002</v>
      </c>
      <c r="AW75">
        <f t="shared" si="70"/>
        <v>48.892000000000003</v>
      </c>
      <c r="AX75">
        <f t="shared" si="71"/>
        <v>8.7999999999999995E-2</v>
      </c>
      <c r="AY75">
        <f t="shared" si="72"/>
        <v>0.18099999999999999</v>
      </c>
      <c r="AZ75">
        <f t="shared" si="73"/>
        <v>0.376</v>
      </c>
      <c r="BA75">
        <f t="shared" si="74"/>
        <v>2E-3</v>
      </c>
      <c r="BB75">
        <f t="shared" si="75"/>
        <v>0</v>
      </c>
      <c r="BC75">
        <f t="shared" si="76"/>
        <v>99.913999999999987</v>
      </c>
      <c r="BE75">
        <f t="shared" si="77"/>
        <v>0.67752996005326238</v>
      </c>
      <c r="BF75">
        <f t="shared" si="78"/>
        <v>5.0083890516615331E-5</v>
      </c>
      <c r="BG75">
        <f t="shared" si="79"/>
        <v>2.1577089054531189E-4</v>
      </c>
      <c r="BH75">
        <f t="shared" si="80"/>
        <v>9.2111323113362712E-5</v>
      </c>
      <c r="BI75">
        <f t="shared" si="81"/>
        <v>0.13427704470797841</v>
      </c>
      <c r="BJ75">
        <f t="shared" si="82"/>
        <v>0</v>
      </c>
      <c r="BK75">
        <f t="shared" si="83"/>
        <v>1.2130685483470787</v>
      </c>
      <c r="BL75">
        <f t="shared" si="84"/>
        <v>1.5692596304393571E-3</v>
      </c>
      <c r="BM75">
        <f t="shared" si="85"/>
        <v>2.5515454471125246E-3</v>
      </c>
      <c r="BN75">
        <f t="shared" si="86"/>
        <v>5.0339524023734544E-3</v>
      </c>
      <c r="BO75">
        <f t="shared" si="87"/>
        <v>6.453809280255054E-5</v>
      </c>
      <c r="BP75">
        <f t="shared" si="88"/>
        <v>0</v>
      </c>
      <c r="BQ75">
        <f t="shared" si="89"/>
        <v>2.0344528147852223</v>
      </c>
      <c r="BR75">
        <f t="shared" si="90"/>
        <v>1.4748422166179873</v>
      </c>
    </row>
    <row r="76" spans="1:70">
      <c r="A76" t="s">
        <v>158</v>
      </c>
      <c r="B76">
        <v>76</v>
      </c>
      <c r="C76" s="1">
        <v>40.642000000000003</v>
      </c>
      <c r="D76" s="1">
        <v>2E-3</v>
      </c>
      <c r="E76" s="1">
        <v>1.4999999999999999E-2</v>
      </c>
      <c r="F76" s="1">
        <v>7.0000000000000001E-3</v>
      </c>
      <c r="G76" s="1">
        <v>9.6669999999999998</v>
      </c>
      <c r="H76" s="1">
        <v>48.883000000000003</v>
      </c>
      <c r="I76" s="1">
        <v>8.6999999999999994E-2</v>
      </c>
      <c r="J76" s="1">
        <v>0.182</v>
      </c>
      <c r="K76" s="1">
        <v>0.36299999999999999</v>
      </c>
      <c r="L76" s="1">
        <v>3.0000000000000001E-3</v>
      </c>
      <c r="N76">
        <f t="shared" si="48"/>
        <v>99.851000000000013</v>
      </c>
      <c r="P76" s="1">
        <v>21.027000000000001</v>
      </c>
      <c r="Q76" s="1">
        <v>83.826999999999998</v>
      </c>
      <c r="R76" s="1">
        <v>11.106</v>
      </c>
      <c r="S76" s="19">
        <f t="shared" si="91"/>
        <v>2.2360679774945784</v>
      </c>
      <c r="T76" s="19">
        <f>SUM(S$4:S76)</f>
        <v>148.9106887469863</v>
      </c>
      <c r="W76" s="4">
        <v>8</v>
      </c>
      <c r="X76" s="4">
        <v>3</v>
      </c>
      <c r="Y76" s="12">
        <v>0</v>
      </c>
      <c r="AA76" s="11">
        <f t="shared" si="49"/>
        <v>0.99847739915740596</v>
      </c>
      <c r="AB76" s="11">
        <f t="shared" si="50"/>
        <v>3.6962484316498665E-5</v>
      </c>
      <c r="AC76" s="11">
        <f t="shared" si="51"/>
        <v>4.3429468994039073E-4</v>
      </c>
      <c r="AD76" s="11">
        <f t="shared" si="52"/>
        <v>1.3595842099447579E-4</v>
      </c>
      <c r="AE76" s="11">
        <f t="shared" si="53"/>
        <v>0</v>
      </c>
      <c r="AF76" s="11">
        <f t="shared" si="54"/>
        <v>0.19860688771503865</v>
      </c>
      <c r="AG76" s="11">
        <f t="shared" si="55"/>
        <v>1.7901873429858692</v>
      </c>
      <c r="AH76" s="11">
        <f t="shared" si="56"/>
        <v>2.2899419570153838E-3</v>
      </c>
      <c r="AI76" s="11">
        <f t="shared" si="57"/>
        <v>3.78694687556007E-3</v>
      </c>
      <c r="AJ76" s="11">
        <f t="shared" si="58"/>
        <v>7.173332740163697E-3</v>
      </c>
      <c r="AK76" s="11">
        <f t="shared" si="59"/>
        <v>1.4288955301343598E-4</v>
      </c>
      <c r="AL76" s="11">
        <f t="shared" si="60"/>
        <v>0</v>
      </c>
      <c r="AM76" s="11">
        <f t="shared" si="61"/>
        <v>3.0012719565793176</v>
      </c>
      <c r="AN76" s="11">
        <f t="shared" si="62"/>
        <v>0.90013703547146562</v>
      </c>
      <c r="AO76" s="8">
        <f t="shared" si="63"/>
        <v>0</v>
      </c>
      <c r="AQ76">
        <f t="shared" si="64"/>
        <v>40.642000000000003</v>
      </c>
      <c r="AR76">
        <f t="shared" si="65"/>
        <v>2E-3</v>
      </c>
      <c r="AS76">
        <f t="shared" si="66"/>
        <v>1.4999999999999999E-2</v>
      </c>
      <c r="AT76">
        <f t="shared" si="67"/>
        <v>7.0000000000000001E-3</v>
      </c>
      <c r="AU76">
        <f t="shared" si="68"/>
        <v>0</v>
      </c>
      <c r="AV76">
        <f t="shared" si="69"/>
        <v>9.6669999999999998</v>
      </c>
      <c r="AW76">
        <f t="shared" si="70"/>
        <v>48.883000000000003</v>
      </c>
      <c r="AX76">
        <f t="shared" si="71"/>
        <v>8.6999999999999994E-2</v>
      </c>
      <c r="AY76">
        <f t="shared" si="72"/>
        <v>0.182</v>
      </c>
      <c r="AZ76">
        <f t="shared" si="73"/>
        <v>0.36299999999999999</v>
      </c>
      <c r="BA76">
        <f t="shared" si="74"/>
        <v>3.0000000000000001E-3</v>
      </c>
      <c r="BB76">
        <f t="shared" si="75"/>
        <v>0</v>
      </c>
      <c r="BC76">
        <f t="shared" si="76"/>
        <v>99.851000000000013</v>
      </c>
      <c r="BE76">
        <f t="shared" si="77"/>
        <v>0.67646471371504668</v>
      </c>
      <c r="BF76">
        <f t="shared" si="78"/>
        <v>2.5041945258307666E-5</v>
      </c>
      <c r="BG76">
        <f t="shared" si="79"/>
        <v>2.9423303256178896E-4</v>
      </c>
      <c r="BH76">
        <f t="shared" si="80"/>
        <v>9.2111323113362712E-5</v>
      </c>
      <c r="BI76">
        <f t="shared" si="81"/>
        <v>0.13455542564445189</v>
      </c>
      <c r="BJ76">
        <f t="shared" si="82"/>
        <v>0</v>
      </c>
      <c r="BK76">
        <f t="shared" si="83"/>
        <v>1.2128452476652674</v>
      </c>
      <c r="BL76">
        <f t="shared" si="84"/>
        <v>1.5514271346389098E-3</v>
      </c>
      <c r="BM76">
        <f t="shared" si="85"/>
        <v>2.5656423832844171E-3</v>
      </c>
      <c r="BN76">
        <f t="shared" si="86"/>
        <v>4.8599061756956488E-3</v>
      </c>
      <c r="BO76">
        <f t="shared" si="87"/>
        <v>9.6807139203825818E-5</v>
      </c>
      <c r="BP76">
        <f t="shared" si="88"/>
        <v>0</v>
      </c>
      <c r="BQ76">
        <f t="shared" si="89"/>
        <v>2.0333505561585223</v>
      </c>
      <c r="BR76">
        <f t="shared" si="90"/>
        <v>1.4760228862107412</v>
      </c>
    </row>
    <row r="77" spans="1:70">
      <c r="A77" t="s">
        <v>159</v>
      </c>
      <c r="B77">
        <v>77</v>
      </c>
      <c r="C77" s="1">
        <v>40.414999999999999</v>
      </c>
      <c r="D77" s="1">
        <v>4.0000000000000001E-3</v>
      </c>
      <c r="E77" s="1">
        <v>1.4999999999999999E-2</v>
      </c>
      <c r="F77" s="1">
        <v>0.01</v>
      </c>
      <c r="G77" s="1">
        <v>9.625</v>
      </c>
      <c r="H77" s="1">
        <v>48.646000000000001</v>
      </c>
      <c r="I77" s="1">
        <v>8.7999999999999995E-2</v>
      </c>
      <c r="J77" s="1">
        <v>0.17799999999999999</v>
      </c>
      <c r="K77" s="1">
        <v>0.371</v>
      </c>
      <c r="L77" s="1">
        <v>0</v>
      </c>
      <c r="N77">
        <f t="shared" si="48"/>
        <v>99.35199999999999</v>
      </c>
      <c r="P77" s="1">
        <v>21.026</v>
      </c>
      <c r="Q77" s="1">
        <v>83.825999999999993</v>
      </c>
      <c r="R77" s="1">
        <v>11.106</v>
      </c>
      <c r="S77" s="19">
        <f t="shared" si="91"/>
        <v>1.4142135623773355</v>
      </c>
      <c r="T77" s="19">
        <f>SUM(S$4:S77)</f>
        <v>150.32490230936364</v>
      </c>
      <c r="W77" s="4">
        <v>8</v>
      </c>
      <c r="X77" s="4">
        <v>3</v>
      </c>
      <c r="Y77" s="12">
        <v>0</v>
      </c>
      <c r="AA77" s="11">
        <f t="shared" si="49"/>
        <v>0.99801660765251199</v>
      </c>
      <c r="AB77" s="11">
        <f t="shared" si="50"/>
        <v>7.4305877398165272E-5</v>
      </c>
      <c r="AC77" s="11">
        <f t="shared" si="51"/>
        <v>4.3653245421845831E-4</v>
      </c>
      <c r="AD77" s="11">
        <f t="shared" si="52"/>
        <v>1.9522709402861594E-4</v>
      </c>
      <c r="AE77" s="11">
        <f t="shared" si="53"/>
        <v>0</v>
      </c>
      <c r="AF77" s="11">
        <f t="shared" si="54"/>
        <v>0.19876290849344755</v>
      </c>
      <c r="AG77" s="11">
        <f t="shared" si="55"/>
        <v>1.7906874270271715</v>
      </c>
      <c r="AH77" s="11">
        <f t="shared" si="56"/>
        <v>2.3281979994472122E-3</v>
      </c>
      <c r="AI77" s="11">
        <f t="shared" si="57"/>
        <v>3.7228011964146293E-3</v>
      </c>
      <c r="AJ77" s="11">
        <f t="shared" si="58"/>
        <v>7.3691989013284168E-3</v>
      </c>
      <c r="AK77" s="11">
        <f t="shared" si="59"/>
        <v>0</v>
      </c>
      <c r="AL77" s="11">
        <f t="shared" si="60"/>
        <v>0</v>
      </c>
      <c r="AM77" s="11">
        <f t="shared" si="61"/>
        <v>3.0015932066959672</v>
      </c>
      <c r="AN77" s="11">
        <f t="shared" si="62"/>
        <v>0.90009154541601899</v>
      </c>
      <c r="AO77" s="8">
        <f t="shared" si="63"/>
        <v>0</v>
      </c>
      <c r="AQ77">
        <f t="shared" si="64"/>
        <v>40.414999999999999</v>
      </c>
      <c r="AR77">
        <f t="shared" si="65"/>
        <v>4.0000000000000001E-3</v>
      </c>
      <c r="AS77">
        <f t="shared" si="66"/>
        <v>1.4999999999999999E-2</v>
      </c>
      <c r="AT77">
        <f t="shared" si="67"/>
        <v>0.01</v>
      </c>
      <c r="AU77">
        <f t="shared" si="68"/>
        <v>0</v>
      </c>
      <c r="AV77">
        <f t="shared" si="69"/>
        <v>9.625</v>
      </c>
      <c r="AW77">
        <f t="shared" si="70"/>
        <v>48.646000000000001</v>
      </c>
      <c r="AX77">
        <f t="shared" si="71"/>
        <v>8.7999999999999995E-2</v>
      </c>
      <c r="AY77">
        <f t="shared" si="72"/>
        <v>0.17799999999999999</v>
      </c>
      <c r="AZ77">
        <f t="shared" si="73"/>
        <v>0.371</v>
      </c>
      <c r="BA77">
        <f t="shared" si="74"/>
        <v>0</v>
      </c>
      <c r="BB77">
        <f t="shared" si="75"/>
        <v>0</v>
      </c>
      <c r="BC77">
        <f t="shared" si="76"/>
        <v>99.35199999999999</v>
      </c>
      <c r="BE77">
        <f t="shared" si="77"/>
        <v>0.67268641810918772</v>
      </c>
      <c r="BF77">
        <f t="shared" si="78"/>
        <v>5.0083890516615331E-5</v>
      </c>
      <c r="BG77">
        <f t="shared" si="79"/>
        <v>2.9423303256178896E-4</v>
      </c>
      <c r="BH77">
        <f t="shared" si="80"/>
        <v>1.3158760444766102E-4</v>
      </c>
      <c r="BI77">
        <f t="shared" si="81"/>
        <v>0.13397082567785759</v>
      </c>
      <c r="BJ77">
        <f t="shared" si="82"/>
        <v>0</v>
      </c>
      <c r="BK77">
        <f t="shared" si="83"/>
        <v>1.2069649963775666</v>
      </c>
      <c r="BL77">
        <f t="shared" si="84"/>
        <v>1.5692596304393571E-3</v>
      </c>
      <c r="BM77">
        <f t="shared" si="85"/>
        <v>2.5092546385968475E-3</v>
      </c>
      <c r="BN77">
        <f t="shared" si="86"/>
        <v>4.9670115459589138E-3</v>
      </c>
      <c r="BO77">
        <f t="shared" si="87"/>
        <v>0</v>
      </c>
      <c r="BP77">
        <f t="shared" si="88"/>
        <v>0</v>
      </c>
      <c r="BQ77">
        <f t="shared" si="89"/>
        <v>2.0231436705071331</v>
      </c>
      <c r="BR77">
        <f t="shared" si="90"/>
        <v>1.4836283010704669</v>
      </c>
    </row>
    <row r="78" spans="1:70">
      <c r="A78" t="s">
        <v>160</v>
      </c>
      <c r="B78">
        <v>78</v>
      </c>
      <c r="C78" s="1">
        <v>39.828000000000003</v>
      </c>
      <c r="D78" s="1">
        <v>1E-3</v>
      </c>
      <c r="E78" s="1">
        <v>2.5000000000000001E-2</v>
      </c>
      <c r="F78" s="1">
        <v>0.01</v>
      </c>
      <c r="G78" s="1">
        <v>9.6419999999999995</v>
      </c>
      <c r="H78" s="1">
        <v>47.948999999999998</v>
      </c>
      <c r="I78" s="1">
        <v>8.8999999999999996E-2</v>
      </c>
      <c r="J78" s="1">
        <v>0.18</v>
      </c>
      <c r="K78" s="1">
        <v>0.37</v>
      </c>
      <c r="L78" s="1">
        <v>3.0000000000000001E-3</v>
      </c>
      <c r="N78">
        <f t="shared" si="48"/>
        <v>98.097000000000008</v>
      </c>
      <c r="P78" s="1">
        <v>21.024999999999999</v>
      </c>
      <c r="Q78" s="1">
        <v>83.823999999999998</v>
      </c>
      <c r="R78" s="1">
        <v>11.106</v>
      </c>
      <c r="S78" s="19">
        <f t="shared" si="91"/>
        <v>2.2360679774961674</v>
      </c>
      <c r="T78" s="19">
        <f>SUM(S$4:S78)</f>
        <v>152.5609702868598</v>
      </c>
      <c r="W78" s="4">
        <v>8</v>
      </c>
      <c r="X78" s="4">
        <v>3</v>
      </c>
      <c r="Y78" s="12">
        <v>0</v>
      </c>
      <c r="AA78" s="11">
        <f t="shared" si="49"/>
        <v>0.9969428486662566</v>
      </c>
      <c r="AB78" s="11">
        <f t="shared" si="50"/>
        <v>1.8829975464209335E-5</v>
      </c>
      <c r="AC78" s="11">
        <f t="shared" si="51"/>
        <v>7.37482748344715E-4</v>
      </c>
      <c r="AD78" s="11">
        <f t="shared" si="52"/>
        <v>1.9789128500882197E-4</v>
      </c>
      <c r="AE78" s="11">
        <f t="shared" si="53"/>
        <v>0</v>
      </c>
      <c r="AF78" s="11">
        <f t="shared" si="54"/>
        <v>0.20183120397713716</v>
      </c>
      <c r="AG78" s="11">
        <f t="shared" si="55"/>
        <v>1.7891171625067335</v>
      </c>
      <c r="AH78" s="11">
        <f t="shared" si="56"/>
        <v>2.3867878863460912E-3</v>
      </c>
      <c r="AI78" s="11">
        <f t="shared" si="57"/>
        <v>3.8160049237273663E-3</v>
      </c>
      <c r="AJ78" s="11">
        <f t="shared" si="58"/>
        <v>7.4496294630416963E-3</v>
      </c>
      <c r="AK78" s="11">
        <f t="shared" si="59"/>
        <v>1.4558581908596726E-4</v>
      </c>
      <c r="AL78" s="11">
        <f t="shared" si="60"/>
        <v>0</v>
      </c>
      <c r="AM78" s="11">
        <f t="shared" si="61"/>
        <v>3.0026434272511455</v>
      </c>
      <c r="AN78" s="11">
        <f t="shared" si="62"/>
        <v>0.89862559603512837</v>
      </c>
      <c r="AO78" s="8">
        <f t="shared" si="63"/>
        <v>0</v>
      </c>
      <c r="AQ78">
        <f t="shared" si="64"/>
        <v>39.828000000000003</v>
      </c>
      <c r="AR78">
        <f t="shared" si="65"/>
        <v>1E-3</v>
      </c>
      <c r="AS78">
        <f t="shared" si="66"/>
        <v>2.5000000000000001E-2</v>
      </c>
      <c r="AT78">
        <f t="shared" si="67"/>
        <v>0.01</v>
      </c>
      <c r="AU78">
        <f t="shared" si="68"/>
        <v>0</v>
      </c>
      <c r="AV78">
        <f t="shared" si="69"/>
        <v>9.6419999999999995</v>
      </c>
      <c r="AW78">
        <f t="shared" si="70"/>
        <v>47.948999999999998</v>
      </c>
      <c r="AX78">
        <f t="shared" si="71"/>
        <v>8.8999999999999996E-2</v>
      </c>
      <c r="AY78">
        <f t="shared" si="72"/>
        <v>0.18</v>
      </c>
      <c r="AZ78">
        <f t="shared" si="73"/>
        <v>0.37</v>
      </c>
      <c r="BA78">
        <f t="shared" si="74"/>
        <v>3.0000000000000001E-3</v>
      </c>
      <c r="BB78">
        <f t="shared" si="75"/>
        <v>0</v>
      </c>
      <c r="BC78">
        <f t="shared" si="76"/>
        <v>98.097000000000008</v>
      </c>
      <c r="BE78">
        <f t="shared" si="77"/>
        <v>0.66291611185086563</v>
      </c>
      <c r="BF78">
        <f t="shared" si="78"/>
        <v>1.2520972629153833E-5</v>
      </c>
      <c r="BG78">
        <f t="shared" si="79"/>
        <v>4.9038838760298163E-4</v>
      </c>
      <c r="BH78">
        <f t="shared" si="80"/>
        <v>1.3158760444766102E-4</v>
      </c>
      <c r="BI78">
        <f t="shared" si="81"/>
        <v>0.13420744947386004</v>
      </c>
      <c r="BJ78">
        <f t="shared" si="82"/>
        <v>0</v>
      </c>
      <c r="BK78">
        <f t="shared" si="83"/>
        <v>1.1896715991306159</v>
      </c>
      <c r="BL78">
        <f t="shared" si="84"/>
        <v>1.5870921262398042E-3</v>
      </c>
      <c r="BM78">
        <f t="shared" si="85"/>
        <v>2.5374485109406321E-3</v>
      </c>
      <c r="BN78">
        <f t="shared" si="86"/>
        <v>4.9536233746760062E-3</v>
      </c>
      <c r="BO78">
        <f t="shared" si="87"/>
        <v>9.6807139203825818E-5</v>
      </c>
      <c r="BP78">
        <f t="shared" si="88"/>
        <v>0</v>
      </c>
      <c r="BQ78">
        <f t="shared" si="89"/>
        <v>1.9966046285710817</v>
      </c>
      <c r="BR78">
        <f t="shared" si="90"/>
        <v>1.5038748204245427</v>
      </c>
    </row>
    <row r="79" spans="1:70">
      <c r="A79" t="s">
        <v>161</v>
      </c>
      <c r="B79">
        <v>79</v>
      </c>
      <c r="C79" s="1">
        <v>37.768000000000001</v>
      </c>
      <c r="D79" s="1">
        <v>2E-3</v>
      </c>
      <c r="E79" s="1">
        <v>0.10299999999999999</v>
      </c>
      <c r="F79" s="1">
        <v>0.01</v>
      </c>
      <c r="G79" s="1">
        <v>9.2759999999999998</v>
      </c>
      <c r="H79" s="1">
        <v>43.805999999999997</v>
      </c>
      <c r="I79" s="1">
        <v>0.10299999999999999</v>
      </c>
      <c r="J79" s="1">
        <v>0.17599999999999999</v>
      </c>
      <c r="K79" s="1">
        <v>0.36399999999999999</v>
      </c>
      <c r="L79" s="1">
        <v>5.8999999999999997E-2</v>
      </c>
      <c r="N79">
        <f t="shared" si="48"/>
        <v>91.667000000000002</v>
      </c>
      <c r="P79" s="1">
        <v>21.024000000000001</v>
      </c>
      <c r="Q79" s="1">
        <v>83.822000000000003</v>
      </c>
      <c r="R79" s="1">
        <v>11.106</v>
      </c>
      <c r="S79" s="19">
        <f t="shared" si="91"/>
        <v>2.2360679774945784</v>
      </c>
      <c r="T79" s="19">
        <f>SUM(S$4:S79)</f>
        <v>154.79703826435437</v>
      </c>
      <c r="W79" s="4">
        <v>8</v>
      </c>
      <c r="X79" s="4">
        <v>3</v>
      </c>
      <c r="Y79" s="12">
        <v>0</v>
      </c>
      <c r="AA79" s="11">
        <f t="shared" si="49"/>
        <v>1.0111972861448977</v>
      </c>
      <c r="AB79" s="11">
        <f t="shared" si="50"/>
        <v>4.0281895066357419E-5</v>
      </c>
      <c r="AC79" s="11">
        <f t="shared" si="51"/>
        <v>3.2499690528744536E-3</v>
      </c>
      <c r="AD79" s="11">
        <f t="shared" si="52"/>
        <v>2.1166878290477671E-4</v>
      </c>
      <c r="AE79" s="11">
        <f t="shared" si="53"/>
        <v>0</v>
      </c>
      <c r="AF79" s="11">
        <f t="shared" si="54"/>
        <v>0.20768831732493567</v>
      </c>
      <c r="AG79" s="11">
        <f t="shared" si="55"/>
        <v>1.7483282313715269</v>
      </c>
      <c r="AH79" s="11">
        <f t="shared" si="56"/>
        <v>2.954548932645587E-3</v>
      </c>
      <c r="AI79" s="11">
        <f t="shared" si="57"/>
        <v>3.9909770750060436E-3</v>
      </c>
      <c r="AJ79" s="11">
        <f t="shared" si="58"/>
        <v>7.8390687898871863E-3</v>
      </c>
      <c r="AK79" s="11">
        <f t="shared" si="59"/>
        <v>3.0625273448030279E-3</v>
      </c>
      <c r="AL79" s="11">
        <f t="shared" si="60"/>
        <v>0</v>
      </c>
      <c r="AM79" s="11">
        <f t="shared" si="61"/>
        <v>2.9885628767145476</v>
      </c>
      <c r="AN79" s="11">
        <f t="shared" si="62"/>
        <v>0.89382077699529472</v>
      </c>
      <c r="AO79" s="8">
        <f t="shared" si="63"/>
        <v>0</v>
      </c>
      <c r="AQ79">
        <f t="shared" si="64"/>
        <v>37.768000000000001</v>
      </c>
      <c r="AR79">
        <f t="shared" si="65"/>
        <v>2E-3</v>
      </c>
      <c r="AS79">
        <f t="shared" si="66"/>
        <v>0.10299999999999999</v>
      </c>
      <c r="AT79">
        <f t="shared" si="67"/>
        <v>0.01</v>
      </c>
      <c r="AU79">
        <f t="shared" si="68"/>
        <v>0</v>
      </c>
      <c r="AV79">
        <f t="shared" si="69"/>
        <v>9.2759999999999998</v>
      </c>
      <c r="AW79">
        <f t="shared" si="70"/>
        <v>43.805999999999997</v>
      </c>
      <c r="AX79">
        <f t="shared" si="71"/>
        <v>0.10299999999999999</v>
      </c>
      <c r="AY79">
        <f t="shared" si="72"/>
        <v>0.17599999999999999</v>
      </c>
      <c r="AZ79">
        <f t="shared" si="73"/>
        <v>0.36399999999999999</v>
      </c>
      <c r="BA79">
        <f t="shared" si="74"/>
        <v>5.8999999999999997E-2</v>
      </c>
      <c r="BB79">
        <f t="shared" si="75"/>
        <v>0</v>
      </c>
      <c r="BC79">
        <f t="shared" si="76"/>
        <v>91.667000000000002</v>
      </c>
      <c r="BE79">
        <f t="shared" si="77"/>
        <v>0.62862849533954734</v>
      </c>
      <c r="BF79">
        <f t="shared" si="78"/>
        <v>2.5041945258307666E-5</v>
      </c>
      <c r="BG79">
        <f t="shared" si="79"/>
        <v>2.0204001569242842E-3</v>
      </c>
      <c r="BH79">
        <f t="shared" si="80"/>
        <v>1.3158760444766102E-4</v>
      </c>
      <c r="BI79">
        <f t="shared" si="81"/>
        <v>0.12911307833639554</v>
      </c>
      <c r="BJ79">
        <f t="shared" si="82"/>
        <v>0</v>
      </c>
      <c r="BK79">
        <f t="shared" si="83"/>
        <v>1.0868788519367611</v>
      </c>
      <c r="BL79">
        <f t="shared" si="84"/>
        <v>1.8367470674460656E-3</v>
      </c>
      <c r="BM79">
        <f t="shared" si="85"/>
        <v>2.4810607662530625E-3</v>
      </c>
      <c r="BN79">
        <f t="shared" si="86"/>
        <v>4.8732943469785572E-3</v>
      </c>
      <c r="BO79">
        <f t="shared" si="87"/>
        <v>1.9038737376752409E-3</v>
      </c>
      <c r="BP79">
        <f t="shared" si="88"/>
        <v>0</v>
      </c>
      <c r="BQ79">
        <f t="shared" si="89"/>
        <v>1.8578924312376872</v>
      </c>
      <c r="BR79">
        <f t="shared" si="90"/>
        <v>1.6085769156848508</v>
      </c>
    </row>
    <row r="80" spans="1:70">
      <c r="A80" t="s">
        <v>162</v>
      </c>
      <c r="B80">
        <v>80</v>
      </c>
      <c r="C80" s="1">
        <v>41.774999999999999</v>
      </c>
      <c r="D80" s="1">
        <v>7.0000000000000001E-3</v>
      </c>
      <c r="E80" s="1">
        <v>1.6E-2</v>
      </c>
      <c r="F80" s="1">
        <v>6.0000000000000001E-3</v>
      </c>
      <c r="G80" s="1">
        <v>9.6649999999999991</v>
      </c>
      <c r="H80" s="1">
        <v>50.005000000000003</v>
      </c>
      <c r="I80" s="1">
        <v>9.4E-2</v>
      </c>
      <c r="J80" s="1">
        <v>0.17799999999999999</v>
      </c>
      <c r="K80" s="1">
        <v>0.375</v>
      </c>
      <c r="L80" s="1">
        <v>0</v>
      </c>
      <c r="N80">
        <f t="shared" si="48"/>
        <v>102.12099999999998</v>
      </c>
      <c r="P80" s="1">
        <v>21.023</v>
      </c>
      <c r="Q80" s="1">
        <v>83.82</v>
      </c>
      <c r="R80" s="1">
        <v>11.106</v>
      </c>
      <c r="S80" s="19">
        <f t="shared" si="91"/>
        <v>2.2360679775088776</v>
      </c>
      <c r="T80" s="19">
        <f>SUM(S$4:S80)</f>
        <v>157.03310624186324</v>
      </c>
      <c r="W80" s="4">
        <v>8</v>
      </c>
      <c r="X80" s="4">
        <v>3</v>
      </c>
      <c r="Y80" s="12">
        <v>0</v>
      </c>
      <c r="AA80" s="11">
        <f t="shared" si="49"/>
        <v>1.0019685121629192</v>
      </c>
      <c r="AB80" s="11">
        <f t="shared" si="50"/>
        <v>1.2630008570017177E-4</v>
      </c>
      <c r="AC80" s="11">
        <f t="shared" si="51"/>
        <v>4.5225949199259846E-4</v>
      </c>
      <c r="AD80" s="11">
        <f t="shared" si="52"/>
        <v>1.1377157494793737E-4</v>
      </c>
      <c r="AE80" s="11">
        <f t="shared" si="53"/>
        <v>0</v>
      </c>
      <c r="AF80" s="11">
        <f t="shared" si="54"/>
        <v>0.19385584194202846</v>
      </c>
      <c r="AG80" s="11">
        <f t="shared" si="55"/>
        <v>1.7878394263927175</v>
      </c>
      <c r="AH80" s="11">
        <f t="shared" si="56"/>
        <v>2.4155026766214767E-3</v>
      </c>
      <c r="AI80" s="11">
        <f t="shared" si="57"/>
        <v>3.6158655593852072E-3</v>
      </c>
      <c r="AJ80" s="11">
        <f t="shared" si="58"/>
        <v>7.2346923315973061E-3</v>
      </c>
      <c r="AK80" s="11">
        <f t="shared" si="59"/>
        <v>0</v>
      </c>
      <c r="AL80" s="11">
        <f t="shared" si="60"/>
        <v>0</v>
      </c>
      <c r="AM80" s="11">
        <f t="shared" si="61"/>
        <v>2.9976221722179099</v>
      </c>
      <c r="AN80" s="11">
        <f t="shared" si="62"/>
        <v>0.90217676499529165</v>
      </c>
      <c r="AO80" s="8">
        <f t="shared" si="63"/>
        <v>0</v>
      </c>
      <c r="AQ80">
        <f t="shared" si="64"/>
        <v>41.774999999999999</v>
      </c>
      <c r="AR80">
        <f t="shared" si="65"/>
        <v>7.0000000000000001E-3</v>
      </c>
      <c r="AS80">
        <f t="shared" si="66"/>
        <v>1.6E-2</v>
      </c>
      <c r="AT80">
        <f t="shared" si="67"/>
        <v>6.0000000000000001E-3</v>
      </c>
      <c r="AU80">
        <f t="shared" si="68"/>
        <v>0</v>
      </c>
      <c r="AV80">
        <f t="shared" si="69"/>
        <v>9.6649999999999991</v>
      </c>
      <c r="AW80">
        <f t="shared" si="70"/>
        <v>50.005000000000003</v>
      </c>
      <c r="AX80">
        <f t="shared" si="71"/>
        <v>9.4E-2</v>
      </c>
      <c r="AY80">
        <f t="shared" si="72"/>
        <v>0.17799999999999999</v>
      </c>
      <c r="AZ80">
        <f t="shared" si="73"/>
        <v>0.375</v>
      </c>
      <c r="BA80">
        <f t="shared" si="74"/>
        <v>0</v>
      </c>
      <c r="BB80">
        <f t="shared" si="75"/>
        <v>0</v>
      </c>
      <c r="BC80">
        <f t="shared" si="76"/>
        <v>102.12099999999998</v>
      </c>
      <c r="BE80">
        <f t="shared" si="77"/>
        <v>0.69532290279627162</v>
      </c>
      <c r="BF80">
        <f t="shared" si="78"/>
        <v>8.7646808404076828E-5</v>
      </c>
      <c r="BG80">
        <f t="shared" si="79"/>
        <v>3.138485680659082E-4</v>
      </c>
      <c r="BH80">
        <f t="shared" si="80"/>
        <v>7.895256266859661E-5</v>
      </c>
      <c r="BI80">
        <f t="shared" si="81"/>
        <v>0.13452758755080452</v>
      </c>
      <c r="BJ80">
        <f t="shared" si="82"/>
        <v>0</v>
      </c>
      <c r="BK80">
        <f t="shared" si="83"/>
        <v>1.2406833993310904</v>
      </c>
      <c r="BL80">
        <f t="shared" si="84"/>
        <v>1.6762546052420406E-3</v>
      </c>
      <c r="BM80">
        <f t="shared" si="85"/>
        <v>2.5092546385968475E-3</v>
      </c>
      <c r="BN80">
        <f t="shared" si="86"/>
        <v>5.0205642310905468E-3</v>
      </c>
      <c r="BO80">
        <f t="shared" si="87"/>
        <v>0</v>
      </c>
      <c r="BP80">
        <f t="shared" si="88"/>
        <v>0</v>
      </c>
      <c r="BQ80">
        <f t="shared" si="89"/>
        <v>2.0802204110922347</v>
      </c>
      <c r="BR80">
        <f t="shared" si="90"/>
        <v>1.4410118063614168</v>
      </c>
    </row>
    <row r="81" spans="1:70">
      <c r="A81" t="s">
        <v>163</v>
      </c>
      <c r="B81">
        <v>81</v>
      </c>
      <c r="C81" s="1">
        <v>40.564</v>
      </c>
      <c r="D81" s="1">
        <v>6.0000000000000001E-3</v>
      </c>
      <c r="E81" s="1">
        <v>0.04</v>
      </c>
      <c r="F81" s="1">
        <v>0.01</v>
      </c>
      <c r="G81" s="1">
        <v>9.6929999999999996</v>
      </c>
      <c r="H81" s="1">
        <v>48.527000000000001</v>
      </c>
      <c r="I81" s="1">
        <v>9.9000000000000005E-2</v>
      </c>
      <c r="J81" s="1">
        <v>0.186</v>
      </c>
      <c r="K81" s="1">
        <v>0.372</v>
      </c>
      <c r="L81" s="1">
        <v>8.0000000000000002E-3</v>
      </c>
      <c r="N81">
        <f t="shared" si="48"/>
        <v>99.50500000000001</v>
      </c>
      <c r="P81" s="1">
        <v>21.021999999999998</v>
      </c>
      <c r="Q81" s="1">
        <v>83.817999999999998</v>
      </c>
      <c r="R81" s="1">
        <v>11.106</v>
      </c>
      <c r="S81" s="19">
        <f t="shared" si="91"/>
        <v>2.2360679774961674</v>
      </c>
      <c r="T81" s="19">
        <f>SUM(S$4:S81)</f>
        <v>159.2691742193594</v>
      </c>
      <c r="W81" s="4">
        <v>8</v>
      </c>
      <c r="X81" s="4">
        <v>3</v>
      </c>
      <c r="Y81" s="12">
        <v>0</v>
      </c>
      <c r="AA81" s="11">
        <f t="shared" si="49"/>
        <v>1.0001413240725276</v>
      </c>
      <c r="AB81" s="11">
        <f t="shared" si="50"/>
        <v>1.112858221099577E-4</v>
      </c>
      <c r="AC81" s="11">
        <f t="shared" si="51"/>
        <v>1.1622797788196524E-3</v>
      </c>
      <c r="AD81" s="11">
        <f t="shared" si="52"/>
        <v>1.9492408422996864E-4</v>
      </c>
      <c r="AE81" s="11">
        <f t="shared" si="53"/>
        <v>0</v>
      </c>
      <c r="AF81" s="11">
        <f t="shared" si="54"/>
        <v>0.19985647832217077</v>
      </c>
      <c r="AG81" s="11">
        <f t="shared" si="55"/>
        <v>1.7835344609703339</v>
      </c>
      <c r="AH81" s="11">
        <f t="shared" si="56"/>
        <v>2.615157482915739E-3</v>
      </c>
      <c r="AI81" s="11">
        <f t="shared" si="57"/>
        <v>3.8840802951285265E-3</v>
      </c>
      <c r="AJ81" s="11">
        <f t="shared" si="58"/>
        <v>7.3775934903404427E-3</v>
      </c>
      <c r="AK81" s="11">
        <f t="shared" si="59"/>
        <v>3.824077105222963E-4</v>
      </c>
      <c r="AL81" s="11">
        <f t="shared" si="60"/>
        <v>0</v>
      </c>
      <c r="AM81" s="11">
        <f t="shared" si="61"/>
        <v>2.9992599920290988</v>
      </c>
      <c r="AN81" s="11">
        <f t="shared" si="62"/>
        <v>0.89923495445962787</v>
      </c>
      <c r="AO81" s="8">
        <f t="shared" si="63"/>
        <v>0</v>
      </c>
      <c r="AQ81">
        <f t="shared" si="64"/>
        <v>40.564</v>
      </c>
      <c r="AR81">
        <f t="shared" si="65"/>
        <v>6.0000000000000001E-3</v>
      </c>
      <c r="AS81">
        <f t="shared" si="66"/>
        <v>0.04</v>
      </c>
      <c r="AT81">
        <f t="shared" si="67"/>
        <v>0.01</v>
      </c>
      <c r="AU81">
        <f t="shared" si="68"/>
        <v>0</v>
      </c>
      <c r="AV81">
        <f t="shared" si="69"/>
        <v>9.6929999999999996</v>
      </c>
      <c r="AW81">
        <f t="shared" si="70"/>
        <v>48.527000000000001</v>
      </c>
      <c r="AX81">
        <f t="shared" si="71"/>
        <v>9.9000000000000005E-2</v>
      </c>
      <c r="AY81">
        <f t="shared" si="72"/>
        <v>0.186</v>
      </c>
      <c r="AZ81">
        <f t="shared" si="73"/>
        <v>0.372</v>
      </c>
      <c r="BA81">
        <f t="shared" si="74"/>
        <v>8.0000000000000002E-3</v>
      </c>
      <c r="BB81">
        <f t="shared" si="75"/>
        <v>0</v>
      </c>
      <c r="BC81">
        <f t="shared" si="76"/>
        <v>99.50500000000001</v>
      </c>
      <c r="BE81">
        <f t="shared" si="77"/>
        <v>0.67516644474034626</v>
      </c>
      <c r="BF81">
        <f t="shared" si="78"/>
        <v>7.5125835774922993E-5</v>
      </c>
      <c r="BG81">
        <f t="shared" si="79"/>
        <v>7.8462142016477059E-4</v>
      </c>
      <c r="BH81">
        <f t="shared" si="80"/>
        <v>1.3158760444766102E-4</v>
      </c>
      <c r="BI81">
        <f t="shared" si="81"/>
        <v>0.13491732086186739</v>
      </c>
      <c r="BJ81">
        <f t="shared" si="82"/>
        <v>0</v>
      </c>
      <c r="BK81">
        <f t="shared" si="83"/>
        <v>1.2040124651402824</v>
      </c>
      <c r="BL81">
        <f t="shared" si="84"/>
        <v>1.7654170842442767E-3</v>
      </c>
      <c r="BM81">
        <f t="shared" si="85"/>
        <v>2.6220301279719868E-3</v>
      </c>
      <c r="BN81">
        <f t="shared" si="86"/>
        <v>4.9803997172418223E-3</v>
      </c>
      <c r="BO81">
        <f t="shared" si="87"/>
        <v>2.5815237121020216E-4</v>
      </c>
      <c r="BP81">
        <f t="shared" si="88"/>
        <v>0</v>
      </c>
      <c r="BQ81">
        <f t="shared" si="89"/>
        <v>2.0247135649035517</v>
      </c>
      <c r="BR81">
        <f t="shared" si="90"/>
        <v>1.4813255781056469</v>
      </c>
    </row>
    <row r="82" spans="1:70">
      <c r="A82" t="s">
        <v>164</v>
      </c>
      <c r="B82">
        <v>82</v>
      </c>
      <c r="C82" s="1">
        <v>44.183999999999997</v>
      </c>
      <c r="D82" s="1">
        <v>4.0000000000000001E-3</v>
      </c>
      <c r="E82" s="1">
        <v>0.126</v>
      </c>
      <c r="F82" s="1">
        <v>1.0999999999999999E-2</v>
      </c>
      <c r="G82" s="1">
        <v>9.218</v>
      </c>
      <c r="H82" s="1">
        <v>50.841999999999999</v>
      </c>
      <c r="I82" s="1">
        <v>0.12</v>
      </c>
      <c r="J82" s="1">
        <v>0.16900000000000001</v>
      </c>
      <c r="K82" s="1">
        <v>0.34799999999999998</v>
      </c>
      <c r="L82" s="1">
        <v>7.0000000000000007E-2</v>
      </c>
      <c r="N82">
        <f t="shared" si="48"/>
        <v>105.09199999999998</v>
      </c>
      <c r="P82" s="1">
        <v>21.021000000000001</v>
      </c>
      <c r="Q82" s="1">
        <v>83.816000000000003</v>
      </c>
      <c r="R82" s="1">
        <v>11.106</v>
      </c>
      <c r="S82" s="19">
        <f t="shared" si="91"/>
        <v>2.2360679774945784</v>
      </c>
      <c r="T82" s="19">
        <f>SUM(S$4:S82)</f>
        <v>161.50524219685397</v>
      </c>
      <c r="W82" s="4">
        <v>8</v>
      </c>
      <c r="X82" s="4">
        <v>3</v>
      </c>
      <c r="Y82" s="12">
        <v>0</v>
      </c>
      <c r="AA82" s="11">
        <f t="shared" si="49"/>
        <v>1.0232170278317942</v>
      </c>
      <c r="AB82" s="11">
        <f t="shared" si="50"/>
        <v>6.9683621015923883E-5</v>
      </c>
      <c r="AC82" s="11">
        <f t="shared" si="51"/>
        <v>3.4387718790863078E-3</v>
      </c>
      <c r="AD82" s="11">
        <f t="shared" si="52"/>
        <v>2.0139112058897144E-4</v>
      </c>
      <c r="AE82" s="11">
        <f t="shared" si="53"/>
        <v>0</v>
      </c>
      <c r="AF82" s="11">
        <f t="shared" si="54"/>
        <v>0.17851670089743263</v>
      </c>
      <c r="AG82" s="11">
        <f t="shared" si="55"/>
        <v>1.7551038487791002</v>
      </c>
      <c r="AH82" s="11">
        <f t="shared" si="56"/>
        <v>2.9773235257293191E-3</v>
      </c>
      <c r="AI82" s="11">
        <f t="shared" si="57"/>
        <v>3.3146989488399788E-3</v>
      </c>
      <c r="AJ82" s="11">
        <f t="shared" si="58"/>
        <v>6.4823601554236361E-3</v>
      </c>
      <c r="AK82" s="11">
        <f t="shared" si="59"/>
        <v>3.1428005766804862E-3</v>
      </c>
      <c r="AL82" s="11">
        <f t="shared" si="60"/>
        <v>0</v>
      </c>
      <c r="AM82" s="11">
        <f t="shared" si="61"/>
        <v>2.976464607335692</v>
      </c>
      <c r="AN82" s="11">
        <f t="shared" si="62"/>
        <v>0.9076774908462284</v>
      </c>
      <c r="AO82" s="8">
        <f t="shared" si="63"/>
        <v>0</v>
      </c>
      <c r="AQ82">
        <f t="shared" si="64"/>
        <v>44.183999999999997</v>
      </c>
      <c r="AR82">
        <f t="shared" si="65"/>
        <v>4.0000000000000001E-3</v>
      </c>
      <c r="AS82">
        <f t="shared" si="66"/>
        <v>0.126</v>
      </c>
      <c r="AT82">
        <f t="shared" si="67"/>
        <v>1.0999999999999999E-2</v>
      </c>
      <c r="AU82">
        <f t="shared" si="68"/>
        <v>0</v>
      </c>
      <c r="AV82">
        <f t="shared" si="69"/>
        <v>9.218</v>
      </c>
      <c r="AW82">
        <f t="shared" si="70"/>
        <v>50.841999999999999</v>
      </c>
      <c r="AX82">
        <f t="shared" si="71"/>
        <v>0.12</v>
      </c>
      <c r="AY82">
        <f t="shared" si="72"/>
        <v>0.16900000000000001</v>
      </c>
      <c r="AZ82">
        <f t="shared" si="73"/>
        <v>0.34799999999999998</v>
      </c>
      <c r="BA82">
        <f t="shared" si="74"/>
        <v>7.0000000000000007E-2</v>
      </c>
      <c r="BB82">
        <f t="shared" si="75"/>
        <v>0</v>
      </c>
      <c r="BC82">
        <f t="shared" si="76"/>
        <v>105.09199999999998</v>
      </c>
      <c r="BE82">
        <f t="shared" si="77"/>
        <v>0.73541944074567245</v>
      </c>
      <c r="BF82">
        <f t="shared" si="78"/>
        <v>5.0083890516615331E-5</v>
      </c>
      <c r="BG82">
        <f t="shared" si="79"/>
        <v>2.471557473519027E-3</v>
      </c>
      <c r="BH82">
        <f t="shared" si="80"/>
        <v>1.4474636489242711E-4</v>
      </c>
      <c r="BI82">
        <f t="shared" si="81"/>
        <v>0.12830577362062248</v>
      </c>
      <c r="BJ82">
        <f t="shared" si="82"/>
        <v>0</v>
      </c>
      <c r="BK82">
        <f t="shared" si="83"/>
        <v>1.2614503627395519</v>
      </c>
      <c r="BL82">
        <f t="shared" si="84"/>
        <v>2.1398994960536689E-3</v>
      </c>
      <c r="BM82">
        <f t="shared" si="85"/>
        <v>2.3823822130498162E-3</v>
      </c>
      <c r="BN82">
        <f t="shared" si="86"/>
        <v>4.6590836064520271E-3</v>
      </c>
      <c r="BO82">
        <f t="shared" si="87"/>
        <v>2.2588332480892692E-3</v>
      </c>
      <c r="BP82">
        <f t="shared" si="88"/>
        <v>0</v>
      </c>
      <c r="BQ82">
        <f t="shared" si="89"/>
        <v>2.1392821633984198</v>
      </c>
      <c r="BR82">
        <f t="shared" si="90"/>
        <v>1.3913380190144442</v>
      </c>
    </row>
    <row r="83" spans="1:70">
      <c r="A83" t="s">
        <v>171</v>
      </c>
      <c r="B83">
        <v>83</v>
      </c>
      <c r="C83" s="1">
        <v>42.859000000000002</v>
      </c>
      <c r="D83" s="1">
        <v>7.0000000000000001E-3</v>
      </c>
      <c r="E83" s="1">
        <v>1.7000000000000001E-2</v>
      </c>
      <c r="F83" s="1">
        <v>8.0000000000000002E-3</v>
      </c>
      <c r="G83" s="1">
        <v>9.7100000000000009</v>
      </c>
      <c r="H83" s="1">
        <v>51.43</v>
      </c>
      <c r="I83" s="1">
        <v>9.1999999999999998E-2</v>
      </c>
      <c r="J83" s="1">
        <v>0.17799999999999999</v>
      </c>
      <c r="K83" s="1">
        <v>0.373</v>
      </c>
      <c r="L83" s="1">
        <v>6.0000000000000001E-3</v>
      </c>
      <c r="N83">
        <f t="shared" si="48"/>
        <v>104.68</v>
      </c>
      <c r="P83" s="1">
        <v>21.021000000000001</v>
      </c>
      <c r="Q83" s="1">
        <v>83.814999999999998</v>
      </c>
      <c r="R83" s="1">
        <v>11.106</v>
      </c>
      <c r="S83" s="19">
        <f t="shared" si="91"/>
        <v>1.0000000000047748</v>
      </c>
      <c r="T83" s="19">
        <f>SUM(S$4:S83)</f>
        <v>162.50524219685875</v>
      </c>
      <c r="W83" s="4">
        <v>8</v>
      </c>
      <c r="X83" s="4">
        <v>3</v>
      </c>
      <c r="Y83" s="12">
        <v>0</v>
      </c>
      <c r="AA83" s="11">
        <f t="shared" si="49"/>
        <v>1.0019185075160364</v>
      </c>
      <c r="AB83" s="11">
        <f t="shared" si="50"/>
        <v>1.230995301953517E-4</v>
      </c>
      <c r="AC83" s="11">
        <f t="shared" si="51"/>
        <v>4.6834876516251006E-4</v>
      </c>
      <c r="AD83" s="11">
        <f t="shared" si="52"/>
        <v>1.4785133726590222E-4</v>
      </c>
      <c r="AE83" s="11">
        <f t="shared" si="53"/>
        <v>0</v>
      </c>
      <c r="AF83" s="11">
        <f t="shared" si="54"/>
        <v>0.18982307963490508</v>
      </c>
      <c r="AG83" s="11">
        <f t="shared" si="55"/>
        <v>1.7921912526086134</v>
      </c>
      <c r="AH83" s="11">
        <f t="shared" si="56"/>
        <v>2.3042003965680607E-3</v>
      </c>
      <c r="AI83" s="11">
        <f t="shared" si="57"/>
        <v>3.5242363387348544E-3</v>
      </c>
      <c r="AJ83" s="11">
        <f t="shared" si="58"/>
        <v>7.0137516033503145E-3</v>
      </c>
      <c r="AK83" s="11">
        <f t="shared" si="59"/>
        <v>2.7193034344403274E-4</v>
      </c>
      <c r="AL83" s="11">
        <f t="shared" si="60"/>
        <v>0</v>
      </c>
      <c r="AM83" s="11">
        <f t="shared" si="61"/>
        <v>2.9977862580742758</v>
      </c>
      <c r="AN83" s="11">
        <f t="shared" si="62"/>
        <v>0.90422719122316486</v>
      </c>
      <c r="AO83" s="8">
        <f t="shared" si="63"/>
        <v>0</v>
      </c>
      <c r="AQ83">
        <f t="shared" si="64"/>
        <v>42.859000000000002</v>
      </c>
      <c r="AR83">
        <f t="shared" si="65"/>
        <v>7.0000000000000001E-3</v>
      </c>
      <c r="AS83">
        <f t="shared" si="66"/>
        <v>1.7000000000000001E-2</v>
      </c>
      <c r="AT83">
        <f t="shared" si="67"/>
        <v>8.0000000000000002E-3</v>
      </c>
      <c r="AU83">
        <f t="shared" si="68"/>
        <v>0</v>
      </c>
      <c r="AV83">
        <f t="shared" si="69"/>
        <v>9.7100000000000009</v>
      </c>
      <c r="AW83">
        <f t="shared" si="70"/>
        <v>51.43</v>
      </c>
      <c r="AX83">
        <f t="shared" si="71"/>
        <v>9.1999999999999998E-2</v>
      </c>
      <c r="AY83">
        <f t="shared" si="72"/>
        <v>0.17799999999999999</v>
      </c>
      <c r="AZ83">
        <f t="shared" si="73"/>
        <v>0.373</v>
      </c>
      <c r="BA83">
        <f t="shared" si="74"/>
        <v>6.0000000000000001E-3</v>
      </c>
      <c r="BB83">
        <f t="shared" si="75"/>
        <v>0</v>
      </c>
      <c r="BC83">
        <f t="shared" si="76"/>
        <v>104.68</v>
      </c>
      <c r="BE83">
        <f t="shared" si="77"/>
        <v>0.7133655126498003</v>
      </c>
      <c r="BF83">
        <f t="shared" si="78"/>
        <v>8.7646808404076828E-5</v>
      </c>
      <c r="BG83">
        <f t="shared" si="79"/>
        <v>3.334641035700275E-4</v>
      </c>
      <c r="BH83">
        <f t="shared" si="80"/>
        <v>1.0527008355812881E-4</v>
      </c>
      <c r="BI83">
        <f t="shared" si="81"/>
        <v>0.13515394465786984</v>
      </c>
      <c r="BJ83">
        <f t="shared" si="82"/>
        <v>0</v>
      </c>
      <c r="BK83">
        <f t="shared" si="83"/>
        <v>1.2760393406178978</v>
      </c>
      <c r="BL83">
        <f t="shared" si="84"/>
        <v>1.6405896136411459E-3</v>
      </c>
      <c r="BM83">
        <f t="shared" si="85"/>
        <v>2.5092546385968475E-3</v>
      </c>
      <c r="BN83">
        <f t="shared" si="86"/>
        <v>4.9937878885247299E-3</v>
      </c>
      <c r="BO83">
        <f t="shared" si="87"/>
        <v>1.9361427840765164E-4</v>
      </c>
      <c r="BP83">
        <f t="shared" si="88"/>
        <v>0</v>
      </c>
      <c r="BQ83">
        <f t="shared" si="89"/>
        <v>2.1344224253402708</v>
      </c>
      <c r="BR83">
        <f t="shared" si="90"/>
        <v>1.40449529694028</v>
      </c>
    </row>
    <row r="84" spans="1:70">
      <c r="A84" t="s">
        <v>172</v>
      </c>
      <c r="B84">
        <v>85</v>
      </c>
      <c r="C84" s="1">
        <v>41.121000000000002</v>
      </c>
      <c r="D84" s="1">
        <v>5.0000000000000001E-3</v>
      </c>
      <c r="E84" s="1">
        <v>1.4999999999999999E-2</v>
      </c>
      <c r="F84" s="1">
        <v>6.0000000000000001E-3</v>
      </c>
      <c r="G84" s="1">
        <v>9.7590000000000003</v>
      </c>
      <c r="H84" s="1">
        <v>49.411999999999999</v>
      </c>
      <c r="I84" s="1">
        <v>9.1999999999999998E-2</v>
      </c>
      <c r="J84" s="1">
        <v>0.185</v>
      </c>
      <c r="K84" s="1">
        <v>0.38100000000000001</v>
      </c>
      <c r="L84" s="1">
        <v>3.0000000000000001E-3</v>
      </c>
      <c r="N84">
        <f t="shared" si="48"/>
        <v>100.97900000000001</v>
      </c>
      <c r="P84" s="1">
        <v>21.018000000000001</v>
      </c>
      <c r="Q84" s="1">
        <v>83.811999999999998</v>
      </c>
      <c r="R84" s="1">
        <v>11.106</v>
      </c>
      <c r="S84" s="19">
        <f t="shared" si="91"/>
        <v>4.2426406871194464</v>
      </c>
      <c r="T84" s="19">
        <f>SUM(S$4:S84)</f>
        <v>166.74788288397818</v>
      </c>
      <c r="W84" s="4">
        <v>8</v>
      </c>
      <c r="X84" s="4">
        <v>3</v>
      </c>
      <c r="Y84" s="12">
        <v>0</v>
      </c>
      <c r="AA84" s="11">
        <f t="shared" si="49"/>
        <v>0.99890019071868896</v>
      </c>
      <c r="AB84" s="11">
        <f t="shared" si="50"/>
        <v>9.1368484836275182E-5</v>
      </c>
      <c r="AC84" s="11">
        <f t="shared" si="51"/>
        <v>4.2941754079642731E-4</v>
      </c>
      <c r="AD84" s="11">
        <f t="shared" si="52"/>
        <v>1.1522708720206256E-4</v>
      </c>
      <c r="AE84" s="11">
        <f t="shared" si="53"/>
        <v>0</v>
      </c>
      <c r="AF84" s="11">
        <f t="shared" si="54"/>
        <v>0.1982454216512039</v>
      </c>
      <c r="AG84" s="11">
        <f t="shared" si="55"/>
        <v>1.7892388725581154</v>
      </c>
      <c r="AH84" s="11">
        <f t="shared" si="56"/>
        <v>2.3943537243664072E-3</v>
      </c>
      <c r="AI84" s="11">
        <f t="shared" si="57"/>
        <v>3.8061404867891454E-3</v>
      </c>
      <c r="AJ84" s="11">
        <f t="shared" si="58"/>
        <v>7.444483782064232E-3</v>
      </c>
      <c r="AK84" s="11">
        <f t="shared" si="59"/>
        <v>1.4128489682651264E-4</v>
      </c>
      <c r="AL84" s="11">
        <f t="shared" si="60"/>
        <v>0</v>
      </c>
      <c r="AM84" s="11">
        <f t="shared" si="61"/>
        <v>3.0008067609308893</v>
      </c>
      <c r="AN84" s="11">
        <f t="shared" si="62"/>
        <v>0.90025308767027423</v>
      </c>
      <c r="AO84" s="8">
        <f t="shared" si="63"/>
        <v>0</v>
      </c>
      <c r="AQ84">
        <f t="shared" si="64"/>
        <v>41.121000000000002</v>
      </c>
      <c r="AR84">
        <f t="shared" si="65"/>
        <v>5.0000000000000001E-3</v>
      </c>
      <c r="AS84">
        <f t="shared" si="66"/>
        <v>1.4999999999999999E-2</v>
      </c>
      <c r="AT84">
        <f t="shared" si="67"/>
        <v>6.0000000000000001E-3</v>
      </c>
      <c r="AU84">
        <f t="shared" si="68"/>
        <v>0</v>
      </c>
      <c r="AV84">
        <f t="shared" si="69"/>
        <v>9.7590000000000003</v>
      </c>
      <c r="AW84">
        <f t="shared" si="70"/>
        <v>49.411999999999999</v>
      </c>
      <c r="AX84">
        <f t="shared" si="71"/>
        <v>9.1999999999999998E-2</v>
      </c>
      <c r="AY84">
        <f t="shared" si="72"/>
        <v>0.185</v>
      </c>
      <c r="AZ84">
        <f t="shared" si="73"/>
        <v>0.38100000000000001</v>
      </c>
      <c r="BA84">
        <f t="shared" si="74"/>
        <v>3.0000000000000001E-3</v>
      </c>
      <c r="BB84">
        <f t="shared" si="75"/>
        <v>0</v>
      </c>
      <c r="BC84">
        <f t="shared" si="76"/>
        <v>100.97900000000001</v>
      </c>
      <c r="BE84">
        <f t="shared" si="77"/>
        <v>0.68443741677762993</v>
      </c>
      <c r="BF84">
        <f t="shared" si="78"/>
        <v>6.2604863145769159E-5</v>
      </c>
      <c r="BG84">
        <f t="shared" si="79"/>
        <v>2.9423303256178896E-4</v>
      </c>
      <c r="BH84">
        <f t="shared" si="80"/>
        <v>7.895256266859661E-5</v>
      </c>
      <c r="BI84">
        <f t="shared" si="81"/>
        <v>0.13583597795222985</v>
      </c>
      <c r="BJ84">
        <f t="shared" si="82"/>
        <v>0</v>
      </c>
      <c r="BK84">
        <f t="shared" si="83"/>
        <v>1.2259703655184049</v>
      </c>
      <c r="BL84">
        <f t="shared" si="84"/>
        <v>1.6405896136411459E-3</v>
      </c>
      <c r="BM84">
        <f t="shared" si="85"/>
        <v>2.6079331918000942E-3</v>
      </c>
      <c r="BN84">
        <f t="shared" si="86"/>
        <v>5.1008932587879949E-3</v>
      </c>
      <c r="BO84">
        <f t="shared" si="87"/>
        <v>9.6807139203825818E-5</v>
      </c>
      <c r="BP84">
        <f t="shared" si="88"/>
        <v>0</v>
      </c>
      <c r="BQ84">
        <f t="shared" si="89"/>
        <v>2.056125773910074</v>
      </c>
      <c r="BR84">
        <f t="shared" si="90"/>
        <v>1.4594470819867909</v>
      </c>
    </row>
    <row r="85" spans="1:70">
      <c r="A85" t="s">
        <v>173</v>
      </c>
      <c r="B85">
        <v>87</v>
      </c>
      <c r="C85" s="1">
        <v>40.94</v>
      </c>
      <c r="D85" s="1">
        <v>7.0000000000000001E-3</v>
      </c>
      <c r="E85" s="1">
        <v>8.9999999999999993E-3</v>
      </c>
      <c r="F85" s="1">
        <v>8.9999999999999993E-3</v>
      </c>
      <c r="G85" s="1">
        <v>9.7050000000000001</v>
      </c>
      <c r="H85" s="1">
        <v>49.290999999999997</v>
      </c>
      <c r="I85" s="1">
        <v>8.8999999999999996E-2</v>
      </c>
      <c r="J85" s="1">
        <v>0.185</v>
      </c>
      <c r="K85" s="1">
        <v>0.374</v>
      </c>
      <c r="L85" s="1">
        <v>0</v>
      </c>
      <c r="N85">
        <f t="shared" si="48"/>
        <v>100.60899999999998</v>
      </c>
      <c r="P85" s="1">
        <v>21.016999999999999</v>
      </c>
      <c r="Q85" s="1">
        <v>83.808000000000007</v>
      </c>
      <c r="R85" s="1">
        <v>11.106</v>
      </c>
      <c r="S85" s="19">
        <f t="shared" si="91"/>
        <v>4.1231056256089129</v>
      </c>
      <c r="T85" s="19">
        <f>SUM(S$4:S85)</f>
        <v>170.87098850958708</v>
      </c>
      <c r="W85" s="4">
        <v>8</v>
      </c>
      <c r="X85" s="4">
        <v>3</v>
      </c>
      <c r="Y85" s="12">
        <v>0</v>
      </c>
      <c r="AA85" s="11">
        <f t="shared" si="49"/>
        <v>0.99816056878482251</v>
      </c>
      <c r="AB85" s="11">
        <f t="shared" si="50"/>
        <v>1.2838627588611539E-4</v>
      </c>
      <c r="AC85" s="11">
        <f t="shared" si="51"/>
        <v>2.585980070315654E-4</v>
      </c>
      <c r="AD85" s="11">
        <f t="shared" si="52"/>
        <v>1.734762339426173E-4</v>
      </c>
      <c r="AE85" s="11">
        <f t="shared" si="53"/>
        <v>0</v>
      </c>
      <c r="AF85" s="11">
        <f t="shared" si="54"/>
        <v>0.19787345219757566</v>
      </c>
      <c r="AG85" s="11">
        <f t="shared" si="55"/>
        <v>1.7914210125030336</v>
      </c>
      <c r="AH85" s="11">
        <f t="shared" si="56"/>
        <v>2.3247948360733146E-3</v>
      </c>
      <c r="AI85" s="11">
        <f t="shared" si="57"/>
        <v>3.8201371658780257E-3</v>
      </c>
      <c r="AJ85" s="11">
        <f t="shared" si="58"/>
        <v>7.3345818145605611E-3</v>
      </c>
      <c r="AK85" s="11">
        <f t="shared" si="59"/>
        <v>0</v>
      </c>
      <c r="AL85" s="11">
        <f t="shared" si="60"/>
        <v>0</v>
      </c>
      <c r="AM85" s="11">
        <f t="shared" si="61"/>
        <v>3.0014950078188041</v>
      </c>
      <c r="AN85" s="11">
        <f t="shared" si="62"/>
        <v>0.90053083859188454</v>
      </c>
      <c r="AO85" s="8">
        <f t="shared" si="63"/>
        <v>0</v>
      </c>
      <c r="AQ85">
        <f t="shared" si="64"/>
        <v>40.94</v>
      </c>
      <c r="AR85">
        <f t="shared" si="65"/>
        <v>7.0000000000000001E-3</v>
      </c>
      <c r="AS85">
        <f t="shared" si="66"/>
        <v>8.9999999999999993E-3</v>
      </c>
      <c r="AT85">
        <f t="shared" si="67"/>
        <v>8.9999999999999993E-3</v>
      </c>
      <c r="AU85">
        <f t="shared" si="68"/>
        <v>0</v>
      </c>
      <c r="AV85">
        <f t="shared" si="69"/>
        <v>9.7050000000000001</v>
      </c>
      <c r="AW85">
        <f t="shared" si="70"/>
        <v>49.290999999999997</v>
      </c>
      <c r="AX85">
        <f t="shared" si="71"/>
        <v>8.8999999999999996E-2</v>
      </c>
      <c r="AY85">
        <f t="shared" si="72"/>
        <v>0.185</v>
      </c>
      <c r="AZ85">
        <f t="shared" si="73"/>
        <v>0.374</v>
      </c>
      <c r="BA85">
        <f t="shared" si="74"/>
        <v>0</v>
      </c>
      <c r="BB85">
        <f t="shared" si="75"/>
        <v>0</v>
      </c>
      <c r="BC85">
        <f t="shared" si="76"/>
        <v>100.60899999999998</v>
      </c>
      <c r="BE85">
        <f t="shared" si="77"/>
        <v>0.68142476697736354</v>
      </c>
      <c r="BF85">
        <f t="shared" si="78"/>
        <v>8.7646808404076828E-5</v>
      </c>
      <c r="BG85">
        <f t="shared" si="79"/>
        <v>1.7653981953707335E-4</v>
      </c>
      <c r="BH85">
        <f t="shared" si="80"/>
        <v>1.1842884400289492E-4</v>
      </c>
      <c r="BI85">
        <f t="shared" si="81"/>
        <v>0.13508434942375147</v>
      </c>
      <c r="BJ85">
        <f t="shared" si="82"/>
        <v>0</v>
      </c>
      <c r="BK85">
        <f t="shared" si="83"/>
        <v>1.2229682119073846</v>
      </c>
      <c r="BL85">
        <f t="shared" si="84"/>
        <v>1.5870921262398042E-3</v>
      </c>
      <c r="BM85">
        <f t="shared" si="85"/>
        <v>2.6079331918000942E-3</v>
      </c>
      <c r="BN85">
        <f t="shared" si="86"/>
        <v>5.0071760598076383E-3</v>
      </c>
      <c r="BO85">
        <f t="shared" si="87"/>
        <v>0</v>
      </c>
      <c r="BP85">
        <f t="shared" si="88"/>
        <v>0</v>
      </c>
      <c r="BQ85">
        <f t="shared" si="89"/>
        <v>2.0490621451582913</v>
      </c>
      <c r="BR85">
        <f t="shared" si="90"/>
        <v>1.464814044274356</v>
      </c>
    </row>
    <row r="86" spans="1:70">
      <c r="A86" t="s">
        <v>174</v>
      </c>
      <c r="B86">
        <v>89</v>
      </c>
      <c r="C86" s="1">
        <v>40.901000000000003</v>
      </c>
      <c r="D86" s="1">
        <v>0</v>
      </c>
      <c r="E86" s="1">
        <v>1.7000000000000001E-2</v>
      </c>
      <c r="F86" s="1">
        <v>8.9999999999999993E-3</v>
      </c>
      <c r="G86" s="1">
        <v>9.7129999999999992</v>
      </c>
      <c r="H86" s="1">
        <v>49.128999999999998</v>
      </c>
      <c r="I86" s="1">
        <v>9.1999999999999998E-2</v>
      </c>
      <c r="J86" s="1">
        <v>0.182</v>
      </c>
      <c r="K86" s="1">
        <v>0.37</v>
      </c>
      <c r="L86" s="1">
        <v>0</v>
      </c>
      <c r="N86">
        <f t="shared" si="48"/>
        <v>100.41300000000001</v>
      </c>
      <c r="P86" s="1">
        <v>21.015000000000001</v>
      </c>
      <c r="Q86" s="1">
        <v>83.804000000000002</v>
      </c>
      <c r="R86" s="1">
        <v>11.106</v>
      </c>
      <c r="S86" s="19">
        <f t="shared" si="91"/>
        <v>4.4721359550034556</v>
      </c>
      <c r="T86" s="19">
        <f>SUM(S$4:S86)</f>
        <v>175.34312446459055</v>
      </c>
      <c r="W86" s="4">
        <v>8</v>
      </c>
      <c r="X86" s="4">
        <v>3</v>
      </c>
      <c r="Y86" s="12">
        <v>0</v>
      </c>
      <c r="AA86" s="11">
        <f t="shared" si="49"/>
        <v>0.99910808974439147</v>
      </c>
      <c r="AB86" s="11">
        <f t="shared" si="50"/>
        <v>0</v>
      </c>
      <c r="AC86" s="11">
        <f t="shared" si="51"/>
        <v>4.8939278613363633E-4</v>
      </c>
      <c r="AD86" s="11">
        <f t="shared" si="52"/>
        <v>1.7380647963204619E-4</v>
      </c>
      <c r="AE86" s="11">
        <f t="shared" si="53"/>
        <v>0</v>
      </c>
      <c r="AF86" s="11">
        <f t="shared" si="54"/>
        <v>0.19841356376305697</v>
      </c>
      <c r="AG86" s="11">
        <f t="shared" si="55"/>
        <v>1.7889324302705394</v>
      </c>
      <c r="AH86" s="11">
        <f t="shared" si="56"/>
        <v>2.4077335860923895E-3</v>
      </c>
      <c r="AI86" s="11">
        <f t="shared" si="57"/>
        <v>3.7653434379764541E-3</v>
      </c>
      <c r="AJ86" s="11">
        <f t="shared" si="58"/>
        <v>7.2699505549037305E-3</v>
      </c>
      <c r="AK86" s="11">
        <f t="shared" si="59"/>
        <v>0</v>
      </c>
      <c r="AL86" s="11">
        <f t="shared" si="60"/>
        <v>0</v>
      </c>
      <c r="AM86" s="11">
        <f t="shared" si="61"/>
        <v>3.0005603106227259</v>
      </c>
      <c r="AN86" s="11">
        <f t="shared" si="62"/>
        <v>0.90016153988347603</v>
      </c>
      <c r="AO86" s="8">
        <f t="shared" si="63"/>
        <v>0</v>
      </c>
      <c r="AQ86">
        <f t="shared" si="64"/>
        <v>40.901000000000003</v>
      </c>
      <c r="AR86">
        <f t="shared" si="65"/>
        <v>0</v>
      </c>
      <c r="AS86">
        <f t="shared" si="66"/>
        <v>1.7000000000000001E-2</v>
      </c>
      <c r="AT86">
        <f t="shared" si="67"/>
        <v>8.9999999999999993E-3</v>
      </c>
      <c r="AU86">
        <f t="shared" si="68"/>
        <v>0</v>
      </c>
      <c r="AV86">
        <f t="shared" si="69"/>
        <v>9.7129999999999992</v>
      </c>
      <c r="AW86">
        <f t="shared" si="70"/>
        <v>49.128999999999998</v>
      </c>
      <c r="AX86">
        <f t="shared" si="71"/>
        <v>9.1999999999999998E-2</v>
      </c>
      <c r="AY86">
        <f t="shared" si="72"/>
        <v>0.182</v>
      </c>
      <c r="AZ86">
        <f t="shared" si="73"/>
        <v>0.37</v>
      </c>
      <c r="BA86">
        <f t="shared" si="74"/>
        <v>0</v>
      </c>
      <c r="BB86">
        <f t="shared" si="75"/>
        <v>0</v>
      </c>
      <c r="BC86">
        <f t="shared" si="76"/>
        <v>100.41300000000001</v>
      </c>
      <c r="BE86">
        <f t="shared" si="77"/>
        <v>0.68077563249001338</v>
      </c>
      <c r="BF86">
        <f t="shared" si="78"/>
        <v>0</v>
      </c>
      <c r="BG86">
        <f t="shared" si="79"/>
        <v>3.334641035700275E-4</v>
      </c>
      <c r="BH86">
        <f t="shared" si="80"/>
        <v>1.1842884400289492E-4</v>
      </c>
      <c r="BI86">
        <f t="shared" si="81"/>
        <v>0.13519570179834084</v>
      </c>
      <c r="BJ86">
        <f t="shared" si="82"/>
        <v>0</v>
      </c>
      <c r="BK86">
        <f t="shared" si="83"/>
        <v>1.2189487996347792</v>
      </c>
      <c r="BL86">
        <f t="shared" si="84"/>
        <v>1.6405896136411459E-3</v>
      </c>
      <c r="BM86">
        <f t="shared" si="85"/>
        <v>2.5656423832844171E-3</v>
      </c>
      <c r="BN86">
        <f t="shared" si="86"/>
        <v>4.9536233746760062E-3</v>
      </c>
      <c r="BO86">
        <f t="shared" si="87"/>
        <v>0</v>
      </c>
      <c r="BP86">
        <f t="shared" si="88"/>
        <v>0</v>
      </c>
      <c r="BQ86">
        <f t="shared" si="89"/>
        <v>2.0445318822423078</v>
      </c>
      <c r="BR86">
        <f t="shared" si="90"/>
        <v>1.467602602181928</v>
      </c>
    </row>
    <row r="87" spans="1:70">
      <c r="A87" t="s">
        <v>175</v>
      </c>
      <c r="B87">
        <v>91</v>
      </c>
      <c r="C87" s="1">
        <v>40.917000000000002</v>
      </c>
      <c r="D87" s="1">
        <v>5.0000000000000001E-3</v>
      </c>
      <c r="E87" s="1">
        <v>1.2E-2</v>
      </c>
      <c r="F87" s="1">
        <v>7.0000000000000001E-3</v>
      </c>
      <c r="G87" s="1">
        <v>9.73</v>
      </c>
      <c r="H87" s="1">
        <v>49.238</v>
      </c>
      <c r="I87" s="1">
        <v>9.1999999999999998E-2</v>
      </c>
      <c r="J87" s="1">
        <v>0.17799999999999999</v>
      </c>
      <c r="K87" s="1">
        <v>0.376</v>
      </c>
      <c r="L87" s="1">
        <v>0</v>
      </c>
      <c r="N87">
        <f t="shared" si="48"/>
        <v>100.55500000000001</v>
      </c>
      <c r="P87" s="1">
        <v>21.013000000000002</v>
      </c>
      <c r="Q87" s="1">
        <v>83.8</v>
      </c>
      <c r="R87" s="1">
        <v>11.106</v>
      </c>
      <c r="S87" s="19">
        <f t="shared" si="91"/>
        <v>4.4721359550034556</v>
      </c>
      <c r="T87" s="19">
        <f>SUM(S$4:S87)</f>
        <v>179.81526041959401</v>
      </c>
      <c r="W87" s="4">
        <v>8</v>
      </c>
      <c r="X87" s="4">
        <v>3</v>
      </c>
      <c r="Y87" s="12">
        <v>0</v>
      </c>
      <c r="AA87" s="11">
        <f t="shared" si="49"/>
        <v>0.99824039472541171</v>
      </c>
      <c r="AB87" s="11">
        <f t="shared" si="50"/>
        <v>9.1763369117130967E-5</v>
      </c>
      <c r="AC87" s="11">
        <f t="shared" si="51"/>
        <v>3.4501874795961313E-4</v>
      </c>
      <c r="AD87" s="11">
        <f t="shared" si="52"/>
        <v>1.3501259994831626E-4</v>
      </c>
      <c r="AE87" s="11">
        <f t="shared" si="53"/>
        <v>0</v>
      </c>
      <c r="AF87" s="11">
        <f t="shared" si="54"/>
        <v>0.19851056067271439</v>
      </c>
      <c r="AG87" s="11">
        <f t="shared" si="55"/>
        <v>1.7906438834874236</v>
      </c>
      <c r="AH87" s="11">
        <f t="shared" si="56"/>
        <v>2.4047018509688678E-3</v>
      </c>
      <c r="AI87" s="11">
        <f t="shared" si="57"/>
        <v>3.6779516484894098E-3</v>
      </c>
      <c r="AJ87" s="11">
        <f t="shared" si="58"/>
        <v>7.3785391294842392E-3</v>
      </c>
      <c r="AK87" s="11">
        <f t="shared" si="59"/>
        <v>0</v>
      </c>
      <c r="AL87" s="11">
        <f t="shared" si="60"/>
        <v>0</v>
      </c>
      <c r="AM87" s="11">
        <f t="shared" si="61"/>
        <v>3.0014278262315175</v>
      </c>
      <c r="AN87" s="11">
        <f t="shared" si="62"/>
        <v>0.90020354565453076</v>
      </c>
      <c r="AO87" s="8">
        <f t="shared" si="63"/>
        <v>0</v>
      </c>
      <c r="AQ87">
        <f t="shared" si="64"/>
        <v>40.917000000000002</v>
      </c>
      <c r="AR87">
        <f t="shared" si="65"/>
        <v>5.0000000000000001E-3</v>
      </c>
      <c r="AS87">
        <f t="shared" si="66"/>
        <v>1.2E-2</v>
      </c>
      <c r="AT87">
        <f t="shared" si="67"/>
        <v>7.0000000000000001E-3</v>
      </c>
      <c r="AU87">
        <f t="shared" si="68"/>
        <v>0</v>
      </c>
      <c r="AV87">
        <f t="shared" si="69"/>
        <v>9.73</v>
      </c>
      <c r="AW87">
        <f t="shared" si="70"/>
        <v>49.238</v>
      </c>
      <c r="AX87">
        <f t="shared" si="71"/>
        <v>9.1999999999999998E-2</v>
      </c>
      <c r="AY87">
        <f t="shared" si="72"/>
        <v>0.17799999999999999</v>
      </c>
      <c r="AZ87">
        <f t="shared" si="73"/>
        <v>0.376</v>
      </c>
      <c r="BA87">
        <f t="shared" si="74"/>
        <v>0</v>
      </c>
      <c r="BB87">
        <f t="shared" si="75"/>
        <v>0</v>
      </c>
      <c r="BC87">
        <f t="shared" si="76"/>
        <v>100.55500000000001</v>
      </c>
      <c r="BE87">
        <f t="shared" si="77"/>
        <v>0.68104194407456731</v>
      </c>
      <c r="BF87">
        <f t="shared" si="78"/>
        <v>6.2604863145769159E-5</v>
      </c>
      <c r="BG87">
        <f t="shared" si="79"/>
        <v>2.3538642604943117E-4</v>
      </c>
      <c r="BH87">
        <f t="shared" si="80"/>
        <v>9.2111323113362712E-5</v>
      </c>
      <c r="BI87">
        <f t="shared" si="81"/>
        <v>0.13543232559434332</v>
      </c>
      <c r="BJ87">
        <f t="shared" si="82"/>
        <v>0</v>
      </c>
      <c r="BK87">
        <f t="shared" si="83"/>
        <v>1.2216532190033842</v>
      </c>
      <c r="BL87">
        <f t="shared" si="84"/>
        <v>1.6405896136411459E-3</v>
      </c>
      <c r="BM87">
        <f t="shared" si="85"/>
        <v>2.5092546385968475E-3</v>
      </c>
      <c r="BN87">
        <f t="shared" si="86"/>
        <v>5.0339524023734544E-3</v>
      </c>
      <c r="BO87">
        <f t="shared" si="87"/>
        <v>0</v>
      </c>
      <c r="BP87">
        <f t="shared" si="88"/>
        <v>0</v>
      </c>
      <c r="BQ87">
        <f t="shared" si="89"/>
        <v>2.0477013879392145</v>
      </c>
      <c r="BR87">
        <f t="shared" si="90"/>
        <v>1.4657546475817564</v>
      </c>
    </row>
    <row r="88" spans="1:70">
      <c r="A88" t="s">
        <v>176</v>
      </c>
      <c r="B88">
        <v>93</v>
      </c>
      <c r="C88" s="1">
        <v>40.924999999999997</v>
      </c>
      <c r="D88" s="1">
        <v>2E-3</v>
      </c>
      <c r="E88" s="1">
        <v>1.2999999999999999E-2</v>
      </c>
      <c r="F88" s="1">
        <v>6.0000000000000001E-3</v>
      </c>
      <c r="G88" s="1">
        <v>9.7200000000000006</v>
      </c>
      <c r="H88" s="1">
        <v>49.28</v>
      </c>
      <c r="I88" s="1">
        <v>8.7999999999999995E-2</v>
      </c>
      <c r="J88" s="1">
        <v>0.185</v>
      </c>
      <c r="K88" s="1">
        <v>0.38100000000000001</v>
      </c>
      <c r="L88" s="1">
        <v>0</v>
      </c>
      <c r="N88">
        <f t="shared" si="48"/>
        <v>100.6</v>
      </c>
      <c r="P88" s="1">
        <v>21.010999999999999</v>
      </c>
      <c r="Q88" s="1">
        <v>83.796999999999997</v>
      </c>
      <c r="R88" s="1">
        <v>11.106</v>
      </c>
      <c r="S88" s="19">
        <f t="shared" si="91"/>
        <v>3.60555127546544</v>
      </c>
      <c r="T88" s="19">
        <f>SUM(S$4:S88)</f>
        <v>183.42081169505946</v>
      </c>
      <c r="W88" s="4">
        <v>8</v>
      </c>
      <c r="X88" s="4">
        <v>3</v>
      </c>
      <c r="Y88" s="12">
        <v>0</v>
      </c>
      <c r="AA88" s="11">
        <f t="shared" si="49"/>
        <v>0.99799743951584785</v>
      </c>
      <c r="AB88" s="11">
        <f t="shared" si="50"/>
        <v>3.6689240774027798E-5</v>
      </c>
      <c r="AC88" s="11">
        <f t="shared" si="51"/>
        <v>3.7360629411102938E-4</v>
      </c>
      <c r="AD88" s="11">
        <f t="shared" si="52"/>
        <v>1.1567430371702759E-4</v>
      </c>
      <c r="AE88" s="11">
        <f t="shared" si="53"/>
        <v>0</v>
      </c>
      <c r="AF88" s="11">
        <f t="shared" si="54"/>
        <v>0.19821952162714118</v>
      </c>
      <c r="AG88" s="11">
        <f t="shared" si="55"/>
        <v>1.7913848697945023</v>
      </c>
      <c r="AH88" s="11">
        <f t="shared" si="56"/>
        <v>2.2991402554500421E-3</v>
      </c>
      <c r="AI88" s="11">
        <f t="shared" si="57"/>
        <v>3.8209127849119316E-3</v>
      </c>
      <c r="AJ88" s="11">
        <f t="shared" si="58"/>
        <v>7.4733771280089244E-3</v>
      </c>
      <c r="AK88" s="11">
        <f t="shared" si="59"/>
        <v>0</v>
      </c>
      <c r="AL88" s="11">
        <f t="shared" si="60"/>
        <v>0</v>
      </c>
      <c r="AM88" s="11">
        <f t="shared" si="61"/>
        <v>3.0017212309444643</v>
      </c>
      <c r="AN88" s="11">
        <f t="shared" si="62"/>
        <v>0.90037239439067274</v>
      </c>
      <c r="AO88" s="8">
        <f t="shared" si="63"/>
        <v>0</v>
      </c>
      <c r="AQ88">
        <f t="shared" si="64"/>
        <v>40.924999999999997</v>
      </c>
      <c r="AR88">
        <f t="shared" si="65"/>
        <v>2E-3</v>
      </c>
      <c r="AS88">
        <f t="shared" si="66"/>
        <v>1.2999999999999999E-2</v>
      </c>
      <c r="AT88">
        <f t="shared" si="67"/>
        <v>6.0000000000000001E-3</v>
      </c>
      <c r="AU88">
        <f t="shared" si="68"/>
        <v>0</v>
      </c>
      <c r="AV88">
        <f t="shared" si="69"/>
        <v>9.7200000000000006</v>
      </c>
      <c r="AW88">
        <f t="shared" si="70"/>
        <v>49.28</v>
      </c>
      <c r="AX88">
        <f t="shared" si="71"/>
        <v>8.7999999999999995E-2</v>
      </c>
      <c r="AY88">
        <f t="shared" si="72"/>
        <v>0.185</v>
      </c>
      <c r="AZ88">
        <f t="shared" si="73"/>
        <v>0.38100000000000001</v>
      </c>
      <c r="BA88">
        <f t="shared" si="74"/>
        <v>0</v>
      </c>
      <c r="BB88">
        <f t="shared" si="75"/>
        <v>0</v>
      </c>
      <c r="BC88">
        <f t="shared" si="76"/>
        <v>100.6</v>
      </c>
      <c r="BE88">
        <f t="shared" si="77"/>
        <v>0.68117509986684421</v>
      </c>
      <c r="BF88">
        <f t="shared" si="78"/>
        <v>2.5041945258307666E-5</v>
      </c>
      <c r="BG88">
        <f t="shared" si="79"/>
        <v>2.5500196155355041E-4</v>
      </c>
      <c r="BH88">
        <f t="shared" si="80"/>
        <v>7.895256266859661E-5</v>
      </c>
      <c r="BI88">
        <f t="shared" si="81"/>
        <v>0.13529313512610658</v>
      </c>
      <c r="BJ88">
        <f t="shared" si="82"/>
        <v>0</v>
      </c>
      <c r="BK88">
        <f t="shared" si="83"/>
        <v>1.2226952888518374</v>
      </c>
      <c r="BL88">
        <f t="shared" si="84"/>
        <v>1.5692596304393571E-3</v>
      </c>
      <c r="BM88">
        <f t="shared" si="85"/>
        <v>2.6079331918000942E-3</v>
      </c>
      <c r="BN88">
        <f t="shared" si="86"/>
        <v>5.1008932587879949E-3</v>
      </c>
      <c r="BO88">
        <f t="shared" si="87"/>
        <v>0</v>
      </c>
      <c r="BP88">
        <f t="shared" si="88"/>
        <v>0</v>
      </c>
      <c r="BQ88">
        <f t="shared" si="89"/>
        <v>2.0488006063952962</v>
      </c>
      <c r="BR88">
        <f t="shared" si="90"/>
        <v>1.4651114518292521</v>
      </c>
    </row>
    <row r="89" spans="1:70">
      <c r="A89" t="s">
        <v>165</v>
      </c>
      <c r="B89">
        <v>94</v>
      </c>
      <c r="C89" s="1">
        <v>40.454000000000001</v>
      </c>
      <c r="D89" s="1">
        <v>3.0000000000000001E-3</v>
      </c>
      <c r="E89" s="1">
        <v>1.7000000000000001E-2</v>
      </c>
      <c r="F89" s="1">
        <v>6.0000000000000001E-3</v>
      </c>
      <c r="G89" s="1">
        <v>9.6999999999999993</v>
      </c>
      <c r="H89" s="1">
        <v>48.786999999999999</v>
      </c>
      <c r="I89" s="1">
        <v>9.0999999999999998E-2</v>
      </c>
      <c r="J89" s="1">
        <v>0.185</v>
      </c>
      <c r="K89" s="1">
        <v>0.371</v>
      </c>
      <c r="L89" s="1">
        <v>3.0000000000000001E-3</v>
      </c>
      <c r="N89">
        <f t="shared" si="48"/>
        <v>99.617000000000004</v>
      </c>
      <c r="P89" s="1">
        <v>21.01</v>
      </c>
      <c r="Q89" s="1">
        <v>83.796000000000006</v>
      </c>
      <c r="R89" s="1">
        <v>11.106</v>
      </c>
      <c r="S89" s="19">
        <f t="shared" si="91"/>
        <v>1.4142135623647749</v>
      </c>
      <c r="T89" s="19">
        <f>SUM(S$4:S89)</f>
        <v>184.83502525742423</v>
      </c>
      <c r="W89" s="4">
        <v>8</v>
      </c>
      <c r="X89" s="4">
        <v>3</v>
      </c>
      <c r="Y89" s="12">
        <v>0</v>
      </c>
      <c r="AA89" s="11">
        <f t="shared" si="49"/>
        <v>0.99676291983959731</v>
      </c>
      <c r="AB89" s="11">
        <f t="shared" si="50"/>
        <v>5.5605743030824281E-5</v>
      </c>
      <c r="AC89" s="11">
        <f t="shared" si="51"/>
        <v>4.9363894755653738E-4</v>
      </c>
      <c r="AD89" s="11">
        <f t="shared" si="52"/>
        <v>1.1687632799262614E-4</v>
      </c>
      <c r="AE89" s="11">
        <f t="shared" si="53"/>
        <v>0</v>
      </c>
      <c r="AF89" s="11">
        <f t="shared" si="54"/>
        <v>0.19986721343989841</v>
      </c>
      <c r="AG89" s="11">
        <f t="shared" si="55"/>
        <v>1.791892618919714</v>
      </c>
      <c r="AH89" s="11">
        <f t="shared" si="56"/>
        <v>2.4022259284125331E-3</v>
      </c>
      <c r="AI89" s="11">
        <f t="shared" si="57"/>
        <v>3.8606176266514107E-3</v>
      </c>
      <c r="AJ89" s="11">
        <f t="shared" si="58"/>
        <v>7.3528464557308078E-3</v>
      </c>
      <c r="AK89" s="11">
        <f t="shared" si="59"/>
        <v>1.4330710202665141E-4</v>
      </c>
      <c r="AL89" s="11">
        <f t="shared" si="60"/>
        <v>0</v>
      </c>
      <c r="AM89" s="11">
        <f t="shared" si="61"/>
        <v>3.0029478703306109</v>
      </c>
      <c r="AN89" s="11">
        <f t="shared" si="62"/>
        <v>0.89965295504372211</v>
      </c>
      <c r="AO89" s="8">
        <f t="shared" si="63"/>
        <v>0</v>
      </c>
      <c r="AQ89">
        <f t="shared" si="64"/>
        <v>40.454000000000001</v>
      </c>
      <c r="AR89">
        <f t="shared" si="65"/>
        <v>3.0000000000000001E-3</v>
      </c>
      <c r="AS89">
        <f t="shared" si="66"/>
        <v>1.7000000000000001E-2</v>
      </c>
      <c r="AT89">
        <f t="shared" si="67"/>
        <v>6.0000000000000001E-3</v>
      </c>
      <c r="AU89">
        <f t="shared" si="68"/>
        <v>0</v>
      </c>
      <c r="AV89">
        <f t="shared" si="69"/>
        <v>9.6999999999999993</v>
      </c>
      <c r="AW89">
        <f t="shared" si="70"/>
        <v>48.786999999999999</v>
      </c>
      <c r="AX89">
        <f t="shared" si="71"/>
        <v>9.0999999999999998E-2</v>
      </c>
      <c r="AY89">
        <f t="shared" si="72"/>
        <v>0.185</v>
      </c>
      <c r="AZ89">
        <f t="shared" si="73"/>
        <v>0.371</v>
      </c>
      <c r="BA89">
        <f t="shared" si="74"/>
        <v>3.0000000000000001E-3</v>
      </c>
      <c r="BB89">
        <f t="shared" si="75"/>
        <v>0</v>
      </c>
      <c r="BC89">
        <f t="shared" si="76"/>
        <v>99.617000000000004</v>
      </c>
      <c r="BE89">
        <f t="shared" si="77"/>
        <v>0.67333555259653799</v>
      </c>
      <c r="BF89">
        <f t="shared" si="78"/>
        <v>3.7562917887461497E-5</v>
      </c>
      <c r="BG89">
        <f t="shared" si="79"/>
        <v>3.334641035700275E-4</v>
      </c>
      <c r="BH89">
        <f t="shared" si="80"/>
        <v>7.895256266859661E-5</v>
      </c>
      <c r="BI89">
        <f t="shared" si="81"/>
        <v>0.1350147541896331</v>
      </c>
      <c r="BJ89">
        <f t="shared" si="82"/>
        <v>0</v>
      </c>
      <c r="BK89">
        <f t="shared" si="83"/>
        <v>1.2104633737259456</v>
      </c>
      <c r="BL89">
        <f t="shared" si="84"/>
        <v>1.6227571178406988E-3</v>
      </c>
      <c r="BM89">
        <f t="shared" si="85"/>
        <v>2.6079331918000942E-3</v>
      </c>
      <c r="BN89">
        <f t="shared" si="86"/>
        <v>4.9670115459589138E-3</v>
      </c>
      <c r="BO89">
        <f t="shared" si="87"/>
        <v>9.6807139203825818E-5</v>
      </c>
      <c r="BP89">
        <f t="shared" si="88"/>
        <v>0</v>
      </c>
      <c r="BQ89">
        <f t="shared" si="89"/>
        <v>2.0285581690910468</v>
      </c>
      <c r="BR89">
        <f t="shared" si="90"/>
        <v>1.4803360909666041</v>
      </c>
    </row>
    <row r="90" spans="1:70">
      <c r="A90" t="s">
        <v>166</v>
      </c>
      <c r="B90">
        <v>96</v>
      </c>
      <c r="C90" s="1">
        <v>39.497</v>
      </c>
      <c r="D90" s="1">
        <v>5.0999999999999997E-2</v>
      </c>
      <c r="E90" s="1">
        <v>2.1640000000000001</v>
      </c>
      <c r="F90" s="1">
        <v>1.2E-2</v>
      </c>
      <c r="G90" s="1">
        <v>8.4420000000000002</v>
      </c>
      <c r="H90" s="1">
        <v>33.643000000000001</v>
      </c>
      <c r="I90" s="1">
        <v>0.20599999999999999</v>
      </c>
      <c r="J90" s="1">
        <v>0.14899999999999999</v>
      </c>
      <c r="K90" s="1">
        <v>0.32100000000000001</v>
      </c>
      <c r="L90" s="1">
        <v>0.112</v>
      </c>
      <c r="N90">
        <f t="shared" si="48"/>
        <v>84.596999999999994</v>
      </c>
      <c r="P90" s="1">
        <v>21.007999999999999</v>
      </c>
      <c r="Q90" s="1">
        <v>83.790999999999997</v>
      </c>
      <c r="R90" s="1">
        <v>11.106</v>
      </c>
      <c r="S90" s="19">
        <f t="shared" si="91"/>
        <v>5.3851648071443838</v>
      </c>
      <c r="T90" s="19">
        <f>SUM(S$4:S90)</f>
        <v>190.22019006456861</v>
      </c>
      <c r="W90" s="4">
        <v>8</v>
      </c>
      <c r="X90" s="4">
        <v>3</v>
      </c>
      <c r="Y90" s="12">
        <v>0</v>
      </c>
      <c r="AA90" s="11">
        <f t="shared" si="49"/>
        <v>1.1218040690830873</v>
      </c>
      <c r="AB90" s="11">
        <f t="shared" si="50"/>
        <v>1.0896601466912563E-3</v>
      </c>
      <c r="AC90" s="11">
        <f t="shared" si="51"/>
        <v>7.2433629991189699E-2</v>
      </c>
      <c r="AD90" s="11">
        <f t="shared" si="52"/>
        <v>2.6945053591186379E-4</v>
      </c>
      <c r="AE90" s="11">
        <f t="shared" si="53"/>
        <v>0</v>
      </c>
      <c r="AF90" s="11">
        <f t="shared" si="54"/>
        <v>0.20051075331000001</v>
      </c>
      <c r="AG90" s="11">
        <f t="shared" si="55"/>
        <v>1.4243774195745313</v>
      </c>
      <c r="AH90" s="11">
        <f t="shared" si="56"/>
        <v>6.2684790072651819E-3</v>
      </c>
      <c r="AI90" s="11">
        <f t="shared" si="57"/>
        <v>3.5842131325373866E-3</v>
      </c>
      <c r="AJ90" s="11">
        <f t="shared" si="58"/>
        <v>7.3334632052840555E-3</v>
      </c>
      <c r="AK90" s="11">
        <f t="shared" si="59"/>
        <v>6.1671850403434989E-3</v>
      </c>
      <c r="AL90" s="11">
        <f t="shared" si="60"/>
        <v>0</v>
      </c>
      <c r="AM90" s="11">
        <f t="shared" si="61"/>
        <v>2.8438383230268416</v>
      </c>
      <c r="AN90" s="11">
        <f t="shared" si="62"/>
        <v>0.87660027523367978</v>
      </c>
      <c r="AO90" s="8">
        <f t="shared" si="63"/>
        <v>0</v>
      </c>
      <c r="AQ90">
        <f t="shared" si="64"/>
        <v>39.497</v>
      </c>
      <c r="AR90">
        <f t="shared" si="65"/>
        <v>5.0999999999999997E-2</v>
      </c>
      <c r="AS90">
        <f t="shared" si="66"/>
        <v>2.1640000000000001</v>
      </c>
      <c r="AT90">
        <f t="shared" si="67"/>
        <v>1.2E-2</v>
      </c>
      <c r="AU90">
        <f t="shared" si="68"/>
        <v>0</v>
      </c>
      <c r="AV90">
        <f t="shared" si="69"/>
        <v>8.4420000000000002</v>
      </c>
      <c r="AW90">
        <f t="shared" si="70"/>
        <v>33.643000000000001</v>
      </c>
      <c r="AX90">
        <f t="shared" si="71"/>
        <v>0.20599999999999999</v>
      </c>
      <c r="AY90">
        <f t="shared" si="72"/>
        <v>0.14899999999999999</v>
      </c>
      <c r="AZ90">
        <f t="shared" si="73"/>
        <v>0.32100000000000001</v>
      </c>
      <c r="BA90">
        <f t="shared" si="74"/>
        <v>0.112</v>
      </c>
      <c r="BB90">
        <f t="shared" si="75"/>
        <v>0</v>
      </c>
      <c r="BC90">
        <f t="shared" si="76"/>
        <v>84.596999999999994</v>
      </c>
      <c r="BE90">
        <f t="shared" si="77"/>
        <v>0.65740679094540611</v>
      </c>
      <c r="BF90">
        <f t="shared" si="78"/>
        <v>6.385696040868454E-4</v>
      </c>
      <c r="BG90">
        <f t="shared" si="79"/>
        <v>4.2448018830914092E-2</v>
      </c>
      <c r="BH90">
        <f t="shared" si="80"/>
        <v>1.5790512533719322E-4</v>
      </c>
      <c r="BI90">
        <f t="shared" si="81"/>
        <v>0.11750459328545182</v>
      </c>
      <c r="BJ90">
        <f t="shared" si="82"/>
        <v>0</v>
      </c>
      <c r="BK90">
        <f t="shared" si="83"/>
        <v>0.83472275979793764</v>
      </c>
      <c r="BL90">
        <f t="shared" si="84"/>
        <v>3.6734941348921311E-3</v>
      </c>
      <c r="BM90">
        <f t="shared" si="85"/>
        <v>2.1004434896119677E-3</v>
      </c>
      <c r="BN90">
        <f t="shared" si="86"/>
        <v>4.2976029818135083E-3</v>
      </c>
      <c r="BO90">
        <f t="shared" si="87"/>
        <v>3.6141331969428304E-3</v>
      </c>
      <c r="BP90">
        <f t="shared" si="88"/>
        <v>0</v>
      </c>
      <c r="BQ90">
        <f t="shared" si="89"/>
        <v>1.6665643113923942</v>
      </c>
      <c r="BR90">
        <f t="shared" si="90"/>
        <v>1.7064077897185075</v>
      </c>
    </row>
    <row r="91" spans="1:70">
      <c r="A91" t="s">
        <v>177</v>
      </c>
      <c r="B91">
        <v>99</v>
      </c>
      <c r="C91" s="1">
        <v>41.777999999999999</v>
      </c>
      <c r="D91" s="1">
        <v>2E-3</v>
      </c>
      <c r="E91" s="1">
        <v>1.2999999999999999E-2</v>
      </c>
      <c r="F91" s="1">
        <v>8.9999999999999993E-3</v>
      </c>
      <c r="G91" s="1">
        <v>9.6809999999999992</v>
      </c>
      <c r="H91" s="1">
        <v>50.308999999999997</v>
      </c>
      <c r="I91" s="1">
        <v>9.2999999999999999E-2</v>
      </c>
      <c r="J91" s="1">
        <v>0.193</v>
      </c>
      <c r="K91" s="1">
        <v>0.377</v>
      </c>
      <c r="L91" s="1">
        <v>0</v>
      </c>
      <c r="N91">
        <f t="shared" si="48"/>
        <v>102.455</v>
      </c>
      <c r="P91" s="1">
        <v>21.006</v>
      </c>
      <c r="Q91" s="1">
        <v>83.786000000000001</v>
      </c>
      <c r="R91" s="1">
        <v>11.106</v>
      </c>
      <c r="S91" s="19">
        <f t="shared" si="91"/>
        <v>5.3851648071298701</v>
      </c>
      <c r="T91" s="19">
        <f>SUM(S$4:S91)</f>
        <v>195.60535487169849</v>
      </c>
      <c r="W91" s="4">
        <v>8</v>
      </c>
      <c r="X91" s="4">
        <v>3</v>
      </c>
      <c r="Y91" s="12">
        <v>0</v>
      </c>
      <c r="AA91" s="11">
        <f t="shared" si="49"/>
        <v>0.99918551794998778</v>
      </c>
      <c r="AB91" s="11">
        <f t="shared" si="50"/>
        <v>3.5982925619400519E-5</v>
      </c>
      <c r="AC91" s="11">
        <f t="shared" si="51"/>
        <v>3.6641389160207473E-4</v>
      </c>
      <c r="AD91" s="11">
        <f t="shared" si="52"/>
        <v>1.7017113650681867E-4</v>
      </c>
      <c r="AE91" s="11">
        <f t="shared" si="53"/>
        <v>0</v>
      </c>
      <c r="AF91" s="11">
        <f t="shared" si="54"/>
        <v>0.19362352624799459</v>
      </c>
      <c r="AG91" s="11">
        <f t="shared" si="55"/>
        <v>1.793583639605669</v>
      </c>
      <c r="AH91" s="11">
        <f t="shared" si="56"/>
        <v>2.3829969594638023E-3</v>
      </c>
      <c r="AI91" s="11">
        <f t="shared" si="57"/>
        <v>3.9094030873782736E-3</v>
      </c>
      <c r="AJ91" s="11">
        <f t="shared" si="58"/>
        <v>7.252554806117046E-3</v>
      </c>
      <c r="AK91" s="11">
        <f t="shared" si="59"/>
        <v>0</v>
      </c>
      <c r="AL91" s="11">
        <f t="shared" si="60"/>
        <v>0</v>
      </c>
      <c r="AM91" s="11">
        <f t="shared" si="61"/>
        <v>3.0005102066103388</v>
      </c>
      <c r="AN91" s="11">
        <f t="shared" si="62"/>
        <v>0.90256500199121514</v>
      </c>
      <c r="AO91" s="8">
        <f t="shared" si="63"/>
        <v>0</v>
      </c>
      <c r="AQ91">
        <f t="shared" si="64"/>
        <v>41.777999999999999</v>
      </c>
      <c r="AR91">
        <f t="shared" si="65"/>
        <v>2E-3</v>
      </c>
      <c r="AS91">
        <f t="shared" si="66"/>
        <v>1.2999999999999999E-2</v>
      </c>
      <c r="AT91">
        <f t="shared" si="67"/>
        <v>8.9999999999999993E-3</v>
      </c>
      <c r="AU91">
        <f t="shared" si="68"/>
        <v>0</v>
      </c>
      <c r="AV91">
        <f t="shared" si="69"/>
        <v>9.6810000000000009</v>
      </c>
      <c r="AW91">
        <f t="shared" si="70"/>
        <v>50.308999999999997</v>
      </c>
      <c r="AX91">
        <f t="shared" si="71"/>
        <v>9.2999999999999999E-2</v>
      </c>
      <c r="AY91">
        <f t="shared" si="72"/>
        <v>0.193</v>
      </c>
      <c r="AZ91">
        <f t="shared" si="73"/>
        <v>0.377</v>
      </c>
      <c r="BA91">
        <f t="shared" si="74"/>
        <v>0</v>
      </c>
      <c r="BB91">
        <f t="shared" si="75"/>
        <v>0</v>
      </c>
      <c r="BC91">
        <f t="shared" si="76"/>
        <v>102.455</v>
      </c>
      <c r="BE91">
        <f t="shared" si="77"/>
        <v>0.69537283621837553</v>
      </c>
      <c r="BF91">
        <f t="shared" si="78"/>
        <v>2.5041945258307666E-5</v>
      </c>
      <c r="BG91">
        <f t="shared" si="79"/>
        <v>2.5500196155355041E-4</v>
      </c>
      <c r="BH91">
        <f t="shared" si="80"/>
        <v>1.1842884400289492E-4</v>
      </c>
      <c r="BI91">
        <f t="shared" si="81"/>
        <v>0.13475029229998331</v>
      </c>
      <c r="BJ91">
        <f t="shared" si="82"/>
        <v>0</v>
      </c>
      <c r="BK91">
        <f t="shared" si="83"/>
        <v>1.2482260001389425</v>
      </c>
      <c r="BL91">
        <f t="shared" si="84"/>
        <v>1.6584221094415933E-3</v>
      </c>
      <c r="BM91">
        <f t="shared" si="85"/>
        <v>2.7207086811752335E-3</v>
      </c>
      <c r="BN91">
        <f t="shared" si="86"/>
        <v>5.0473405736563628E-3</v>
      </c>
      <c r="BO91">
        <f t="shared" si="87"/>
        <v>0</v>
      </c>
      <c r="BP91">
        <f t="shared" si="88"/>
        <v>0</v>
      </c>
      <c r="BQ91">
        <f t="shared" si="89"/>
        <v>2.088174072772389</v>
      </c>
      <c r="BR91">
        <f t="shared" si="90"/>
        <v>1.4369061687595208</v>
      </c>
    </row>
    <row r="92" spans="1:70">
      <c r="A92" t="s">
        <v>178</v>
      </c>
      <c r="B92">
        <v>101</v>
      </c>
      <c r="C92" s="1">
        <v>41.47</v>
      </c>
      <c r="D92" s="1">
        <v>3.0000000000000001E-3</v>
      </c>
      <c r="E92" s="1">
        <v>1.6E-2</v>
      </c>
      <c r="F92" s="1">
        <v>0.01</v>
      </c>
      <c r="G92" s="1">
        <v>9.6989999999999998</v>
      </c>
      <c r="H92" s="1">
        <v>50.064</v>
      </c>
      <c r="I92" s="1">
        <v>9.0999999999999998E-2</v>
      </c>
      <c r="J92" s="1">
        <v>0.183</v>
      </c>
      <c r="K92" s="1">
        <v>0.36499999999999999</v>
      </c>
      <c r="L92" s="1">
        <v>0</v>
      </c>
      <c r="N92">
        <f t="shared" si="48"/>
        <v>101.901</v>
      </c>
      <c r="P92" s="1">
        <v>21.004000000000001</v>
      </c>
      <c r="Q92" s="1">
        <v>83.783000000000001</v>
      </c>
      <c r="R92" s="1">
        <v>11.106</v>
      </c>
      <c r="S92" s="19">
        <f t="shared" si="91"/>
        <v>3.6055512754634691</v>
      </c>
      <c r="T92" s="19">
        <f>SUM(S$4:S92)</f>
        <v>199.21090614716195</v>
      </c>
      <c r="W92" s="4">
        <v>8</v>
      </c>
      <c r="X92" s="4">
        <v>3</v>
      </c>
      <c r="Y92" s="12">
        <v>0</v>
      </c>
      <c r="AA92" s="11">
        <f t="shared" si="49"/>
        <v>0.99765566761495572</v>
      </c>
      <c r="AB92" s="11">
        <f t="shared" si="50"/>
        <v>5.4292005401221999E-5</v>
      </c>
      <c r="AC92" s="11">
        <f t="shared" si="51"/>
        <v>4.5362472115851931E-4</v>
      </c>
      <c r="AD92" s="11">
        <f t="shared" si="52"/>
        <v>1.901916925838979E-4</v>
      </c>
      <c r="AE92" s="11">
        <f t="shared" si="53"/>
        <v>0</v>
      </c>
      <c r="AF92" s="11">
        <f t="shared" si="54"/>
        <v>0.19512504573531722</v>
      </c>
      <c r="AG92" s="11">
        <f t="shared" si="55"/>
        <v>1.795352158640378</v>
      </c>
      <c r="AH92" s="11">
        <f t="shared" si="56"/>
        <v>2.3454710965381998E-3</v>
      </c>
      <c r="AI92" s="11">
        <f t="shared" si="57"/>
        <v>3.7286565832101793E-3</v>
      </c>
      <c r="AJ92" s="11">
        <f t="shared" si="58"/>
        <v>7.0630240832293897E-3</v>
      </c>
      <c r="AK92" s="11">
        <f t="shared" si="59"/>
        <v>0</v>
      </c>
      <c r="AL92" s="11">
        <f t="shared" si="60"/>
        <v>0</v>
      </c>
      <c r="AM92" s="11">
        <f t="shared" si="61"/>
        <v>3.001968132172772</v>
      </c>
      <c r="AN92" s="11">
        <f t="shared" si="62"/>
        <v>0.9019707207365294</v>
      </c>
      <c r="AO92" s="8">
        <f t="shared" si="63"/>
        <v>0</v>
      </c>
      <c r="AQ92">
        <f t="shared" si="64"/>
        <v>41.47</v>
      </c>
      <c r="AR92">
        <f t="shared" si="65"/>
        <v>3.0000000000000001E-3</v>
      </c>
      <c r="AS92">
        <f t="shared" si="66"/>
        <v>1.6E-2</v>
      </c>
      <c r="AT92">
        <f t="shared" si="67"/>
        <v>0.01</v>
      </c>
      <c r="AU92">
        <f t="shared" si="68"/>
        <v>0</v>
      </c>
      <c r="AV92">
        <f t="shared" si="69"/>
        <v>9.6989999999999981</v>
      </c>
      <c r="AW92">
        <f t="shared" si="70"/>
        <v>50.064</v>
      </c>
      <c r="AX92">
        <f t="shared" si="71"/>
        <v>9.0999999999999998E-2</v>
      </c>
      <c r="AY92">
        <f t="shared" si="72"/>
        <v>0.183</v>
      </c>
      <c r="AZ92">
        <f t="shared" si="73"/>
        <v>0.36499999999999999</v>
      </c>
      <c r="BA92">
        <f t="shared" si="74"/>
        <v>0</v>
      </c>
      <c r="BB92">
        <f t="shared" si="75"/>
        <v>0</v>
      </c>
      <c r="BC92">
        <f t="shared" si="76"/>
        <v>101.901</v>
      </c>
      <c r="BE92">
        <f t="shared" si="77"/>
        <v>0.69024633821571235</v>
      </c>
      <c r="BF92">
        <f t="shared" si="78"/>
        <v>3.7562917887461497E-5</v>
      </c>
      <c r="BG92">
        <f t="shared" si="79"/>
        <v>3.138485680659082E-4</v>
      </c>
      <c r="BH92">
        <f t="shared" si="80"/>
        <v>1.3158760444766102E-4</v>
      </c>
      <c r="BI92">
        <f t="shared" si="81"/>
        <v>0.13500083514280942</v>
      </c>
      <c r="BJ92">
        <f t="shared" si="82"/>
        <v>0</v>
      </c>
      <c r="BK92">
        <f t="shared" si="83"/>
        <v>1.2421472593562985</v>
      </c>
      <c r="BL92">
        <f t="shared" si="84"/>
        <v>1.6227571178406988E-3</v>
      </c>
      <c r="BM92">
        <f t="shared" si="85"/>
        <v>2.5797393194563092E-3</v>
      </c>
      <c r="BN92">
        <f t="shared" si="86"/>
        <v>4.8866825182614648E-3</v>
      </c>
      <c r="BO92">
        <f t="shared" si="87"/>
        <v>0</v>
      </c>
      <c r="BP92">
        <f t="shared" si="88"/>
        <v>0</v>
      </c>
      <c r="BQ92">
        <f t="shared" si="89"/>
        <v>2.0769666107607794</v>
      </c>
      <c r="BR92">
        <f t="shared" si="90"/>
        <v>1.4453617677913322</v>
      </c>
    </row>
    <row r="93" spans="1:70">
      <c r="A93" t="s">
        <v>179</v>
      </c>
      <c r="B93">
        <v>103</v>
      </c>
      <c r="C93" s="1">
        <v>41.432000000000002</v>
      </c>
      <c r="D93" s="1">
        <v>0</v>
      </c>
      <c r="E93" s="1">
        <v>1.2999999999999999E-2</v>
      </c>
      <c r="F93" s="1">
        <v>6.0000000000000001E-3</v>
      </c>
      <c r="G93" s="1">
        <v>9.6820000000000004</v>
      </c>
      <c r="H93" s="1">
        <v>50.115000000000002</v>
      </c>
      <c r="I93" s="1">
        <v>9.2999999999999999E-2</v>
      </c>
      <c r="J93" s="1">
        <v>0.185</v>
      </c>
      <c r="K93" s="1">
        <v>0.36799999999999999</v>
      </c>
      <c r="L93" s="1">
        <v>0</v>
      </c>
      <c r="N93">
        <f t="shared" si="48"/>
        <v>101.89400000000001</v>
      </c>
      <c r="P93" s="1">
        <v>21.001999999999999</v>
      </c>
      <c r="Q93" s="1">
        <v>83.778999999999996</v>
      </c>
      <c r="R93" s="1">
        <v>11.106</v>
      </c>
      <c r="S93" s="19">
        <f t="shared" si="91"/>
        <v>4.4721359550050446</v>
      </c>
      <c r="T93" s="19">
        <f>SUM(S$4:S93)</f>
        <v>203.68304210216701</v>
      </c>
      <c r="W93" s="4">
        <v>8</v>
      </c>
      <c r="X93" s="4">
        <v>3</v>
      </c>
      <c r="Y93" s="12">
        <v>0</v>
      </c>
      <c r="AA93" s="11">
        <f t="shared" si="49"/>
        <v>0.99687641100894653</v>
      </c>
      <c r="AB93" s="11">
        <f t="shared" si="50"/>
        <v>0</v>
      </c>
      <c r="AC93" s="11">
        <f t="shared" si="51"/>
        <v>3.6861997608716399E-4</v>
      </c>
      <c r="AD93" s="11">
        <f t="shared" si="52"/>
        <v>1.1413046231335231E-4</v>
      </c>
      <c r="AE93" s="11">
        <f t="shared" si="53"/>
        <v>0</v>
      </c>
      <c r="AF93" s="11">
        <f t="shared" si="54"/>
        <v>0.19480940484308151</v>
      </c>
      <c r="AG93" s="11">
        <f t="shared" si="55"/>
        <v>1.797424345690807</v>
      </c>
      <c r="AH93" s="11">
        <f t="shared" si="56"/>
        <v>2.3973443757074999E-3</v>
      </c>
      <c r="AI93" s="11">
        <f t="shared" si="57"/>
        <v>3.7699171604073777E-3</v>
      </c>
      <c r="AJ93" s="11">
        <f t="shared" si="58"/>
        <v>7.1220402545028455E-3</v>
      </c>
      <c r="AK93" s="11">
        <f t="shared" si="59"/>
        <v>0</v>
      </c>
      <c r="AL93" s="11">
        <f t="shared" si="60"/>
        <v>0</v>
      </c>
      <c r="AM93" s="11">
        <f t="shared" si="61"/>
        <v>3.0028822137718532</v>
      </c>
      <c r="AN93" s="11">
        <f t="shared" si="62"/>
        <v>0.90221558851170169</v>
      </c>
      <c r="AO93" s="8">
        <f t="shared" si="63"/>
        <v>0</v>
      </c>
      <c r="AQ93">
        <f t="shared" si="64"/>
        <v>41.432000000000002</v>
      </c>
      <c r="AR93">
        <f t="shared" si="65"/>
        <v>0</v>
      </c>
      <c r="AS93">
        <f t="shared" si="66"/>
        <v>1.2999999999999999E-2</v>
      </c>
      <c r="AT93">
        <f t="shared" si="67"/>
        <v>6.0000000000000001E-3</v>
      </c>
      <c r="AU93">
        <f t="shared" si="68"/>
        <v>0</v>
      </c>
      <c r="AV93">
        <f t="shared" si="69"/>
        <v>9.6820000000000004</v>
      </c>
      <c r="AW93">
        <f t="shared" si="70"/>
        <v>50.115000000000002</v>
      </c>
      <c r="AX93">
        <f t="shared" si="71"/>
        <v>9.2999999999999999E-2</v>
      </c>
      <c r="AY93">
        <f t="shared" si="72"/>
        <v>0.185</v>
      </c>
      <c r="AZ93">
        <f t="shared" si="73"/>
        <v>0.36799999999999999</v>
      </c>
      <c r="BA93">
        <f t="shared" si="74"/>
        <v>0</v>
      </c>
      <c r="BB93">
        <f t="shared" si="75"/>
        <v>0</v>
      </c>
      <c r="BC93">
        <f t="shared" si="76"/>
        <v>101.89400000000001</v>
      </c>
      <c r="BE93">
        <f t="shared" si="77"/>
        <v>0.68961384820239691</v>
      </c>
      <c r="BF93">
        <f t="shared" si="78"/>
        <v>0</v>
      </c>
      <c r="BG93">
        <f t="shared" si="79"/>
        <v>2.5500196155355041E-4</v>
      </c>
      <c r="BH93">
        <f t="shared" si="80"/>
        <v>7.895256266859661E-5</v>
      </c>
      <c r="BI93">
        <f t="shared" si="81"/>
        <v>0.13476421134680699</v>
      </c>
      <c r="BJ93">
        <f t="shared" si="82"/>
        <v>0</v>
      </c>
      <c r="BK93">
        <f t="shared" si="83"/>
        <v>1.2434126298865633</v>
      </c>
      <c r="BL93">
        <f t="shared" si="84"/>
        <v>1.6584221094415933E-3</v>
      </c>
      <c r="BM93">
        <f t="shared" si="85"/>
        <v>2.6079331918000942E-3</v>
      </c>
      <c r="BN93">
        <f t="shared" si="86"/>
        <v>4.9268470321101893E-3</v>
      </c>
      <c r="BO93">
        <f t="shared" si="87"/>
        <v>0</v>
      </c>
      <c r="BP93">
        <f t="shared" si="88"/>
        <v>0</v>
      </c>
      <c r="BQ93">
        <f t="shared" si="89"/>
        <v>2.077317846293341</v>
      </c>
      <c r="BR93">
        <f t="shared" si="90"/>
        <v>1.4455574139172016</v>
      </c>
    </row>
    <row r="94" spans="1:70">
      <c r="A94" t="s">
        <v>180</v>
      </c>
      <c r="B94">
        <v>106</v>
      </c>
      <c r="C94" s="1">
        <v>41.331000000000003</v>
      </c>
      <c r="D94" s="1">
        <v>1.0999999999999999E-2</v>
      </c>
      <c r="E94" s="1">
        <v>1.2E-2</v>
      </c>
      <c r="F94" s="1">
        <v>1.0999999999999999E-2</v>
      </c>
      <c r="G94" s="1">
        <v>9.7119999999999997</v>
      </c>
      <c r="H94" s="1">
        <v>49.8</v>
      </c>
      <c r="I94" s="1">
        <v>8.7999999999999995E-2</v>
      </c>
      <c r="J94" s="1">
        <v>0.182</v>
      </c>
      <c r="K94" s="1">
        <v>0.36299999999999999</v>
      </c>
      <c r="L94" s="1">
        <v>0</v>
      </c>
      <c r="N94">
        <f t="shared" si="48"/>
        <v>101.51</v>
      </c>
      <c r="P94" s="1">
        <v>20.998999999999999</v>
      </c>
      <c r="Q94" s="1">
        <v>83.774000000000001</v>
      </c>
      <c r="R94" s="1">
        <v>11.106</v>
      </c>
      <c r="S94" s="19">
        <f t="shared" si="91"/>
        <v>5.8309518948414594</v>
      </c>
      <c r="T94" s="19">
        <f>SUM(S$4:S94)</f>
        <v>209.51399399700847</v>
      </c>
      <c r="W94" s="4">
        <v>8</v>
      </c>
      <c r="X94" s="4">
        <v>3</v>
      </c>
      <c r="Y94" s="12">
        <v>0</v>
      </c>
      <c r="AA94" s="11">
        <f t="shared" si="49"/>
        <v>0.9982753959762487</v>
      </c>
      <c r="AB94" s="11">
        <f t="shared" si="50"/>
        <v>1.9986425524735953E-4</v>
      </c>
      <c r="AC94" s="11">
        <f t="shared" si="51"/>
        <v>3.4157477676633868E-4</v>
      </c>
      <c r="AD94" s="11">
        <f t="shared" si="52"/>
        <v>2.1004485307698681E-4</v>
      </c>
      <c r="AE94" s="11">
        <f t="shared" si="53"/>
        <v>0</v>
      </c>
      <c r="AF94" s="11">
        <f t="shared" si="54"/>
        <v>0.1961654630693466</v>
      </c>
      <c r="AG94" s="11">
        <f t="shared" si="55"/>
        <v>1.7930040093916289</v>
      </c>
      <c r="AH94" s="11">
        <f t="shared" si="56"/>
        <v>2.2771895429653469E-3</v>
      </c>
      <c r="AI94" s="11">
        <f t="shared" si="57"/>
        <v>3.7230639805397978E-3</v>
      </c>
      <c r="AJ94" s="11">
        <f t="shared" si="58"/>
        <v>7.052324107763068E-3</v>
      </c>
      <c r="AK94" s="11">
        <f t="shared" si="59"/>
        <v>0</v>
      </c>
      <c r="AL94" s="11">
        <f t="shared" si="60"/>
        <v>0</v>
      </c>
      <c r="AM94" s="11">
        <f t="shared" si="61"/>
        <v>3.0012489299535829</v>
      </c>
      <c r="AN94" s="11">
        <f t="shared" si="62"/>
        <v>0.90138323265807352</v>
      </c>
      <c r="AO94" s="8">
        <f t="shared" si="63"/>
        <v>0</v>
      </c>
      <c r="AQ94">
        <f t="shared" si="64"/>
        <v>41.331000000000003</v>
      </c>
      <c r="AR94">
        <f t="shared" si="65"/>
        <v>1.0999999999999999E-2</v>
      </c>
      <c r="AS94">
        <f t="shared" si="66"/>
        <v>1.2E-2</v>
      </c>
      <c r="AT94">
        <f t="shared" si="67"/>
        <v>1.0999999999999999E-2</v>
      </c>
      <c r="AU94">
        <f t="shared" si="68"/>
        <v>0</v>
      </c>
      <c r="AV94">
        <f t="shared" si="69"/>
        <v>9.7119999999999997</v>
      </c>
      <c r="AW94">
        <f t="shared" si="70"/>
        <v>49.8</v>
      </c>
      <c r="AX94">
        <f t="shared" si="71"/>
        <v>8.7999999999999995E-2</v>
      </c>
      <c r="AY94">
        <f t="shared" si="72"/>
        <v>0.182</v>
      </c>
      <c r="AZ94">
        <f t="shared" si="73"/>
        <v>0.36299999999999999</v>
      </c>
      <c r="BA94">
        <f t="shared" si="74"/>
        <v>0</v>
      </c>
      <c r="BB94">
        <f t="shared" si="75"/>
        <v>0</v>
      </c>
      <c r="BC94">
        <f t="shared" si="76"/>
        <v>101.51</v>
      </c>
      <c r="BE94">
        <f t="shared" si="77"/>
        <v>0.68793275632490025</v>
      </c>
      <c r="BF94">
        <f t="shared" si="78"/>
        <v>1.3773069892069215E-4</v>
      </c>
      <c r="BG94">
        <f t="shared" si="79"/>
        <v>2.3538642604943117E-4</v>
      </c>
      <c r="BH94">
        <f t="shared" si="80"/>
        <v>1.4474636489242711E-4</v>
      </c>
      <c r="BI94">
        <f t="shared" si="81"/>
        <v>0.13518178275151718</v>
      </c>
      <c r="BJ94">
        <f t="shared" si="82"/>
        <v>0</v>
      </c>
      <c r="BK94">
        <f t="shared" si="83"/>
        <v>1.2355971060231636</v>
      </c>
      <c r="BL94">
        <f t="shared" si="84"/>
        <v>1.5692596304393571E-3</v>
      </c>
      <c r="BM94">
        <f t="shared" si="85"/>
        <v>2.5656423832844171E-3</v>
      </c>
      <c r="BN94">
        <f t="shared" si="86"/>
        <v>4.8599061756956488E-3</v>
      </c>
      <c r="BO94">
        <f t="shared" si="87"/>
        <v>0</v>
      </c>
      <c r="BP94">
        <f t="shared" si="88"/>
        <v>0</v>
      </c>
      <c r="BQ94">
        <f t="shared" si="89"/>
        <v>2.068224316778863</v>
      </c>
      <c r="BR94">
        <f t="shared" si="90"/>
        <v>1.4511235099623288</v>
      </c>
    </row>
    <row r="95" spans="1:70">
      <c r="A95" t="s">
        <v>181</v>
      </c>
      <c r="B95">
        <v>109</v>
      </c>
      <c r="C95" s="1">
        <v>41.179000000000002</v>
      </c>
      <c r="D95" s="1">
        <v>4.0000000000000001E-3</v>
      </c>
      <c r="E95" s="1">
        <v>1.2E-2</v>
      </c>
      <c r="F95" s="1">
        <v>8.0000000000000002E-3</v>
      </c>
      <c r="G95" s="1">
        <v>9.7029999999999994</v>
      </c>
      <c r="H95" s="1">
        <v>49.639000000000003</v>
      </c>
      <c r="I95" s="1">
        <v>9.0999999999999998E-2</v>
      </c>
      <c r="J95" s="1">
        <v>0.184</v>
      </c>
      <c r="K95" s="1">
        <v>0.371</v>
      </c>
      <c r="L95" s="1">
        <v>0</v>
      </c>
      <c r="N95">
        <f t="shared" si="48"/>
        <v>101.191</v>
      </c>
      <c r="P95" s="1">
        <v>20.997</v>
      </c>
      <c r="Q95" s="1">
        <v>83.769000000000005</v>
      </c>
      <c r="R95" s="1">
        <v>11.106</v>
      </c>
      <c r="S95" s="19">
        <f t="shared" si="91"/>
        <v>5.3851648071298701</v>
      </c>
      <c r="T95" s="19">
        <f>SUM(S$4:S95)</f>
        <v>214.89915880413835</v>
      </c>
      <c r="W95" s="4">
        <v>8</v>
      </c>
      <c r="X95" s="4">
        <v>3</v>
      </c>
      <c r="Y95" s="12">
        <v>0</v>
      </c>
      <c r="AA95" s="11">
        <f t="shared" si="49"/>
        <v>0.99794406700056737</v>
      </c>
      <c r="AB95" s="11">
        <f t="shared" si="50"/>
        <v>7.2921968899516826E-5</v>
      </c>
      <c r="AC95" s="11">
        <f t="shared" si="51"/>
        <v>3.427218105999693E-4</v>
      </c>
      <c r="AD95" s="11">
        <f t="shared" si="52"/>
        <v>1.5327287237657243E-4</v>
      </c>
      <c r="AE95" s="11">
        <f t="shared" si="53"/>
        <v>0</v>
      </c>
      <c r="AF95" s="11">
        <f t="shared" si="54"/>
        <v>0.19664180672273907</v>
      </c>
      <c r="AG95" s="11">
        <f t="shared" si="55"/>
        <v>1.7932089267669662</v>
      </c>
      <c r="AH95" s="11">
        <f t="shared" si="56"/>
        <v>2.3627286709963454E-3</v>
      </c>
      <c r="AI95" s="11">
        <f t="shared" si="57"/>
        <v>3.7766164891006059E-3</v>
      </c>
      <c r="AJ95" s="11">
        <f t="shared" si="58"/>
        <v>7.2319513867996274E-3</v>
      </c>
      <c r="AK95" s="11">
        <f t="shared" si="59"/>
        <v>0</v>
      </c>
      <c r="AL95" s="11">
        <f t="shared" si="60"/>
        <v>0</v>
      </c>
      <c r="AM95" s="11">
        <f t="shared" si="61"/>
        <v>3.0017350136890451</v>
      </c>
      <c r="AN95" s="11">
        <f t="shared" si="62"/>
        <v>0.90117760924816803</v>
      </c>
      <c r="AO95" s="8">
        <f t="shared" si="63"/>
        <v>0</v>
      </c>
      <c r="AQ95">
        <f t="shared" si="64"/>
        <v>41.179000000000002</v>
      </c>
      <c r="AR95">
        <f t="shared" si="65"/>
        <v>4.0000000000000001E-3</v>
      </c>
      <c r="AS95">
        <f t="shared" si="66"/>
        <v>1.2E-2</v>
      </c>
      <c r="AT95">
        <f t="shared" si="67"/>
        <v>8.0000000000000002E-3</v>
      </c>
      <c r="AU95">
        <f t="shared" si="68"/>
        <v>0</v>
      </c>
      <c r="AV95">
        <f t="shared" si="69"/>
        <v>9.7029999999999994</v>
      </c>
      <c r="AW95">
        <f t="shared" si="70"/>
        <v>49.639000000000003</v>
      </c>
      <c r="AX95">
        <f t="shared" si="71"/>
        <v>9.0999999999999998E-2</v>
      </c>
      <c r="AY95">
        <f t="shared" si="72"/>
        <v>0.184</v>
      </c>
      <c r="AZ95">
        <f t="shared" si="73"/>
        <v>0.371</v>
      </c>
      <c r="BA95">
        <f t="shared" si="74"/>
        <v>0</v>
      </c>
      <c r="BB95">
        <f t="shared" si="75"/>
        <v>0</v>
      </c>
      <c r="BC95">
        <f t="shared" si="76"/>
        <v>101.191</v>
      </c>
      <c r="BE95">
        <f t="shared" si="77"/>
        <v>0.68540279627163792</v>
      </c>
      <c r="BF95">
        <f t="shared" si="78"/>
        <v>5.0083890516615331E-5</v>
      </c>
      <c r="BG95">
        <f t="shared" si="79"/>
        <v>2.3538642604943117E-4</v>
      </c>
      <c r="BH95">
        <f t="shared" si="80"/>
        <v>1.0527008355812881E-4</v>
      </c>
      <c r="BI95">
        <f t="shared" si="81"/>
        <v>0.13505651133010413</v>
      </c>
      <c r="BJ95">
        <f t="shared" si="82"/>
        <v>0</v>
      </c>
      <c r="BK95">
        <f t="shared" si="83"/>
        <v>1.2316025049374262</v>
      </c>
      <c r="BL95">
        <f t="shared" si="84"/>
        <v>1.6227571178406988E-3</v>
      </c>
      <c r="BM95">
        <f t="shared" si="85"/>
        <v>2.5938362556282017E-3</v>
      </c>
      <c r="BN95">
        <f t="shared" si="86"/>
        <v>4.9670115459589138E-3</v>
      </c>
      <c r="BO95">
        <f t="shared" si="87"/>
        <v>0</v>
      </c>
      <c r="BP95">
        <f t="shared" si="88"/>
        <v>0</v>
      </c>
      <c r="BQ95">
        <f t="shared" si="89"/>
        <v>2.0616361578587203</v>
      </c>
      <c r="BR95">
        <f t="shared" si="90"/>
        <v>1.4559964920322028</v>
      </c>
    </row>
    <row r="96" spans="1:70">
      <c r="A96" t="s">
        <v>182</v>
      </c>
      <c r="B96">
        <v>112</v>
      </c>
      <c r="C96" s="1">
        <v>40.905999999999999</v>
      </c>
      <c r="D96" s="1">
        <v>2E-3</v>
      </c>
      <c r="E96" s="1">
        <v>1.6E-2</v>
      </c>
      <c r="F96" s="1">
        <v>8.0000000000000002E-3</v>
      </c>
      <c r="G96" s="1">
        <v>9.6839999999999993</v>
      </c>
      <c r="H96" s="1">
        <v>49.398000000000003</v>
      </c>
      <c r="I96" s="1">
        <v>9.1999999999999998E-2</v>
      </c>
      <c r="J96" s="1">
        <v>0.18099999999999999</v>
      </c>
      <c r="K96" s="1">
        <v>0.375</v>
      </c>
      <c r="L96" s="1">
        <v>0</v>
      </c>
      <c r="N96">
        <f t="shared" si="48"/>
        <v>100.66200000000001</v>
      </c>
      <c r="P96" s="1">
        <v>20.992999999999999</v>
      </c>
      <c r="Q96" s="1">
        <v>83.763000000000005</v>
      </c>
      <c r="R96" s="1">
        <v>11.106</v>
      </c>
      <c r="S96" s="19">
        <f t="shared" si="91"/>
        <v>7.2111025509289091</v>
      </c>
      <c r="T96" s="19">
        <f>SUM(S$4:S96)</f>
        <v>222.11026135506725</v>
      </c>
      <c r="W96" s="4">
        <v>8</v>
      </c>
      <c r="X96" s="4">
        <v>3</v>
      </c>
      <c r="Y96" s="12">
        <v>0</v>
      </c>
      <c r="AA96" s="11">
        <f t="shared" si="49"/>
        <v>0.99685624684793694</v>
      </c>
      <c r="AB96" s="11">
        <f t="shared" si="50"/>
        <v>3.666430918210536E-5</v>
      </c>
      <c r="AC96" s="11">
        <f t="shared" si="51"/>
        <v>4.5951066569447258E-4</v>
      </c>
      <c r="AD96" s="11">
        <f t="shared" si="52"/>
        <v>1.5412759877034155E-4</v>
      </c>
      <c r="AE96" s="11">
        <f t="shared" si="53"/>
        <v>0</v>
      </c>
      <c r="AF96" s="11">
        <f t="shared" si="54"/>
        <v>0.19735117719478765</v>
      </c>
      <c r="AG96" s="11">
        <f t="shared" si="55"/>
        <v>1.7944540839608609</v>
      </c>
      <c r="AH96" s="11">
        <f t="shared" si="56"/>
        <v>2.402013270735612E-3</v>
      </c>
      <c r="AI96" s="11">
        <f t="shared" si="57"/>
        <v>3.7357581529770109E-3</v>
      </c>
      <c r="AJ96" s="11">
        <f t="shared" si="58"/>
        <v>7.3506877097040142E-3</v>
      </c>
      <c r="AK96" s="11">
        <f t="shared" si="59"/>
        <v>0</v>
      </c>
      <c r="AL96" s="11">
        <f t="shared" si="60"/>
        <v>0</v>
      </c>
      <c r="AM96" s="11">
        <f t="shared" si="61"/>
        <v>3.0028002697106495</v>
      </c>
      <c r="AN96" s="11">
        <f t="shared" si="62"/>
        <v>0.90091843763868562</v>
      </c>
      <c r="AO96" s="8">
        <f t="shared" si="63"/>
        <v>0</v>
      </c>
      <c r="AQ96">
        <f t="shared" si="64"/>
        <v>40.905999999999999</v>
      </c>
      <c r="AR96">
        <f t="shared" si="65"/>
        <v>2E-3</v>
      </c>
      <c r="AS96">
        <f t="shared" si="66"/>
        <v>1.6E-2</v>
      </c>
      <c r="AT96">
        <f t="shared" si="67"/>
        <v>8.0000000000000002E-3</v>
      </c>
      <c r="AU96">
        <f t="shared" si="68"/>
        <v>0</v>
      </c>
      <c r="AV96">
        <f t="shared" si="69"/>
        <v>9.6839999999999993</v>
      </c>
      <c r="AW96">
        <f t="shared" si="70"/>
        <v>49.398000000000003</v>
      </c>
      <c r="AX96">
        <f t="shared" si="71"/>
        <v>9.1999999999999998E-2</v>
      </c>
      <c r="AY96">
        <f t="shared" si="72"/>
        <v>0.18099999999999999</v>
      </c>
      <c r="AZ96">
        <f t="shared" si="73"/>
        <v>0.375</v>
      </c>
      <c r="BA96">
        <f t="shared" si="74"/>
        <v>0</v>
      </c>
      <c r="BB96">
        <f t="shared" si="75"/>
        <v>0</v>
      </c>
      <c r="BC96">
        <f t="shared" si="76"/>
        <v>100.66200000000001</v>
      </c>
      <c r="BE96">
        <f t="shared" si="77"/>
        <v>0.68085885486018638</v>
      </c>
      <c r="BF96">
        <f t="shared" si="78"/>
        <v>2.5041945258307666E-5</v>
      </c>
      <c r="BG96">
        <f t="shared" si="79"/>
        <v>3.138485680659082E-4</v>
      </c>
      <c r="BH96">
        <f t="shared" si="80"/>
        <v>1.0527008355812881E-4</v>
      </c>
      <c r="BI96">
        <f t="shared" si="81"/>
        <v>0.13479204944045431</v>
      </c>
      <c r="BJ96">
        <f t="shared" si="82"/>
        <v>0</v>
      </c>
      <c r="BK96">
        <f t="shared" si="83"/>
        <v>1.225623008902254</v>
      </c>
      <c r="BL96">
        <f t="shared" si="84"/>
        <v>1.6405896136411459E-3</v>
      </c>
      <c r="BM96">
        <f t="shared" si="85"/>
        <v>2.5515454471125246E-3</v>
      </c>
      <c r="BN96">
        <f t="shared" si="86"/>
        <v>5.0205642310905468E-3</v>
      </c>
      <c r="BO96">
        <f t="shared" si="87"/>
        <v>0</v>
      </c>
      <c r="BP96">
        <f t="shared" si="88"/>
        <v>0</v>
      </c>
      <c r="BQ96">
        <f t="shared" si="89"/>
        <v>2.0509307730916211</v>
      </c>
      <c r="BR96">
        <f t="shared" si="90"/>
        <v>1.4641158585690133</v>
      </c>
    </row>
    <row r="97" spans="1:70">
      <c r="A97" t="s">
        <v>183</v>
      </c>
      <c r="B97">
        <v>115</v>
      </c>
      <c r="C97" s="1">
        <v>40.915999999999997</v>
      </c>
      <c r="D97" s="1">
        <v>4.0000000000000001E-3</v>
      </c>
      <c r="E97" s="1">
        <v>1.2999999999999999E-2</v>
      </c>
      <c r="F97" s="1">
        <v>8.9999999999999993E-3</v>
      </c>
      <c r="G97" s="1">
        <v>9.7140000000000004</v>
      </c>
      <c r="H97" s="1">
        <v>49.341999999999999</v>
      </c>
      <c r="I97" s="1">
        <v>8.8999999999999996E-2</v>
      </c>
      <c r="J97" s="1">
        <v>0.189</v>
      </c>
      <c r="K97" s="1">
        <v>0.36699999999999999</v>
      </c>
      <c r="L97" s="1">
        <v>1E-3</v>
      </c>
      <c r="N97">
        <f t="shared" si="48"/>
        <v>100.64399999999999</v>
      </c>
      <c r="P97" s="1">
        <v>20.991</v>
      </c>
      <c r="Q97" s="1">
        <v>83.757999999999996</v>
      </c>
      <c r="R97" s="1">
        <v>11.106</v>
      </c>
      <c r="S97" s="19">
        <f t="shared" si="91"/>
        <v>5.3851648071430649</v>
      </c>
      <c r="T97" s="19">
        <f>SUM(S$4:S97)</f>
        <v>227.49542616221032</v>
      </c>
      <c r="W97" s="4">
        <v>8</v>
      </c>
      <c r="X97" s="4">
        <v>3</v>
      </c>
      <c r="Y97" s="12">
        <v>0</v>
      </c>
      <c r="AA97" s="11">
        <f t="shared" si="49"/>
        <v>0.99735150606120493</v>
      </c>
      <c r="AB97" s="11">
        <f t="shared" si="50"/>
        <v>7.3347118918270116E-5</v>
      </c>
      <c r="AC97" s="11">
        <f t="shared" si="51"/>
        <v>3.7344661138605971E-4</v>
      </c>
      <c r="AD97" s="11">
        <f t="shared" si="52"/>
        <v>1.7343729520277336E-4</v>
      </c>
      <c r="AE97" s="11">
        <f t="shared" si="53"/>
        <v>0</v>
      </c>
      <c r="AF97" s="11">
        <f t="shared" si="54"/>
        <v>0.19801249536983265</v>
      </c>
      <c r="AG97" s="11">
        <f t="shared" si="55"/>
        <v>1.7928720238896967</v>
      </c>
      <c r="AH97" s="11">
        <f t="shared" si="56"/>
        <v>2.3242730090814834E-3</v>
      </c>
      <c r="AI97" s="11">
        <f t="shared" si="57"/>
        <v>3.9018587124370224E-3</v>
      </c>
      <c r="AJ97" s="11">
        <f t="shared" si="58"/>
        <v>7.195688027581801E-3</v>
      </c>
      <c r="AK97" s="11">
        <f t="shared" si="59"/>
        <v>4.725754248241386E-5</v>
      </c>
      <c r="AL97" s="11">
        <f t="shared" si="60"/>
        <v>0</v>
      </c>
      <c r="AM97" s="11">
        <f t="shared" si="61"/>
        <v>3.0023253336378239</v>
      </c>
      <c r="AN97" s="11">
        <f t="shared" si="62"/>
        <v>0.90054044146996559</v>
      </c>
      <c r="AO97" s="8">
        <f t="shared" si="63"/>
        <v>0</v>
      </c>
      <c r="AQ97">
        <f t="shared" si="64"/>
        <v>40.915999999999997</v>
      </c>
      <c r="AR97">
        <f t="shared" si="65"/>
        <v>4.0000000000000001E-3</v>
      </c>
      <c r="AS97">
        <f t="shared" si="66"/>
        <v>1.2999999999999999E-2</v>
      </c>
      <c r="AT97">
        <f t="shared" si="67"/>
        <v>8.9999999999999993E-3</v>
      </c>
      <c r="AU97">
        <f t="shared" si="68"/>
        <v>0</v>
      </c>
      <c r="AV97">
        <f t="shared" si="69"/>
        <v>9.7140000000000004</v>
      </c>
      <c r="AW97">
        <f t="shared" si="70"/>
        <v>49.341999999999999</v>
      </c>
      <c r="AX97">
        <f t="shared" si="71"/>
        <v>8.8999999999999996E-2</v>
      </c>
      <c r="AY97">
        <f t="shared" si="72"/>
        <v>0.189</v>
      </c>
      <c r="AZ97">
        <f t="shared" si="73"/>
        <v>0.36699999999999999</v>
      </c>
      <c r="BA97">
        <f t="shared" si="74"/>
        <v>1E-3</v>
      </c>
      <c r="BB97">
        <f t="shared" si="75"/>
        <v>0</v>
      </c>
      <c r="BC97">
        <f t="shared" si="76"/>
        <v>100.64399999999999</v>
      </c>
      <c r="BE97">
        <f t="shared" si="77"/>
        <v>0.6810252996005326</v>
      </c>
      <c r="BF97">
        <f t="shared" si="78"/>
        <v>5.0083890516615331E-5</v>
      </c>
      <c r="BG97">
        <f t="shared" si="79"/>
        <v>2.5500196155355041E-4</v>
      </c>
      <c r="BH97">
        <f t="shared" si="80"/>
        <v>1.1842884400289492E-4</v>
      </c>
      <c r="BI97">
        <f t="shared" si="81"/>
        <v>0.13520962084516455</v>
      </c>
      <c r="BJ97">
        <f t="shared" si="82"/>
        <v>0</v>
      </c>
      <c r="BK97">
        <f t="shared" si="83"/>
        <v>1.2242335824376493</v>
      </c>
      <c r="BL97">
        <f t="shared" si="84"/>
        <v>1.5870921262398042E-3</v>
      </c>
      <c r="BM97">
        <f t="shared" si="85"/>
        <v>2.6643209364876639E-3</v>
      </c>
      <c r="BN97">
        <f t="shared" si="86"/>
        <v>4.9134588608272817E-3</v>
      </c>
      <c r="BO97">
        <f t="shared" si="87"/>
        <v>3.226904640127527E-5</v>
      </c>
      <c r="BP97">
        <f t="shared" si="88"/>
        <v>0</v>
      </c>
      <c r="BQ97">
        <f t="shared" si="89"/>
        <v>2.0500891585493757</v>
      </c>
      <c r="BR97">
        <f t="shared" si="90"/>
        <v>1.4644852498816403</v>
      </c>
    </row>
    <row r="98" spans="1:70">
      <c r="A98" t="s">
        <v>184</v>
      </c>
      <c r="B98">
        <v>118</v>
      </c>
      <c r="C98" s="1">
        <v>41.024000000000001</v>
      </c>
      <c r="D98" s="1">
        <v>4.0000000000000001E-3</v>
      </c>
      <c r="E98" s="1">
        <v>1.4999999999999999E-2</v>
      </c>
      <c r="F98" s="1">
        <v>4.0000000000000001E-3</v>
      </c>
      <c r="G98" s="1">
        <v>9.7129999999999992</v>
      </c>
      <c r="H98" s="1">
        <v>49.331000000000003</v>
      </c>
      <c r="I98" s="1">
        <v>0.09</v>
      </c>
      <c r="J98" s="1">
        <v>0.188</v>
      </c>
      <c r="K98" s="1">
        <v>0.379</v>
      </c>
      <c r="L98" s="1">
        <v>0</v>
      </c>
      <c r="N98">
        <f t="shared" si="48"/>
        <v>100.74800000000002</v>
      </c>
      <c r="P98" s="1">
        <v>20.988</v>
      </c>
      <c r="Q98" s="1">
        <v>83.753</v>
      </c>
      <c r="R98" s="1">
        <v>11.106</v>
      </c>
      <c r="S98" s="19">
        <f t="shared" si="91"/>
        <v>5.8309518948414594</v>
      </c>
      <c r="T98" s="19">
        <f>SUM(S$4:S98)</f>
        <v>233.32637805705178</v>
      </c>
      <c r="W98" s="4">
        <v>8</v>
      </c>
      <c r="X98" s="4">
        <v>3</v>
      </c>
      <c r="Y98" s="12">
        <v>0</v>
      </c>
      <c r="AA98" s="11">
        <f t="shared" si="49"/>
        <v>0.99873469654917013</v>
      </c>
      <c r="AB98" s="11">
        <f t="shared" si="50"/>
        <v>7.3255479557395411E-5</v>
      </c>
      <c r="AC98" s="11">
        <f t="shared" si="51"/>
        <v>4.3036157294509678E-4</v>
      </c>
      <c r="AD98" s="11">
        <f t="shared" si="52"/>
        <v>7.6986935065871979E-5</v>
      </c>
      <c r="AE98" s="11">
        <f t="shared" si="53"/>
        <v>0</v>
      </c>
      <c r="AF98" s="11">
        <f t="shared" si="54"/>
        <v>0.19774474121674893</v>
      </c>
      <c r="AG98" s="11">
        <f t="shared" si="55"/>
        <v>1.7902328301088448</v>
      </c>
      <c r="AH98" s="11">
        <f t="shared" si="56"/>
        <v>2.3474518778054294E-3</v>
      </c>
      <c r="AI98" s="11">
        <f t="shared" si="57"/>
        <v>3.8763647966454122E-3</v>
      </c>
      <c r="AJ98" s="11">
        <f t="shared" si="58"/>
        <v>7.4216851804840183E-3</v>
      </c>
      <c r="AK98" s="11">
        <f t="shared" si="59"/>
        <v>0</v>
      </c>
      <c r="AL98" s="11">
        <f t="shared" si="60"/>
        <v>0</v>
      </c>
      <c r="AM98" s="11">
        <f t="shared" si="61"/>
        <v>3.0009383737172666</v>
      </c>
      <c r="AN98" s="11">
        <f t="shared" si="62"/>
        <v>0.9005296920503526</v>
      </c>
      <c r="AO98" s="8">
        <f t="shared" si="63"/>
        <v>0</v>
      </c>
      <c r="AQ98">
        <f t="shared" si="64"/>
        <v>41.024000000000001</v>
      </c>
      <c r="AR98">
        <f t="shared" si="65"/>
        <v>4.0000000000000001E-3</v>
      </c>
      <c r="AS98">
        <f t="shared" si="66"/>
        <v>1.4999999999999999E-2</v>
      </c>
      <c r="AT98">
        <f t="shared" si="67"/>
        <v>4.0000000000000001E-3</v>
      </c>
      <c r="AU98">
        <f t="shared" si="68"/>
        <v>0</v>
      </c>
      <c r="AV98">
        <f t="shared" si="69"/>
        <v>9.7129999999999992</v>
      </c>
      <c r="AW98">
        <f t="shared" si="70"/>
        <v>49.331000000000003</v>
      </c>
      <c r="AX98">
        <f t="shared" si="71"/>
        <v>0.09</v>
      </c>
      <c r="AY98">
        <f t="shared" si="72"/>
        <v>0.188</v>
      </c>
      <c r="AZ98">
        <f t="shared" si="73"/>
        <v>0.379</v>
      </c>
      <c r="BA98">
        <f t="shared" si="74"/>
        <v>0</v>
      </c>
      <c r="BB98">
        <f t="shared" si="75"/>
        <v>0</v>
      </c>
      <c r="BC98">
        <f t="shared" si="76"/>
        <v>100.74800000000002</v>
      </c>
      <c r="BE98">
        <f t="shared" si="77"/>
        <v>0.68282290279627167</v>
      </c>
      <c r="BF98">
        <f t="shared" si="78"/>
        <v>5.0083890516615331E-5</v>
      </c>
      <c r="BG98">
        <f t="shared" si="79"/>
        <v>2.9423303256178896E-4</v>
      </c>
      <c r="BH98">
        <f t="shared" si="80"/>
        <v>5.2635041779064407E-5</v>
      </c>
      <c r="BI98">
        <f t="shared" si="81"/>
        <v>0.13519570179834084</v>
      </c>
      <c r="BJ98">
        <f t="shared" si="82"/>
        <v>0</v>
      </c>
      <c r="BK98">
        <f t="shared" si="83"/>
        <v>1.2239606593821022</v>
      </c>
      <c r="BL98">
        <f t="shared" si="84"/>
        <v>1.6049246220402515E-3</v>
      </c>
      <c r="BM98">
        <f t="shared" si="85"/>
        <v>2.6502240003157713E-3</v>
      </c>
      <c r="BN98">
        <f t="shared" si="86"/>
        <v>5.0741169162221789E-3</v>
      </c>
      <c r="BO98">
        <f t="shared" si="87"/>
        <v>0</v>
      </c>
      <c r="BP98">
        <f t="shared" si="88"/>
        <v>0</v>
      </c>
      <c r="BQ98">
        <f t="shared" si="89"/>
        <v>2.0517054814801501</v>
      </c>
      <c r="BR98">
        <f t="shared" si="90"/>
        <v>1.4626555325827355</v>
      </c>
    </row>
    <row r="99" spans="1:70">
      <c r="A99" t="s">
        <v>185</v>
      </c>
      <c r="B99">
        <v>121</v>
      </c>
      <c r="C99" s="1">
        <v>41.088999999999999</v>
      </c>
      <c r="D99" s="1">
        <v>7.0000000000000001E-3</v>
      </c>
      <c r="E99" s="1">
        <v>1.2E-2</v>
      </c>
      <c r="F99" s="1">
        <v>8.0000000000000002E-3</v>
      </c>
      <c r="G99" s="1">
        <v>9.7230000000000008</v>
      </c>
      <c r="H99" s="1">
        <v>49.36</v>
      </c>
      <c r="I99" s="1">
        <v>9.1999999999999998E-2</v>
      </c>
      <c r="J99" s="1">
        <v>0.191</v>
      </c>
      <c r="K99" s="1">
        <v>0.373</v>
      </c>
      <c r="L99" s="1">
        <v>0</v>
      </c>
      <c r="N99">
        <f t="shared" si="48"/>
        <v>100.855</v>
      </c>
      <c r="P99" s="1">
        <v>20.986000000000001</v>
      </c>
      <c r="Q99" s="1">
        <v>83.747</v>
      </c>
      <c r="R99" s="1">
        <v>11.106</v>
      </c>
      <c r="S99" s="19">
        <f t="shared" si="91"/>
        <v>6.324555320336624</v>
      </c>
      <c r="T99" s="19">
        <f>SUM(S$4:S99)</f>
        <v>239.65093337738841</v>
      </c>
      <c r="W99" s="4">
        <v>8</v>
      </c>
      <c r="X99" s="4">
        <v>3</v>
      </c>
      <c r="Y99" s="12">
        <v>0</v>
      </c>
      <c r="AA99" s="11">
        <f t="shared" si="49"/>
        <v>0.99918963076794087</v>
      </c>
      <c r="AB99" s="11">
        <f t="shared" si="50"/>
        <v>1.2805259291308281E-4</v>
      </c>
      <c r="AC99" s="11">
        <f t="shared" si="51"/>
        <v>3.4390119550287303E-4</v>
      </c>
      <c r="AD99" s="11">
        <f t="shared" si="52"/>
        <v>1.5380031972924942E-4</v>
      </c>
      <c r="AE99" s="11">
        <f t="shared" si="53"/>
        <v>0</v>
      </c>
      <c r="AF99" s="11">
        <f t="shared" si="54"/>
        <v>0.19772521306710686</v>
      </c>
      <c r="AG99" s="11">
        <f t="shared" si="55"/>
        <v>1.7892662138023638</v>
      </c>
      <c r="AH99" s="11">
        <f t="shared" si="56"/>
        <v>2.3969127656592419E-3</v>
      </c>
      <c r="AI99" s="11">
        <f t="shared" si="57"/>
        <v>3.9337827469791038E-3</v>
      </c>
      <c r="AJ99" s="11">
        <f t="shared" si="58"/>
        <v>7.2959586233352939E-3</v>
      </c>
      <c r="AK99" s="11">
        <f t="shared" si="59"/>
        <v>0</v>
      </c>
      <c r="AL99" s="11">
        <f t="shared" si="60"/>
        <v>0</v>
      </c>
      <c r="AM99" s="11">
        <f t="shared" si="61"/>
        <v>3.0004334658815304</v>
      </c>
      <c r="AN99" s="11">
        <f t="shared" si="62"/>
        <v>0.90049015290487422</v>
      </c>
      <c r="AO99" s="8">
        <f t="shared" si="63"/>
        <v>0</v>
      </c>
      <c r="AQ99">
        <f t="shared" si="64"/>
        <v>41.088999999999999</v>
      </c>
      <c r="AR99">
        <f t="shared" si="65"/>
        <v>7.0000000000000001E-3</v>
      </c>
      <c r="AS99">
        <f t="shared" si="66"/>
        <v>1.2E-2</v>
      </c>
      <c r="AT99">
        <f t="shared" si="67"/>
        <v>8.0000000000000002E-3</v>
      </c>
      <c r="AU99">
        <f t="shared" si="68"/>
        <v>0</v>
      </c>
      <c r="AV99">
        <f t="shared" si="69"/>
        <v>9.7230000000000008</v>
      </c>
      <c r="AW99">
        <f t="shared" si="70"/>
        <v>49.36</v>
      </c>
      <c r="AX99">
        <f t="shared" si="71"/>
        <v>9.1999999999999998E-2</v>
      </c>
      <c r="AY99">
        <f t="shared" si="72"/>
        <v>0.191</v>
      </c>
      <c r="AZ99">
        <f t="shared" si="73"/>
        <v>0.373</v>
      </c>
      <c r="BA99">
        <f t="shared" si="74"/>
        <v>0</v>
      </c>
      <c r="BB99">
        <f t="shared" si="75"/>
        <v>0</v>
      </c>
      <c r="BC99">
        <f t="shared" si="76"/>
        <v>100.855</v>
      </c>
      <c r="BE99">
        <f t="shared" si="77"/>
        <v>0.68390479360852197</v>
      </c>
      <c r="BF99">
        <f t="shared" si="78"/>
        <v>8.7646808404076828E-5</v>
      </c>
      <c r="BG99">
        <f t="shared" si="79"/>
        <v>2.3538642604943117E-4</v>
      </c>
      <c r="BH99">
        <f t="shared" si="80"/>
        <v>1.0527008355812881E-4</v>
      </c>
      <c r="BI99">
        <f t="shared" si="81"/>
        <v>0.13533489226657761</v>
      </c>
      <c r="BJ99">
        <f t="shared" si="82"/>
        <v>0</v>
      </c>
      <c r="BK99">
        <f t="shared" si="83"/>
        <v>1.2246801838012722</v>
      </c>
      <c r="BL99">
        <f t="shared" si="84"/>
        <v>1.6405896136411459E-3</v>
      </c>
      <c r="BM99">
        <f t="shared" si="85"/>
        <v>2.6925148088314489E-3</v>
      </c>
      <c r="BN99">
        <f t="shared" si="86"/>
        <v>4.9937878885247299E-3</v>
      </c>
      <c r="BO99">
        <f t="shared" si="87"/>
        <v>0</v>
      </c>
      <c r="BP99">
        <f t="shared" si="88"/>
        <v>0</v>
      </c>
      <c r="BQ99">
        <f t="shared" si="89"/>
        <v>2.0536750653053808</v>
      </c>
      <c r="BR99">
        <f t="shared" si="90"/>
        <v>1.4610069122280389</v>
      </c>
    </row>
    <row r="100" spans="1:70">
      <c r="A100" t="s">
        <v>186</v>
      </c>
      <c r="B100">
        <v>124</v>
      </c>
      <c r="C100" s="1">
        <v>40.941000000000003</v>
      </c>
      <c r="D100" s="1">
        <v>6.0000000000000001E-3</v>
      </c>
      <c r="E100" s="1">
        <v>1.2E-2</v>
      </c>
      <c r="F100" s="1">
        <v>1.0999999999999999E-2</v>
      </c>
      <c r="G100" s="1">
        <v>9.6929999999999996</v>
      </c>
      <c r="H100" s="1">
        <v>49.417000000000002</v>
      </c>
      <c r="I100" s="1">
        <v>8.8999999999999996E-2</v>
      </c>
      <c r="J100" s="1">
        <v>0.184</v>
      </c>
      <c r="K100" s="1">
        <v>0.36899999999999999</v>
      </c>
      <c r="L100" s="1">
        <v>1E-3</v>
      </c>
      <c r="N100">
        <f t="shared" si="48"/>
        <v>100.72300000000001</v>
      </c>
      <c r="P100" s="1">
        <v>20.983000000000001</v>
      </c>
      <c r="Q100" s="1">
        <v>83.742000000000004</v>
      </c>
      <c r="R100" s="1">
        <v>11.106</v>
      </c>
      <c r="S100" s="19">
        <f t="shared" si="91"/>
        <v>5.8309518948414594</v>
      </c>
      <c r="T100" s="19">
        <f>SUM(S$4:S100)</f>
        <v>245.48188527222987</v>
      </c>
      <c r="W100" s="4">
        <v>8</v>
      </c>
      <c r="X100" s="4">
        <v>3</v>
      </c>
      <c r="Y100" s="12">
        <v>0</v>
      </c>
      <c r="AA100" s="11">
        <f t="shared" si="49"/>
        <v>0.99707849597902409</v>
      </c>
      <c r="AB100" s="11">
        <f t="shared" si="50"/>
        <v>1.0992339779304689E-4</v>
      </c>
      <c r="AC100" s="11">
        <f t="shared" si="51"/>
        <v>3.4441514665121552E-4</v>
      </c>
      <c r="AD100" s="11">
        <f t="shared" si="52"/>
        <v>2.1179148402205032E-4</v>
      </c>
      <c r="AE100" s="11">
        <f t="shared" si="53"/>
        <v>0</v>
      </c>
      <c r="AF100" s="11">
        <f t="shared" si="54"/>
        <v>0.19740972166623985</v>
      </c>
      <c r="AG100" s="11">
        <f t="shared" si="55"/>
        <v>1.7940095232348034</v>
      </c>
      <c r="AH100" s="11">
        <f t="shared" si="56"/>
        <v>2.3222178805377743E-3</v>
      </c>
      <c r="AI100" s="11">
        <f t="shared" si="57"/>
        <v>3.7952761735879446E-3</v>
      </c>
      <c r="AJ100" s="11">
        <f t="shared" si="58"/>
        <v>7.2285044665694438E-3</v>
      </c>
      <c r="AK100" s="11">
        <f t="shared" si="59"/>
        <v>4.7215757234260275E-5</v>
      </c>
      <c r="AL100" s="11">
        <f t="shared" si="60"/>
        <v>0</v>
      </c>
      <c r="AM100" s="11">
        <f t="shared" si="61"/>
        <v>3.0025570851864631</v>
      </c>
      <c r="AN100" s="11">
        <f t="shared" si="62"/>
        <v>0.9008698333253029</v>
      </c>
      <c r="AO100" s="8">
        <f t="shared" si="63"/>
        <v>0</v>
      </c>
      <c r="AQ100">
        <f t="shared" si="64"/>
        <v>40.941000000000003</v>
      </c>
      <c r="AR100">
        <f t="shared" si="65"/>
        <v>6.0000000000000001E-3</v>
      </c>
      <c r="AS100">
        <f t="shared" si="66"/>
        <v>1.2E-2</v>
      </c>
      <c r="AT100">
        <f t="shared" si="67"/>
        <v>1.0999999999999999E-2</v>
      </c>
      <c r="AU100">
        <f t="shared" si="68"/>
        <v>0</v>
      </c>
      <c r="AV100">
        <f t="shared" si="69"/>
        <v>9.6929999999999996</v>
      </c>
      <c r="AW100">
        <f t="shared" si="70"/>
        <v>49.417000000000002</v>
      </c>
      <c r="AX100">
        <f t="shared" si="71"/>
        <v>8.8999999999999996E-2</v>
      </c>
      <c r="AY100">
        <f t="shared" si="72"/>
        <v>0.184</v>
      </c>
      <c r="AZ100">
        <f t="shared" si="73"/>
        <v>0.36899999999999999</v>
      </c>
      <c r="BA100">
        <f t="shared" si="74"/>
        <v>1E-3</v>
      </c>
      <c r="BB100">
        <f t="shared" si="75"/>
        <v>0</v>
      </c>
      <c r="BC100">
        <f t="shared" si="76"/>
        <v>100.72300000000001</v>
      </c>
      <c r="BE100">
        <f t="shared" si="77"/>
        <v>0.68144141145139825</v>
      </c>
      <c r="BF100">
        <f t="shared" si="78"/>
        <v>7.5125835774922993E-5</v>
      </c>
      <c r="BG100">
        <f t="shared" si="79"/>
        <v>2.3538642604943117E-4</v>
      </c>
      <c r="BH100">
        <f t="shared" si="80"/>
        <v>1.4474636489242711E-4</v>
      </c>
      <c r="BI100">
        <f t="shared" si="81"/>
        <v>0.13491732086186739</v>
      </c>
      <c r="BJ100">
        <f t="shared" si="82"/>
        <v>0</v>
      </c>
      <c r="BK100">
        <f t="shared" si="83"/>
        <v>1.2260944214527447</v>
      </c>
      <c r="BL100">
        <f t="shared" si="84"/>
        <v>1.5870921262398042E-3</v>
      </c>
      <c r="BM100">
        <f t="shared" si="85"/>
        <v>2.5938362556282017E-3</v>
      </c>
      <c r="BN100">
        <f t="shared" si="86"/>
        <v>4.9402352033930978E-3</v>
      </c>
      <c r="BO100">
        <f t="shared" si="87"/>
        <v>3.226904640127527E-5</v>
      </c>
      <c r="BP100">
        <f t="shared" si="88"/>
        <v>0</v>
      </c>
      <c r="BQ100">
        <f t="shared" si="89"/>
        <v>2.0520618450243897</v>
      </c>
      <c r="BR100">
        <f t="shared" si="90"/>
        <v>1.4631903480232471</v>
      </c>
    </row>
    <row r="101" spans="1:70">
      <c r="A101" t="s">
        <v>187</v>
      </c>
      <c r="B101">
        <v>127</v>
      </c>
      <c r="C101" s="1">
        <v>40.841999999999999</v>
      </c>
      <c r="D101" s="1">
        <v>3.0000000000000001E-3</v>
      </c>
      <c r="E101" s="1">
        <v>1.2E-2</v>
      </c>
      <c r="F101" s="1">
        <v>8.9999999999999993E-3</v>
      </c>
      <c r="G101" s="1">
        <v>9.7050000000000001</v>
      </c>
      <c r="H101" s="1">
        <v>49.389000000000003</v>
      </c>
      <c r="I101" s="1">
        <v>9.2999999999999999E-2</v>
      </c>
      <c r="J101" s="1">
        <v>0.187</v>
      </c>
      <c r="K101" s="1">
        <v>0.38400000000000001</v>
      </c>
      <c r="L101" s="1">
        <v>0</v>
      </c>
      <c r="N101">
        <f t="shared" si="48"/>
        <v>100.62400000000001</v>
      </c>
      <c r="P101" s="1">
        <v>20.98</v>
      </c>
      <c r="Q101" s="1">
        <v>83.736999999999995</v>
      </c>
      <c r="R101" s="1">
        <v>11.106</v>
      </c>
      <c r="S101" s="19">
        <f t="shared" si="91"/>
        <v>5.8309518948536461</v>
      </c>
      <c r="T101" s="19">
        <f>SUM(S$4:S101)</f>
        <v>251.31283716708353</v>
      </c>
      <c r="W101" s="4">
        <v>8</v>
      </c>
      <c r="X101" s="4">
        <v>3</v>
      </c>
      <c r="Y101" s="12">
        <v>0</v>
      </c>
      <c r="AA101" s="11">
        <f t="shared" si="49"/>
        <v>0.99599346350587337</v>
      </c>
      <c r="AB101" s="11">
        <f t="shared" si="50"/>
        <v>5.5034969757163205E-5</v>
      </c>
      <c r="AC101" s="11">
        <f t="shared" si="51"/>
        <v>3.4487429538058827E-4</v>
      </c>
      <c r="AD101" s="11">
        <f t="shared" si="52"/>
        <v>1.7351495077145589E-4</v>
      </c>
      <c r="AE101" s="11">
        <f t="shared" si="53"/>
        <v>0</v>
      </c>
      <c r="AF101" s="11">
        <f t="shared" si="54"/>
        <v>0.19791761405425376</v>
      </c>
      <c r="AG101" s="11">
        <f t="shared" si="55"/>
        <v>1.7953833108598862</v>
      </c>
      <c r="AH101" s="11">
        <f t="shared" si="56"/>
        <v>2.4298221695976188E-3</v>
      </c>
      <c r="AI101" s="11">
        <f t="shared" si="57"/>
        <v>3.8622977502933888E-3</v>
      </c>
      <c r="AJ101" s="11">
        <f t="shared" si="58"/>
        <v>7.5323743454801043E-3</v>
      </c>
      <c r="AK101" s="11">
        <f t="shared" si="59"/>
        <v>0</v>
      </c>
      <c r="AL101" s="11">
        <f t="shared" si="60"/>
        <v>0</v>
      </c>
      <c r="AM101" s="11">
        <f t="shared" si="61"/>
        <v>3.0036923069012937</v>
      </c>
      <c r="AN101" s="11">
        <f t="shared" si="62"/>
        <v>0.90070861274356806</v>
      </c>
      <c r="AO101" s="8">
        <f t="shared" si="63"/>
        <v>0</v>
      </c>
      <c r="AQ101">
        <f t="shared" si="64"/>
        <v>40.841999999999999</v>
      </c>
      <c r="AR101">
        <f t="shared" si="65"/>
        <v>3.0000000000000001E-3</v>
      </c>
      <c r="AS101">
        <f t="shared" si="66"/>
        <v>1.2E-2</v>
      </c>
      <c r="AT101">
        <f t="shared" si="67"/>
        <v>8.9999999999999993E-3</v>
      </c>
      <c r="AU101">
        <f t="shared" si="68"/>
        <v>0</v>
      </c>
      <c r="AV101">
        <f t="shared" si="69"/>
        <v>9.7050000000000001</v>
      </c>
      <c r="AW101">
        <f t="shared" si="70"/>
        <v>49.389000000000003</v>
      </c>
      <c r="AX101">
        <f t="shared" si="71"/>
        <v>9.2999999999999999E-2</v>
      </c>
      <c r="AY101">
        <f t="shared" si="72"/>
        <v>0.187</v>
      </c>
      <c r="AZ101">
        <f t="shared" si="73"/>
        <v>0.38400000000000001</v>
      </c>
      <c r="BA101">
        <f t="shared" si="74"/>
        <v>0</v>
      </c>
      <c r="BB101">
        <f t="shared" si="75"/>
        <v>0</v>
      </c>
      <c r="BC101">
        <f t="shared" si="76"/>
        <v>100.62400000000001</v>
      </c>
      <c r="BE101">
        <f t="shared" si="77"/>
        <v>0.67979360852197068</v>
      </c>
      <c r="BF101">
        <f t="shared" si="78"/>
        <v>3.7562917887461497E-5</v>
      </c>
      <c r="BG101">
        <f t="shared" si="79"/>
        <v>2.3538642604943117E-4</v>
      </c>
      <c r="BH101">
        <f t="shared" si="80"/>
        <v>1.1842884400289492E-4</v>
      </c>
      <c r="BI101">
        <f t="shared" si="81"/>
        <v>0.13508434942375147</v>
      </c>
      <c r="BJ101">
        <f t="shared" si="82"/>
        <v>0</v>
      </c>
      <c r="BK101">
        <f t="shared" si="83"/>
        <v>1.2253997082204424</v>
      </c>
      <c r="BL101">
        <f t="shared" si="84"/>
        <v>1.6584221094415933E-3</v>
      </c>
      <c r="BM101">
        <f t="shared" si="85"/>
        <v>2.6361270641438793E-3</v>
      </c>
      <c r="BN101">
        <f t="shared" si="86"/>
        <v>5.1410577726367195E-3</v>
      </c>
      <c r="BO101">
        <f t="shared" si="87"/>
        <v>0</v>
      </c>
      <c r="BP101">
        <f t="shared" si="88"/>
        <v>0</v>
      </c>
      <c r="BQ101">
        <f t="shared" si="89"/>
        <v>2.0501046513003267</v>
      </c>
      <c r="BR101">
        <f t="shared" si="90"/>
        <v>1.465140964875199</v>
      </c>
    </row>
    <row r="102" spans="1:70">
      <c r="A102" t="s">
        <v>188</v>
      </c>
      <c r="B102">
        <v>130</v>
      </c>
      <c r="C102" s="1">
        <v>40.871000000000002</v>
      </c>
      <c r="D102" s="1">
        <v>0</v>
      </c>
      <c r="E102" s="1">
        <v>0.01</v>
      </c>
      <c r="F102" s="1">
        <v>6.0000000000000001E-3</v>
      </c>
      <c r="G102" s="1">
        <v>9.6950000000000003</v>
      </c>
      <c r="H102" s="1">
        <v>49.460999999999999</v>
      </c>
      <c r="I102" s="1">
        <v>8.8999999999999996E-2</v>
      </c>
      <c r="J102" s="1">
        <v>0.183</v>
      </c>
      <c r="K102" s="1">
        <v>0.36499999999999999</v>
      </c>
      <c r="L102" s="1">
        <v>2E-3</v>
      </c>
      <c r="N102">
        <f t="shared" si="48"/>
        <v>100.682</v>
      </c>
      <c r="P102" s="1">
        <v>20.977</v>
      </c>
      <c r="Q102" s="1">
        <v>83.730999999999995</v>
      </c>
      <c r="R102" s="1">
        <v>11.106</v>
      </c>
      <c r="S102" s="19">
        <f t="shared" si="91"/>
        <v>6.7082039324996234</v>
      </c>
      <c r="T102" s="19">
        <f>SUM(S$4:S102)</f>
        <v>258.02104109958316</v>
      </c>
      <c r="W102" s="4">
        <v>8</v>
      </c>
      <c r="X102" s="4">
        <v>3</v>
      </c>
      <c r="Y102" s="12">
        <v>0</v>
      </c>
      <c r="AA102" s="11">
        <f t="shared" si="49"/>
        <v>0.99594568747391521</v>
      </c>
      <c r="AB102" s="11">
        <f t="shared" si="50"/>
        <v>0</v>
      </c>
      <c r="AC102" s="11">
        <f t="shared" si="51"/>
        <v>2.8717754892431519E-4</v>
      </c>
      <c r="AD102" s="11">
        <f t="shared" si="52"/>
        <v>1.1558901067829398E-4</v>
      </c>
      <c r="AE102" s="11">
        <f t="shared" si="53"/>
        <v>0</v>
      </c>
      <c r="AF102" s="11">
        <f t="shared" si="54"/>
        <v>0.19756391549906269</v>
      </c>
      <c r="AG102" s="11">
        <f t="shared" si="55"/>
        <v>1.7966386904151312</v>
      </c>
      <c r="AH102" s="11">
        <f t="shared" si="56"/>
        <v>2.3235523018727351E-3</v>
      </c>
      <c r="AI102" s="11">
        <f t="shared" si="57"/>
        <v>3.7768187081589828E-3</v>
      </c>
      <c r="AJ102" s="11">
        <f t="shared" si="58"/>
        <v>7.1542553996087688E-3</v>
      </c>
      <c r="AK102" s="11">
        <f t="shared" si="59"/>
        <v>9.4485777864154315E-5</v>
      </c>
      <c r="AL102" s="11">
        <f t="shared" si="60"/>
        <v>0</v>
      </c>
      <c r="AM102" s="11">
        <f t="shared" si="61"/>
        <v>3.0039001721352161</v>
      </c>
      <c r="AN102" s="11">
        <f t="shared" si="62"/>
        <v>0.90093087085878398</v>
      </c>
      <c r="AO102" s="8">
        <f t="shared" si="63"/>
        <v>0</v>
      </c>
      <c r="AQ102">
        <f t="shared" si="64"/>
        <v>40.871000000000002</v>
      </c>
      <c r="AR102">
        <f t="shared" si="65"/>
        <v>0</v>
      </c>
      <c r="AS102">
        <f t="shared" si="66"/>
        <v>0.01</v>
      </c>
      <c r="AT102">
        <f t="shared" si="67"/>
        <v>6.0000000000000001E-3</v>
      </c>
      <c r="AU102">
        <f t="shared" si="68"/>
        <v>0</v>
      </c>
      <c r="AV102">
        <f t="shared" si="69"/>
        <v>9.6950000000000003</v>
      </c>
      <c r="AW102">
        <f t="shared" si="70"/>
        <v>49.460999999999999</v>
      </c>
      <c r="AX102">
        <f t="shared" si="71"/>
        <v>8.8999999999999996E-2</v>
      </c>
      <c r="AY102">
        <f t="shared" si="72"/>
        <v>0.183</v>
      </c>
      <c r="AZ102">
        <f t="shared" si="73"/>
        <v>0.36499999999999999</v>
      </c>
      <c r="BA102">
        <f t="shared" si="74"/>
        <v>2E-3</v>
      </c>
      <c r="BB102">
        <f t="shared" si="75"/>
        <v>0</v>
      </c>
      <c r="BC102">
        <f t="shared" si="76"/>
        <v>100.682</v>
      </c>
      <c r="BE102">
        <f t="shared" si="77"/>
        <v>0.68027629826897473</v>
      </c>
      <c r="BF102">
        <f t="shared" si="78"/>
        <v>0</v>
      </c>
      <c r="BG102">
        <f t="shared" si="79"/>
        <v>1.9615535504119265E-4</v>
      </c>
      <c r="BH102">
        <f t="shared" si="80"/>
        <v>7.895256266859661E-5</v>
      </c>
      <c r="BI102">
        <f t="shared" si="81"/>
        <v>0.13494515895551473</v>
      </c>
      <c r="BJ102">
        <f t="shared" si="82"/>
        <v>0</v>
      </c>
      <c r="BK102">
        <f t="shared" si="83"/>
        <v>1.2271861136749336</v>
      </c>
      <c r="BL102">
        <f t="shared" si="84"/>
        <v>1.5870921262398042E-3</v>
      </c>
      <c r="BM102">
        <f t="shared" si="85"/>
        <v>2.5797393194563092E-3</v>
      </c>
      <c r="BN102">
        <f t="shared" si="86"/>
        <v>4.8866825182614648E-3</v>
      </c>
      <c r="BO102">
        <f t="shared" si="87"/>
        <v>6.453809280255054E-5</v>
      </c>
      <c r="BP102">
        <f t="shared" si="88"/>
        <v>0</v>
      </c>
      <c r="BQ102">
        <f t="shared" si="89"/>
        <v>2.0518007308738926</v>
      </c>
      <c r="BR102">
        <f t="shared" si="90"/>
        <v>1.4640311444161587</v>
      </c>
    </row>
    <row r="103" spans="1:70">
      <c r="A103" t="s">
        <v>189</v>
      </c>
      <c r="B103">
        <v>133</v>
      </c>
      <c r="C103" s="1">
        <v>40.930999999999997</v>
      </c>
      <c r="D103" s="1">
        <v>0</v>
      </c>
      <c r="E103" s="1">
        <v>8.9999999999999993E-3</v>
      </c>
      <c r="F103" s="1">
        <v>7.0000000000000001E-3</v>
      </c>
      <c r="G103" s="1">
        <v>9.7620000000000005</v>
      </c>
      <c r="H103" s="1">
        <v>49.344999999999999</v>
      </c>
      <c r="I103" s="1">
        <v>9.0999999999999998E-2</v>
      </c>
      <c r="J103" s="1">
        <v>0.183</v>
      </c>
      <c r="K103" s="1">
        <v>0.378</v>
      </c>
      <c r="L103" s="1">
        <v>0</v>
      </c>
      <c r="N103">
        <f t="shared" si="48"/>
        <v>100.706</v>
      </c>
      <c r="P103" s="1">
        <v>20.975000000000001</v>
      </c>
      <c r="Q103" s="1">
        <v>83.725999999999999</v>
      </c>
      <c r="R103" s="1">
        <v>11.106</v>
      </c>
      <c r="S103" s="19">
        <f t="shared" si="91"/>
        <v>5.3851648071298701</v>
      </c>
      <c r="T103" s="19">
        <f>SUM(S$4:S103)</f>
        <v>263.40620590671301</v>
      </c>
      <c r="W103" s="4">
        <v>8</v>
      </c>
      <c r="X103" s="4">
        <v>3</v>
      </c>
      <c r="Y103" s="12">
        <v>0</v>
      </c>
      <c r="AA103" s="11">
        <f t="shared" si="49"/>
        <v>0.99732761875133313</v>
      </c>
      <c r="AB103" s="11">
        <f t="shared" si="50"/>
        <v>0</v>
      </c>
      <c r="AC103" s="11">
        <f t="shared" si="51"/>
        <v>2.5843902453027441E-4</v>
      </c>
      <c r="AD103" s="11">
        <f t="shared" si="52"/>
        <v>1.3484300910713971E-4</v>
      </c>
      <c r="AE103" s="11">
        <f t="shared" si="53"/>
        <v>0</v>
      </c>
      <c r="AF103" s="11">
        <f t="shared" si="54"/>
        <v>0.19891325030705762</v>
      </c>
      <c r="AG103" s="11">
        <f t="shared" si="55"/>
        <v>1.7922810287723125</v>
      </c>
      <c r="AH103" s="11">
        <f t="shared" si="56"/>
        <v>2.3755760467186796E-3</v>
      </c>
      <c r="AI103" s="11">
        <f t="shared" si="57"/>
        <v>3.7765152077923955E-3</v>
      </c>
      <c r="AJ103" s="11">
        <f t="shared" si="58"/>
        <v>7.4084691129967344E-3</v>
      </c>
      <c r="AK103" s="11">
        <f t="shared" si="59"/>
        <v>0</v>
      </c>
      <c r="AL103" s="11">
        <f t="shared" si="60"/>
        <v>0</v>
      </c>
      <c r="AM103" s="11">
        <f t="shared" si="61"/>
        <v>3.0024757402318483</v>
      </c>
      <c r="AN103" s="11">
        <f t="shared" si="62"/>
        <v>0.90010354469327558</v>
      </c>
      <c r="AO103" s="8">
        <f t="shared" si="63"/>
        <v>0</v>
      </c>
      <c r="AQ103">
        <f t="shared" si="64"/>
        <v>40.930999999999997</v>
      </c>
      <c r="AR103">
        <f t="shared" si="65"/>
        <v>0</v>
      </c>
      <c r="AS103">
        <f t="shared" si="66"/>
        <v>8.9999999999999993E-3</v>
      </c>
      <c r="AT103">
        <f t="shared" si="67"/>
        <v>7.0000000000000001E-3</v>
      </c>
      <c r="AU103">
        <f t="shared" si="68"/>
        <v>0</v>
      </c>
      <c r="AV103">
        <f t="shared" si="69"/>
        <v>9.7620000000000005</v>
      </c>
      <c r="AW103">
        <f t="shared" si="70"/>
        <v>49.344999999999999</v>
      </c>
      <c r="AX103">
        <f t="shared" si="71"/>
        <v>9.0999999999999998E-2</v>
      </c>
      <c r="AY103">
        <f t="shared" si="72"/>
        <v>0.183</v>
      </c>
      <c r="AZ103">
        <f t="shared" si="73"/>
        <v>0.378</v>
      </c>
      <c r="BA103">
        <f t="shared" si="74"/>
        <v>0</v>
      </c>
      <c r="BB103">
        <f t="shared" si="75"/>
        <v>0</v>
      </c>
      <c r="BC103">
        <f t="shared" si="76"/>
        <v>100.706</v>
      </c>
      <c r="BE103">
        <f t="shared" si="77"/>
        <v>0.68127496671105192</v>
      </c>
      <c r="BF103">
        <f t="shared" si="78"/>
        <v>0</v>
      </c>
      <c r="BG103">
        <f t="shared" si="79"/>
        <v>1.7653981953707335E-4</v>
      </c>
      <c r="BH103">
        <f t="shared" si="80"/>
        <v>9.2111323113362712E-5</v>
      </c>
      <c r="BI103">
        <f t="shared" si="81"/>
        <v>0.13587773509270087</v>
      </c>
      <c r="BJ103">
        <f t="shared" si="82"/>
        <v>0</v>
      </c>
      <c r="BK103">
        <f t="shared" si="83"/>
        <v>1.2243080159982533</v>
      </c>
      <c r="BL103">
        <f t="shared" si="84"/>
        <v>1.6227571178406988E-3</v>
      </c>
      <c r="BM103">
        <f t="shared" si="85"/>
        <v>2.5797393194563092E-3</v>
      </c>
      <c r="BN103">
        <f t="shared" si="86"/>
        <v>5.0607287449392713E-3</v>
      </c>
      <c r="BO103">
        <f t="shared" si="87"/>
        <v>0</v>
      </c>
      <c r="BP103">
        <f t="shared" si="88"/>
        <v>0</v>
      </c>
      <c r="BQ103">
        <f t="shared" si="89"/>
        <v>2.0509925941268925</v>
      </c>
      <c r="BR103">
        <f t="shared" si="90"/>
        <v>1.4639134967281546</v>
      </c>
    </row>
    <row r="104" spans="1:70">
      <c r="A104" t="s">
        <v>190</v>
      </c>
      <c r="B104">
        <v>136</v>
      </c>
      <c r="C104" s="1">
        <v>41.030999999999999</v>
      </c>
      <c r="D104" s="1">
        <v>0</v>
      </c>
      <c r="E104" s="1">
        <v>1.2E-2</v>
      </c>
      <c r="F104" s="1">
        <v>6.0000000000000001E-3</v>
      </c>
      <c r="G104" s="1">
        <v>9.7409999999999997</v>
      </c>
      <c r="H104" s="1">
        <v>49.39</v>
      </c>
      <c r="I104" s="1">
        <v>9.0999999999999998E-2</v>
      </c>
      <c r="J104" s="1">
        <v>0.182</v>
      </c>
      <c r="K104" s="1">
        <v>0.373</v>
      </c>
      <c r="L104" s="1">
        <v>2E-3</v>
      </c>
      <c r="N104">
        <f t="shared" si="48"/>
        <v>100.828</v>
      </c>
      <c r="P104" s="1">
        <v>20.972000000000001</v>
      </c>
      <c r="Q104" s="1">
        <v>83.72</v>
      </c>
      <c r="R104" s="1">
        <v>11.106</v>
      </c>
      <c r="S104" s="19">
        <f t="shared" si="91"/>
        <v>6.7082039324996234</v>
      </c>
      <c r="T104" s="19">
        <f>SUM(S$4:S104)</f>
        <v>270.11440983921261</v>
      </c>
      <c r="W104" s="4">
        <v>8</v>
      </c>
      <c r="X104" s="4">
        <v>3</v>
      </c>
      <c r="Y104" s="12">
        <v>0</v>
      </c>
      <c r="AA104" s="11">
        <f t="shared" si="49"/>
        <v>0.9982397370249344</v>
      </c>
      <c r="AB104" s="11">
        <f t="shared" si="50"/>
        <v>0</v>
      </c>
      <c r="AC104" s="11">
        <f t="shared" si="51"/>
        <v>3.4405992564286771E-4</v>
      </c>
      <c r="AD104" s="11">
        <f t="shared" si="52"/>
        <v>1.1540348055315083E-4</v>
      </c>
      <c r="AE104" s="11">
        <f t="shared" si="53"/>
        <v>0</v>
      </c>
      <c r="AF104" s="11">
        <f t="shared" si="54"/>
        <v>0.19818268837728523</v>
      </c>
      <c r="AG104" s="11">
        <f t="shared" si="55"/>
        <v>1.791180044254914</v>
      </c>
      <c r="AH104" s="11">
        <f t="shared" si="56"/>
        <v>2.371953653705829E-3</v>
      </c>
      <c r="AI104" s="11">
        <f t="shared" si="57"/>
        <v>3.7501513678348309E-3</v>
      </c>
      <c r="AJ104" s="11">
        <f t="shared" si="58"/>
        <v>7.2993261269928018E-3</v>
      </c>
      <c r="AK104" s="11">
        <f t="shared" si="59"/>
        <v>9.4334120210122017E-5</v>
      </c>
      <c r="AL104" s="11">
        <f t="shared" si="60"/>
        <v>0</v>
      </c>
      <c r="AM104" s="11">
        <f t="shared" si="61"/>
        <v>3.0015776983320732</v>
      </c>
      <c r="AN104" s="11">
        <f t="shared" si="62"/>
        <v>0.9003788071795924</v>
      </c>
      <c r="AO104" s="8">
        <f t="shared" si="63"/>
        <v>0</v>
      </c>
      <c r="AQ104">
        <f t="shared" si="64"/>
        <v>41.030999999999999</v>
      </c>
      <c r="AR104">
        <f t="shared" si="65"/>
        <v>0</v>
      </c>
      <c r="AS104">
        <f t="shared" si="66"/>
        <v>1.2E-2</v>
      </c>
      <c r="AT104">
        <f t="shared" si="67"/>
        <v>6.0000000000000001E-3</v>
      </c>
      <c r="AU104">
        <f t="shared" si="68"/>
        <v>0</v>
      </c>
      <c r="AV104">
        <f t="shared" si="69"/>
        <v>9.7409999999999997</v>
      </c>
      <c r="AW104">
        <f t="shared" si="70"/>
        <v>49.39</v>
      </c>
      <c r="AX104">
        <f t="shared" si="71"/>
        <v>9.0999999999999998E-2</v>
      </c>
      <c r="AY104">
        <f t="shared" si="72"/>
        <v>0.182</v>
      </c>
      <c r="AZ104">
        <f t="shared" si="73"/>
        <v>0.373</v>
      </c>
      <c r="BA104">
        <f t="shared" si="74"/>
        <v>2E-3</v>
      </c>
      <c r="BB104">
        <f t="shared" si="75"/>
        <v>0</v>
      </c>
      <c r="BC104">
        <f t="shared" si="76"/>
        <v>100.828</v>
      </c>
      <c r="BE104">
        <f t="shared" si="77"/>
        <v>0.68293941411451398</v>
      </c>
      <c r="BF104">
        <f t="shared" si="78"/>
        <v>0</v>
      </c>
      <c r="BG104">
        <f t="shared" si="79"/>
        <v>2.3538642604943117E-4</v>
      </c>
      <c r="BH104">
        <f t="shared" si="80"/>
        <v>7.895256266859661E-5</v>
      </c>
      <c r="BI104">
        <f t="shared" si="81"/>
        <v>0.13558543510940371</v>
      </c>
      <c r="BJ104">
        <f t="shared" si="82"/>
        <v>0</v>
      </c>
      <c r="BK104">
        <f t="shared" si="83"/>
        <v>1.2254245194073103</v>
      </c>
      <c r="BL104">
        <f t="shared" si="84"/>
        <v>1.6227571178406988E-3</v>
      </c>
      <c r="BM104">
        <f t="shared" si="85"/>
        <v>2.5656423832844171E-3</v>
      </c>
      <c r="BN104">
        <f t="shared" si="86"/>
        <v>4.9937878885247299E-3</v>
      </c>
      <c r="BO104">
        <f t="shared" si="87"/>
        <v>6.453809280255054E-5</v>
      </c>
      <c r="BP104">
        <f t="shared" si="88"/>
        <v>0</v>
      </c>
      <c r="BQ104">
        <f t="shared" si="89"/>
        <v>2.0535104331023986</v>
      </c>
      <c r="BR104">
        <f t="shared" si="90"/>
        <v>1.461681250772783</v>
      </c>
    </row>
    <row r="105" spans="1:70">
      <c r="A105" t="s">
        <v>191</v>
      </c>
      <c r="B105">
        <v>139</v>
      </c>
      <c r="C105" s="1">
        <v>41.158000000000001</v>
      </c>
      <c r="D105" s="1">
        <v>0</v>
      </c>
      <c r="E105" s="1">
        <v>1.2E-2</v>
      </c>
      <c r="F105" s="1">
        <v>8.9999999999999993E-3</v>
      </c>
      <c r="G105" s="1">
        <v>9.7159999999999993</v>
      </c>
      <c r="H105" s="1">
        <v>49.609000000000002</v>
      </c>
      <c r="I105" s="1">
        <v>0.09</v>
      </c>
      <c r="J105" s="1">
        <v>0.184</v>
      </c>
      <c r="K105" s="1">
        <v>0.379</v>
      </c>
      <c r="L105" s="1">
        <v>5.0000000000000001E-3</v>
      </c>
      <c r="N105">
        <f t="shared" si="48"/>
        <v>101.16200000000001</v>
      </c>
      <c r="P105" s="1">
        <v>20.969000000000001</v>
      </c>
      <c r="Q105" s="1">
        <v>83.715000000000003</v>
      </c>
      <c r="R105" s="1">
        <v>11.106</v>
      </c>
      <c r="S105" s="19">
        <f t="shared" si="91"/>
        <v>5.8309518948414594</v>
      </c>
      <c r="T105" s="19">
        <f>SUM(S$4:S105)</f>
        <v>275.94536173405407</v>
      </c>
      <c r="W105" s="4">
        <v>8</v>
      </c>
      <c r="X105" s="4">
        <v>3</v>
      </c>
      <c r="Y105" s="12">
        <v>0</v>
      </c>
      <c r="AA105" s="11">
        <f t="shared" si="49"/>
        <v>0.99786118277441216</v>
      </c>
      <c r="AB105" s="11">
        <f t="shared" si="50"/>
        <v>0</v>
      </c>
      <c r="AC105" s="11">
        <f t="shared" si="51"/>
        <v>3.4286819788629581E-4</v>
      </c>
      <c r="AD105" s="11">
        <f t="shared" si="52"/>
        <v>1.7250563255717506E-4</v>
      </c>
      <c r="AE105" s="11">
        <f t="shared" si="53"/>
        <v>0</v>
      </c>
      <c r="AF105" s="11">
        <f t="shared" si="54"/>
        <v>0.19698937025083568</v>
      </c>
      <c r="AG105" s="11">
        <f t="shared" si="55"/>
        <v>1.7928906498782284</v>
      </c>
      <c r="AH105" s="11">
        <f t="shared" si="56"/>
        <v>2.337762725479876E-3</v>
      </c>
      <c r="AI105" s="11">
        <f t="shared" si="57"/>
        <v>3.7782296010247275E-3</v>
      </c>
      <c r="AJ105" s="11">
        <f t="shared" si="58"/>
        <v>7.3910520335786854E-3</v>
      </c>
      <c r="AK105" s="11">
        <f t="shared" si="59"/>
        <v>2.3501843272795742E-4</v>
      </c>
      <c r="AL105" s="11">
        <f t="shared" si="60"/>
        <v>0</v>
      </c>
      <c r="AM105" s="11">
        <f t="shared" si="61"/>
        <v>3.0019986395267311</v>
      </c>
      <c r="AN105" s="11">
        <f t="shared" si="62"/>
        <v>0.90100439812544131</v>
      </c>
      <c r="AO105" s="8">
        <f t="shared" si="63"/>
        <v>0</v>
      </c>
      <c r="AQ105">
        <f t="shared" si="64"/>
        <v>41.158000000000001</v>
      </c>
      <c r="AR105">
        <f t="shared" si="65"/>
        <v>0</v>
      </c>
      <c r="AS105">
        <f t="shared" si="66"/>
        <v>1.2E-2</v>
      </c>
      <c r="AT105">
        <f t="shared" si="67"/>
        <v>8.9999999999999993E-3</v>
      </c>
      <c r="AU105">
        <f t="shared" si="68"/>
        <v>0</v>
      </c>
      <c r="AV105">
        <f t="shared" si="69"/>
        <v>9.7159999999999993</v>
      </c>
      <c r="AW105">
        <f t="shared" si="70"/>
        <v>49.609000000000002</v>
      </c>
      <c r="AX105">
        <f t="shared" si="71"/>
        <v>0.09</v>
      </c>
      <c r="AY105">
        <f t="shared" si="72"/>
        <v>0.184</v>
      </c>
      <c r="AZ105">
        <f t="shared" si="73"/>
        <v>0.379</v>
      </c>
      <c r="BA105">
        <f t="shared" si="74"/>
        <v>5.0000000000000001E-3</v>
      </c>
      <c r="BB105">
        <f t="shared" si="75"/>
        <v>0</v>
      </c>
      <c r="BC105">
        <f t="shared" si="76"/>
        <v>101.16200000000001</v>
      </c>
      <c r="BE105">
        <f t="shared" si="77"/>
        <v>0.68505326231691077</v>
      </c>
      <c r="BF105">
        <f t="shared" si="78"/>
        <v>0</v>
      </c>
      <c r="BG105">
        <f t="shared" si="79"/>
        <v>2.3538642604943117E-4</v>
      </c>
      <c r="BH105">
        <f t="shared" si="80"/>
        <v>1.1842884400289492E-4</v>
      </c>
      <c r="BI105">
        <f t="shared" si="81"/>
        <v>0.13523745893881187</v>
      </c>
      <c r="BJ105">
        <f t="shared" si="82"/>
        <v>0</v>
      </c>
      <c r="BK105">
        <f t="shared" si="83"/>
        <v>1.2308581693313883</v>
      </c>
      <c r="BL105">
        <f t="shared" si="84"/>
        <v>1.6049246220402515E-3</v>
      </c>
      <c r="BM105">
        <f t="shared" si="85"/>
        <v>2.5938362556282017E-3</v>
      </c>
      <c r="BN105">
        <f t="shared" si="86"/>
        <v>5.0741169162221789E-3</v>
      </c>
      <c r="BO105">
        <f t="shared" si="87"/>
        <v>1.6134523200637637E-4</v>
      </c>
      <c r="BP105">
        <f t="shared" si="88"/>
        <v>0</v>
      </c>
      <c r="BQ105">
        <f t="shared" si="89"/>
        <v>2.0609369288830601</v>
      </c>
      <c r="BR105">
        <f t="shared" si="90"/>
        <v>1.4566183940202799</v>
      </c>
    </row>
    <row r="106" spans="1:70">
      <c r="A106" t="s">
        <v>192</v>
      </c>
      <c r="B106">
        <v>142</v>
      </c>
      <c r="C106" s="1">
        <v>41.639000000000003</v>
      </c>
      <c r="D106" s="1">
        <v>0</v>
      </c>
      <c r="E106" s="1">
        <v>1.4E-2</v>
      </c>
      <c r="F106" s="1">
        <v>8.0000000000000002E-3</v>
      </c>
      <c r="G106" s="1">
        <v>9.7579999999999991</v>
      </c>
      <c r="H106" s="1">
        <v>50.201000000000001</v>
      </c>
      <c r="I106" s="1">
        <v>9.0999999999999998E-2</v>
      </c>
      <c r="J106" s="1">
        <v>0.187</v>
      </c>
      <c r="K106" s="1">
        <v>0.36799999999999999</v>
      </c>
      <c r="L106" s="1">
        <v>4.0000000000000001E-3</v>
      </c>
      <c r="N106">
        <f t="shared" si="48"/>
        <v>102.27</v>
      </c>
      <c r="P106" s="1">
        <v>20.966000000000001</v>
      </c>
      <c r="Q106" s="1">
        <v>83.71</v>
      </c>
      <c r="R106" s="1">
        <v>11.106</v>
      </c>
      <c r="S106" s="19">
        <f t="shared" si="91"/>
        <v>5.8309518948536461</v>
      </c>
      <c r="T106" s="19">
        <f>SUM(S$4:S106)</f>
        <v>281.7763136289077</v>
      </c>
      <c r="W106" s="4">
        <v>8</v>
      </c>
      <c r="X106" s="4">
        <v>3</v>
      </c>
      <c r="Y106" s="12">
        <v>0</v>
      </c>
      <c r="AA106" s="11">
        <f t="shared" si="49"/>
        <v>0.99817447521090852</v>
      </c>
      <c r="AB106" s="11">
        <f t="shared" si="50"/>
        <v>0</v>
      </c>
      <c r="AC106" s="11">
        <f t="shared" si="51"/>
        <v>3.9551621928089292E-4</v>
      </c>
      <c r="AD106" s="11">
        <f t="shared" si="52"/>
        <v>1.5161461268271346E-4</v>
      </c>
      <c r="AE106" s="11">
        <f t="shared" si="53"/>
        <v>0</v>
      </c>
      <c r="AF106" s="11">
        <f t="shared" si="54"/>
        <v>0.19561691373922838</v>
      </c>
      <c r="AG106" s="11">
        <f t="shared" si="55"/>
        <v>1.7938907941558362</v>
      </c>
      <c r="AH106" s="11">
        <f t="shared" si="56"/>
        <v>2.3371663019881358E-3</v>
      </c>
      <c r="AI106" s="11">
        <f t="shared" si="57"/>
        <v>3.7966663491047492E-3</v>
      </c>
      <c r="AJ106" s="11">
        <f t="shared" si="58"/>
        <v>7.0958621791906212E-3</v>
      </c>
      <c r="AK106" s="11">
        <f t="shared" si="59"/>
        <v>1.8590120977982522E-4</v>
      </c>
      <c r="AL106" s="11">
        <f t="shared" si="60"/>
        <v>0</v>
      </c>
      <c r="AM106" s="11">
        <f t="shared" si="61"/>
        <v>3.0016449099779998</v>
      </c>
      <c r="AN106" s="11">
        <f t="shared" si="62"/>
        <v>0.9016757195948768</v>
      </c>
      <c r="AO106" s="8">
        <f t="shared" si="63"/>
        <v>0</v>
      </c>
      <c r="AQ106">
        <f t="shared" si="64"/>
        <v>41.639000000000003</v>
      </c>
      <c r="AR106">
        <f t="shared" si="65"/>
        <v>0</v>
      </c>
      <c r="AS106">
        <f t="shared" si="66"/>
        <v>1.4E-2</v>
      </c>
      <c r="AT106">
        <f t="shared" si="67"/>
        <v>8.0000000000000002E-3</v>
      </c>
      <c r="AU106">
        <f t="shared" si="68"/>
        <v>0</v>
      </c>
      <c r="AV106">
        <f t="shared" si="69"/>
        <v>9.7579999999999991</v>
      </c>
      <c r="AW106">
        <f t="shared" si="70"/>
        <v>50.201000000000001</v>
      </c>
      <c r="AX106">
        <f t="shared" si="71"/>
        <v>9.0999999999999998E-2</v>
      </c>
      <c r="AY106">
        <f t="shared" si="72"/>
        <v>0.187</v>
      </c>
      <c r="AZ106">
        <f t="shared" si="73"/>
        <v>0.36799999999999999</v>
      </c>
      <c r="BA106">
        <f t="shared" si="74"/>
        <v>4.0000000000000001E-3</v>
      </c>
      <c r="BB106">
        <f t="shared" si="75"/>
        <v>0</v>
      </c>
      <c r="BC106">
        <f t="shared" si="76"/>
        <v>102.27</v>
      </c>
      <c r="BE106">
        <f t="shared" si="77"/>
        <v>0.69305925432756332</v>
      </c>
      <c r="BF106">
        <f t="shared" si="78"/>
        <v>0</v>
      </c>
      <c r="BG106">
        <f t="shared" si="79"/>
        <v>2.7461749705766971E-4</v>
      </c>
      <c r="BH106">
        <f t="shared" si="80"/>
        <v>1.0527008355812881E-4</v>
      </c>
      <c r="BI106">
        <f t="shared" si="81"/>
        <v>0.13582205890540616</v>
      </c>
      <c r="BJ106">
        <f t="shared" si="82"/>
        <v>0</v>
      </c>
      <c r="BK106">
        <f t="shared" si="83"/>
        <v>1.2455463919572056</v>
      </c>
      <c r="BL106">
        <f t="shared" si="84"/>
        <v>1.6227571178406988E-3</v>
      </c>
      <c r="BM106">
        <f t="shared" si="85"/>
        <v>2.6361270641438793E-3</v>
      </c>
      <c r="BN106">
        <f t="shared" si="86"/>
        <v>4.9268470321101893E-3</v>
      </c>
      <c r="BO106">
        <f t="shared" si="87"/>
        <v>1.2907618560510108E-4</v>
      </c>
      <c r="BP106">
        <f t="shared" si="88"/>
        <v>0</v>
      </c>
      <c r="BQ106">
        <f t="shared" si="89"/>
        <v>2.0841224001704908</v>
      </c>
      <c r="BR106">
        <f t="shared" si="90"/>
        <v>1.4402440613528513</v>
      </c>
    </row>
    <row r="107" spans="1:70">
      <c r="A107" t="s">
        <v>193</v>
      </c>
      <c r="B107">
        <v>145</v>
      </c>
      <c r="C107" s="1">
        <v>41.351999999999997</v>
      </c>
      <c r="D107" s="1">
        <v>7.0000000000000001E-3</v>
      </c>
      <c r="E107" s="1">
        <v>2.5000000000000001E-2</v>
      </c>
      <c r="F107" s="1">
        <v>8.9999999999999993E-3</v>
      </c>
      <c r="G107" s="1">
        <v>9.7899999999999991</v>
      </c>
      <c r="H107" s="1">
        <v>49.677</v>
      </c>
      <c r="I107" s="1">
        <v>9.0999999999999998E-2</v>
      </c>
      <c r="J107" s="1">
        <v>0.182</v>
      </c>
      <c r="K107" s="1">
        <v>0.375</v>
      </c>
      <c r="L107" s="1">
        <v>2E-3</v>
      </c>
      <c r="N107">
        <f t="shared" si="48"/>
        <v>101.50999999999998</v>
      </c>
      <c r="P107" s="1">
        <v>20.963000000000001</v>
      </c>
      <c r="Q107" s="1">
        <v>83.703999999999994</v>
      </c>
      <c r="R107" s="1">
        <v>11.106</v>
      </c>
      <c r="S107" s="19">
        <f t="shared" si="91"/>
        <v>6.7082039324996234</v>
      </c>
      <c r="T107" s="19">
        <f>SUM(S$4:S107)</f>
        <v>288.4845175614073</v>
      </c>
      <c r="W107" s="4">
        <v>8</v>
      </c>
      <c r="X107" s="4">
        <v>3</v>
      </c>
      <c r="Y107" s="12">
        <v>0</v>
      </c>
      <c r="AA107" s="11">
        <f t="shared" si="49"/>
        <v>0.99906449778478912</v>
      </c>
      <c r="AB107" s="11">
        <f t="shared" si="50"/>
        <v>1.2722223985319142E-4</v>
      </c>
      <c r="AC107" s="11">
        <f t="shared" si="51"/>
        <v>7.1181495601321159E-4</v>
      </c>
      <c r="AD107" s="11">
        <f t="shared" si="52"/>
        <v>1.7190338212670921E-4</v>
      </c>
      <c r="AE107" s="11">
        <f t="shared" si="53"/>
        <v>0</v>
      </c>
      <c r="AF107" s="11">
        <f t="shared" si="54"/>
        <v>0.19779673515920551</v>
      </c>
      <c r="AG107" s="11">
        <f t="shared" si="55"/>
        <v>1.7890802924066715</v>
      </c>
      <c r="AH107" s="11">
        <f t="shared" si="56"/>
        <v>2.3554856021408771E-3</v>
      </c>
      <c r="AI107" s="11">
        <f t="shared" si="57"/>
        <v>3.7241147351184233E-3</v>
      </c>
      <c r="AJ107" s="11">
        <f t="shared" si="58"/>
        <v>7.2875149527571979E-3</v>
      </c>
      <c r="AK107" s="11">
        <f t="shared" si="59"/>
        <v>9.3679175222673565E-5</v>
      </c>
      <c r="AL107" s="11">
        <f t="shared" si="60"/>
        <v>0</v>
      </c>
      <c r="AM107" s="11">
        <f t="shared" si="61"/>
        <v>3.0004132603938989</v>
      </c>
      <c r="AN107" s="11">
        <f t="shared" si="62"/>
        <v>0.90044842614063214</v>
      </c>
      <c r="AO107" s="8">
        <f t="shared" si="63"/>
        <v>0</v>
      </c>
      <c r="AQ107">
        <f t="shared" si="64"/>
        <v>41.351999999999997</v>
      </c>
      <c r="AR107">
        <f t="shared" si="65"/>
        <v>7.0000000000000001E-3</v>
      </c>
      <c r="AS107">
        <f t="shared" si="66"/>
        <v>2.5000000000000001E-2</v>
      </c>
      <c r="AT107">
        <f t="shared" si="67"/>
        <v>8.9999999999999993E-3</v>
      </c>
      <c r="AU107">
        <f t="shared" si="68"/>
        <v>0</v>
      </c>
      <c r="AV107">
        <f t="shared" si="69"/>
        <v>9.7899999999999991</v>
      </c>
      <c r="AW107">
        <f t="shared" si="70"/>
        <v>49.677</v>
      </c>
      <c r="AX107">
        <f t="shared" si="71"/>
        <v>9.0999999999999998E-2</v>
      </c>
      <c r="AY107">
        <f t="shared" si="72"/>
        <v>0.182</v>
      </c>
      <c r="AZ107">
        <f t="shared" si="73"/>
        <v>0.375</v>
      </c>
      <c r="BA107">
        <f t="shared" si="74"/>
        <v>2E-3</v>
      </c>
      <c r="BB107">
        <f t="shared" si="75"/>
        <v>0</v>
      </c>
      <c r="BC107">
        <f t="shared" si="76"/>
        <v>101.50999999999998</v>
      </c>
      <c r="BE107">
        <f t="shared" si="77"/>
        <v>0.68828229027962717</v>
      </c>
      <c r="BF107">
        <f t="shared" si="78"/>
        <v>8.7646808404076828E-5</v>
      </c>
      <c r="BG107">
        <f t="shared" si="79"/>
        <v>4.9038838760298163E-4</v>
      </c>
      <c r="BH107">
        <f t="shared" si="80"/>
        <v>1.1842884400289492E-4</v>
      </c>
      <c r="BI107">
        <f t="shared" si="81"/>
        <v>0.13626746840376372</v>
      </c>
      <c r="BJ107">
        <f t="shared" si="82"/>
        <v>0</v>
      </c>
      <c r="BK107">
        <f t="shared" si="83"/>
        <v>1.2325453300384077</v>
      </c>
      <c r="BL107">
        <f t="shared" si="84"/>
        <v>1.6227571178406988E-3</v>
      </c>
      <c r="BM107">
        <f t="shared" si="85"/>
        <v>2.5656423832844171E-3</v>
      </c>
      <c r="BN107">
        <f t="shared" si="86"/>
        <v>5.0205642310905468E-3</v>
      </c>
      <c r="BO107">
        <f t="shared" si="87"/>
        <v>6.453809280255054E-5</v>
      </c>
      <c r="BP107">
        <f t="shared" si="88"/>
        <v>0</v>
      </c>
      <c r="BQ107">
        <f t="shared" si="89"/>
        <v>2.067065054586827</v>
      </c>
      <c r="BR107">
        <f t="shared" si="90"/>
        <v>1.4515330583021409</v>
      </c>
    </row>
    <row r="108" spans="1:70">
      <c r="A108" t="s">
        <v>194</v>
      </c>
      <c r="B108">
        <v>148</v>
      </c>
      <c r="C108" s="1">
        <v>41.109000000000002</v>
      </c>
      <c r="D108" s="1">
        <v>7.0000000000000001E-3</v>
      </c>
      <c r="E108" s="1">
        <v>1.4E-2</v>
      </c>
      <c r="F108" s="1">
        <v>8.0000000000000002E-3</v>
      </c>
      <c r="G108" s="1">
        <v>9.8010000000000002</v>
      </c>
      <c r="H108" s="1">
        <v>49.487000000000002</v>
      </c>
      <c r="I108" s="1">
        <v>8.8999999999999996E-2</v>
      </c>
      <c r="J108" s="1">
        <v>0.187</v>
      </c>
      <c r="K108" s="1">
        <v>0.378</v>
      </c>
      <c r="L108" s="1">
        <v>3.0000000000000001E-3</v>
      </c>
      <c r="N108">
        <f t="shared" si="48"/>
        <v>101.08300000000001</v>
      </c>
      <c r="P108" s="1">
        <v>20.960999999999999</v>
      </c>
      <c r="Q108" s="1">
        <v>83.698999999999998</v>
      </c>
      <c r="R108" s="1">
        <v>11.106</v>
      </c>
      <c r="S108" s="19">
        <f t="shared" si="91"/>
        <v>5.3851648071311899</v>
      </c>
      <c r="T108" s="19">
        <f>SUM(S$4:S108)</f>
        <v>293.86968236853852</v>
      </c>
      <c r="W108" s="4">
        <v>8</v>
      </c>
      <c r="X108" s="4">
        <v>3</v>
      </c>
      <c r="Y108" s="12">
        <v>0</v>
      </c>
      <c r="AA108" s="11">
        <f t="shared" si="49"/>
        <v>0.9978657273970839</v>
      </c>
      <c r="AB108" s="11">
        <f t="shared" si="50"/>
        <v>1.2782070965063104E-4</v>
      </c>
      <c r="AC108" s="11">
        <f t="shared" si="51"/>
        <v>4.0049151812307965E-4</v>
      </c>
      <c r="AD108" s="11">
        <f t="shared" si="52"/>
        <v>1.5352181135160845E-4</v>
      </c>
      <c r="AE108" s="11">
        <f t="shared" si="53"/>
        <v>0</v>
      </c>
      <c r="AF108" s="11">
        <f t="shared" si="54"/>
        <v>0.19895048545455332</v>
      </c>
      <c r="AG108" s="11">
        <f t="shared" si="55"/>
        <v>1.7906214584690003</v>
      </c>
      <c r="AH108" s="11">
        <f t="shared" si="56"/>
        <v>2.3145536677347473E-3</v>
      </c>
      <c r="AI108" s="11">
        <f t="shared" si="57"/>
        <v>3.8444255781073275E-3</v>
      </c>
      <c r="AJ108" s="11">
        <f t="shared" si="58"/>
        <v>7.3803707323288744E-3</v>
      </c>
      <c r="AK108" s="11">
        <f t="shared" si="59"/>
        <v>1.4117978118761569E-4</v>
      </c>
      <c r="AL108" s="11">
        <f t="shared" si="60"/>
        <v>0</v>
      </c>
      <c r="AM108" s="11">
        <f t="shared" si="61"/>
        <v>3.0018000351191216</v>
      </c>
      <c r="AN108" s="11">
        <f t="shared" si="62"/>
        <v>0.90000337205086878</v>
      </c>
      <c r="AO108" s="8">
        <f t="shared" si="63"/>
        <v>0</v>
      </c>
      <c r="AQ108">
        <f t="shared" si="64"/>
        <v>41.109000000000002</v>
      </c>
      <c r="AR108">
        <f t="shared" si="65"/>
        <v>7.0000000000000001E-3</v>
      </c>
      <c r="AS108">
        <f t="shared" si="66"/>
        <v>1.4E-2</v>
      </c>
      <c r="AT108">
        <f t="shared" si="67"/>
        <v>8.0000000000000002E-3</v>
      </c>
      <c r="AU108">
        <f t="shared" si="68"/>
        <v>0</v>
      </c>
      <c r="AV108">
        <f t="shared" si="69"/>
        <v>9.8010000000000002</v>
      </c>
      <c r="AW108">
        <f t="shared" si="70"/>
        <v>49.487000000000002</v>
      </c>
      <c r="AX108">
        <f t="shared" si="71"/>
        <v>8.8999999999999996E-2</v>
      </c>
      <c r="AY108">
        <f t="shared" si="72"/>
        <v>0.187</v>
      </c>
      <c r="AZ108">
        <f t="shared" si="73"/>
        <v>0.378</v>
      </c>
      <c r="BA108">
        <f t="shared" si="74"/>
        <v>3.0000000000000001E-3</v>
      </c>
      <c r="BB108">
        <f t="shared" si="75"/>
        <v>0</v>
      </c>
      <c r="BC108">
        <f t="shared" si="76"/>
        <v>101.08300000000001</v>
      </c>
      <c r="BE108">
        <f t="shared" si="77"/>
        <v>0.6842376830892144</v>
      </c>
      <c r="BF108">
        <f t="shared" si="78"/>
        <v>8.7646808404076828E-5</v>
      </c>
      <c r="BG108">
        <f t="shared" si="79"/>
        <v>2.7461749705766971E-4</v>
      </c>
      <c r="BH108">
        <f t="shared" si="80"/>
        <v>1.0527008355812881E-4</v>
      </c>
      <c r="BI108">
        <f t="shared" si="81"/>
        <v>0.13642057791882414</v>
      </c>
      <c r="BJ108">
        <f t="shared" si="82"/>
        <v>0</v>
      </c>
      <c r="BK108">
        <f t="shared" si="83"/>
        <v>1.2278312045335</v>
      </c>
      <c r="BL108">
        <f t="shared" si="84"/>
        <v>1.5870921262398042E-3</v>
      </c>
      <c r="BM108">
        <f t="shared" si="85"/>
        <v>2.6361270641438793E-3</v>
      </c>
      <c r="BN108">
        <f t="shared" si="86"/>
        <v>5.0607287449392713E-3</v>
      </c>
      <c r="BO108">
        <f t="shared" si="87"/>
        <v>9.6807139203825818E-5</v>
      </c>
      <c r="BP108">
        <f t="shared" si="88"/>
        <v>0</v>
      </c>
      <c r="BQ108">
        <f t="shared" si="89"/>
        <v>2.0583377550050854</v>
      </c>
      <c r="BR108">
        <f t="shared" si="90"/>
        <v>1.4583612567081856</v>
      </c>
    </row>
    <row r="109" spans="1:70">
      <c r="A109" t="s">
        <v>195</v>
      </c>
      <c r="B109">
        <v>151</v>
      </c>
      <c r="C109" s="1">
        <v>40.993000000000002</v>
      </c>
      <c r="D109" s="1">
        <v>0</v>
      </c>
      <c r="E109" s="1">
        <v>1.6E-2</v>
      </c>
      <c r="F109" s="1">
        <v>4.0000000000000001E-3</v>
      </c>
      <c r="G109" s="1">
        <v>9.8160000000000007</v>
      </c>
      <c r="H109" s="1">
        <v>49.372999999999998</v>
      </c>
      <c r="I109" s="1">
        <v>8.8999999999999996E-2</v>
      </c>
      <c r="J109" s="1">
        <v>0.183</v>
      </c>
      <c r="K109" s="1">
        <v>0.36799999999999999</v>
      </c>
      <c r="L109" s="1">
        <v>0</v>
      </c>
      <c r="N109">
        <f t="shared" si="48"/>
        <v>100.842</v>
      </c>
      <c r="P109" s="1">
        <v>20.957999999999998</v>
      </c>
      <c r="Q109" s="1">
        <v>83.694000000000003</v>
      </c>
      <c r="R109" s="1">
        <v>11.106</v>
      </c>
      <c r="S109" s="19">
        <f t="shared" si="91"/>
        <v>5.8309518948414594</v>
      </c>
      <c r="T109" s="19">
        <f>SUM(S$4:S109)</f>
        <v>299.70063426337998</v>
      </c>
      <c r="W109" s="4">
        <v>8</v>
      </c>
      <c r="X109" s="4">
        <v>3</v>
      </c>
      <c r="Y109" s="12">
        <v>0</v>
      </c>
      <c r="AA109" s="11">
        <f t="shared" si="49"/>
        <v>0.99756508845863401</v>
      </c>
      <c r="AB109" s="11">
        <f t="shared" si="50"/>
        <v>0</v>
      </c>
      <c r="AC109" s="11">
        <f t="shared" si="51"/>
        <v>4.5886149400829951E-4</v>
      </c>
      <c r="AD109" s="11">
        <f t="shared" si="52"/>
        <v>7.6954927839144378E-5</v>
      </c>
      <c r="AE109" s="11">
        <f t="shared" si="53"/>
        <v>0</v>
      </c>
      <c r="AF109" s="11">
        <f t="shared" si="54"/>
        <v>0.19975861066682257</v>
      </c>
      <c r="AG109" s="11">
        <f t="shared" si="55"/>
        <v>1.7910120984873656</v>
      </c>
      <c r="AH109" s="11">
        <f t="shared" si="56"/>
        <v>2.3204039727282477E-3</v>
      </c>
      <c r="AI109" s="11">
        <f t="shared" si="57"/>
        <v>3.7717012557122449E-3</v>
      </c>
      <c r="AJ109" s="11">
        <f t="shared" si="58"/>
        <v>7.2032840673330149E-3</v>
      </c>
      <c r="AK109" s="11">
        <f t="shared" si="59"/>
        <v>0</v>
      </c>
      <c r="AL109" s="11">
        <f t="shared" si="60"/>
        <v>0</v>
      </c>
      <c r="AM109" s="11">
        <f t="shared" si="61"/>
        <v>3.0021670033304431</v>
      </c>
      <c r="AN109" s="11">
        <f t="shared" si="62"/>
        <v>0.89965765030183042</v>
      </c>
      <c r="AO109" s="8">
        <f t="shared" si="63"/>
        <v>0</v>
      </c>
      <c r="AQ109">
        <f t="shared" si="64"/>
        <v>40.993000000000002</v>
      </c>
      <c r="AR109">
        <f t="shared" si="65"/>
        <v>0</v>
      </c>
      <c r="AS109">
        <f t="shared" si="66"/>
        <v>1.6E-2</v>
      </c>
      <c r="AT109">
        <f t="shared" si="67"/>
        <v>4.0000000000000001E-3</v>
      </c>
      <c r="AU109">
        <f t="shared" si="68"/>
        <v>0</v>
      </c>
      <c r="AV109">
        <f t="shared" si="69"/>
        <v>9.8160000000000007</v>
      </c>
      <c r="AW109">
        <f t="shared" si="70"/>
        <v>49.372999999999998</v>
      </c>
      <c r="AX109">
        <f t="shared" si="71"/>
        <v>8.8999999999999996E-2</v>
      </c>
      <c r="AY109">
        <f t="shared" si="72"/>
        <v>0.183</v>
      </c>
      <c r="AZ109">
        <f t="shared" si="73"/>
        <v>0.36799999999999999</v>
      </c>
      <c r="BA109">
        <f t="shared" si="74"/>
        <v>0</v>
      </c>
      <c r="BB109">
        <f t="shared" si="75"/>
        <v>0</v>
      </c>
      <c r="BC109">
        <f t="shared" si="76"/>
        <v>100.842</v>
      </c>
      <c r="BE109">
        <f t="shared" si="77"/>
        <v>0.68230692410119842</v>
      </c>
      <c r="BF109">
        <f t="shared" si="78"/>
        <v>0</v>
      </c>
      <c r="BG109">
        <f t="shared" si="79"/>
        <v>3.138485680659082E-4</v>
      </c>
      <c r="BH109">
        <f t="shared" si="80"/>
        <v>5.2635041779064407E-5</v>
      </c>
      <c r="BI109">
        <f t="shared" si="81"/>
        <v>0.13662936362117925</v>
      </c>
      <c r="BJ109">
        <f t="shared" si="82"/>
        <v>0</v>
      </c>
      <c r="BK109">
        <f t="shared" si="83"/>
        <v>1.2250027292305554</v>
      </c>
      <c r="BL109">
        <f t="shared" si="84"/>
        <v>1.5870921262398042E-3</v>
      </c>
      <c r="BM109">
        <f t="shared" si="85"/>
        <v>2.5797393194563092E-3</v>
      </c>
      <c r="BN109">
        <f t="shared" si="86"/>
        <v>4.9268470321101893E-3</v>
      </c>
      <c r="BO109">
        <f t="shared" si="87"/>
        <v>0</v>
      </c>
      <c r="BP109">
        <f t="shared" si="88"/>
        <v>0</v>
      </c>
      <c r="BQ109">
        <f t="shared" si="89"/>
        <v>2.0533991790405843</v>
      </c>
      <c r="BR109">
        <f t="shared" si="90"/>
        <v>1.4620474352839443</v>
      </c>
    </row>
    <row r="110" spans="1:70">
      <c r="A110" t="s">
        <v>196</v>
      </c>
      <c r="B110">
        <v>154</v>
      </c>
      <c r="C110" s="1">
        <v>40.898000000000003</v>
      </c>
      <c r="D110" s="1">
        <v>6.0000000000000001E-3</v>
      </c>
      <c r="E110" s="1">
        <v>8.9999999999999993E-3</v>
      </c>
      <c r="F110" s="1">
        <v>7.0000000000000001E-3</v>
      </c>
      <c r="G110" s="1">
        <v>9.7690000000000001</v>
      </c>
      <c r="H110" s="1">
        <v>49.308</v>
      </c>
      <c r="I110" s="1">
        <v>8.5999999999999993E-2</v>
      </c>
      <c r="J110" s="1">
        <v>0.187</v>
      </c>
      <c r="K110" s="1">
        <v>0.376</v>
      </c>
      <c r="L110" s="1">
        <v>4.0000000000000001E-3</v>
      </c>
      <c r="N110">
        <f t="shared" si="48"/>
        <v>100.65</v>
      </c>
      <c r="P110" s="1">
        <v>20.954999999999998</v>
      </c>
      <c r="Q110" s="1">
        <v>83.688000000000002</v>
      </c>
      <c r="R110" s="1">
        <v>11.106</v>
      </c>
      <c r="S110" s="19">
        <f t="shared" si="91"/>
        <v>6.7082039324996234</v>
      </c>
      <c r="T110" s="19">
        <f>SUM(S$4:S110)</f>
        <v>306.40883819587958</v>
      </c>
      <c r="W110" s="4">
        <v>8</v>
      </c>
      <c r="X110" s="4">
        <v>3</v>
      </c>
      <c r="Y110" s="12">
        <v>0</v>
      </c>
      <c r="AA110" s="11">
        <f t="shared" si="49"/>
        <v>0.99716725068414713</v>
      </c>
      <c r="AB110" s="11">
        <f t="shared" si="50"/>
        <v>1.1004876592378415E-4</v>
      </c>
      <c r="AC110" s="11">
        <f t="shared" si="51"/>
        <v>2.5860596525899212E-4</v>
      </c>
      <c r="AD110" s="11">
        <f t="shared" si="52"/>
        <v>1.3493011201369084E-4</v>
      </c>
      <c r="AE110" s="11">
        <f t="shared" si="53"/>
        <v>0</v>
      </c>
      <c r="AF110" s="11">
        <f t="shared" si="54"/>
        <v>0.1991844659909395</v>
      </c>
      <c r="AG110" s="11">
        <f t="shared" si="55"/>
        <v>1.7920940057986769</v>
      </c>
      <c r="AH110" s="11">
        <f t="shared" si="56"/>
        <v>2.2465000980107534E-3</v>
      </c>
      <c r="AI110" s="11">
        <f t="shared" si="57"/>
        <v>3.8615547798558848E-3</v>
      </c>
      <c r="AJ110" s="11">
        <f t="shared" si="58"/>
        <v>7.3740311024291568E-3</v>
      </c>
      <c r="AK110" s="11">
        <f t="shared" si="59"/>
        <v>1.8907842807297203E-4</v>
      </c>
      <c r="AL110" s="11">
        <f t="shared" si="60"/>
        <v>0</v>
      </c>
      <c r="AM110" s="11">
        <f t="shared" si="61"/>
        <v>3.0026204717253293</v>
      </c>
      <c r="AN110" s="11">
        <f t="shared" si="62"/>
        <v>0.89997156660267263</v>
      </c>
      <c r="AO110" s="8">
        <f t="shared" si="63"/>
        <v>0</v>
      </c>
      <c r="AQ110">
        <f t="shared" si="64"/>
        <v>40.898000000000003</v>
      </c>
      <c r="AR110">
        <f t="shared" si="65"/>
        <v>6.0000000000000001E-3</v>
      </c>
      <c r="AS110">
        <f t="shared" si="66"/>
        <v>8.9999999999999993E-3</v>
      </c>
      <c r="AT110">
        <f t="shared" si="67"/>
        <v>7.0000000000000001E-3</v>
      </c>
      <c r="AU110">
        <f t="shared" si="68"/>
        <v>0</v>
      </c>
      <c r="AV110">
        <f t="shared" si="69"/>
        <v>9.7690000000000001</v>
      </c>
      <c r="AW110">
        <f t="shared" si="70"/>
        <v>49.308</v>
      </c>
      <c r="AX110">
        <f t="shared" si="71"/>
        <v>8.5999999999999993E-2</v>
      </c>
      <c r="AY110">
        <f t="shared" si="72"/>
        <v>0.187</v>
      </c>
      <c r="AZ110">
        <f t="shared" si="73"/>
        <v>0.376</v>
      </c>
      <c r="BA110">
        <f t="shared" si="74"/>
        <v>4.0000000000000001E-3</v>
      </c>
      <c r="BB110">
        <f t="shared" si="75"/>
        <v>0</v>
      </c>
      <c r="BC110">
        <f t="shared" si="76"/>
        <v>100.65</v>
      </c>
      <c r="BE110">
        <f t="shared" si="77"/>
        <v>0.68072569906790947</v>
      </c>
      <c r="BF110">
        <f t="shared" si="78"/>
        <v>7.5125835774922993E-5</v>
      </c>
      <c r="BG110">
        <f t="shared" si="79"/>
        <v>1.7653981953707335E-4</v>
      </c>
      <c r="BH110">
        <f t="shared" si="80"/>
        <v>9.2111323113362712E-5</v>
      </c>
      <c r="BI110">
        <f t="shared" si="81"/>
        <v>0.13597516842046659</v>
      </c>
      <c r="BJ110">
        <f t="shared" si="82"/>
        <v>0</v>
      </c>
      <c r="BK110">
        <f t="shared" si="83"/>
        <v>1.2233900020841397</v>
      </c>
      <c r="BL110">
        <f t="shared" si="84"/>
        <v>1.5335946388384625E-3</v>
      </c>
      <c r="BM110">
        <f t="shared" si="85"/>
        <v>2.6361270641438793E-3</v>
      </c>
      <c r="BN110">
        <f t="shared" si="86"/>
        <v>5.0339524023734544E-3</v>
      </c>
      <c r="BO110">
        <f t="shared" si="87"/>
        <v>1.2907618560510108E-4</v>
      </c>
      <c r="BP110">
        <f t="shared" si="88"/>
        <v>0</v>
      </c>
      <c r="BQ110">
        <f t="shared" si="89"/>
        <v>2.0497673968419021</v>
      </c>
      <c r="BR110">
        <f t="shared" si="90"/>
        <v>1.4648591232114909</v>
      </c>
    </row>
    <row r="111" spans="1:70">
      <c r="A111" t="s">
        <v>197</v>
      </c>
      <c r="B111">
        <v>158</v>
      </c>
      <c r="C111" s="1">
        <v>40.866</v>
      </c>
      <c r="D111" s="1">
        <v>2E-3</v>
      </c>
      <c r="E111" s="1">
        <v>1.0999999999999999E-2</v>
      </c>
      <c r="F111" s="1">
        <v>8.9999999999999993E-3</v>
      </c>
      <c r="G111" s="1">
        <v>9.8140000000000001</v>
      </c>
      <c r="H111" s="1">
        <v>49.332000000000001</v>
      </c>
      <c r="I111" s="1">
        <v>9.0999999999999998E-2</v>
      </c>
      <c r="J111" s="1">
        <v>0.188</v>
      </c>
      <c r="K111" s="1">
        <v>0.376</v>
      </c>
      <c r="L111" s="1">
        <v>3.0000000000000001E-3</v>
      </c>
      <c r="N111">
        <f t="shared" si="48"/>
        <v>100.69200000000001</v>
      </c>
      <c r="P111" s="1">
        <v>20.951000000000001</v>
      </c>
      <c r="Q111" s="1">
        <v>83.682000000000002</v>
      </c>
      <c r="R111" s="1">
        <v>11.106</v>
      </c>
      <c r="S111" s="19">
        <f t="shared" si="91"/>
        <v>7.2111025509269382</v>
      </c>
      <c r="T111" s="19">
        <f>SUM(S$4:S111)</f>
        <v>313.61994074680649</v>
      </c>
      <c r="W111" s="4">
        <v>8</v>
      </c>
      <c r="X111" s="4">
        <v>3</v>
      </c>
      <c r="Y111" s="12">
        <v>0</v>
      </c>
      <c r="AA111" s="11">
        <f t="shared" si="49"/>
        <v>0.99629878816785611</v>
      </c>
      <c r="AB111" s="11">
        <f t="shared" si="50"/>
        <v>3.6679673166696037E-5</v>
      </c>
      <c r="AC111" s="11">
        <f t="shared" si="51"/>
        <v>3.1604596457870542E-4</v>
      </c>
      <c r="AD111" s="11">
        <f t="shared" si="52"/>
        <v>1.7346620826489973E-4</v>
      </c>
      <c r="AE111" s="11">
        <f t="shared" si="53"/>
        <v>0</v>
      </c>
      <c r="AF111" s="11">
        <f t="shared" si="54"/>
        <v>0.20008426896307993</v>
      </c>
      <c r="AG111" s="11">
        <f t="shared" si="55"/>
        <v>1.792807489919755</v>
      </c>
      <c r="AH111" s="11">
        <f t="shared" si="56"/>
        <v>2.3769000410054004E-3</v>
      </c>
      <c r="AI111" s="11">
        <f t="shared" si="57"/>
        <v>3.8818609795445917E-3</v>
      </c>
      <c r="AJ111" s="11">
        <f t="shared" si="58"/>
        <v>7.3733780243971699E-3</v>
      </c>
      <c r="AK111" s="11">
        <f t="shared" si="59"/>
        <v>1.4179626181481177E-4</v>
      </c>
      <c r="AL111" s="11">
        <f t="shared" si="60"/>
        <v>0</v>
      </c>
      <c r="AM111" s="11">
        <f t="shared" si="61"/>
        <v>3.0034906742034631</v>
      </c>
      <c r="AN111" s="11">
        <f t="shared" si="62"/>
        <v>0.8996010354946512</v>
      </c>
      <c r="AO111" s="8">
        <f t="shared" si="63"/>
        <v>0</v>
      </c>
      <c r="AQ111">
        <f t="shared" si="64"/>
        <v>40.866</v>
      </c>
      <c r="AR111">
        <f t="shared" si="65"/>
        <v>2E-3</v>
      </c>
      <c r="AS111">
        <f t="shared" si="66"/>
        <v>1.0999999999999999E-2</v>
      </c>
      <c r="AT111">
        <f t="shared" si="67"/>
        <v>8.9999999999999993E-3</v>
      </c>
      <c r="AU111">
        <f t="shared" si="68"/>
        <v>0</v>
      </c>
      <c r="AV111">
        <f t="shared" si="69"/>
        <v>9.8140000000000001</v>
      </c>
      <c r="AW111">
        <f t="shared" si="70"/>
        <v>49.332000000000001</v>
      </c>
      <c r="AX111">
        <f t="shared" si="71"/>
        <v>9.0999999999999998E-2</v>
      </c>
      <c r="AY111">
        <f t="shared" si="72"/>
        <v>0.188</v>
      </c>
      <c r="AZ111">
        <f t="shared" si="73"/>
        <v>0.376</v>
      </c>
      <c r="BA111">
        <f t="shared" si="74"/>
        <v>3.0000000000000001E-3</v>
      </c>
      <c r="BB111">
        <f t="shared" si="75"/>
        <v>0</v>
      </c>
      <c r="BC111">
        <f t="shared" si="76"/>
        <v>100.69200000000001</v>
      </c>
      <c r="BE111">
        <f t="shared" si="77"/>
        <v>0.68019307589880162</v>
      </c>
      <c r="BF111">
        <f t="shared" si="78"/>
        <v>2.5041945258307666E-5</v>
      </c>
      <c r="BG111">
        <f t="shared" si="79"/>
        <v>2.1577089054531189E-4</v>
      </c>
      <c r="BH111">
        <f t="shared" si="80"/>
        <v>1.1842884400289492E-4</v>
      </c>
      <c r="BI111">
        <f t="shared" si="81"/>
        <v>0.13660152552753188</v>
      </c>
      <c r="BJ111">
        <f t="shared" si="82"/>
        <v>0</v>
      </c>
      <c r="BK111">
        <f t="shared" si="83"/>
        <v>1.2239854705689701</v>
      </c>
      <c r="BL111">
        <f t="shared" si="84"/>
        <v>1.6227571178406988E-3</v>
      </c>
      <c r="BM111">
        <f t="shared" si="85"/>
        <v>2.6502240003157713E-3</v>
      </c>
      <c r="BN111">
        <f t="shared" si="86"/>
        <v>5.0339524023734544E-3</v>
      </c>
      <c r="BO111">
        <f t="shared" si="87"/>
        <v>9.6807139203825818E-5</v>
      </c>
      <c r="BP111">
        <f t="shared" si="88"/>
        <v>0</v>
      </c>
      <c r="BQ111">
        <f t="shared" si="89"/>
        <v>2.050543054334844</v>
      </c>
      <c r="BR111">
        <f t="shared" si="90"/>
        <v>1.4647293885656729</v>
      </c>
    </row>
    <row r="112" spans="1:70">
      <c r="A112" t="s">
        <v>198</v>
      </c>
      <c r="B112">
        <v>162</v>
      </c>
      <c r="C112" s="1">
        <v>41.304000000000002</v>
      </c>
      <c r="D112" s="1">
        <v>0</v>
      </c>
      <c r="E112" s="1">
        <v>1.2E-2</v>
      </c>
      <c r="F112" s="1">
        <v>8.0000000000000002E-3</v>
      </c>
      <c r="G112" s="1">
        <v>9.75</v>
      </c>
      <c r="H112" s="1">
        <v>49.701999999999998</v>
      </c>
      <c r="I112" s="1">
        <v>8.6999999999999994E-2</v>
      </c>
      <c r="J112" s="1">
        <v>0.182</v>
      </c>
      <c r="K112" s="1">
        <v>0.36499999999999999</v>
      </c>
      <c r="L112" s="1">
        <v>0</v>
      </c>
      <c r="N112">
        <f t="shared" si="48"/>
        <v>101.41000000000001</v>
      </c>
      <c r="P112" s="1">
        <v>20.948</v>
      </c>
      <c r="Q112" s="1">
        <v>83.674000000000007</v>
      </c>
      <c r="R112" s="1">
        <v>11.106</v>
      </c>
      <c r="S112" s="19">
        <f t="shared" si="91"/>
        <v>8.5440037453134199</v>
      </c>
      <c r="T112" s="19">
        <f>SUM(S$4:S112)</f>
        <v>322.16394449211992</v>
      </c>
      <c r="W112" s="4">
        <v>8</v>
      </c>
      <c r="X112" s="4">
        <v>3</v>
      </c>
      <c r="Y112" s="12">
        <v>0</v>
      </c>
      <c r="AA112" s="11">
        <f t="shared" si="49"/>
        <v>0.9987563032911142</v>
      </c>
      <c r="AB112" s="11">
        <f t="shared" si="50"/>
        <v>0</v>
      </c>
      <c r="AC112" s="11">
        <f t="shared" si="51"/>
        <v>3.4196271784089454E-4</v>
      </c>
      <c r="AD112" s="11">
        <f t="shared" si="52"/>
        <v>1.5293338908725399E-4</v>
      </c>
      <c r="AE112" s="11">
        <f t="shared" si="53"/>
        <v>0</v>
      </c>
      <c r="AF112" s="11">
        <f t="shared" si="54"/>
        <v>0.19715666202281548</v>
      </c>
      <c r="AG112" s="11">
        <f t="shared" si="55"/>
        <v>1.7915079918662571</v>
      </c>
      <c r="AH112" s="11">
        <f t="shared" si="56"/>
        <v>2.2538693007804183E-3</v>
      </c>
      <c r="AI112" s="11">
        <f t="shared" si="57"/>
        <v>3.727292423444523E-3</v>
      </c>
      <c r="AJ112" s="11">
        <f t="shared" si="58"/>
        <v>7.0992336440817271E-3</v>
      </c>
      <c r="AK112" s="11">
        <f t="shared" si="59"/>
        <v>0</v>
      </c>
      <c r="AL112" s="11">
        <f t="shared" si="60"/>
        <v>0</v>
      </c>
      <c r="AM112" s="11">
        <f t="shared" si="61"/>
        <v>3.0009962486554214</v>
      </c>
      <c r="AN112" s="11">
        <f t="shared" si="62"/>
        <v>0.90085977460440503</v>
      </c>
      <c r="AO112" s="8">
        <f t="shared" si="63"/>
        <v>0</v>
      </c>
      <c r="AQ112">
        <f t="shared" si="64"/>
        <v>41.304000000000002</v>
      </c>
      <c r="AR112">
        <f t="shared" si="65"/>
        <v>0</v>
      </c>
      <c r="AS112">
        <f t="shared" si="66"/>
        <v>1.2E-2</v>
      </c>
      <c r="AT112">
        <f t="shared" si="67"/>
        <v>8.0000000000000002E-3</v>
      </c>
      <c r="AU112">
        <f t="shared" si="68"/>
        <v>0</v>
      </c>
      <c r="AV112">
        <f t="shared" si="69"/>
        <v>9.7500000000000018</v>
      </c>
      <c r="AW112">
        <f t="shared" si="70"/>
        <v>49.701999999999998</v>
      </c>
      <c r="AX112">
        <f t="shared" si="71"/>
        <v>8.6999999999999994E-2</v>
      </c>
      <c r="AY112">
        <f t="shared" si="72"/>
        <v>0.182</v>
      </c>
      <c r="AZ112">
        <f t="shared" si="73"/>
        <v>0.36499999999999999</v>
      </c>
      <c r="BA112">
        <f t="shared" si="74"/>
        <v>0</v>
      </c>
      <c r="BB112">
        <f t="shared" si="75"/>
        <v>0</v>
      </c>
      <c r="BC112">
        <f t="shared" si="76"/>
        <v>101.41000000000001</v>
      </c>
      <c r="BE112">
        <f t="shared" si="77"/>
        <v>0.6874833555259654</v>
      </c>
      <c r="BF112">
        <f t="shared" si="78"/>
        <v>0</v>
      </c>
      <c r="BG112">
        <f t="shared" si="79"/>
        <v>2.3538642604943117E-4</v>
      </c>
      <c r="BH112">
        <f t="shared" si="80"/>
        <v>1.0527008355812881E-4</v>
      </c>
      <c r="BI112">
        <f t="shared" si="81"/>
        <v>0.13571070653081679</v>
      </c>
      <c r="BJ112">
        <f t="shared" si="82"/>
        <v>0</v>
      </c>
      <c r="BK112">
        <f t="shared" si="83"/>
        <v>1.233165609710106</v>
      </c>
      <c r="BL112">
        <f t="shared" si="84"/>
        <v>1.5514271346389098E-3</v>
      </c>
      <c r="BM112">
        <f t="shared" si="85"/>
        <v>2.5656423832844171E-3</v>
      </c>
      <c r="BN112">
        <f t="shared" si="86"/>
        <v>4.8866825182614648E-3</v>
      </c>
      <c r="BO112">
        <f t="shared" si="87"/>
        <v>0</v>
      </c>
      <c r="BP112">
        <f t="shared" si="88"/>
        <v>0</v>
      </c>
      <c r="BQ112">
        <f t="shared" si="89"/>
        <v>2.0657040803126807</v>
      </c>
      <c r="BR112">
        <f t="shared" si="90"/>
        <v>1.4527716129607335</v>
      </c>
    </row>
    <row r="113" spans="1:70">
      <c r="A113" t="s">
        <v>199</v>
      </c>
      <c r="B113">
        <v>166</v>
      </c>
      <c r="C113" s="1">
        <v>41.179000000000002</v>
      </c>
      <c r="D113" s="1">
        <v>0</v>
      </c>
      <c r="E113" s="1">
        <v>0.01</v>
      </c>
      <c r="F113" s="1">
        <v>8.9999999999999993E-3</v>
      </c>
      <c r="G113" s="1">
        <v>9.8160000000000007</v>
      </c>
      <c r="H113" s="1">
        <v>49.59</v>
      </c>
      <c r="I113" s="1">
        <v>8.5000000000000006E-2</v>
      </c>
      <c r="J113" s="1">
        <v>0.184</v>
      </c>
      <c r="K113" s="1">
        <v>0.38100000000000001</v>
      </c>
      <c r="L113" s="1">
        <v>0</v>
      </c>
      <c r="N113">
        <f t="shared" si="48"/>
        <v>101.254</v>
      </c>
      <c r="P113" s="1">
        <v>20.943999999999999</v>
      </c>
      <c r="Q113" s="1">
        <v>83.667000000000002</v>
      </c>
      <c r="R113" s="1">
        <v>11.106</v>
      </c>
      <c r="S113" s="19">
        <f t="shared" si="91"/>
        <v>8.0622577483035567</v>
      </c>
      <c r="T113" s="19">
        <f>SUM(S$4:S113)</f>
        <v>330.2262022404235</v>
      </c>
      <c r="W113" s="4">
        <v>8</v>
      </c>
      <c r="X113" s="4">
        <v>3</v>
      </c>
      <c r="Y113" s="12">
        <v>0</v>
      </c>
      <c r="AA113" s="11">
        <f t="shared" si="49"/>
        <v>0.99785518214302782</v>
      </c>
      <c r="AB113" s="11">
        <f t="shared" si="50"/>
        <v>0</v>
      </c>
      <c r="AC113" s="11">
        <f t="shared" si="51"/>
        <v>2.8557607088516504E-4</v>
      </c>
      <c r="AD113" s="11">
        <f t="shared" si="52"/>
        <v>1.7241662325617656E-4</v>
      </c>
      <c r="AE113" s="11">
        <f t="shared" si="53"/>
        <v>0</v>
      </c>
      <c r="AF113" s="11">
        <f t="shared" si="54"/>
        <v>0.19891415568177107</v>
      </c>
      <c r="AG113" s="11">
        <f t="shared" si="55"/>
        <v>1.7912792418888708</v>
      </c>
      <c r="AH113" s="11">
        <f t="shared" si="56"/>
        <v>2.2067477949524864E-3</v>
      </c>
      <c r="AI113" s="11">
        <f t="shared" si="57"/>
        <v>3.7762801135163269E-3</v>
      </c>
      <c r="AJ113" s="11">
        <f t="shared" si="58"/>
        <v>7.4262211936217343E-3</v>
      </c>
      <c r="AK113" s="11">
        <f t="shared" si="59"/>
        <v>0</v>
      </c>
      <c r="AL113" s="11">
        <f t="shared" si="60"/>
        <v>0</v>
      </c>
      <c r="AM113" s="11">
        <f t="shared" si="61"/>
        <v>3.0019158215099013</v>
      </c>
      <c r="AN113" s="11">
        <f t="shared" si="62"/>
        <v>0.900052851182916</v>
      </c>
      <c r="AO113" s="8">
        <f t="shared" si="63"/>
        <v>0</v>
      </c>
      <c r="AQ113">
        <f t="shared" si="64"/>
        <v>41.179000000000002</v>
      </c>
      <c r="AR113">
        <f t="shared" si="65"/>
        <v>0</v>
      </c>
      <c r="AS113">
        <f t="shared" si="66"/>
        <v>0.01</v>
      </c>
      <c r="AT113">
        <f t="shared" si="67"/>
        <v>8.9999999999999993E-3</v>
      </c>
      <c r="AU113">
        <f t="shared" si="68"/>
        <v>0</v>
      </c>
      <c r="AV113">
        <f t="shared" si="69"/>
        <v>9.8160000000000007</v>
      </c>
      <c r="AW113">
        <f t="shared" si="70"/>
        <v>49.59</v>
      </c>
      <c r="AX113">
        <f t="shared" si="71"/>
        <v>8.5000000000000006E-2</v>
      </c>
      <c r="AY113">
        <f t="shared" si="72"/>
        <v>0.184</v>
      </c>
      <c r="AZ113">
        <f t="shared" si="73"/>
        <v>0.38100000000000001</v>
      </c>
      <c r="BA113">
        <f t="shared" si="74"/>
        <v>0</v>
      </c>
      <c r="BB113">
        <f t="shared" si="75"/>
        <v>0</v>
      </c>
      <c r="BC113">
        <f t="shared" si="76"/>
        <v>101.254</v>
      </c>
      <c r="BE113">
        <f t="shared" si="77"/>
        <v>0.68540279627163792</v>
      </c>
      <c r="BF113">
        <f t="shared" si="78"/>
        <v>0</v>
      </c>
      <c r="BG113">
        <f t="shared" si="79"/>
        <v>1.9615535504119265E-4</v>
      </c>
      <c r="BH113">
        <f t="shared" si="80"/>
        <v>1.1842884400289492E-4</v>
      </c>
      <c r="BI113">
        <f t="shared" si="81"/>
        <v>0.13662936362117925</v>
      </c>
      <c r="BJ113">
        <f t="shared" si="82"/>
        <v>0</v>
      </c>
      <c r="BK113">
        <f t="shared" si="83"/>
        <v>1.2303867567808975</v>
      </c>
      <c r="BL113">
        <f t="shared" si="84"/>
        <v>1.5157621430380156E-3</v>
      </c>
      <c r="BM113">
        <f t="shared" si="85"/>
        <v>2.5938362556282017E-3</v>
      </c>
      <c r="BN113">
        <f t="shared" si="86"/>
        <v>5.1008932587879949E-3</v>
      </c>
      <c r="BO113">
        <f t="shared" si="87"/>
        <v>0</v>
      </c>
      <c r="BP113">
        <f t="shared" si="88"/>
        <v>0</v>
      </c>
      <c r="BQ113">
        <f t="shared" si="89"/>
        <v>2.061943992530213</v>
      </c>
      <c r="BR113">
        <f t="shared" si="90"/>
        <v>1.4558668093725711</v>
      </c>
    </row>
    <row r="114" spans="1:70">
      <c r="A114" t="s">
        <v>200</v>
      </c>
      <c r="B114">
        <v>170</v>
      </c>
      <c r="C114" s="1">
        <v>40.918999999999997</v>
      </c>
      <c r="D114" s="1">
        <v>2E-3</v>
      </c>
      <c r="E114" s="1">
        <v>1.2999999999999999E-2</v>
      </c>
      <c r="F114" s="1">
        <v>8.0000000000000002E-3</v>
      </c>
      <c r="G114" s="1">
        <v>9.7270000000000003</v>
      </c>
      <c r="H114" s="1">
        <v>49.384999999999998</v>
      </c>
      <c r="I114" s="1">
        <v>8.7999999999999995E-2</v>
      </c>
      <c r="J114" s="1">
        <v>0.183</v>
      </c>
      <c r="K114" s="1">
        <v>0.372</v>
      </c>
      <c r="L114" s="1">
        <v>0</v>
      </c>
      <c r="N114">
        <f t="shared" si="48"/>
        <v>100.697</v>
      </c>
      <c r="P114" s="1">
        <v>20.940999999999999</v>
      </c>
      <c r="Q114" s="1">
        <v>83.66</v>
      </c>
      <c r="R114" s="1">
        <v>11.106</v>
      </c>
      <c r="S114" s="19">
        <f t="shared" si="91"/>
        <v>7.6157731058685512</v>
      </c>
      <c r="T114" s="19">
        <f>SUM(S$4:S114)</f>
        <v>337.84197534629203</v>
      </c>
      <c r="W114" s="4">
        <v>8</v>
      </c>
      <c r="X114" s="4">
        <v>3</v>
      </c>
      <c r="Y114" s="12">
        <v>0</v>
      </c>
      <c r="AA114" s="11">
        <f t="shared" si="49"/>
        <v>0.99697702802163524</v>
      </c>
      <c r="AB114" s="11">
        <f t="shared" si="50"/>
        <v>3.6657101813417829E-5</v>
      </c>
      <c r="AC114" s="11">
        <f t="shared" si="51"/>
        <v>3.732790232894818E-4</v>
      </c>
      <c r="AD114" s="11">
        <f t="shared" si="52"/>
        <v>1.5409730079244308E-4</v>
      </c>
      <c r="AE114" s="11">
        <f t="shared" si="53"/>
        <v>0</v>
      </c>
      <c r="AF114" s="11">
        <f t="shared" si="54"/>
        <v>0.19818851136349436</v>
      </c>
      <c r="AG114" s="11">
        <f t="shared" si="55"/>
        <v>1.7936291840848848</v>
      </c>
      <c r="AH114" s="11">
        <f t="shared" si="56"/>
        <v>2.2971262596150829E-3</v>
      </c>
      <c r="AI114" s="11">
        <f t="shared" si="57"/>
        <v>3.7762947690341648E-3</v>
      </c>
      <c r="AJ114" s="11">
        <f t="shared" si="58"/>
        <v>7.2904487899511008E-3</v>
      </c>
      <c r="AK114" s="11">
        <f t="shared" si="59"/>
        <v>0</v>
      </c>
      <c r="AL114" s="11">
        <f t="shared" si="60"/>
        <v>0</v>
      </c>
      <c r="AM114" s="11">
        <f t="shared" si="61"/>
        <v>3.0027226267145104</v>
      </c>
      <c r="AN114" s="11">
        <f t="shared" si="62"/>
        <v>0.90049866922239596</v>
      </c>
      <c r="AO114" s="8">
        <f t="shared" si="63"/>
        <v>0</v>
      </c>
      <c r="AQ114">
        <f t="shared" si="64"/>
        <v>40.918999999999997</v>
      </c>
      <c r="AR114">
        <f t="shared" si="65"/>
        <v>2E-3</v>
      </c>
      <c r="AS114">
        <f t="shared" si="66"/>
        <v>1.2999999999999999E-2</v>
      </c>
      <c r="AT114">
        <f t="shared" si="67"/>
        <v>8.0000000000000002E-3</v>
      </c>
      <c r="AU114">
        <f t="shared" si="68"/>
        <v>0</v>
      </c>
      <c r="AV114">
        <f t="shared" si="69"/>
        <v>9.7270000000000003</v>
      </c>
      <c r="AW114">
        <f t="shared" si="70"/>
        <v>49.384999999999998</v>
      </c>
      <c r="AX114">
        <f t="shared" si="71"/>
        <v>8.7999999999999995E-2</v>
      </c>
      <c r="AY114">
        <f t="shared" si="72"/>
        <v>0.183</v>
      </c>
      <c r="AZ114">
        <f t="shared" si="73"/>
        <v>0.372</v>
      </c>
      <c r="BA114">
        <f t="shared" si="74"/>
        <v>0</v>
      </c>
      <c r="BB114">
        <f t="shared" si="75"/>
        <v>0</v>
      </c>
      <c r="BC114">
        <f t="shared" si="76"/>
        <v>100.697</v>
      </c>
      <c r="BE114">
        <f t="shared" si="77"/>
        <v>0.68107523302263651</v>
      </c>
      <c r="BF114">
        <f t="shared" si="78"/>
        <v>2.5041945258307666E-5</v>
      </c>
      <c r="BG114">
        <f t="shared" si="79"/>
        <v>2.5500196155355041E-4</v>
      </c>
      <c r="BH114">
        <f t="shared" si="80"/>
        <v>1.0527008355812881E-4</v>
      </c>
      <c r="BI114">
        <f t="shared" si="81"/>
        <v>0.13539056845387229</v>
      </c>
      <c r="BJ114">
        <f t="shared" si="82"/>
        <v>0</v>
      </c>
      <c r="BK114">
        <f t="shared" si="83"/>
        <v>1.2253004634729705</v>
      </c>
      <c r="BL114">
        <f t="shared" si="84"/>
        <v>1.5692596304393571E-3</v>
      </c>
      <c r="BM114">
        <f t="shared" si="85"/>
        <v>2.5797393194563092E-3</v>
      </c>
      <c r="BN114">
        <f t="shared" si="86"/>
        <v>4.9803997172418223E-3</v>
      </c>
      <c r="BO114">
        <f t="shared" si="87"/>
        <v>0</v>
      </c>
      <c r="BP114">
        <f t="shared" si="88"/>
        <v>0</v>
      </c>
      <c r="BQ114">
        <f t="shared" si="89"/>
        <v>2.0512809776069867</v>
      </c>
      <c r="BR114">
        <f t="shared" si="90"/>
        <v>1.463828046715214</v>
      </c>
    </row>
    <row r="115" spans="1:70">
      <c r="A115" t="s">
        <v>201</v>
      </c>
      <c r="B115">
        <v>174</v>
      </c>
      <c r="C115" s="1">
        <v>41.042999999999999</v>
      </c>
      <c r="D115" s="1">
        <v>7.0000000000000001E-3</v>
      </c>
      <c r="E115" s="1">
        <v>1.2999999999999999E-2</v>
      </c>
      <c r="F115" s="1">
        <v>4.0000000000000001E-3</v>
      </c>
      <c r="G115" s="1">
        <v>9.7710000000000008</v>
      </c>
      <c r="H115" s="1">
        <v>49.554000000000002</v>
      </c>
      <c r="I115" s="1">
        <v>8.7999999999999995E-2</v>
      </c>
      <c r="J115" s="1">
        <v>0.185</v>
      </c>
      <c r="K115" s="1">
        <v>0.378</v>
      </c>
      <c r="L115" s="1">
        <v>4.0000000000000001E-3</v>
      </c>
      <c r="N115">
        <f t="shared" ref="N115:N129" si="92">SUM(C115:M115)</f>
        <v>101.047</v>
      </c>
      <c r="P115" s="1">
        <v>20.937000000000001</v>
      </c>
      <c r="Q115" s="1">
        <v>83.653000000000006</v>
      </c>
      <c r="R115" s="1">
        <v>11.106</v>
      </c>
      <c r="S115" s="19">
        <f t="shared" si="91"/>
        <v>8.0622577482894542</v>
      </c>
      <c r="T115" s="19">
        <f>SUM(S$4:S115)</f>
        <v>345.90423309458151</v>
      </c>
      <c r="W115" s="4">
        <v>8</v>
      </c>
      <c r="X115" s="4">
        <v>3</v>
      </c>
      <c r="Y115" s="12">
        <v>0</v>
      </c>
      <c r="AA115" s="11">
        <f t="shared" ref="AA115:AA129" si="93">IFERROR(BE115*$BR115,"NA")</f>
        <v>0.99665994573951167</v>
      </c>
      <c r="AB115" s="11">
        <f t="shared" ref="AB115:AB129" si="94">IFERROR(BF115*$BR115,"NA")</f>
        <v>1.2787155236117183E-4</v>
      </c>
      <c r="AC115" s="11">
        <f t="shared" ref="AC115:AC129" si="95">IFERROR(BG115*$BR115,"NA")</f>
        <v>3.7203290425210316E-4</v>
      </c>
      <c r="AD115" s="11">
        <f t="shared" ref="AD115:AD129" si="96">IFERROR(BH115*$BR115,"NA")</f>
        <v>7.6791438541087088E-5</v>
      </c>
      <c r="AE115" s="11">
        <f t="shared" ref="AE115:AE129" si="97">IFERROR(IF(OR($Y115="spinel", $Y115="Spinel", $Y115="SPINEL"),((BI115+BJ115)*BR115-AF115),BJ115*$BR115),"NA")</f>
        <v>0</v>
      </c>
      <c r="AF115" s="11">
        <f t="shared" ref="AF115:AF129" si="98">IFERROR(IF(OR($Y115="spinel", $Y115="Spinel", $Y115="SPINEL"),(1-AG115-AH115-AI115-AJ115),BI115*$BR115),"NA")</f>
        <v>0.19842040897335614</v>
      </c>
      <c r="AG115" s="11">
        <f t="shared" ref="AG115:AG129" si="99">IFERROR(BK115*$BR115,"NA")</f>
        <v>1.7937589769393352</v>
      </c>
      <c r="AH115" s="11">
        <f t="shared" ref="AH115:AH129" si="100">IFERROR(BL115*$BR115,"NA")</f>
        <v>2.2894577527213834E-3</v>
      </c>
      <c r="AI115" s="11">
        <f t="shared" ref="AI115:AI129" si="101">IFERROR(BM115*$BR115,"NA")</f>
        <v>3.8048215532534113E-3</v>
      </c>
      <c r="AJ115" s="11">
        <f t="shared" ref="AJ115:AJ129" si="102">IFERROR(BN115*$BR115,"NA")</f>
        <v>7.3833063916117336E-3</v>
      </c>
      <c r="AK115" s="11">
        <f t="shared" ref="AK115:AK129" si="103">IFERROR(BO115*$BR115,"NA")</f>
        <v>1.8831458357376182E-4</v>
      </c>
      <c r="AL115" s="11">
        <f t="shared" ref="AL115:AL129" si="104">IFERROR(BP115*$BR115,"NA")</f>
        <v>0</v>
      </c>
      <c r="AM115" s="11">
        <f t="shared" ref="AM115:AM129" si="105">IFERROR(SUM(AA115:AL115),"NA")</f>
        <v>3.0030819278285179</v>
      </c>
      <c r="AN115" s="11">
        <f t="shared" ref="AN115:AN129" si="106">IFERROR(AG115/(AG115+AF115),"NA")</f>
        <v>0.90040033022304744</v>
      </c>
      <c r="AO115" s="8">
        <f t="shared" ref="AO115:AO129" si="107">IFERROR(AE115/(AE115+AF115),"NA")</f>
        <v>0</v>
      </c>
      <c r="AQ115">
        <f t="shared" ref="AQ115:AQ129" si="108">C115</f>
        <v>41.042999999999999</v>
      </c>
      <c r="AR115">
        <f t="shared" ref="AR115:AR129" si="109">D115</f>
        <v>7.0000000000000001E-3</v>
      </c>
      <c r="AS115">
        <f t="shared" ref="AS115:AS129" si="110">E115</f>
        <v>1.2999999999999999E-2</v>
      </c>
      <c r="AT115">
        <f t="shared" ref="AT115:AT129" si="111">F115</f>
        <v>4.0000000000000001E-3</v>
      </c>
      <c r="AU115">
        <f t="shared" ref="AU115:AU129" si="112">BJ115*AU$1/2</f>
        <v>0</v>
      </c>
      <c r="AV115">
        <f t="shared" ref="AV115:AV129" si="113">BI115*AV$1</f>
        <v>9.7710000000000008</v>
      </c>
      <c r="AW115">
        <f t="shared" ref="AW115:AW129" si="114">H115</f>
        <v>49.554000000000002</v>
      </c>
      <c r="AX115">
        <f t="shared" ref="AX115:AX129" si="115">I115</f>
        <v>8.7999999999999995E-2</v>
      </c>
      <c r="AY115">
        <f t="shared" ref="AY115:AY129" si="116">J115</f>
        <v>0.185</v>
      </c>
      <c r="AZ115">
        <f t="shared" ref="AZ115:AZ129" si="117">K115</f>
        <v>0.378</v>
      </c>
      <c r="BA115">
        <f t="shared" ref="BA115:BA129" si="118">L115</f>
        <v>4.0000000000000001E-3</v>
      </c>
      <c r="BB115">
        <f t="shared" ref="BB115:BB129" si="119">M115</f>
        <v>0</v>
      </c>
      <c r="BC115">
        <f t="shared" ref="BC115:BC129" si="120">SUM(AQ115:BB115)</f>
        <v>101.047</v>
      </c>
      <c r="BE115">
        <f t="shared" ref="BE115:BE129" si="121">C115/AQ$1</f>
        <v>0.68313914780292939</v>
      </c>
      <c r="BF115">
        <f t="shared" ref="BF115:BF129" si="122">D115/AR$1</f>
        <v>8.7646808404076828E-5</v>
      </c>
      <c r="BG115">
        <f t="shared" ref="BG115:BG129" si="123">E115/AS$1*2</f>
        <v>2.5500196155355041E-4</v>
      </c>
      <c r="BH115">
        <f t="shared" ref="BH115:BH129" si="124">F115/AT$1*2</f>
        <v>5.2635041779064407E-5</v>
      </c>
      <c r="BI115">
        <f t="shared" ref="BI115:BI129" si="125">IF(OR($Y115="spinel", $Y115="Spinel", $Y115="SPINEL"),G115/AV$1,G115/AV$1*(1-$Y115))</f>
        <v>0.13600300651411393</v>
      </c>
      <c r="BJ115">
        <f t="shared" ref="BJ115:BJ129" si="126">IF(OR($Y115="spinel", $Y115="Spinel", $Y115="SPINEL"),0,G115/AV$1*$Y115)</f>
        <v>0</v>
      </c>
      <c r="BK115">
        <f t="shared" ref="BK115:BK129" si="127">H115/AW$1</f>
        <v>1.2294935540536518</v>
      </c>
      <c r="BL115">
        <f t="shared" ref="BL115:BL129" si="128">I115/AX$1</f>
        <v>1.5692596304393571E-3</v>
      </c>
      <c r="BM115">
        <f t="shared" ref="BM115:BM129" si="129">J115/AY$1</f>
        <v>2.6079331918000942E-3</v>
      </c>
      <c r="BN115">
        <f t="shared" ref="BN115:BN129" si="130">K115/AZ$1</f>
        <v>5.0607287449392713E-3</v>
      </c>
      <c r="BO115">
        <f t="shared" ref="BO115:BO129" si="131">L115/BA$1*2</f>
        <v>1.2907618560510108E-4</v>
      </c>
      <c r="BP115">
        <f t="shared" ref="BP115:BP129" si="132">M115/BB$1*2</f>
        <v>0</v>
      </c>
      <c r="BQ115">
        <f t="shared" ref="BQ115:BQ129" si="133">SUM(BE115:BP115)</f>
        <v>2.0583979899352158</v>
      </c>
      <c r="BR115">
        <f t="shared" ref="BR115:BR129" si="134">IFERROR(IF(OR($V115="Total",$V115="total", $V115="TOTAL"),$X115/$BQ115,W115/(BE115*4+BF115*4+BG115*3+BH115*3+BI115*2+BJ115*3+BK115*2+BL115*2+BM115*2+BN115*2+BO115+BP115)),"NA")</f>
        <v>1.4589413429824785</v>
      </c>
    </row>
    <row r="116" spans="1:70">
      <c r="A116" t="s">
        <v>202</v>
      </c>
      <c r="B116">
        <v>178</v>
      </c>
      <c r="C116" s="1">
        <v>41.357999999999997</v>
      </c>
      <c r="D116" s="1">
        <v>0</v>
      </c>
      <c r="E116" s="1">
        <v>0.01</v>
      </c>
      <c r="F116" s="1">
        <v>7.0000000000000001E-3</v>
      </c>
      <c r="G116" s="1">
        <v>9.734</v>
      </c>
      <c r="H116" s="1">
        <v>49.838999999999999</v>
      </c>
      <c r="I116" s="1">
        <v>8.7999999999999995E-2</v>
      </c>
      <c r="J116" s="1">
        <v>0.18</v>
      </c>
      <c r="K116" s="1">
        <v>0.36399999999999999</v>
      </c>
      <c r="L116" s="1">
        <v>0</v>
      </c>
      <c r="N116">
        <f t="shared" si="92"/>
        <v>101.58</v>
      </c>
      <c r="P116" s="1">
        <v>20.933</v>
      </c>
      <c r="Q116" s="1">
        <v>83.646000000000001</v>
      </c>
      <c r="R116" s="1">
        <v>11.106</v>
      </c>
      <c r="S116" s="19">
        <f t="shared" si="91"/>
        <v>8.0622577483035567</v>
      </c>
      <c r="T116" s="19">
        <f>SUM(S$4:S116)</f>
        <v>353.96649084288509</v>
      </c>
      <c r="W116" s="4">
        <v>8</v>
      </c>
      <c r="X116" s="4">
        <v>3</v>
      </c>
      <c r="Y116" s="12">
        <v>0</v>
      </c>
      <c r="AA116" s="11">
        <f t="shared" si="93"/>
        <v>0.99829570656926792</v>
      </c>
      <c r="AB116" s="11">
        <f t="shared" si="94"/>
        <v>0</v>
      </c>
      <c r="AC116" s="11">
        <f t="shared" si="95"/>
        <v>2.844656078483543E-4</v>
      </c>
      <c r="AD116" s="11">
        <f t="shared" si="96"/>
        <v>1.3358036294067199E-4</v>
      </c>
      <c r="AE116" s="11">
        <f t="shared" si="97"/>
        <v>0</v>
      </c>
      <c r="AF116" s="11">
        <f t="shared" si="98"/>
        <v>0.19648546823959409</v>
      </c>
      <c r="AG116" s="11">
        <f t="shared" si="99"/>
        <v>1.7932731991511333</v>
      </c>
      <c r="AH116" s="11">
        <f t="shared" si="100"/>
        <v>2.2757492118992695E-3</v>
      </c>
      <c r="AI116" s="11">
        <f t="shared" si="101"/>
        <v>3.6798222148819071E-3</v>
      </c>
      <c r="AJ116" s="11">
        <f t="shared" si="102"/>
        <v>7.0672790877724656E-3</v>
      </c>
      <c r="AK116" s="11">
        <f t="shared" si="103"/>
        <v>0</v>
      </c>
      <c r="AL116" s="11">
        <f t="shared" si="104"/>
        <v>0</v>
      </c>
      <c r="AM116" s="11">
        <f t="shared" si="105"/>
        <v>3.0014952704453379</v>
      </c>
      <c r="AN116" s="11">
        <f t="shared" si="106"/>
        <v>0.90125160831828144</v>
      </c>
      <c r="AO116" s="8">
        <f t="shared" si="107"/>
        <v>0</v>
      </c>
      <c r="AQ116">
        <f t="shared" si="108"/>
        <v>41.357999999999997</v>
      </c>
      <c r="AR116">
        <f t="shared" si="109"/>
        <v>0</v>
      </c>
      <c r="AS116">
        <f t="shared" si="110"/>
        <v>0.01</v>
      </c>
      <c r="AT116">
        <f t="shared" si="111"/>
        <v>7.0000000000000001E-3</v>
      </c>
      <c r="AU116">
        <f t="shared" si="112"/>
        <v>0</v>
      </c>
      <c r="AV116">
        <f t="shared" si="113"/>
        <v>9.734</v>
      </c>
      <c r="AW116">
        <f t="shared" si="114"/>
        <v>49.838999999999999</v>
      </c>
      <c r="AX116">
        <f t="shared" si="115"/>
        <v>8.7999999999999995E-2</v>
      </c>
      <c r="AY116">
        <f t="shared" si="116"/>
        <v>0.18</v>
      </c>
      <c r="AZ116">
        <f t="shared" si="117"/>
        <v>0.36399999999999999</v>
      </c>
      <c r="BA116">
        <f t="shared" si="118"/>
        <v>0</v>
      </c>
      <c r="BB116">
        <f t="shared" si="119"/>
        <v>0</v>
      </c>
      <c r="BC116">
        <f t="shared" si="120"/>
        <v>101.58</v>
      </c>
      <c r="BE116">
        <f t="shared" si="121"/>
        <v>0.68838215712383488</v>
      </c>
      <c r="BF116">
        <f t="shared" si="122"/>
        <v>0</v>
      </c>
      <c r="BG116">
        <f t="shared" si="123"/>
        <v>1.9615535504119265E-4</v>
      </c>
      <c r="BH116">
        <f t="shared" si="124"/>
        <v>9.2111323113362712E-5</v>
      </c>
      <c r="BI116">
        <f t="shared" si="125"/>
        <v>0.135488001781638</v>
      </c>
      <c r="BJ116">
        <f t="shared" si="126"/>
        <v>0</v>
      </c>
      <c r="BK116">
        <f t="shared" si="127"/>
        <v>1.2365647423110131</v>
      </c>
      <c r="BL116">
        <f t="shared" si="128"/>
        <v>1.5692596304393571E-3</v>
      </c>
      <c r="BM116">
        <f t="shared" si="129"/>
        <v>2.5374485109406321E-3</v>
      </c>
      <c r="BN116">
        <f t="shared" si="130"/>
        <v>4.8732943469785572E-3</v>
      </c>
      <c r="BO116">
        <f t="shared" si="131"/>
        <v>0</v>
      </c>
      <c r="BP116">
        <f t="shared" si="132"/>
        <v>0</v>
      </c>
      <c r="BQ116">
        <f t="shared" si="133"/>
        <v>2.0697031703829993</v>
      </c>
      <c r="BR116">
        <f t="shared" si="134"/>
        <v>1.45020566881091</v>
      </c>
    </row>
    <row r="117" spans="1:70">
      <c r="A117" t="s">
        <v>203</v>
      </c>
      <c r="B117">
        <v>182</v>
      </c>
      <c r="C117" s="1">
        <v>41.148000000000003</v>
      </c>
      <c r="D117" s="1">
        <v>2E-3</v>
      </c>
      <c r="E117" s="1">
        <v>8.9999999999999993E-3</v>
      </c>
      <c r="F117" s="1">
        <v>8.0000000000000002E-3</v>
      </c>
      <c r="G117" s="1">
        <v>9.7129999999999992</v>
      </c>
      <c r="H117" s="1">
        <v>49.71</v>
      </c>
      <c r="I117" s="1">
        <v>8.7999999999999995E-2</v>
      </c>
      <c r="J117" s="1">
        <v>0.182</v>
      </c>
      <c r="K117" s="1">
        <v>0.372</v>
      </c>
      <c r="L117" s="1">
        <v>5.0000000000000001E-3</v>
      </c>
      <c r="N117">
        <f t="shared" si="92"/>
        <v>101.23699999999999</v>
      </c>
      <c r="P117" s="1">
        <v>20.93</v>
      </c>
      <c r="Q117" s="1">
        <v>83.638000000000005</v>
      </c>
      <c r="R117" s="1">
        <v>11.106</v>
      </c>
      <c r="S117" s="19">
        <f t="shared" si="91"/>
        <v>8.5440037453134199</v>
      </c>
      <c r="T117" s="19">
        <f>SUM(S$4:S117)</f>
        <v>362.51049458819853</v>
      </c>
      <c r="W117" s="4">
        <v>8</v>
      </c>
      <c r="X117" s="4">
        <v>3</v>
      </c>
      <c r="Y117" s="12">
        <v>0</v>
      </c>
      <c r="AA117" s="11">
        <f t="shared" si="93"/>
        <v>0.99692324157748746</v>
      </c>
      <c r="AB117" s="11">
        <f t="shared" si="94"/>
        <v>3.6451128276428244E-5</v>
      </c>
      <c r="AC117" s="11">
        <f t="shared" si="95"/>
        <v>2.5697187424800867E-4</v>
      </c>
      <c r="AD117" s="11">
        <f t="shared" si="96"/>
        <v>1.5323143948550394E-4</v>
      </c>
      <c r="AE117" s="11">
        <f t="shared" si="97"/>
        <v>0</v>
      </c>
      <c r="AF117" s="11">
        <f t="shared" si="98"/>
        <v>0.19679125634372141</v>
      </c>
      <c r="AG117" s="11">
        <f t="shared" si="99"/>
        <v>1.7952883662961441</v>
      </c>
      <c r="AH117" s="11">
        <f t="shared" si="100"/>
        <v>2.2842188774927085E-3</v>
      </c>
      <c r="AI117" s="11">
        <f t="shared" si="101"/>
        <v>3.7345565074868108E-3</v>
      </c>
      <c r="AJ117" s="11">
        <f t="shared" si="102"/>
        <v>7.2494842987823535E-3</v>
      </c>
      <c r="AK117" s="11">
        <f t="shared" si="103"/>
        <v>2.3485458849102021E-4</v>
      </c>
      <c r="AL117" s="11">
        <f t="shared" si="104"/>
        <v>0</v>
      </c>
      <c r="AM117" s="11">
        <f t="shared" si="105"/>
        <v>3.0029526329316156</v>
      </c>
      <c r="AN117" s="11">
        <f t="shared" si="106"/>
        <v>0.90121315729190721</v>
      </c>
      <c r="AO117" s="8">
        <f t="shared" si="107"/>
        <v>0</v>
      </c>
      <c r="AQ117">
        <f t="shared" si="108"/>
        <v>41.148000000000003</v>
      </c>
      <c r="AR117">
        <f t="shared" si="109"/>
        <v>2E-3</v>
      </c>
      <c r="AS117">
        <f t="shared" si="110"/>
        <v>8.9999999999999993E-3</v>
      </c>
      <c r="AT117">
        <f t="shared" si="111"/>
        <v>8.0000000000000002E-3</v>
      </c>
      <c r="AU117">
        <f t="shared" si="112"/>
        <v>0</v>
      </c>
      <c r="AV117">
        <f t="shared" si="113"/>
        <v>9.7129999999999992</v>
      </c>
      <c r="AW117">
        <f t="shared" si="114"/>
        <v>49.71</v>
      </c>
      <c r="AX117">
        <f t="shared" si="115"/>
        <v>8.7999999999999995E-2</v>
      </c>
      <c r="AY117">
        <f t="shared" si="116"/>
        <v>0.182</v>
      </c>
      <c r="AZ117">
        <f t="shared" si="117"/>
        <v>0.372</v>
      </c>
      <c r="BA117">
        <f t="shared" si="118"/>
        <v>5.0000000000000001E-3</v>
      </c>
      <c r="BB117">
        <f t="shared" si="119"/>
        <v>0</v>
      </c>
      <c r="BC117">
        <f t="shared" si="120"/>
        <v>101.23699999999999</v>
      </c>
      <c r="BE117">
        <f t="shared" si="121"/>
        <v>0.68488681757656467</v>
      </c>
      <c r="BF117">
        <f t="shared" si="122"/>
        <v>2.5041945258307666E-5</v>
      </c>
      <c r="BG117">
        <f t="shared" si="123"/>
        <v>1.7653981953707335E-4</v>
      </c>
      <c r="BH117">
        <f t="shared" si="124"/>
        <v>1.0527008355812881E-4</v>
      </c>
      <c r="BI117">
        <f t="shared" si="125"/>
        <v>0.13519570179834084</v>
      </c>
      <c r="BJ117">
        <f t="shared" si="126"/>
        <v>0</v>
      </c>
      <c r="BK117">
        <f t="shared" si="127"/>
        <v>1.2333640992050496</v>
      </c>
      <c r="BL117">
        <f t="shared" si="128"/>
        <v>1.5692596304393571E-3</v>
      </c>
      <c r="BM117">
        <f t="shared" si="129"/>
        <v>2.5656423832844171E-3</v>
      </c>
      <c r="BN117">
        <f t="shared" si="130"/>
        <v>4.9803997172418223E-3</v>
      </c>
      <c r="BO117">
        <f t="shared" si="131"/>
        <v>1.6134523200637637E-4</v>
      </c>
      <c r="BP117">
        <f t="shared" si="132"/>
        <v>0</v>
      </c>
      <c r="BQ117">
        <f t="shared" si="133"/>
        <v>2.0630301173912806</v>
      </c>
      <c r="BR117">
        <f t="shared" si="134"/>
        <v>1.4556029054626092</v>
      </c>
    </row>
    <row r="118" spans="1:70">
      <c r="A118" t="s">
        <v>204</v>
      </c>
      <c r="B118">
        <v>186</v>
      </c>
      <c r="C118" s="1">
        <v>40.881</v>
      </c>
      <c r="D118" s="1">
        <v>0</v>
      </c>
      <c r="E118" s="1">
        <v>0.01</v>
      </c>
      <c r="F118" s="1">
        <v>6.0000000000000001E-3</v>
      </c>
      <c r="G118" s="1">
        <v>9.6669999999999998</v>
      </c>
      <c r="H118" s="1">
        <v>49.305999999999997</v>
      </c>
      <c r="I118" s="1">
        <v>0.09</v>
      </c>
      <c r="J118" s="1">
        <v>0.183</v>
      </c>
      <c r="K118" s="1">
        <v>0.36799999999999999</v>
      </c>
      <c r="L118" s="1">
        <v>6.0000000000000001E-3</v>
      </c>
      <c r="N118">
        <f t="shared" si="92"/>
        <v>100.51700000000001</v>
      </c>
      <c r="P118" s="1">
        <v>20.925999999999998</v>
      </c>
      <c r="Q118" s="1">
        <v>83.632000000000005</v>
      </c>
      <c r="R118" s="1">
        <v>11.106</v>
      </c>
      <c r="S118" s="19">
        <f t="shared" si="91"/>
        <v>7.2111025509289091</v>
      </c>
      <c r="T118" s="19">
        <f>SUM(S$4:S118)</f>
        <v>369.72159713912743</v>
      </c>
      <c r="W118" s="4">
        <v>8</v>
      </c>
      <c r="X118" s="4">
        <v>3</v>
      </c>
      <c r="Y118" s="12">
        <v>0</v>
      </c>
      <c r="AA118" s="11">
        <f t="shared" si="93"/>
        <v>0.99756953019897754</v>
      </c>
      <c r="AB118" s="11">
        <f t="shared" si="94"/>
        <v>0</v>
      </c>
      <c r="AC118" s="11">
        <f t="shared" si="95"/>
        <v>2.8757541671919294E-4</v>
      </c>
      <c r="AD118" s="11">
        <f t="shared" si="96"/>
        <v>1.1574915253117537E-4</v>
      </c>
      <c r="AE118" s="11">
        <f t="shared" si="97"/>
        <v>0</v>
      </c>
      <c r="AF118" s="11">
        <f t="shared" si="98"/>
        <v>0.19726625660260824</v>
      </c>
      <c r="AG118" s="11">
        <f t="shared" si="99"/>
        <v>1.7934897541326693</v>
      </c>
      <c r="AH118" s="11">
        <f t="shared" si="100"/>
        <v>2.3529149478952321E-3</v>
      </c>
      <c r="AI118" s="11">
        <f t="shared" si="101"/>
        <v>3.7820512708599909E-3</v>
      </c>
      <c r="AJ118" s="11">
        <f t="shared" si="102"/>
        <v>7.2230507705143719E-3</v>
      </c>
      <c r="AK118" s="11">
        <f t="shared" si="103"/>
        <v>2.8385004724532618E-4</v>
      </c>
      <c r="AL118" s="11">
        <f t="shared" si="104"/>
        <v>0</v>
      </c>
      <c r="AM118" s="11">
        <f t="shared" si="105"/>
        <v>3.0023707325400206</v>
      </c>
      <c r="AN118" s="11">
        <f t="shared" si="106"/>
        <v>0.90090887304178036</v>
      </c>
      <c r="AO118" s="8">
        <f t="shared" si="107"/>
        <v>0</v>
      </c>
      <c r="AQ118">
        <f t="shared" si="108"/>
        <v>40.881</v>
      </c>
      <c r="AR118">
        <f t="shared" si="109"/>
        <v>0</v>
      </c>
      <c r="AS118">
        <f t="shared" si="110"/>
        <v>0.01</v>
      </c>
      <c r="AT118">
        <f t="shared" si="111"/>
        <v>6.0000000000000001E-3</v>
      </c>
      <c r="AU118">
        <f t="shared" si="112"/>
        <v>0</v>
      </c>
      <c r="AV118">
        <f t="shared" si="113"/>
        <v>9.6669999999999998</v>
      </c>
      <c r="AW118">
        <f t="shared" si="114"/>
        <v>49.305999999999997</v>
      </c>
      <c r="AX118">
        <f t="shared" si="115"/>
        <v>0.09</v>
      </c>
      <c r="AY118">
        <f t="shared" si="116"/>
        <v>0.183</v>
      </c>
      <c r="AZ118">
        <f t="shared" si="117"/>
        <v>0.36799999999999999</v>
      </c>
      <c r="BA118">
        <f t="shared" si="118"/>
        <v>6.0000000000000001E-3</v>
      </c>
      <c r="BB118">
        <f t="shared" si="119"/>
        <v>0</v>
      </c>
      <c r="BC118">
        <f t="shared" si="120"/>
        <v>100.51700000000001</v>
      </c>
      <c r="BE118">
        <f t="shared" si="121"/>
        <v>0.68044274300932095</v>
      </c>
      <c r="BF118">
        <f t="shared" si="122"/>
        <v>0</v>
      </c>
      <c r="BG118">
        <f t="shared" si="123"/>
        <v>1.9615535504119265E-4</v>
      </c>
      <c r="BH118">
        <f t="shared" si="124"/>
        <v>7.895256266859661E-5</v>
      </c>
      <c r="BI118">
        <f t="shared" si="125"/>
        <v>0.13455542564445189</v>
      </c>
      <c r="BJ118">
        <f t="shared" si="126"/>
        <v>0</v>
      </c>
      <c r="BK118">
        <f t="shared" si="127"/>
        <v>1.2233403797104037</v>
      </c>
      <c r="BL118">
        <f t="shared" si="128"/>
        <v>1.6049246220402515E-3</v>
      </c>
      <c r="BM118">
        <f t="shared" si="129"/>
        <v>2.5797393194563092E-3</v>
      </c>
      <c r="BN118">
        <f t="shared" si="130"/>
        <v>4.9268470321101893E-3</v>
      </c>
      <c r="BO118">
        <f t="shared" si="131"/>
        <v>1.9361427840765164E-4</v>
      </c>
      <c r="BP118">
        <f t="shared" si="132"/>
        <v>0</v>
      </c>
      <c r="BQ118">
        <f t="shared" si="133"/>
        <v>2.0479187815339004</v>
      </c>
      <c r="BR118">
        <f t="shared" si="134"/>
        <v>1.4660594744344455</v>
      </c>
    </row>
    <row r="119" spans="1:70">
      <c r="A119" t="s">
        <v>205</v>
      </c>
      <c r="B119">
        <v>190</v>
      </c>
      <c r="C119" s="1">
        <v>40.219000000000001</v>
      </c>
      <c r="D119" s="1">
        <v>2E-3</v>
      </c>
      <c r="E119" s="1">
        <v>1.4E-2</v>
      </c>
      <c r="F119" s="1">
        <v>8.9999999999999993E-3</v>
      </c>
      <c r="G119" s="1">
        <v>9.5419999999999998</v>
      </c>
      <c r="H119" s="1">
        <v>48.298999999999999</v>
      </c>
      <c r="I119" s="1">
        <v>8.5999999999999993E-2</v>
      </c>
      <c r="J119" s="1">
        <v>0.182</v>
      </c>
      <c r="K119" s="1">
        <v>0.375</v>
      </c>
      <c r="L119" s="1">
        <v>1E-3</v>
      </c>
      <c r="N119">
        <f t="shared" si="92"/>
        <v>98.729000000000013</v>
      </c>
      <c r="P119" s="1">
        <v>20.922000000000001</v>
      </c>
      <c r="Q119" s="1">
        <v>83.623999999999995</v>
      </c>
      <c r="R119" s="1">
        <v>11.106</v>
      </c>
      <c r="S119" s="19">
        <f t="shared" si="91"/>
        <v>8.9442719100069112</v>
      </c>
      <c r="T119" s="19">
        <f>SUM(S$4:S119)</f>
        <v>378.66586904913436</v>
      </c>
      <c r="W119" s="4">
        <v>8</v>
      </c>
      <c r="X119" s="4">
        <v>3</v>
      </c>
      <c r="Y119" s="12">
        <v>0</v>
      </c>
      <c r="AA119" s="11">
        <f t="shared" si="93"/>
        <v>0.99921693777906251</v>
      </c>
      <c r="AB119" s="11">
        <f t="shared" si="94"/>
        <v>3.7378898985325066E-5</v>
      </c>
      <c r="AC119" s="11">
        <f t="shared" si="95"/>
        <v>4.0990823900615548E-4</v>
      </c>
      <c r="AD119" s="11">
        <f t="shared" si="96"/>
        <v>1.7677300031092668E-4</v>
      </c>
      <c r="AE119" s="11">
        <f t="shared" si="97"/>
        <v>0</v>
      </c>
      <c r="AF119" s="11">
        <f t="shared" si="98"/>
        <v>0.19824733187591126</v>
      </c>
      <c r="AG119" s="11">
        <f t="shared" si="99"/>
        <v>1.7887272439998718</v>
      </c>
      <c r="AH119" s="11">
        <f t="shared" si="100"/>
        <v>2.289122450284157E-3</v>
      </c>
      <c r="AI119" s="11">
        <f t="shared" si="101"/>
        <v>3.8296101396292992E-3</v>
      </c>
      <c r="AJ119" s="11">
        <f t="shared" si="102"/>
        <v>7.4939530977934914E-3</v>
      </c>
      <c r="AK119" s="11">
        <f t="shared" si="103"/>
        <v>4.8166442875913764E-5</v>
      </c>
      <c r="AL119" s="11">
        <f t="shared" si="104"/>
        <v>0</v>
      </c>
      <c r="AM119" s="11">
        <f t="shared" si="105"/>
        <v>3.0004764259237309</v>
      </c>
      <c r="AN119" s="11">
        <f t="shared" si="106"/>
        <v>0.90022653823412346</v>
      </c>
      <c r="AO119" s="8">
        <f t="shared" si="107"/>
        <v>0</v>
      </c>
      <c r="AQ119">
        <f t="shared" si="108"/>
        <v>40.219000000000001</v>
      </c>
      <c r="AR119">
        <f t="shared" si="109"/>
        <v>2E-3</v>
      </c>
      <c r="AS119">
        <f t="shared" si="110"/>
        <v>1.4E-2</v>
      </c>
      <c r="AT119">
        <f t="shared" si="111"/>
        <v>8.9999999999999993E-3</v>
      </c>
      <c r="AU119">
        <f t="shared" si="112"/>
        <v>0</v>
      </c>
      <c r="AV119">
        <f t="shared" si="113"/>
        <v>9.5419999999999998</v>
      </c>
      <c r="AW119">
        <f t="shared" si="114"/>
        <v>48.298999999999999</v>
      </c>
      <c r="AX119">
        <f t="shared" si="115"/>
        <v>8.5999999999999993E-2</v>
      </c>
      <c r="AY119">
        <f t="shared" si="116"/>
        <v>0.182</v>
      </c>
      <c r="AZ119">
        <f t="shared" si="117"/>
        <v>0.375</v>
      </c>
      <c r="BA119">
        <f t="shared" si="118"/>
        <v>1E-3</v>
      </c>
      <c r="BB119">
        <f t="shared" si="119"/>
        <v>0</v>
      </c>
      <c r="BC119">
        <f t="shared" si="120"/>
        <v>98.729000000000013</v>
      </c>
      <c r="BE119">
        <f t="shared" si="121"/>
        <v>0.66942410119840212</v>
      </c>
      <c r="BF119">
        <f t="shared" si="122"/>
        <v>2.5041945258307666E-5</v>
      </c>
      <c r="BG119">
        <f t="shared" si="123"/>
        <v>2.7461749705766971E-4</v>
      </c>
      <c r="BH119">
        <f t="shared" si="124"/>
        <v>1.1842884400289492E-4</v>
      </c>
      <c r="BI119">
        <f t="shared" si="125"/>
        <v>0.13281554479149268</v>
      </c>
      <c r="BJ119">
        <f t="shared" si="126"/>
        <v>0</v>
      </c>
      <c r="BK119">
        <f t="shared" si="127"/>
        <v>1.1983555145343932</v>
      </c>
      <c r="BL119">
        <f t="shared" si="128"/>
        <v>1.5335946388384625E-3</v>
      </c>
      <c r="BM119">
        <f t="shared" si="129"/>
        <v>2.5656423832844171E-3</v>
      </c>
      <c r="BN119">
        <f t="shared" si="130"/>
        <v>5.0205642310905468E-3</v>
      </c>
      <c r="BO119">
        <f t="shared" si="131"/>
        <v>3.226904640127527E-5</v>
      </c>
      <c r="BP119">
        <f t="shared" si="132"/>
        <v>0</v>
      </c>
      <c r="BQ119">
        <f t="shared" si="133"/>
        <v>2.010165319110222</v>
      </c>
      <c r="BR119">
        <f t="shared" si="134"/>
        <v>1.492651573180986</v>
      </c>
    </row>
    <row r="120" spans="1:70">
      <c r="A120" t="s">
        <v>167</v>
      </c>
      <c r="B120">
        <v>193</v>
      </c>
      <c r="C120" s="1">
        <v>40.496000000000002</v>
      </c>
      <c r="D120" s="1">
        <v>0</v>
      </c>
      <c r="E120" s="1">
        <v>1.2999999999999999E-2</v>
      </c>
      <c r="F120" s="1">
        <v>7.0000000000000001E-3</v>
      </c>
      <c r="G120" s="1">
        <v>9.5299999999999994</v>
      </c>
      <c r="H120" s="1">
        <v>48.527999999999999</v>
      </c>
      <c r="I120" s="1">
        <v>8.6999999999999994E-2</v>
      </c>
      <c r="J120" s="1">
        <v>0.17899999999999999</v>
      </c>
      <c r="K120" s="1">
        <v>0.37</v>
      </c>
      <c r="L120" s="1">
        <v>3.0000000000000001E-3</v>
      </c>
      <c r="N120">
        <f t="shared" si="92"/>
        <v>99.213000000000008</v>
      </c>
      <c r="P120" s="1">
        <v>20.919</v>
      </c>
      <c r="Q120" s="1">
        <v>83.619</v>
      </c>
      <c r="R120" s="1">
        <v>11.106</v>
      </c>
      <c r="S120" s="19">
        <f t="shared" si="91"/>
        <v>5.8309518948414594</v>
      </c>
      <c r="T120" s="19">
        <f>SUM(S$4:S120)</f>
        <v>384.49682094397582</v>
      </c>
      <c r="W120" s="4">
        <v>8</v>
      </c>
      <c r="X120" s="4">
        <v>3</v>
      </c>
      <c r="Y120" s="12">
        <v>0</v>
      </c>
      <c r="AA120" s="11">
        <f t="shared" si="93"/>
        <v>1.0006628579105648</v>
      </c>
      <c r="AB120" s="11">
        <f t="shared" si="94"/>
        <v>0</v>
      </c>
      <c r="AC120" s="11">
        <f t="shared" si="95"/>
        <v>3.7857253004218243E-4</v>
      </c>
      <c r="AD120" s="11">
        <f t="shared" si="96"/>
        <v>1.367472486255201E-4</v>
      </c>
      <c r="AE120" s="11">
        <f t="shared" si="97"/>
        <v>0</v>
      </c>
      <c r="AF120" s="11">
        <f t="shared" si="98"/>
        <v>0.19692822788282294</v>
      </c>
      <c r="AG120" s="11">
        <f t="shared" si="99"/>
        <v>1.7874977713398741</v>
      </c>
      <c r="AH120" s="11">
        <f t="shared" si="100"/>
        <v>2.3032281475725311E-3</v>
      </c>
      <c r="AI120" s="11">
        <f t="shared" si="101"/>
        <v>3.7461342807965812E-3</v>
      </c>
      <c r="AJ120" s="11">
        <f t="shared" si="102"/>
        <v>7.354083562346932E-3</v>
      </c>
      <c r="AK120" s="11">
        <f t="shared" si="103"/>
        <v>1.4371859491301166E-4</v>
      </c>
      <c r="AL120" s="11">
        <f t="shared" si="104"/>
        <v>0</v>
      </c>
      <c r="AM120" s="11">
        <f t="shared" si="105"/>
        <v>2.999151341497559</v>
      </c>
      <c r="AN120" s="11">
        <f t="shared" si="106"/>
        <v>0.90076312850166251</v>
      </c>
      <c r="AO120" s="8">
        <f t="shared" si="107"/>
        <v>0</v>
      </c>
      <c r="AQ120">
        <f t="shared" si="108"/>
        <v>40.496000000000002</v>
      </c>
      <c r="AR120">
        <f t="shared" si="109"/>
        <v>0</v>
      </c>
      <c r="AS120">
        <f t="shared" si="110"/>
        <v>1.2999999999999999E-2</v>
      </c>
      <c r="AT120">
        <f t="shared" si="111"/>
        <v>7.0000000000000001E-3</v>
      </c>
      <c r="AU120">
        <f t="shared" si="112"/>
        <v>0</v>
      </c>
      <c r="AV120">
        <f t="shared" si="113"/>
        <v>9.5299999999999994</v>
      </c>
      <c r="AW120">
        <f t="shared" si="114"/>
        <v>48.527999999999999</v>
      </c>
      <c r="AX120">
        <f t="shared" si="115"/>
        <v>8.6999999999999994E-2</v>
      </c>
      <c r="AY120">
        <f t="shared" si="116"/>
        <v>0.17899999999999999</v>
      </c>
      <c r="AZ120">
        <f t="shared" si="117"/>
        <v>0.37</v>
      </c>
      <c r="BA120">
        <f t="shared" si="118"/>
        <v>3.0000000000000001E-3</v>
      </c>
      <c r="BB120">
        <f t="shared" si="119"/>
        <v>0</v>
      </c>
      <c r="BC120">
        <f t="shared" si="120"/>
        <v>99.213000000000008</v>
      </c>
      <c r="BE120">
        <f t="shared" si="121"/>
        <v>0.67403462050599205</v>
      </c>
      <c r="BF120">
        <f t="shared" si="122"/>
        <v>0</v>
      </c>
      <c r="BG120">
        <f t="shared" si="123"/>
        <v>2.5500196155355041E-4</v>
      </c>
      <c r="BH120">
        <f t="shared" si="124"/>
        <v>9.2111323113362712E-5</v>
      </c>
      <c r="BI120">
        <f t="shared" si="125"/>
        <v>0.1326485162296086</v>
      </c>
      <c r="BJ120">
        <f t="shared" si="126"/>
        <v>0</v>
      </c>
      <c r="BK120">
        <f t="shared" si="127"/>
        <v>1.2040372763271503</v>
      </c>
      <c r="BL120">
        <f t="shared" si="128"/>
        <v>1.5514271346389098E-3</v>
      </c>
      <c r="BM120">
        <f t="shared" si="129"/>
        <v>2.5233515747687396E-3</v>
      </c>
      <c r="BN120">
        <f t="shared" si="130"/>
        <v>4.9536233746760062E-3</v>
      </c>
      <c r="BO120">
        <f t="shared" si="131"/>
        <v>9.6807139203825818E-5</v>
      </c>
      <c r="BP120">
        <f t="shared" si="132"/>
        <v>0</v>
      </c>
      <c r="BQ120">
        <f t="shared" si="133"/>
        <v>2.0201927355707054</v>
      </c>
      <c r="BR120">
        <f t="shared" si="134"/>
        <v>1.4845867370423431</v>
      </c>
    </row>
    <row r="121" spans="1:70">
      <c r="A121" t="s">
        <v>168</v>
      </c>
      <c r="B121">
        <v>197</v>
      </c>
      <c r="C121" s="1">
        <v>41.945</v>
      </c>
      <c r="D121" s="1">
        <v>8.9999999999999993E-3</v>
      </c>
      <c r="E121" s="1">
        <v>0.01</v>
      </c>
      <c r="F121" s="1">
        <v>6.0000000000000001E-3</v>
      </c>
      <c r="G121" s="1">
        <v>9.7309999999999999</v>
      </c>
      <c r="H121" s="1">
        <v>49.694000000000003</v>
      </c>
      <c r="I121" s="1">
        <v>8.5000000000000006E-2</v>
      </c>
      <c r="J121" s="1">
        <v>0.192</v>
      </c>
      <c r="K121" s="1">
        <v>0.38300000000000001</v>
      </c>
      <c r="L121" s="1">
        <v>3.0000000000000001E-3</v>
      </c>
      <c r="N121">
        <f t="shared" si="92"/>
        <v>102.05799999999999</v>
      </c>
      <c r="P121" s="1">
        <v>20.916</v>
      </c>
      <c r="Q121" s="1">
        <v>83.611999999999995</v>
      </c>
      <c r="R121" s="1">
        <v>11.106</v>
      </c>
      <c r="S121" s="19">
        <f t="shared" si="91"/>
        <v>7.6157731058685512</v>
      </c>
      <c r="T121" s="19">
        <f>SUM(S$4:S121)</f>
        <v>392.11259404984435</v>
      </c>
      <c r="W121" s="4">
        <v>8</v>
      </c>
      <c r="X121" s="4">
        <v>3</v>
      </c>
      <c r="Y121" s="12">
        <v>0</v>
      </c>
      <c r="AA121" s="11">
        <f t="shared" si="93"/>
        <v>1.006434830063635</v>
      </c>
      <c r="AB121" s="11">
        <f t="shared" si="94"/>
        <v>1.6244859481388647E-4</v>
      </c>
      <c r="AC121" s="11">
        <f t="shared" si="95"/>
        <v>2.8277144573919747E-4</v>
      </c>
      <c r="AD121" s="11">
        <f t="shared" si="96"/>
        <v>1.1381555342154841E-4</v>
      </c>
      <c r="AE121" s="11">
        <f t="shared" si="97"/>
        <v>0</v>
      </c>
      <c r="AF121" s="11">
        <f t="shared" si="98"/>
        <v>0.19525508446651757</v>
      </c>
      <c r="AG121" s="11">
        <f t="shared" si="99"/>
        <v>1.7774069693836314</v>
      </c>
      <c r="AH121" s="11">
        <f t="shared" si="100"/>
        <v>2.1850754596712124E-3</v>
      </c>
      <c r="AI121" s="11">
        <f t="shared" si="101"/>
        <v>3.9017671275329842E-3</v>
      </c>
      <c r="AJ121" s="11">
        <f t="shared" si="102"/>
        <v>7.391888669790638E-3</v>
      </c>
      <c r="AK121" s="11">
        <f t="shared" si="103"/>
        <v>1.395541544343409E-4</v>
      </c>
      <c r="AL121" s="11">
        <f t="shared" si="104"/>
        <v>0</v>
      </c>
      <c r="AM121" s="11">
        <f t="shared" si="105"/>
        <v>2.9932742049191878</v>
      </c>
      <c r="AN121" s="11">
        <f t="shared" si="106"/>
        <v>0.9010194959215504</v>
      </c>
      <c r="AO121" s="8">
        <f t="shared" si="107"/>
        <v>0</v>
      </c>
      <c r="AQ121">
        <f t="shared" si="108"/>
        <v>41.945</v>
      </c>
      <c r="AR121">
        <f t="shared" si="109"/>
        <v>8.9999999999999993E-3</v>
      </c>
      <c r="AS121">
        <f t="shared" si="110"/>
        <v>0.01</v>
      </c>
      <c r="AT121">
        <f t="shared" si="111"/>
        <v>6.0000000000000001E-3</v>
      </c>
      <c r="AU121">
        <f t="shared" si="112"/>
        <v>0</v>
      </c>
      <c r="AV121">
        <f t="shared" si="113"/>
        <v>9.7309999999999999</v>
      </c>
      <c r="AW121">
        <f t="shared" si="114"/>
        <v>49.694000000000003</v>
      </c>
      <c r="AX121">
        <f t="shared" si="115"/>
        <v>8.5000000000000006E-2</v>
      </c>
      <c r="AY121">
        <f t="shared" si="116"/>
        <v>0.192</v>
      </c>
      <c r="AZ121">
        <f t="shared" si="117"/>
        <v>0.38300000000000001</v>
      </c>
      <c r="BA121">
        <f t="shared" si="118"/>
        <v>3.0000000000000001E-3</v>
      </c>
      <c r="BB121">
        <f t="shared" si="119"/>
        <v>0</v>
      </c>
      <c r="BC121">
        <f t="shared" si="120"/>
        <v>102.05799999999999</v>
      </c>
      <c r="BE121">
        <f t="shared" si="121"/>
        <v>0.6981524633821572</v>
      </c>
      <c r="BF121">
        <f t="shared" si="122"/>
        <v>1.1268875366238448E-4</v>
      </c>
      <c r="BG121">
        <f t="shared" si="123"/>
        <v>1.9615535504119265E-4</v>
      </c>
      <c r="BH121">
        <f t="shared" si="124"/>
        <v>7.895256266859661E-5</v>
      </c>
      <c r="BI121">
        <f t="shared" si="125"/>
        <v>0.13544624464116697</v>
      </c>
      <c r="BJ121">
        <f t="shared" si="126"/>
        <v>0</v>
      </c>
      <c r="BK121">
        <f t="shared" si="127"/>
        <v>1.2329671202151626</v>
      </c>
      <c r="BL121">
        <f t="shared" si="128"/>
        <v>1.5157621430380156E-3</v>
      </c>
      <c r="BM121">
        <f t="shared" si="129"/>
        <v>2.706611745003341E-3</v>
      </c>
      <c r="BN121">
        <f t="shared" si="130"/>
        <v>5.1276696013538119E-3</v>
      </c>
      <c r="BO121">
        <f t="shared" si="131"/>
        <v>9.6807139203825818E-5</v>
      </c>
      <c r="BP121">
        <f t="shared" si="132"/>
        <v>0</v>
      </c>
      <c r="BQ121">
        <f t="shared" si="133"/>
        <v>2.076400475538458</v>
      </c>
      <c r="BR121">
        <f t="shared" si="134"/>
        <v>1.4415688303784286</v>
      </c>
    </row>
    <row r="122" spans="1:70">
      <c r="A122" t="s">
        <v>206</v>
      </c>
      <c r="B122">
        <v>198</v>
      </c>
      <c r="C122" s="1">
        <v>43.78</v>
      </c>
      <c r="D122" s="1">
        <v>0</v>
      </c>
      <c r="E122" s="1">
        <v>8.0000000000000002E-3</v>
      </c>
      <c r="F122" s="1">
        <v>0.01</v>
      </c>
      <c r="G122" s="1">
        <v>9.9749999999999996</v>
      </c>
      <c r="H122" s="1">
        <v>51.021999999999998</v>
      </c>
      <c r="I122" s="1">
        <v>9.1999999999999998E-2</v>
      </c>
      <c r="J122" s="1">
        <v>0.19400000000000001</v>
      </c>
      <c r="K122" s="1">
        <v>0.40300000000000002</v>
      </c>
      <c r="L122" s="1">
        <v>1E-3</v>
      </c>
      <c r="N122">
        <f t="shared" si="92"/>
        <v>105.48500000000001</v>
      </c>
      <c r="P122" s="1">
        <v>20.914000000000001</v>
      </c>
      <c r="Q122" s="1">
        <v>83.61</v>
      </c>
      <c r="R122" s="1">
        <v>11.106</v>
      </c>
      <c r="S122" s="19">
        <f t="shared" si="91"/>
        <v>2.8284271247421104</v>
      </c>
      <c r="T122" s="19">
        <f>SUM(S$4:S122)</f>
        <v>394.94102117458647</v>
      </c>
      <c r="W122" s="4">
        <v>8</v>
      </c>
      <c r="X122" s="4">
        <v>3</v>
      </c>
      <c r="Y122" s="12">
        <v>0</v>
      </c>
      <c r="AA122" s="11">
        <f t="shared" si="93"/>
        <v>1.0147653561129881</v>
      </c>
      <c r="AB122" s="11">
        <f t="shared" si="94"/>
        <v>0</v>
      </c>
      <c r="AC122" s="11">
        <f t="shared" si="95"/>
        <v>2.1852944093938187E-4</v>
      </c>
      <c r="AD122" s="11">
        <f t="shared" si="96"/>
        <v>1.8324611650585049E-4</v>
      </c>
      <c r="AE122" s="11">
        <f t="shared" si="97"/>
        <v>0</v>
      </c>
      <c r="AF122" s="11">
        <f t="shared" si="98"/>
        <v>0.19334911965233639</v>
      </c>
      <c r="AG122" s="11">
        <f t="shared" si="99"/>
        <v>1.7628883872894583</v>
      </c>
      <c r="AH122" s="11">
        <f t="shared" si="100"/>
        <v>2.2846504178070204E-3</v>
      </c>
      <c r="AI122" s="11">
        <f t="shared" si="101"/>
        <v>3.8084324954526802E-3</v>
      </c>
      <c r="AJ122" s="11">
        <f t="shared" si="102"/>
        <v>7.5135659868373252E-3</v>
      </c>
      <c r="AK122" s="11">
        <f t="shared" si="103"/>
        <v>4.4937191927775769E-5</v>
      </c>
      <c r="AL122" s="11">
        <f t="shared" si="104"/>
        <v>0</v>
      </c>
      <c r="AM122" s="11">
        <f t="shared" si="105"/>
        <v>2.9850562247042531</v>
      </c>
      <c r="AN122" s="11">
        <f t="shared" si="106"/>
        <v>0.90116275811795421</v>
      </c>
      <c r="AO122" s="8">
        <f t="shared" si="107"/>
        <v>0</v>
      </c>
      <c r="AQ122">
        <f t="shared" si="108"/>
        <v>43.78</v>
      </c>
      <c r="AR122">
        <f t="shared" si="109"/>
        <v>0</v>
      </c>
      <c r="AS122">
        <f t="shared" si="110"/>
        <v>8.0000000000000002E-3</v>
      </c>
      <c r="AT122">
        <f t="shared" si="111"/>
        <v>0.01</v>
      </c>
      <c r="AU122">
        <f t="shared" si="112"/>
        <v>0</v>
      </c>
      <c r="AV122">
        <f t="shared" si="113"/>
        <v>9.9749999999999996</v>
      </c>
      <c r="AW122">
        <f t="shared" si="114"/>
        <v>51.021999999999998</v>
      </c>
      <c r="AX122">
        <f t="shared" si="115"/>
        <v>9.1999999999999998E-2</v>
      </c>
      <c r="AY122">
        <f t="shared" si="116"/>
        <v>0.19400000000000001</v>
      </c>
      <c r="AZ122">
        <f t="shared" si="117"/>
        <v>0.40300000000000002</v>
      </c>
      <c r="BA122">
        <f t="shared" si="118"/>
        <v>1E-3</v>
      </c>
      <c r="BB122">
        <f t="shared" si="119"/>
        <v>0</v>
      </c>
      <c r="BC122">
        <f t="shared" si="120"/>
        <v>105.48500000000001</v>
      </c>
      <c r="BE122">
        <f t="shared" si="121"/>
        <v>0.72869507323568583</v>
      </c>
      <c r="BF122">
        <f t="shared" si="122"/>
        <v>0</v>
      </c>
      <c r="BG122">
        <f t="shared" si="123"/>
        <v>1.569242840329541E-4</v>
      </c>
      <c r="BH122">
        <f t="shared" si="124"/>
        <v>1.3158760444766102E-4</v>
      </c>
      <c r="BI122">
        <f t="shared" si="125"/>
        <v>0.13884249206614332</v>
      </c>
      <c r="BJ122">
        <f t="shared" si="126"/>
        <v>0</v>
      </c>
      <c r="BK122">
        <f t="shared" si="127"/>
        <v>1.2659163763757801</v>
      </c>
      <c r="BL122">
        <f t="shared" si="128"/>
        <v>1.6405896136411459E-3</v>
      </c>
      <c r="BM122">
        <f t="shared" si="129"/>
        <v>2.734805617347126E-3</v>
      </c>
      <c r="BN122">
        <f t="shared" si="130"/>
        <v>5.3954330270119741E-3</v>
      </c>
      <c r="BO122">
        <f t="shared" si="131"/>
        <v>3.226904640127527E-5</v>
      </c>
      <c r="BP122">
        <f t="shared" si="132"/>
        <v>0</v>
      </c>
      <c r="BQ122">
        <f t="shared" si="133"/>
        <v>2.1435455508704915</v>
      </c>
      <c r="BR122">
        <f t="shared" si="134"/>
        <v>1.392578862386211</v>
      </c>
    </row>
    <row r="123" spans="1:70">
      <c r="A123" t="s">
        <v>207</v>
      </c>
      <c r="B123">
        <v>200</v>
      </c>
      <c r="C123" s="1">
        <v>41.478000000000002</v>
      </c>
      <c r="D123" s="1">
        <v>0</v>
      </c>
      <c r="E123" s="1">
        <v>1.2999999999999999E-2</v>
      </c>
      <c r="F123" s="1">
        <v>7.0000000000000001E-3</v>
      </c>
      <c r="G123" s="1">
        <v>9.6210000000000004</v>
      </c>
      <c r="H123" s="1">
        <v>49.654000000000003</v>
      </c>
      <c r="I123" s="1">
        <v>8.8999999999999996E-2</v>
      </c>
      <c r="J123" s="1">
        <v>0.183</v>
      </c>
      <c r="K123" s="1">
        <v>0.377</v>
      </c>
      <c r="L123" s="1">
        <v>0</v>
      </c>
      <c r="N123">
        <f t="shared" si="92"/>
        <v>101.422</v>
      </c>
      <c r="P123" s="1">
        <v>20.913</v>
      </c>
      <c r="Q123" s="1">
        <v>83.605999999999995</v>
      </c>
      <c r="R123" s="1">
        <v>11.106</v>
      </c>
      <c r="S123" s="19">
        <f t="shared" si="91"/>
        <v>4.1231056256226992</v>
      </c>
      <c r="T123" s="19">
        <f>SUM(S$4:S123)</f>
        <v>399.06412680020918</v>
      </c>
      <c r="W123" s="4">
        <v>8</v>
      </c>
      <c r="X123" s="4">
        <v>3</v>
      </c>
      <c r="Y123" s="12">
        <v>0</v>
      </c>
      <c r="AA123" s="11">
        <f t="shared" si="93"/>
        <v>1.0018627029058644</v>
      </c>
      <c r="AB123" s="11">
        <f t="shared" si="94"/>
        <v>0</v>
      </c>
      <c r="AC123" s="11">
        <f t="shared" si="95"/>
        <v>3.7005292982439142E-4</v>
      </c>
      <c r="AD123" s="11">
        <f t="shared" si="96"/>
        <v>1.3366981485333785E-4</v>
      </c>
      <c r="AE123" s="11">
        <f t="shared" si="97"/>
        <v>0</v>
      </c>
      <c r="AF123" s="11">
        <f t="shared" si="98"/>
        <v>0.19433455772240193</v>
      </c>
      <c r="AG123" s="11">
        <f t="shared" si="99"/>
        <v>1.7878130597097759</v>
      </c>
      <c r="AH123" s="11">
        <f t="shared" si="100"/>
        <v>2.3031512684773122E-3</v>
      </c>
      <c r="AI123" s="11">
        <f t="shared" si="101"/>
        <v>3.7436578429908057E-3</v>
      </c>
      <c r="AJ123" s="11">
        <f t="shared" si="102"/>
        <v>7.3245835276087761E-3</v>
      </c>
      <c r="AK123" s="11">
        <f t="shared" si="103"/>
        <v>0</v>
      </c>
      <c r="AL123" s="11">
        <f t="shared" si="104"/>
        <v>0</v>
      </c>
      <c r="AM123" s="11">
        <f t="shared" si="105"/>
        <v>2.9978854357217961</v>
      </c>
      <c r="AN123" s="11">
        <f t="shared" si="106"/>
        <v>0.90195757570560897</v>
      </c>
      <c r="AO123" s="8">
        <f t="shared" si="107"/>
        <v>0</v>
      </c>
      <c r="AQ123">
        <f t="shared" si="108"/>
        <v>41.478000000000002</v>
      </c>
      <c r="AR123">
        <f t="shared" si="109"/>
        <v>0</v>
      </c>
      <c r="AS123">
        <f t="shared" si="110"/>
        <v>1.2999999999999999E-2</v>
      </c>
      <c r="AT123">
        <f t="shared" si="111"/>
        <v>7.0000000000000001E-3</v>
      </c>
      <c r="AU123">
        <f t="shared" si="112"/>
        <v>0</v>
      </c>
      <c r="AV123">
        <f t="shared" si="113"/>
        <v>9.6210000000000004</v>
      </c>
      <c r="AW123">
        <f t="shared" si="114"/>
        <v>49.654000000000003</v>
      </c>
      <c r="AX123">
        <f t="shared" si="115"/>
        <v>8.8999999999999996E-2</v>
      </c>
      <c r="AY123">
        <f t="shared" si="116"/>
        <v>0.183</v>
      </c>
      <c r="AZ123">
        <f t="shared" si="117"/>
        <v>0.377</v>
      </c>
      <c r="BA123">
        <f t="shared" si="118"/>
        <v>0</v>
      </c>
      <c r="BB123">
        <f t="shared" si="119"/>
        <v>0</v>
      </c>
      <c r="BC123">
        <f t="shared" si="120"/>
        <v>101.422</v>
      </c>
      <c r="BE123">
        <f t="shared" si="121"/>
        <v>0.69037949400798937</v>
      </c>
      <c r="BF123">
        <f t="shared" si="122"/>
        <v>0</v>
      </c>
      <c r="BG123">
        <f t="shared" si="123"/>
        <v>2.5500196155355041E-4</v>
      </c>
      <c r="BH123">
        <f t="shared" si="124"/>
        <v>9.2111323113362712E-5</v>
      </c>
      <c r="BI123">
        <f t="shared" si="125"/>
        <v>0.13391514949056291</v>
      </c>
      <c r="BJ123">
        <f t="shared" si="126"/>
        <v>0</v>
      </c>
      <c r="BK123">
        <f t="shared" si="127"/>
        <v>1.2319746727404453</v>
      </c>
      <c r="BL123">
        <f t="shared" si="128"/>
        <v>1.5870921262398042E-3</v>
      </c>
      <c r="BM123">
        <f t="shared" si="129"/>
        <v>2.5797393194563092E-3</v>
      </c>
      <c r="BN123">
        <f t="shared" si="130"/>
        <v>5.0473405736563628E-3</v>
      </c>
      <c r="BO123">
        <f t="shared" si="131"/>
        <v>0</v>
      </c>
      <c r="BP123">
        <f t="shared" si="132"/>
        <v>0</v>
      </c>
      <c r="BQ123">
        <f t="shared" si="133"/>
        <v>2.0658306015430168</v>
      </c>
      <c r="BR123">
        <f t="shared" si="134"/>
        <v>1.4511767971113443</v>
      </c>
    </row>
    <row r="124" spans="1:70">
      <c r="A124" t="s">
        <v>208</v>
      </c>
      <c r="B124">
        <v>202</v>
      </c>
      <c r="C124" s="1">
        <v>41.389000000000003</v>
      </c>
      <c r="D124" s="1">
        <v>5.0000000000000001E-3</v>
      </c>
      <c r="E124" s="1">
        <v>1.0999999999999999E-2</v>
      </c>
      <c r="F124" s="1">
        <v>8.9999999999999993E-3</v>
      </c>
      <c r="G124" s="1">
        <v>9.7330000000000005</v>
      </c>
      <c r="H124" s="1">
        <v>49.76</v>
      </c>
      <c r="I124" s="1">
        <v>8.7999999999999995E-2</v>
      </c>
      <c r="J124" s="1">
        <v>0.18</v>
      </c>
      <c r="K124" s="1">
        <v>0.38700000000000001</v>
      </c>
      <c r="L124" s="1">
        <v>0</v>
      </c>
      <c r="N124">
        <f t="shared" si="92"/>
        <v>101.56200000000001</v>
      </c>
      <c r="P124" s="1">
        <v>20.911000000000001</v>
      </c>
      <c r="Q124" s="1">
        <v>83.602999999999994</v>
      </c>
      <c r="R124" s="1">
        <v>11.106</v>
      </c>
      <c r="S124" s="19">
        <f t="shared" si="91"/>
        <v>3.6055512754634691</v>
      </c>
      <c r="T124" s="19">
        <f>SUM(S$4:S124)</f>
        <v>402.66967807567266</v>
      </c>
      <c r="W124" s="4">
        <v>8</v>
      </c>
      <c r="X124" s="4">
        <v>3</v>
      </c>
      <c r="Y124" s="12">
        <v>0</v>
      </c>
      <c r="AA124" s="11">
        <f t="shared" si="93"/>
        <v>0.99920338030182432</v>
      </c>
      <c r="AB124" s="11">
        <f t="shared" si="94"/>
        <v>9.0804413056257106E-5</v>
      </c>
      <c r="AC124" s="11">
        <f t="shared" si="95"/>
        <v>3.1296209409439516E-4</v>
      </c>
      <c r="AD124" s="11">
        <f t="shared" si="96"/>
        <v>1.7177358320510366E-4</v>
      </c>
      <c r="AE124" s="11">
        <f t="shared" si="97"/>
        <v>0</v>
      </c>
      <c r="AF124" s="11">
        <f t="shared" si="98"/>
        <v>0.19649662899871662</v>
      </c>
      <c r="AG124" s="11">
        <f t="shared" si="99"/>
        <v>1.7907163396393209</v>
      </c>
      <c r="AH124" s="11">
        <f t="shared" si="100"/>
        <v>2.2761123100475083E-3</v>
      </c>
      <c r="AI124" s="11">
        <f t="shared" si="101"/>
        <v>3.6804093343347387E-3</v>
      </c>
      <c r="AJ124" s="11">
        <f t="shared" si="102"/>
        <v>7.51503677186944E-3</v>
      </c>
      <c r="AK124" s="11">
        <f t="shared" si="103"/>
        <v>0</v>
      </c>
      <c r="AL124" s="11">
        <f t="shared" si="104"/>
        <v>0</v>
      </c>
      <c r="AM124" s="11">
        <f t="shared" si="105"/>
        <v>3.0004634474464691</v>
      </c>
      <c r="AN124" s="11">
        <f t="shared" si="106"/>
        <v>0.90111949141848235</v>
      </c>
      <c r="AO124" s="8">
        <f t="shared" si="107"/>
        <v>0</v>
      </c>
      <c r="AQ124">
        <f t="shared" si="108"/>
        <v>41.389000000000003</v>
      </c>
      <c r="AR124">
        <f t="shared" si="109"/>
        <v>5.0000000000000001E-3</v>
      </c>
      <c r="AS124">
        <f t="shared" si="110"/>
        <v>1.0999999999999999E-2</v>
      </c>
      <c r="AT124">
        <f t="shared" si="111"/>
        <v>8.9999999999999993E-3</v>
      </c>
      <c r="AU124">
        <f t="shared" si="112"/>
        <v>0</v>
      </c>
      <c r="AV124">
        <f t="shared" si="113"/>
        <v>9.7330000000000005</v>
      </c>
      <c r="AW124">
        <f t="shared" si="114"/>
        <v>49.76</v>
      </c>
      <c r="AX124">
        <f t="shared" si="115"/>
        <v>8.7999999999999995E-2</v>
      </c>
      <c r="AY124">
        <f t="shared" si="116"/>
        <v>0.18</v>
      </c>
      <c r="AZ124">
        <f t="shared" si="117"/>
        <v>0.38700000000000001</v>
      </c>
      <c r="BA124">
        <f t="shared" si="118"/>
        <v>0</v>
      </c>
      <c r="BB124">
        <f t="shared" si="119"/>
        <v>0</v>
      </c>
      <c r="BC124">
        <f t="shared" si="120"/>
        <v>101.56200000000001</v>
      </c>
      <c r="BE124">
        <f t="shared" si="121"/>
        <v>0.68889813581890824</v>
      </c>
      <c r="BF124">
        <f t="shared" si="122"/>
        <v>6.2604863145769159E-5</v>
      </c>
      <c r="BG124">
        <f t="shared" si="123"/>
        <v>2.1577089054531189E-4</v>
      </c>
      <c r="BH124">
        <f t="shared" si="124"/>
        <v>1.1842884400289492E-4</v>
      </c>
      <c r="BI124">
        <f t="shared" si="125"/>
        <v>0.13547408273481434</v>
      </c>
      <c r="BJ124">
        <f t="shared" si="126"/>
        <v>0</v>
      </c>
      <c r="BK124">
        <f t="shared" si="127"/>
        <v>1.2346046585484463</v>
      </c>
      <c r="BL124">
        <f t="shared" si="128"/>
        <v>1.5692596304393571E-3</v>
      </c>
      <c r="BM124">
        <f t="shared" si="129"/>
        <v>2.5374485109406321E-3</v>
      </c>
      <c r="BN124">
        <f t="shared" si="130"/>
        <v>5.181222286485444E-3</v>
      </c>
      <c r="BO124">
        <f t="shared" si="131"/>
        <v>0</v>
      </c>
      <c r="BP124">
        <f t="shared" si="132"/>
        <v>0</v>
      </c>
      <c r="BQ124">
        <f t="shared" si="133"/>
        <v>2.0686616121277281</v>
      </c>
      <c r="BR124">
        <f t="shared" si="134"/>
        <v>1.450437050630206</v>
      </c>
    </row>
    <row r="125" spans="1:70">
      <c r="A125" t="s">
        <v>209</v>
      </c>
      <c r="B125">
        <v>207</v>
      </c>
      <c r="C125" s="1">
        <v>39.762999999999998</v>
      </c>
      <c r="D125" s="1">
        <v>0</v>
      </c>
      <c r="E125" s="1">
        <v>1.2999999999999999E-2</v>
      </c>
      <c r="F125" s="1">
        <v>8.9999999999999993E-3</v>
      </c>
      <c r="G125" s="1">
        <v>9.9440000000000008</v>
      </c>
      <c r="H125" s="1">
        <v>50.923999999999999</v>
      </c>
      <c r="I125" s="1">
        <v>9.0999999999999998E-2</v>
      </c>
      <c r="J125" s="1">
        <v>0.16800000000000001</v>
      </c>
      <c r="K125" s="1">
        <v>0.35299999999999998</v>
      </c>
      <c r="L125" s="1">
        <v>0</v>
      </c>
      <c r="N125">
        <f t="shared" si="92"/>
        <v>101.26499999999999</v>
      </c>
      <c r="P125" s="1">
        <v>20.905999999999999</v>
      </c>
      <c r="Q125" s="1">
        <v>83.593999999999994</v>
      </c>
      <c r="R125" s="1">
        <v>11.106</v>
      </c>
      <c r="S125" s="19">
        <f t="shared" si="91"/>
        <v>10.295630140988541</v>
      </c>
      <c r="T125" s="19">
        <f>SUM(S$4:S125)</f>
        <v>412.96530821666119</v>
      </c>
      <c r="W125" s="4">
        <v>8</v>
      </c>
      <c r="X125" s="4">
        <v>3</v>
      </c>
      <c r="Y125" s="12">
        <v>0</v>
      </c>
      <c r="AA125" s="11">
        <f t="shared" si="93"/>
        <v>0.96800375762620827</v>
      </c>
      <c r="AB125" s="11">
        <f t="shared" si="94"/>
        <v>0</v>
      </c>
      <c r="AC125" s="11">
        <f t="shared" si="95"/>
        <v>3.7296780544004006E-4</v>
      </c>
      <c r="AD125" s="11">
        <f t="shared" si="96"/>
        <v>1.7321492658120135E-4</v>
      </c>
      <c r="AE125" s="11">
        <f t="shared" si="97"/>
        <v>0</v>
      </c>
      <c r="AF125" s="11">
        <f t="shared" si="98"/>
        <v>0.20244098204757507</v>
      </c>
      <c r="AG125" s="11">
        <f t="shared" si="99"/>
        <v>1.8479825804191141</v>
      </c>
      <c r="AH125" s="11">
        <f t="shared" si="100"/>
        <v>2.3734568836881291E-3</v>
      </c>
      <c r="AI125" s="11">
        <f t="shared" si="101"/>
        <v>3.4638720305985764E-3</v>
      </c>
      <c r="AJ125" s="11">
        <f t="shared" si="102"/>
        <v>6.9123192685760192E-3</v>
      </c>
      <c r="AK125" s="11">
        <f t="shared" si="103"/>
        <v>0</v>
      </c>
      <c r="AL125" s="11">
        <f t="shared" si="104"/>
        <v>0</v>
      </c>
      <c r="AM125" s="11">
        <f t="shared" si="105"/>
        <v>3.0317231510077809</v>
      </c>
      <c r="AN125" s="11">
        <f t="shared" si="106"/>
        <v>0.90126870089025135</v>
      </c>
      <c r="AO125" s="8">
        <f t="shared" si="107"/>
        <v>0</v>
      </c>
      <c r="AQ125">
        <f t="shared" si="108"/>
        <v>39.762999999999998</v>
      </c>
      <c r="AR125">
        <f t="shared" si="109"/>
        <v>0</v>
      </c>
      <c r="AS125">
        <f t="shared" si="110"/>
        <v>1.2999999999999999E-2</v>
      </c>
      <c r="AT125">
        <f t="shared" si="111"/>
        <v>8.9999999999999993E-3</v>
      </c>
      <c r="AU125">
        <f t="shared" si="112"/>
        <v>0</v>
      </c>
      <c r="AV125">
        <f t="shared" si="113"/>
        <v>9.9440000000000008</v>
      </c>
      <c r="AW125">
        <f t="shared" si="114"/>
        <v>50.923999999999999</v>
      </c>
      <c r="AX125">
        <f t="shared" si="115"/>
        <v>9.0999999999999998E-2</v>
      </c>
      <c r="AY125">
        <f t="shared" si="116"/>
        <v>0.16800000000000001</v>
      </c>
      <c r="AZ125">
        <f t="shared" si="117"/>
        <v>0.35299999999999998</v>
      </c>
      <c r="BA125">
        <f t="shared" si="118"/>
        <v>0</v>
      </c>
      <c r="BB125">
        <f t="shared" si="119"/>
        <v>0</v>
      </c>
      <c r="BC125">
        <f t="shared" si="120"/>
        <v>101.26499999999999</v>
      </c>
      <c r="BE125">
        <f t="shared" si="121"/>
        <v>0.66183422103861522</v>
      </c>
      <c r="BF125">
        <f t="shared" si="122"/>
        <v>0</v>
      </c>
      <c r="BG125">
        <f t="shared" si="123"/>
        <v>2.5500196155355041E-4</v>
      </c>
      <c r="BH125">
        <f t="shared" si="124"/>
        <v>1.1842884400289492E-4</v>
      </c>
      <c r="BI125">
        <f t="shared" si="125"/>
        <v>0.13841100161460945</v>
      </c>
      <c r="BJ125">
        <f t="shared" si="126"/>
        <v>0</v>
      </c>
      <c r="BK125">
        <f t="shared" si="127"/>
        <v>1.2634848800627225</v>
      </c>
      <c r="BL125">
        <f t="shared" si="128"/>
        <v>1.6227571178406988E-3</v>
      </c>
      <c r="BM125">
        <f t="shared" si="129"/>
        <v>2.3682852768779237E-3</v>
      </c>
      <c r="BN125">
        <f t="shared" si="130"/>
        <v>4.7260244628665677E-3</v>
      </c>
      <c r="BO125">
        <f t="shared" si="131"/>
        <v>0</v>
      </c>
      <c r="BP125">
        <f t="shared" si="132"/>
        <v>0</v>
      </c>
      <c r="BQ125">
        <f t="shared" si="133"/>
        <v>2.0728206003790888</v>
      </c>
      <c r="BR125">
        <f t="shared" si="134"/>
        <v>1.4626075939487109</v>
      </c>
    </row>
    <row r="126" spans="1:70">
      <c r="A126" t="s">
        <v>210</v>
      </c>
      <c r="B126">
        <v>212</v>
      </c>
      <c r="C126" s="1">
        <v>40.256999999999998</v>
      </c>
      <c r="D126" s="1">
        <v>6.0000000000000001E-3</v>
      </c>
      <c r="E126" s="1">
        <v>1.0999999999999999E-2</v>
      </c>
      <c r="F126" s="1">
        <v>8.0000000000000002E-3</v>
      </c>
      <c r="G126" s="1">
        <v>9.39</v>
      </c>
      <c r="H126" s="1">
        <v>48.173999999999999</v>
      </c>
      <c r="I126" s="1">
        <v>8.4000000000000005E-2</v>
      </c>
      <c r="J126" s="1">
        <v>0.184</v>
      </c>
      <c r="K126" s="1">
        <v>0.36499999999999999</v>
      </c>
      <c r="L126" s="1">
        <v>3.0000000000000001E-3</v>
      </c>
      <c r="N126">
        <f t="shared" si="92"/>
        <v>98.481999999999999</v>
      </c>
      <c r="P126" s="1">
        <v>20.902000000000001</v>
      </c>
      <c r="Q126" s="1">
        <v>83.584999999999994</v>
      </c>
      <c r="R126" s="1">
        <v>11.106</v>
      </c>
      <c r="S126" s="19">
        <f t="shared" si="91"/>
        <v>9.848857801795516</v>
      </c>
      <c r="T126" s="19">
        <f>SUM(S$4:S126)</f>
        <v>422.81416601845672</v>
      </c>
      <c r="W126" s="4">
        <v>8</v>
      </c>
      <c r="X126" s="4">
        <v>3</v>
      </c>
      <c r="Y126" s="12">
        <v>0</v>
      </c>
      <c r="AA126" s="11">
        <f t="shared" si="93"/>
        <v>1.0016819927614675</v>
      </c>
      <c r="AB126" s="11">
        <f t="shared" si="94"/>
        <v>1.1230722579836272E-4</v>
      </c>
      <c r="AC126" s="11">
        <f t="shared" si="95"/>
        <v>3.225605395963529E-4</v>
      </c>
      <c r="AD126" s="11">
        <f t="shared" si="96"/>
        <v>1.57370509386355E-4</v>
      </c>
      <c r="AE126" s="11">
        <f t="shared" si="97"/>
        <v>0</v>
      </c>
      <c r="AF126" s="11">
        <f t="shared" si="98"/>
        <v>0.19538601305095543</v>
      </c>
      <c r="AG126" s="11">
        <f t="shared" si="99"/>
        <v>1.7868110554398291</v>
      </c>
      <c r="AH126" s="11">
        <f t="shared" si="100"/>
        <v>2.2392872090818859E-3</v>
      </c>
      <c r="AI126" s="11">
        <f t="shared" si="101"/>
        <v>3.8775815408905478E-3</v>
      </c>
      <c r="AJ126" s="11">
        <f t="shared" si="102"/>
        <v>7.3052066752047349E-3</v>
      </c>
      <c r="AK126" s="11">
        <f t="shared" si="103"/>
        <v>1.4471907206504211E-4</v>
      </c>
      <c r="AL126" s="11">
        <f t="shared" si="104"/>
        <v>0</v>
      </c>
      <c r="AM126" s="11">
        <f t="shared" si="105"/>
        <v>2.9980380940242757</v>
      </c>
      <c r="AN126" s="11">
        <f t="shared" si="106"/>
        <v>0.90142957218692721</v>
      </c>
      <c r="AO126" s="8">
        <f t="shared" si="107"/>
        <v>0</v>
      </c>
      <c r="AQ126">
        <f t="shared" si="108"/>
        <v>40.256999999999998</v>
      </c>
      <c r="AR126">
        <f t="shared" si="109"/>
        <v>6.0000000000000001E-3</v>
      </c>
      <c r="AS126">
        <f t="shared" si="110"/>
        <v>1.0999999999999999E-2</v>
      </c>
      <c r="AT126">
        <f t="shared" si="111"/>
        <v>8.0000000000000002E-3</v>
      </c>
      <c r="AU126">
        <f t="shared" si="112"/>
        <v>0</v>
      </c>
      <c r="AV126">
        <f t="shared" si="113"/>
        <v>9.39</v>
      </c>
      <c r="AW126">
        <f t="shared" si="114"/>
        <v>48.173999999999999</v>
      </c>
      <c r="AX126">
        <f t="shared" si="115"/>
        <v>8.4000000000000005E-2</v>
      </c>
      <c r="AY126">
        <f t="shared" si="116"/>
        <v>0.184</v>
      </c>
      <c r="AZ126">
        <f t="shared" si="117"/>
        <v>0.36499999999999999</v>
      </c>
      <c r="BA126">
        <f t="shared" si="118"/>
        <v>3.0000000000000001E-3</v>
      </c>
      <c r="BB126">
        <f t="shared" si="119"/>
        <v>0</v>
      </c>
      <c r="BC126">
        <f t="shared" si="120"/>
        <v>98.481999999999999</v>
      </c>
      <c r="BE126">
        <f t="shared" si="121"/>
        <v>0.67005659121171768</v>
      </c>
      <c r="BF126">
        <f t="shared" si="122"/>
        <v>7.5125835774922993E-5</v>
      </c>
      <c r="BG126">
        <f t="shared" si="123"/>
        <v>2.1577089054531189E-4</v>
      </c>
      <c r="BH126">
        <f t="shared" si="124"/>
        <v>1.0527008355812881E-4</v>
      </c>
      <c r="BI126">
        <f t="shared" si="125"/>
        <v>0.13069984967429432</v>
      </c>
      <c r="BJ126">
        <f t="shared" si="126"/>
        <v>0</v>
      </c>
      <c r="BK126">
        <f t="shared" si="127"/>
        <v>1.1952541161759014</v>
      </c>
      <c r="BL126">
        <f t="shared" si="128"/>
        <v>1.4979296472375683E-3</v>
      </c>
      <c r="BM126">
        <f t="shared" si="129"/>
        <v>2.5938362556282017E-3</v>
      </c>
      <c r="BN126">
        <f t="shared" si="130"/>
        <v>4.8866825182614648E-3</v>
      </c>
      <c r="BO126">
        <f t="shared" si="131"/>
        <v>9.6807139203825818E-5</v>
      </c>
      <c r="BP126">
        <f t="shared" si="132"/>
        <v>0</v>
      </c>
      <c r="BQ126">
        <f t="shared" si="133"/>
        <v>2.005481979432123</v>
      </c>
      <c r="BR126">
        <f t="shared" si="134"/>
        <v>1.4949214826020063</v>
      </c>
    </row>
    <row r="127" spans="1:70">
      <c r="A127" t="s">
        <v>211</v>
      </c>
      <c r="B127">
        <v>217</v>
      </c>
      <c r="C127" s="1">
        <v>41.328000000000003</v>
      </c>
      <c r="D127" s="1">
        <v>0</v>
      </c>
      <c r="E127" s="1">
        <v>1.6E-2</v>
      </c>
      <c r="F127" s="1">
        <v>7.0000000000000001E-3</v>
      </c>
      <c r="G127" s="1">
        <v>9.6419999999999995</v>
      </c>
      <c r="H127" s="1">
        <v>49.488</v>
      </c>
      <c r="I127" s="1">
        <v>8.8999999999999996E-2</v>
      </c>
      <c r="J127" s="1">
        <v>0.185</v>
      </c>
      <c r="K127" s="1">
        <v>0.36699999999999999</v>
      </c>
      <c r="L127" s="1">
        <v>6.0000000000000001E-3</v>
      </c>
      <c r="N127">
        <f t="shared" si="92"/>
        <v>101.128</v>
      </c>
      <c r="P127" s="1">
        <v>20.896999999999998</v>
      </c>
      <c r="Q127" s="1">
        <v>83.575999999999993</v>
      </c>
      <c r="R127" s="1">
        <v>11.106</v>
      </c>
      <c r="S127" s="19">
        <f t="shared" si="91"/>
        <v>10.295630140988541</v>
      </c>
      <c r="T127" s="19">
        <f>SUM(S$4:S127)</f>
        <v>433.10979615944524</v>
      </c>
      <c r="W127" s="4">
        <v>8</v>
      </c>
      <c r="X127" s="4">
        <v>3</v>
      </c>
      <c r="Y127" s="12">
        <v>0</v>
      </c>
      <c r="AA127" s="11">
        <f t="shared" si="93"/>
        <v>1.0014150124205989</v>
      </c>
      <c r="AB127" s="11">
        <f t="shared" si="94"/>
        <v>0</v>
      </c>
      <c r="AC127" s="11">
        <f t="shared" si="95"/>
        <v>4.5689855484634027E-4</v>
      </c>
      <c r="AD127" s="11">
        <f t="shared" si="96"/>
        <v>1.3409502128632227E-4</v>
      </c>
      <c r="AE127" s="11">
        <f t="shared" si="97"/>
        <v>0</v>
      </c>
      <c r="AF127" s="11">
        <f t="shared" si="98"/>
        <v>0.19537826822693308</v>
      </c>
      <c r="AG127" s="11">
        <f t="shared" si="99"/>
        <v>1.7875042177162654</v>
      </c>
      <c r="AH127" s="11">
        <f t="shared" si="100"/>
        <v>2.3104776400786143E-3</v>
      </c>
      <c r="AI127" s="11">
        <f t="shared" si="101"/>
        <v>3.7966109382377004E-3</v>
      </c>
      <c r="AJ127" s="11">
        <f t="shared" si="102"/>
        <v>7.1529791155124541E-3</v>
      </c>
      <c r="AK127" s="11">
        <f t="shared" si="103"/>
        <v>2.8186231515160514E-4</v>
      </c>
      <c r="AL127" s="11">
        <f t="shared" si="104"/>
        <v>0</v>
      </c>
      <c r="AM127" s="11">
        <f t="shared" si="105"/>
        <v>2.9984304219489104</v>
      </c>
      <c r="AN127" s="11">
        <f t="shared" si="106"/>
        <v>0.90146755059264272</v>
      </c>
      <c r="AO127" s="8">
        <f t="shared" si="107"/>
        <v>0</v>
      </c>
      <c r="AQ127">
        <f t="shared" si="108"/>
        <v>41.328000000000003</v>
      </c>
      <c r="AR127">
        <f t="shared" si="109"/>
        <v>0</v>
      </c>
      <c r="AS127">
        <f t="shared" si="110"/>
        <v>1.6E-2</v>
      </c>
      <c r="AT127">
        <f t="shared" si="111"/>
        <v>7.0000000000000001E-3</v>
      </c>
      <c r="AU127">
        <f t="shared" si="112"/>
        <v>0</v>
      </c>
      <c r="AV127">
        <f t="shared" si="113"/>
        <v>9.6419999999999995</v>
      </c>
      <c r="AW127">
        <f t="shared" si="114"/>
        <v>49.488</v>
      </c>
      <c r="AX127">
        <f t="shared" si="115"/>
        <v>8.8999999999999996E-2</v>
      </c>
      <c r="AY127">
        <f t="shared" si="116"/>
        <v>0.185</v>
      </c>
      <c r="AZ127">
        <f t="shared" si="117"/>
        <v>0.36699999999999999</v>
      </c>
      <c r="BA127">
        <f t="shared" si="118"/>
        <v>6.0000000000000001E-3</v>
      </c>
      <c r="BB127">
        <f t="shared" si="119"/>
        <v>0</v>
      </c>
      <c r="BC127">
        <f t="shared" si="120"/>
        <v>101.128</v>
      </c>
      <c r="BE127">
        <f t="shared" si="121"/>
        <v>0.68788282290279634</v>
      </c>
      <c r="BF127">
        <f t="shared" si="122"/>
        <v>0</v>
      </c>
      <c r="BG127">
        <f t="shared" si="123"/>
        <v>3.138485680659082E-4</v>
      </c>
      <c r="BH127">
        <f t="shared" si="124"/>
        <v>9.2111323113362712E-5</v>
      </c>
      <c r="BI127">
        <f t="shared" si="125"/>
        <v>0.13420744947386004</v>
      </c>
      <c r="BJ127">
        <f t="shared" si="126"/>
        <v>0</v>
      </c>
      <c r="BK127">
        <f t="shared" si="127"/>
        <v>1.227856015720368</v>
      </c>
      <c r="BL127">
        <f t="shared" si="128"/>
        <v>1.5870921262398042E-3</v>
      </c>
      <c r="BM127">
        <f t="shared" si="129"/>
        <v>2.6079331918000942E-3</v>
      </c>
      <c r="BN127">
        <f t="shared" si="130"/>
        <v>4.9134588608272817E-3</v>
      </c>
      <c r="BO127">
        <f t="shared" si="131"/>
        <v>1.9361427840765164E-4</v>
      </c>
      <c r="BP127">
        <f t="shared" si="132"/>
        <v>0</v>
      </c>
      <c r="BQ127">
        <f t="shared" si="133"/>
        <v>2.0596543464454782</v>
      </c>
      <c r="BR127">
        <f t="shared" si="134"/>
        <v>1.4557930203791516</v>
      </c>
    </row>
    <row r="128" spans="1:70">
      <c r="A128" t="s">
        <v>212</v>
      </c>
      <c r="B128">
        <v>222</v>
      </c>
      <c r="C128" s="1">
        <v>41.247999999999998</v>
      </c>
      <c r="D128" s="1">
        <v>0</v>
      </c>
      <c r="E128" s="1">
        <v>1.2999999999999999E-2</v>
      </c>
      <c r="F128" s="1">
        <v>7.0000000000000001E-3</v>
      </c>
      <c r="G128" s="1">
        <v>9.6080000000000005</v>
      </c>
      <c r="H128" s="1">
        <v>49.497</v>
      </c>
      <c r="I128" s="1">
        <v>8.7999999999999995E-2</v>
      </c>
      <c r="J128" s="1">
        <v>0.19</v>
      </c>
      <c r="K128" s="1">
        <v>0.36399999999999999</v>
      </c>
      <c r="L128" s="1">
        <v>0</v>
      </c>
      <c r="N128">
        <f t="shared" si="92"/>
        <v>101.01499999999999</v>
      </c>
      <c r="P128" s="1">
        <v>20.891999999999999</v>
      </c>
      <c r="Q128" s="1">
        <v>83.566999999999993</v>
      </c>
      <c r="R128" s="1">
        <v>11.106</v>
      </c>
      <c r="S128" s="19">
        <f t="shared" si="91"/>
        <v>10.295630140986816</v>
      </c>
      <c r="T128" s="19">
        <f>SUM(S$4:S128)</f>
        <v>443.40542630043205</v>
      </c>
      <c r="W128" s="4">
        <v>8</v>
      </c>
      <c r="X128" s="4">
        <v>3</v>
      </c>
      <c r="Y128" s="12">
        <v>0</v>
      </c>
      <c r="AA128" s="11">
        <f t="shared" si="93"/>
        <v>1.0006002314707869</v>
      </c>
      <c r="AB128" s="11">
        <f t="shared" si="94"/>
        <v>0</v>
      </c>
      <c r="AC128" s="11">
        <f t="shared" si="95"/>
        <v>3.7164744247235537E-4</v>
      </c>
      <c r="AD128" s="11">
        <f t="shared" si="96"/>
        <v>1.3424578167661307E-4</v>
      </c>
      <c r="AE128" s="11">
        <f t="shared" si="97"/>
        <v>0</v>
      </c>
      <c r="AF128" s="11">
        <f t="shared" si="98"/>
        <v>0.19490820304939382</v>
      </c>
      <c r="AG128" s="11">
        <f t="shared" si="99"/>
        <v>1.7898393185427395</v>
      </c>
      <c r="AH128" s="11">
        <f t="shared" si="100"/>
        <v>2.2870856548506445E-3</v>
      </c>
      <c r="AI128" s="11">
        <f t="shared" si="101"/>
        <v>3.9036058631930614E-3</v>
      </c>
      <c r="AJ128" s="11">
        <f t="shared" si="102"/>
        <v>7.1024841120260447E-3</v>
      </c>
      <c r="AK128" s="11">
        <f t="shared" si="103"/>
        <v>0</v>
      </c>
      <c r="AL128" s="11">
        <f t="shared" si="104"/>
        <v>0</v>
      </c>
      <c r="AM128" s="11">
        <f t="shared" si="105"/>
        <v>2.9991468219171393</v>
      </c>
      <c r="AN128" s="11">
        <f t="shared" si="106"/>
        <v>0.90179697874466092</v>
      </c>
      <c r="AO128" s="8">
        <f t="shared" si="107"/>
        <v>0</v>
      </c>
      <c r="AQ128">
        <f t="shared" si="108"/>
        <v>41.247999999999998</v>
      </c>
      <c r="AR128">
        <f t="shared" si="109"/>
        <v>0</v>
      </c>
      <c r="AS128">
        <f t="shared" si="110"/>
        <v>1.2999999999999999E-2</v>
      </c>
      <c r="AT128">
        <f t="shared" si="111"/>
        <v>7.0000000000000001E-3</v>
      </c>
      <c r="AU128">
        <f t="shared" si="112"/>
        <v>0</v>
      </c>
      <c r="AV128">
        <f t="shared" si="113"/>
        <v>9.6080000000000005</v>
      </c>
      <c r="AW128">
        <f t="shared" si="114"/>
        <v>49.497</v>
      </c>
      <c r="AX128">
        <f t="shared" si="115"/>
        <v>8.7999999999999995E-2</v>
      </c>
      <c r="AY128">
        <f t="shared" si="116"/>
        <v>0.19</v>
      </c>
      <c r="AZ128">
        <f t="shared" si="117"/>
        <v>0.36399999999999999</v>
      </c>
      <c r="BA128">
        <f t="shared" si="118"/>
        <v>0</v>
      </c>
      <c r="BB128">
        <f t="shared" si="119"/>
        <v>0</v>
      </c>
      <c r="BC128">
        <f t="shared" si="120"/>
        <v>101.01499999999999</v>
      </c>
      <c r="BE128">
        <f t="shared" si="121"/>
        <v>0.68655126498002661</v>
      </c>
      <c r="BF128">
        <f t="shared" si="122"/>
        <v>0</v>
      </c>
      <c r="BG128">
        <f t="shared" si="123"/>
        <v>2.5500196155355041E-4</v>
      </c>
      <c r="BH128">
        <f t="shared" si="124"/>
        <v>9.2111323113362712E-5</v>
      </c>
      <c r="BI128">
        <f t="shared" si="125"/>
        <v>0.13373420188185514</v>
      </c>
      <c r="BJ128">
        <f t="shared" si="126"/>
        <v>0</v>
      </c>
      <c r="BK128">
        <f t="shared" si="127"/>
        <v>1.2280793164021795</v>
      </c>
      <c r="BL128">
        <f t="shared" si="128"/>
        <v>1.5692596304393571E-3</v>
      </c>
      <c r="BM128">
        <f t="shared" si="129"/>
        <v>2.6784178726595564E-3</v>
      </c>
      <c r="BN128">
        <f t="shared" si="130"/>
        <v>4.8732943469785572E-3</v>
      </c>
      <c r="BO128">
        <f t="shared" si="131"/>
        <v>0</v>
      </c>
      <c r="BP128">
        <f t="shared" si="132"/>
        <v>0</v>
      </c>
      <c r="BQ128">
        <f t="shared" si="133"/>
        <v>2.0578328683988056</v>
      </c>
      <c r="BR128">
        <f t="shared" si="134"/>
        <v>1.4574297397877445</v>
      </c>
    </row>
    <row r="129" spans="1:70">
      <c r="A129" t="s">
        <v>213</v>
      </c>
      <c r="B129">
        <v>227</v>
      </c>
      <c r="C129" s="1">
        <v>41.167999999999999</v>
      </c>
      <c r="D129" s="1">
        <v>1E-3</v>
      </c>
      <c r="E129" s="1">
        <v>8.9999999999999993E-3</v>
      </c>
      <c r="F129" s="1">
        <v>7.0000000000000001E-3</v>
      </c>
      <c r="G129" s="1">
        <v>9.6359999999999992</v>
      </c>
      <c r="H129" s="1">
        <v>49.372999999999998</v>
      </c>
      <c r="I129" s="1">
        <v>8.8999999999999996E-2</v>
      </c>
      <c r="J129" s="1">
        <v>0.183</v>
      </c>
      <c r="K129" s="1">
        <v>0.379</v>
      </c>
      <c r="L129" s="1">
        <v>0</v>
      </c>
      <c r="N129">
        <f t="shared" si="92"/>
        <v>100.845</v>
      </c>
      <c r="P129" s="1">
        <v>20.888000000000002</v>
      </c>
      <c r="Q129" s="1">
        <v>83.558999999999997</v>
      </c>
      <c r="R129" s="1">
        <v>11.106</v>
      </c>
      <c r="S129" s="19">
        <f t="shared" si="91"/>
        <v>8.9442719099942014</v>
      </c>
      <c r="T129" s="19">
        <f>SUM(S$4:S129)</f>
        <v>452.34969821042625</v>
      </c>
      <c r="W129" s="4">
        <v>8</v>
      </c>
      <c r="X129" s="4">
        <v>3</v>
      </c>
      <c r="Y129" s="12">
        <v>0</v>
      </c>
      <c r="AA129" s="11">
        <f t="shared" si="93"/>
        <v>1.0006000882153407</v>
      </c>
      <c r="AB129" s="11">
        <f t="shared" si="94"/>
        <v>1.8283896665900053E-5</v>
      </c>
      <c r="AC129" s="11">
        <f t="shared" si="95"/>
        <v>2.5779433542700984E-4</v>
      </c>
      <c r="AD129" s="11">
        <f t="shared" si="96"/>
        <v>1.3450663646070681E-4</v>
      </c>
      <c r="AE129" s="11">
        <f t="shared" si="97"/>
        <v>0</v>
      </c>
      <c r="AF129" s="11">
        <f t="shared" si="98"/>
        <v>0.1958560444243152</v>
      </c>
      <c r="AG129" s="11">
        <f t="shared" si="99"/>
        <v>1.7888245570113239</v>
      </c>
      <c r="AH129" s="11">
        <f t="shared" si="100"/>
        <v>2.3175698322242264E-3</v>
      </c>
      <c r="AI129" s="11">
        <f t="shared" si="101"/>
        <v>3.767094501274864E-3</v>
      </c>
      <c r="AJ129" s="11">
        <f t="shared" si="102"/>
        <v>7.4095385490169753E-3</v>
      </c>
      <c r="AK129" s="11">
        <f t="shared" si="103"/>
        <v>0</v>
      </c>
      <c r="AL129" s="11">
        <f t="shared" si="104"/>
        <v>0</v>
      </c>
      <c r="AM129" s="11">
        <f t="shared" si="105"/>
        <v>2.9991854774020492</v>
      </c>
      <c r="AN129" s="11">
        <f t="shared" si="106"/>
        <v>0.90131608870332047</v>
      </c>
      <c r="AO129" s="8">
        <f t="shared" si="107"/>
        <v>0</v>
      </c>
      <c r="AQ129">
        <f t="shared" si="108"/>
        <v>41.167999999999999</v>
      </c>
      <c r="AR129">
        <f t="shared" si="109"/>
        <v>1E-3</v>
      </c>
      <c r="AS129">
        <f t="shared" si="110"/>
        <v>8.9999999999999993E-3</v>
      </c>
      <c r="AT129">
        <f t="shared" si="111"/>
        <v>7.0000000000000001E-3</v>
      </c>
      <c r="AU129">
        <f t="shared" si="112"/>
        <v>0</v>
      </c>
      <c r="AV129">
        <f t="shared" si="113"/>
        <v>9.6359999999999992</v>
      </c>
      <c r="AW129">
        <f t="shared" si="114"/>
        <v>49.372999999999998</v>
      </c>
      <c r="AX129">
        <f t="shared" si="115"/>
        <v>8.8999999999999996E-2</v>
      </c>
      <c r="AY129">
        <f t="shared" si="116"/>
        <v>0.183</v>
      </c>
      <c r="AZ129">
        <f t="shared" si="117"/>
        <v>0.379</v>
      </c>
      <c r="BA129">
        <f t="shared" si="118"/>
        <v>0</v>
      </c>
      <c r="BB129">
        <f t="shared" si="119"/>
        <v>0</v>
      </c>
      <c r="BC129">
        <f t="shared" si="120"/>
        <v>100.845</v>
      </c>
      <c r="BE129">
        <f t="shared" si="121"/>
        <v>0.68521970705725699</v>
      </c>
      <c r="BF129">
        <f t="shared" si="122"/>
        <v>1.2520972629153833E-5</v>
      </c>
      <c r="BG129">
        <f t="shared" si="123"/>
        <v>1.7653981953707335E-4</v>
      </c>
      <c r="BH129">
        <f t="shared" si="124"/>
        <v>9.2111323113362712E-5</v>
      </c>
      <c r="BI129">
        <f t="shared" si="125"/>
        <v>0.13412393519291799</v>
      </c>
      <c r="BJ129">
        <f t="shared" si="126"/>
        <v>0</v>
      </c>
      <c r="BK129">
        <f t="shared" si="127"/>
        <v>1.2250027292305554</v>
      </c>
      <c r="BL129">
        <f t="shared" si="128"/>
        <v>1.5870921262398042E-3</v>
      </c>
      <c r="BM129">
        <f t="shared" si="129"/>
        <v>2.5797393194563092E-3</v>
      </c>
      <c r="BN129">
        <f t="shared" si="130"/>
        <v>5.0741169162221789E-3</v>
      </c>
      <c r="BO129">
        <f t="shared" si="131"/>
        <v>0</v>
      </c>
      <c r="BP129">
        <f t="shared" si="132"/>
        <v>0</v>
      </c>
      <c r="BQ129">
        <f t="shared" si="133"/>
        <v>2.0538684919579282</v>
      </c>
      <c r="BR129">
        <f t="shared" si="134"/>
        <v>1.4602616911187736</v>
      </c>
    </row>
    <row r="130" spans="1:70">
      <c r="A130" t="s">
        <v>214</v>
      </c>
      <c r="B130">
        <v>232</v>
      </c>
      <c r="C130" s="1">
        <v>41.005000000000003</v>
      </c>
      <c r="D130" s="1">
        <v>4.0000000000000001E-3</v>
      </c>
      <c r="E130" s="1">
        <v>1.2E-2</v>
      </c>
      <c r="F130" s="1">
        <v>7.0000000000000001E-3</v>
      </c>
      <c r="G130" s="1">
        <v>9.6240000000000006</v>
      </c>
      <c r="H130" s="1">
        <v>49.082000000000001</v>
      </c>
      <c r="I130" s="1">
        <v>8.7999999999999995E-2</v>
      </c>
      <c r="J130" s="1">
        <v>0.189</v>
      </c>
      <c r="K130" s="1">
        <v>0.38100000000000001</v>
      </c>
      <c r="L130" s="1">
        <v>0</v>
      </c>
      <c r="N130">
        <f t="shared" ref="N130:N159" si="135">SUM(C130:M130)</f>
        <v>100.392</v>
      </c>
      <c r="P130" s="1">
        <v>20.882999999999999</v>
      </c>
      <c r="Q130" s="1">
        <v>83.549000000000007</v>
      </c>
      <c r="R130" s="1">
        <v>11.106</v>
      </c>
      <c r="S130" s="19">
        <f t="shared" ref="S130:S159" si="136">SQRT((P129-P130)^2+(Q129-Q130)^2)*1000</f>
        <v>11.180339887491957</v>
      </c>
      <c r="T130" s="19">
        <f>SUM(S$4:S130)</f>
        <v>463.53003809791824</v>
      </c>
      <c r="W130" s="4">
        <v>8</v>
      </c>
      <c r="X130" s="4">
        <v>3</v>
      </c>
      <c r="Y130" s="12">
        <v>0</v>
      </c>
      <c r="AA130" s="11">
        <f t="shared" ref="AA130:AA159" si="137">IFERROR(BE130*$BR130,"NA")</f>
        <v>1.0012278112423805</v>
      </c>
      <c r="AB130" s="11">
        <f t="shared" ref="AB130:AB159" si="138">IFERROR(BF130*$BR130,"NA")</f>
        <v>7.3472373504540018E-5</v>
      </c>
      <c r="AC130" s="11">
        <f t="shared" ref="AC130:AC159" si="139">IFERROR(BG130*$BR130,"NA")</f>
        <v>3.4530862587172967E-4</v>
      </c>
      <c r="AD130" s="11">
        <f t="shared" ref="AD130:AD159" si="140">IFERROR(BH130*$BR130,"NA")</f>
        <v>1.3512603485819837E-4</v>
      </c>
      <c r="AE130" s="11">
        <f t="shared" ref="AE130:AE159" si="141">IFERROR(IF(OR($Y130="spinel", $Y130="Spinel", $Y130="SPINEL"),((BI130+BJ130)*BR130-AF130),BJ130*$BR130),"NA")</f>
        <v>0</v>
      </c>
      <c r="AF130" s="11">
        <f t="shared" ref="AF130:AF159" si="142">IFERROR(IF(OR($Y130="spinel", $Y130="Spinel", $Y130="SPINEL"),(1-AG130-AH130-AI130-AJ130),BI130*$BR130),"NA")</f>
        <v>0.19651292613226584</v>
      </c>
      <c r="AG130" s="11">
        <f t="shared" ref="AG130:AG159" si="143">IFERROR(BK130*$BR130,"NA")</f>
        <v>1.7864703108662809</v>
      </c>
      <c r="AH130" s="11">
        <f t="shared" ref="AH130:AH159" si="144">IFERROR(BL130*$BR130,"NA")</f>
        <v>2.3020821366700138E-3</v>
      </c>
      <c r="AI130" s="11">
        <f t="shared" ref="AI130:AI159" si="145">IFERROR(BM130*$BR130,"NA")</f>
        <v>3.9085219012018665E-3</v>
      </c>
      <c r="AJ130" s="11">
        <f t="shared" ref="AJ130:AJ159" si="146">IFERROR(BN130*$BR130,"NA")</f>
        <v>7.482939740716235E-3</v>
      </c>
      <c r="AK130" s="11">
        <f t="shared" ref="AK130:AK159" si="147">IFERROR(BO130*$BR130,"NA")</f>
        <v>0</v>
      </c>
      <c r="AL130" s="11">
        <f t="shared" ref="AL130:AL159" si="148">IFERROR(BP130*$BR130,"NA")</f>
        <v>0</v>
      </c>
      <c r="AM130" s="11">
        <f t="shared" ref="AM130:AM159" si="149">IFERROR(SUM(AA130:AL130),"NA")</f>
        <v>2.9984584990537497</v>
      </c>
      <c r="AN130" s="11">
        <f t="shared" ref="AN130:AN159" si="150">IFERROR(AG130/(AG130+AF130),"NA")</f>
        <v>0.90090035938492918</v>
      </c>
      <c r="AO130" s="8">
        <f t="shared" ref="AO130:AO159" si="151">IFERROR(AE130/(AE130+AF130),"NA")</f>
        <v>0</v>
      </c>
      <c r="AQ130">
        <f t="shared" ref="AQ130:AQ159" si="152">C130</f>
        <v>41.005000000000003</v>
      </c>
      <c r="AR130">
        <f t="shared" ref="AR130:AR159" si="153">D130</f>
        <v>4.0000000000000001E-3</v>
      </c>
      <c r="AS130">
        <f t="shared" ref="AS130:AS159" si="154">E130</f>
        <v>1.2E-2</v>
      </c>
      <c r="AT130">
        <f t="shared" ref="AT130:AT159" si="155">F130</f>
        <v>7.0000000000000001E-3</v>
      </c>
      <c r="AU130">
        <f t="shared" ref="AU130:AU159" si="156">BJ130*AU$1/2</f>
        <v>0</v>
      </c>
      <c r="AV130">
        <f t="shared" ref="AV130:AV159" si="157">BI130*AV$1</f>
        <v>9.6240000000000006</v>
      </c>
      <c r="AW130">
        <f t="shared" ref="AW130:AW159" si="158">H130</f>
        <v>49.082000000000001</v>
      </c>
      <c r="AX130">
        <f t="shared" ref="AX130:AX159" si="159">I130</f>
        <v>8.7999999999999995E-2</v>
      </c>
      <c r="AY130">
        <f t="shared" ref="AY130:AY159" si="160">J130</f>
        <v>0.189</v>
      </c>
      <c r="AZ130">
        <f t="shared" ref="AZ130:AZ159" si="161">K130</f>
        <v>0.38100000000000001</v>
      </c>
      <c r="BA130">
        <f t="shared" ref="BA130:BA159" si="162">L130</f>
        <v>0</v>
      </c>
      <c r="BB130">
        <f t="shared" ref="BB130:BB159" si="163">M130</f>
        <v>0</v>
      </c>
      <c r="BC130">
        <f t="shared" ref="BC130:BC159" si="164">SUM(AQ130:BB130)</f>
        <v>100.392</v>
      </c>
      <c r="BE130">
        <f t="shared" ref="BE130:BE159" si="165">C130/AQ$1</f>
        <v>0.68250665778961395</v>
      </c>
      <c r="BF130">
        <f t="shared" ref="BF130:BF159" si="166">D130/AR$1</f>
        <v>5.0083890516615331E-5</v>
      </c>
      <c r="BG130">
        <f t="shared" ref="BG130:BG159" si="167">E130/AS$1*2</f>
        <v>2.3538642604943117E-4</v>
      </c>
      <c r="BH130">
        <f t="shared" ref="BH130:BH159" si="168">F130/AT$1*2</f>
        <v>9.2111323113362712E-5</v>
      </c>
      <c r="BI130">
        <f t="shared" ref="BI130:BI159" si="169">IF(OR($Y130="spinel", $Y130="Spinel", $Y130="SPINEL"),G130/AV$1,G130/AV$1*(1-$Y130))</f>
        <v>0.13395690663103393</v>
      </c>
      <c r="BJ130">
        <f t="shared" ref="BJ130:BJ159" si="170">IF(OR($Y130="spinel", $Y130="Spinel", $Y130="SPINEL"),0,G130/AV$1*$Y130)</f>
        <v>0</v>
      </c>
      <c r="BK130">
        <f t="shared" ref="BK130:BK159" si="171">H130/AW$1</f>
        <v>1.2177826738519864</v>
      </c>
      <c r="BL130">
        <f t="shared" ref="BL130:BL159" si="172">I130/AX$1</f>
        <v>1.5692596304393571E-3</v>
      </c>
      <c r="BM130">
        <f t="shared" ref="BM130:BM159" si="173">J130/AY$1</f>
        <v>2.6643209364876639E-3</v>
      </c>
      <c r="BN130">
        <f t="shared" ref="BN130:BN159" si="174">K130/AZ$1</f>
        <v>5.1008932587879949E-3</v>
      </c>
      <c r="BO130">
        <f t="shared" ref="BO130:BO159" si="175">L130/BA$1*2</f>
        <v>0</v>
      </c>
      <c r="BP130">
        <f t="shared" ref="BP130:BP159" si="176">M130/BB$1*2</f>
        <v>0</v>
      </c>
      <c r="BQ130">
        <f t="shared" ref="BQ130:BQ159" si="177">SUM(BE130:BP130)</f>
        <v>2.043958293738029</v>
      </c>
      <c r="BR130">
        <f t="shared" ref="BR130:BR159" si="178">IFERROR(IF(OR($V130="Total",$V130="total", $V130="TOTAL"),$X130/$BQ130,W130/(BE130*4+BF130*4+BG130*3+BH130*3+BI130*2+BJ130*3+BK130*2+BL130*2+BM130*2+BN130*2+BO130+BP130)),"NA")</f>
        <v>1.4669861455783981</v>
      </c>
    </row>
    <row r="131" spans="1:70">
      <c r="A131" t="s">
        <v>215</v>
      </c>
      <c r="B131">
        <v>237</v>
      </c>
      <c r="C131" s="1">
        <v>40.149000000000001</v>
      </c>
      <c r="D131" s="1">
        <v>0</v>
      </c>
      <c r="E131" s="1">
        <v>1.2999999999999999E-2</v>
      </c>
      <c r="F131" s="1">
        <v>8.0000000000000002E-3</v>
      </c>
      <c r="G131" s="1">
        <v>9.5909999999999993</v>
      </c>
      <c r="H131" s="1">
        <v>48.691000000000003</v>
      </c>
      <c r="I131" s="1">
        <v>8.6999999999999994E-2</v>
      </c>
      <c r="J131" s="1">
        <v>0.17499999999999999</v>
      </c>
      <c r="K131" s="1">
        <v>0.36599999999999999</v>
      </c>
      <c r="L131" s="1">
        <v>3.0000000000000001E-3</v>
      </c>
      <c r="N131">
        <f t="shared" si="135"/>
        <v>99.082999999999998</v>
      </c>
      <c r="P131" s="1">
        <v>20.878</v>
      </c>
      <c r="Q131" s="1">
        <v>83.54</v>
      </c>
      <c r="R131" s="1">
        <v>11.106</v>
      </c>
      <c r="S131" s="19">
        <f t="shared" si="136"/>
        <v>10.295630140986816</v>
      </c>
      <c r="T131" s="19">
        <f>SUM(S$4:S131)</f>
        <v>473.82566823890505</v>
      </c>
      <c r="W131" s="4">
        <v>8</v>
      </c>
      <c r="X131" s="4">
        <v>3</v>
      </c>
      <c r="Y131" s="12">
        <v>0</v>
      </c>
      <c r="AA131" s="11">
        <f t="shared" si="137"/>
        <v>0.99457941967698327</v>
      </c>
      <c r="AB131" s="11">
        <f t="shared" si="138"/>
        <v>0</v>
      </c>
      <c r="AC131" s="11">
        <f t="shared" si="139"/>
        <v>3.7952307037635876E-4</v>
      </c>
      <c r="AD131" s="11">
        <f t="shared" si="140"/>
        <v>1.5667497256630664E-4</v>
      </c>
      <c r="AE131" s="11">
        <f t="shared" si="141"/>
        <v>0</v>
      </c>
      <c r="AF131" s="11">
        <f t="shared" si="142"/>
        <v>0.19868635681969365</v>
      </c>
      <c r="AG131" s="11">
        <f t="shared" si="143"/>
        <v>1.7980049928659547</v>
      </c>
      <c r="AH131" s="11">
        <f t="shared" si="144"/>
        <v>2.3090112170753127E-3</v>
      </c>
      <c r="AI131" s="11">
        <f t="shared" si="145"/>
        <v>3.6716175891188616E-3</v>
      </c>
      <c r="AJ131" s="11">
        <f t="shared" si="146"/>
        <v>7.2928453641190804E-3</v>
      </c>
      <c r="AK131" s="11">
        <f t="shared" si="147"/>
        <v>1.44079451315405E-4</v>
      </c>
      <c r="AL131" s="11">
        <f t="shared" si="148"/>
        <v>0</v>
      </c>
      <c r="AM131" s="11">
        <f t="shared" si="149"/>
        <v>3.0052245210272028</v>
      </c>
      <c r="AN131" s="11">
        <f t="shared" si="150"/>
        <v>0.90049220333880142</v>
      </c>
      <c r="AO131" s="8">
        <f t="shared" si="151"/>
        <v>0</v>
      </c>
      <c r="AQ131">
        <f t="shared" si="152"/>
        <v>40.149000000000001</v>
      </c>
      <c r="AR131">
        <f t="shared" si="153"/>
        <v>0</v>
      </c>
      <c r="AS131">
        <f t="shared" si="154"/>
        <v>1.2999999999999999E-2</v>
      </c>
      <c r="AT131">
        <f t="shared" si="155"/>
        <v>8.0000000000000002E-3</v>
      </c>
      <c r="AU131">
        <f t="shared" si="156"/>
        <v>0</v>
      </c>
      <c r="AV131">
        <f t="shared" si="157"/>
        <v>9.5909999999999993</v>
      </c>
      <c r="AW131">
        <f t="shared" si="158"/>
        <v>48.691000000000003</v>
      </c>
      <c r="AX131">
        <f t="shared" si="159"/>
        <v>8.6999999999999994E-2</v>
      </c>
      <c r="AY131">
        <f t="shared" si="160"/>
        <v>0.17499999999999999</v>
      </c>
      <c r="AZ131">
        <f t="shared" si="161"/>
        <v>0.36599999999999999</v>
      </c>
      <c r="BA131">
        <f t="shared" si="162"/>
        <v>3.0000000000000001E-3</v>
      </c>
      <c r="BB131">
        <f t="shared" si="163"/>
        <v>0</v>
      </c>
      <c r="BC131">
        <f t="shared" si="164"/>
        <v>99.082999999999998</v>
      </c>
      <c r="BE131">
        <f t="shared" si="165"/>
        <v>0.66825898801597872</v>
      </c>
      <c r="BF131">
        <f t="shared" si="166"/>
        <v>0</v>
      </c>
      <c r="BG131">
        <f t="shared" si="167"/>
        <v>2.5500196155355041E-4</v>
      </c>
      <c r="BH131">
        <f t="shared" si="168"/>
        <v>1.0527008355812881E-4</v>
      </c>
      <c r="BI131">
        <f t="shared" si="169"/>
        <v>0.13349757808585269</v>
      </c>
      <c r="BJ131">
        <f t="shared" si="170"/>
        <v>0</v>
      </c>
      <c r="BK131">
        <f t="shared" si="171"/>
        <v>1.2080814997866238</v>
      </c>
      <c r="BL131">
        <f t="shared" si="172"/>
        <v>1.5514271346389098E-3</v>
      </c>
      <c r="BM131">
        <f t="shared" si="173"/>
        <v>2.46696383008117E-3</v>
      </c>
      <c r="BN131">
        <f t="shared" si="174"/>
        <v>4.9000706895443733E-3</v>
      </c>
      <c r="BO131">
        <f t="shared" si="175"/>
        <v>9.6807139203825818E-5</v>
      </c>
      <c r="BP131">
        <f t="shared" si="176"/>
        <v>0</v>
      </c>
      <c r="BQ131">
        <f t="shared" si="177"/>
        <v>2.0192136067270354</v>
      </c>
      <c r="BR131">
        <f t="shared" si="178"/>
        <v>1.4883143175220592</v>
      </c>
    </row>
    <row r="132" spans="1:70">
      <c r="A132" t="s">
        <v>216</v>
      </c>
      <c r="B132">
        <v>243</v>
      </c>
      <c r="C132" s="1">
        <v>40.445</v>
      </c>
      <c r="D132" s="1">
        <v>1.2999999999999999E-2</v>
      </c>
      <c r="E132" s="1">
        <v>1.4E-2</v>
      </c>
      <c r="F132" s="1">
        <v>6.0000000000000001E-3</v>
      </c>
      <c r="G132" s="1">
        <v>9.4039999999999999</v>
      </c>
      <c r="H132" s="1">
        <v>48.447000000000003</v>
      </c>
      <c r="I132" s="1">
        <v>8.6999999999999994E-2</v>
      </c>
      <c r="J132" s="1">
        <v>0.17899999999999999</v>
      </c>
      <c r="K132" s="1">
        <v>0.376</v>
      </c>
      <c r="L132" s="1">
        <v>0</v>
      </c>
      <c r="N132">
        <f t="shared" si="135"/>
        <v>98.971000000000018</v>
      </c>
      <c r="P132" s="1">
        <v>20.873000000000001</v>
      </c>
      <c r="Q132" s="1">
        <v>83.53</v>
      </c>
      <c r="R132" s="1">
        <v>11.106</v>
      </c>
      <c r="S132" s="19">
        <f t="shared" si="136"/>
        <v>11.180339887503079</v>
      </c>
      <c r="T132" s="19">
        <f>SUM(S$4:S132)</f>
        <v>485.00600812640812</v>
      </c>
      <c r="W132" s="4">
        <v>8</v>
      </c>
      <c r="X132" s="4">
        <v>3</v>
      </c>
      <c r="Y132" s="12">
        <v>0</v>
      </c>
      <c r="AA132" s="11">
        <f t="shared" si="137"/>
        <v>1.0012957425811797</v>
      </c>
      <c r="AB132" s="11">
        <f t="shared" si="138"/>
        <v>2.4210785070977466E-4</v>
      </c>
      <c r="AC132" s="11">
        <f t="shared" si="139"/>
        <v>4.0846576103300858E-4</v>
      </c>
      <c r="AD132" s="11">
        <f t="shared" si="140"/>
        <v>1.1743395428719619E-4</v>
      </c>
      <c r="AE132" s="11">
        <f t="shared" si="141"/>
        <v>0</v>
      </c>
      <c r="AF132" s="11">
        <f t="shared" si="142"/>
        <v>0.1946926561261105</v>
      </c>
      <c r="AG132" s="11">
        <f t="shared" si="143"/>
        <v>1.7878944768677845</v>
      </c>
      <c r="AH132" s="11">
        <f t="shared" si="144"/>
        <v>2.3075910021292784E-3</v>
      </c>
      <c r="AI132" s="11">
        <f t="shared" si="145"/>
        <v>3.7532303381430433E-3</v>
      </c>
      <c r="AJ132" s="11">
        <f t="shared" si="146"/>
        <v>7.487495229073526E-3</v>
      </c>
      <c r="AK132" s="11">
        <f t="shared" si="147"/>
        <v>0</v>
      </c>
      <c r="AL132" s="11">
        <f t="shared" si="148"/>
        <v>0</v>
      </c>
      <c r="AM132" s="11">
        <f t="shared" si="149"/>
        <v>2.99819919971045</v>
      </c>
      <c r="AN132" s="11">
        <f t="shared" si="150"/>
        <v>0.90179868875063962</v>
      </c>
      <c r="AO132" s="8">
        <f t="shared" si="151"/>
        <v>0</v>
      </c>
      <c r="AQ132">
        <f t="shared" si="152"/>
        <v>40.445</v>
      </c>
      <c r="AR132">
        <f t="shared" si="153"/>
        <v>1.2999999999999999E-2</v>
      </c>
      <c r="AS132">
        <f t="shared" si="154"/>
        <v>1.4E-2</v>
      </c>
      <c r="AT132">
        <f t="shared" si="155"/>
        <v>6.0000000000000001E-3</v>
      </c>
      <c r="AU132">
        <f t="shared" si="156"/>
        <v>0</v>
      </c>
      <c r="AV132">
        <f t="shared" si="157"/>
        <v>9.4039999999999999</v>
      </c>
      <c r="AW132">
        <f t="shared" si="158"/>
        <v>48.447000000000003</v>
      </c>
      <c r="AX132">
        <f t="shared" si="159"/>
        <v>8.6999999999999994E-2</v>
      </c>
      <c r="AY132">
        <f t="shared" si="160"/>
        <v>0.17899999999999999</v>
      </c>
      <c r="AZ132">
        <f t="shared" si="161"/>
        <v>0.376</v>
      </c>
      <c r="BA132">
        <f t="shared" si="162"/>
        <v>0</v>
      </c>
      <c r="BB132">
        <f t="shared" si="163"/>
        <v>0</v>
      </c>
      <c r="BC132">
        <f t="shared" si="164"/>
        <v>98.971000000000018</v>
      </c>
      <c r="BE132">
        <f t="shared" si="165"/>
        <v>0.67318575233022637</v>
      </c>
      <c r="BF132">
        <f t="shared" si="166"/>
        <v>1.6277264417899982E-4</v>
      </c>
      <c r="BG132">
        <f t="shared" si="167"/>
        <v>2.7461749705766971E-4</v>
      </c>
      <c r="BH132">
        <f t="shared" si="168"/>
        <v>7.895256266859661E-5</v>
      </c>
      <c r="BI132">
        <f t="shared" si="169"/>
        <v>0.13089471632982574</v>
      </c>
      <c r="BJ132">
        <f t="shared" si="170"/>
        <v>0</v>
      </c>
      <c r="BK132">
        <f t="shared" si="171"/>
        <v>1.2020275701908476</v>
      </c>
      <c r="BL132">
        <f t="shared" si="172"/>
        <v>1.5514271346389098E-3</v>
      </c>
      <c r="BM132">
        <f t="shared" si="173"/>
        <v>2.5233515747687396E-3</v>
      </c>
      <c r="BN132">
        <f t="shared" si="174"/>
        <v>5.0339524023734544E-3</v>
      </c>
      <c r="BO132">
        <f t="shared" si="175"/>
        <v>0</v>
      </c>
      <c r="BP132">
        <f t="shared" si="176"/>
        <v>0</v>
      </c>
      <c r="BQ132">
        <f t="shared" si="177"/>
        <v>2.0157331126665863</v>
      </c>
      <c r="BR132">
        <f t="shared" si="178"/>
        <v>1.4873988926759125</v>
      </c>
    </row>
    <row r="133" spans="1:70">
      <c r="A133" t="s">
        <v>217</v>
      </c>
      <c r="B133">
        <v>244</v>
      </c>
      <c r="C133" s="1">
        <v>42.154000000000003</v>
      </c>
      <c r="D133" s="1">
        <v>0</v>
      </c>
      <c r="E133" s="1">
        <v>1.7000000000000001E-2</v>
      </c>
      <c r="F133" s="1">
        <v>8.9999999999999993E-3</v>
      </c>
      <c r="G133" s="1">
        <v>10.034000000000001</v>
      </c>
      <c r="H133" s="1">
        <v>51.368000000000002</v>
      </c>
      <c r="I133" s="1">
        <v>9.5000000000000001E-2</v>
      </c>
      <c r="J133" s="1">
        <v>0.17699999999999999</v>
      </c>
      <c r="K133" s="1">
        <v>0.373</v>
      </c>
      <c r="L133" s="1">
        <v>0</v>
      </c>
      <c r="N133">
        <f t="shared" si="135"/>
        <v>104.22700000000002</v>
      </c>
      <c r="P133" s="1">
        <v>20.872</v>
      </c>
      <c r="Q133" s="1">
        <v>83.528000000000006</v>
      </c>
      <c r="R133" s="1">
        <v>11.106</v>
      </c>
      <c r="S133" s="19">
        <f t="shared" si="136"/>
        <v>2.2360679774961674</v>
      </c>
      <c r="T133" s="19">
        <f>SUM(S$4:S133)</f>
        <v>487.24207610390431</v>
      </c>
      <c r="W133" s="4">
        <v>8</v>
      </c>
      <c r="X133" s="4">
        <v>3</v>
      </c>
      <c r="Y133" s="12">
        <v>0</v>
      </c>
      <c r="AA133" s="11">
        <f t="shared" si="137"/>
        <v>0.99265610068137944</v>
      </c>
      <c r="AB133" s="11">
        <f t="shared" si="138"/>
        <v>0</v>
      </c>
      <c r="AC133" s="11">
        <f t="shared" si="139"/>
        <v>4.7177947099121009E-4</v>
      </c>
      <c r="AD133" s="11">
        <f t="shared" si="140"/>
        <v>1.6755116000680151E-4</v>
      </c>
      <c r="AE133" s="11">
        <f t="shared" si="141"/>
        <v>0</v>
      </c>
      <c r="AF133" s="11">
        <f t="shared" si="142"/>
        <v>0.19759390370637803</v>
      </c>
      <c r="AG133" s="11">
        <f t="shared" si="143"/>
        <v>1.8031428969693324</v>
      </c>
      <c r="AH133" s="11">
        <f t="shared" si="144"/>
        <v>2.3967662719505223E-3</v>
      </c>
      <c r="AI133" s="11">
        <f t="shared" si="145"/>
        <v>3.5301076436327242E-3</v>
      </c>
      <c r="AJ133" s="11">
        <f t="shared" si="146"/>
        <v>7.0651280994500085E-3</v>
      </c>
      <c r="AK133" s="11">
        <f t="shared" si="147"/>
        <v>0</v>
      </c>
      <c r="AL133" s="11">
        <f t="shared" si="148"/>
        <v>0</v>
      </c>
      <c r="AM133" s="11">
        <f t="shared" si="149"/>
        <v>3.0070242340031212</v>
      </c>
      <c r="AN133" s="11">
        <f t="shared" si="150"/>
        <v>0.90123943157358599</v>
      </c>
      <c r="AO133" s="8">
        <f t="shared" si="151"/>
        <v>0</v>
      </c>
      <c r="AQ133">
        <f t="shared" si="152"/>
        <v>42.154000000000003</v>
      </c>
      <c r="AR133">
        <f t="shared" si="153"/>
        <v>0</v>
      </c>
      <c r="AS133">
        <f t="shared" si="154"/>
        <v>1.7000000000000001E-2</v>
      </c>
      <c r="AT133">
        <f t="shared" si="155"/>
        <v>8.9999999999999993E-3</v>
      </c>
      <c r="AU133">
        <f t="shared" si="156"/>
        <v>0</v>
      </c>
      <c r="AV133">
        <f t="shared" si="157"/>
        <v>10.034000000000001</v>
      </c>
      <c r="AW133">
        <f t="shared" si="158"/>
        <v>51.368000000000002</v>
      </c>
      <c r="AX133">
        <f t="shared" si="159"/>
        <v>9.5000000000000001E-2</v>
      </c>
      <c r="AY133">
        <f t="shared" si="160"/>
        <v>0.17699999999999999</v>
      </c>
      <c r="AZ133">
        <f t="shared" si="161"/>
        <v>0.373</v>
      </c>
      <c r="BA133">
        <f t="shared" si="162"/>
        <v>0</v>
      </c>
      <c r="BB133">
        <f t="shared" si="163"/>
        <v>0</v>
      </c>
      <c r="BC133">
        <f t="shared" si="164"/>
        <v>104.22700000000002</v>
      </c>
      <c r="BE133">
        <f t="shared" si="165"/>
        <v>0.70163115845539292</v>
      </c>
      <c r="BF133">
        <f t="shared" si="166"/>
        <v>0</v>
      </c>
      <c r="BG133">
        <f t="shared" si="167"/>
        <v>3.334641035700275E-4</v>
      </c>
      <c r="BH133">
        <f t="shared" si="168"/>
        <v>1.1842884400289492E-4</v>
      </c>
      <c r="BI133">
        <f t="shared" si="169"/>
        <v>0.13966371582874007</v>
      </c>
      <c r="BJ133">
        <f t="shared" si="170"/>
        <v>0</v>
      </c>
      <c r="BK133">
        <f t="shared" si="171"/>
        <v>1.2745010470320859</v>
      </c>
      <c r="BL133">
        <f t="shared" si="172"/>
        <v>1.6940871010424879E-3</v>
      </c>
      <c r="BM133">
        <f t="shared" si="173"/>
        <v>2.495157702424955E-3</v>
      </c>
      <c r="BN133">
        <f t="shared" si="174"/>
        <v>4.9937878885247299E-3</v>
      </c>
      <c r="BO133">
        <f t="shared" si="175"/>
        <v>0</v>
      </c>
      <c r="BP133">
        <f t="shared" si="176"/>
        <v>0</v>
      </c>
      <c r="BQ133">
        <f t="shared" si="177"/>
        <v>2.1254308469557843</v>
      </c>
      <c r="BR133">
        <f t="shared" si="178"/>
        <v>1.4147833783018757</v>
      </c>
    </row>
    <row r="134" spans="1:70">
      <c r="A134" t="s">
        <v>218</v>
      </c>
      <c r="B134">
        <v>245</v>
      </c>
      <c r="C134" s="1">
        <v>41.087000000000003</v>
      </c>
      <c r="D134" s="1">
        <v>1E-3</v>
      </c>
      <c r="E134" s="1">
        <v>1.4E-2</v>
      </c>
      <c r="F134" s="1">
        <v>0.01</v>
      </c>
      <c r="G134" s="1">
        <v>9.6029999999999998</v>
      </c>
      <c r="H134" s="1">
        <v>49.319000000000003</v>
      </c>
      <c r="I134" s="1">
        <v>8.7999999999999995E-2</v>
      </c>
      <c r="J134" s="1">
        <v>0.185</v>
      </c>
      <c r="K134" s="1">
        <v>0.38500000000000001</v>
      </c>
      <c r="L134" s="1">
        <v>2E-3</v>
      </c>
      <c r="N134">
        <f t="shared" si="135"/>
        <v>100.694</v>
      </c>
      <c r="P134" s="1">
        <v>20.872</v>
      </c>
      <c r="Q134" s="1">
        <v>83.525999999999996</v>
      </c>
      <c r="R134" s="1">
        <v>11.106</v>
      </c>
      <c r="S134" s="19">
        <f t="shared" si="136"/>
        <v>2.0000000000095497</v>
      </c>
      <c r="T134" s="19">
        <f>SUM(S$4:S134)</f>
        <v>489.24207610391386</v>
      </c>
      <c r="W134" s="4">
        <v>8</v>
      </c>
      <c r="X134" s="4">
        <v>3</v>
      </c>
      <c r="Y134" s="12">
        <v>0</v>
      </c>
      <c r="AA134" s="11">
        <f t="shared" si="137"/>
        <v>1.0001525446539519</v>
      </c>
      <c r="AB134" s="11">
        <f t="shared" si="138"/>
        <v>1.8311747969098951E-5</v>
      </c>
      <c r="AC134" s="11">
        <f t="shared" si="139"/>
        <v>4.0162426218518627E-4</v>
      </c>
      <c r="AD134" s="11">
        <f t="shared" si="140"/>
        <v>1.9244503760774479E-4</v>
      </c>
      <c r="AE134" s="11">
        <f t="shared" si="141"/>
        <v>0</v>
      </c>
      <c r="AF134" s="11">
        <f t="shared" si="142"/>
        <v>0.19548262437879915</v>
      </c>
      <c r="AG134" s="11">
        <f t="shared" si="143"/>
        <v>1.7895899741937731</v>
      </c>
      <c r="AH134" s="11">
        <f t="shared" si="144"/>
        <v>2.2950203392169571E-3</v>
      </c>
      <c r="AI134" s="11">
        <f t="shared" si="145"/>
        <v>3.8140659470252717E-3</v>
      </c>
      <c r="AJ134" s="11">
        <f t="shared" si="146"/>
        <v>7.5383053570159614E-3</v>
      </c>
      <c r="AK134" s="11">
        <f t="shared" si="147"/>
        <v>9.4386061275695862E-5</v>
      </c>
      <c r="AL134" s="11">
        <f t="shared" si="148"/>
        <v>0</v>
      </c>
      <c r="AM134" s="11">
        <f t="shared" si="149"/>
        <v>2.9995793019788204</v>
      </c>
      <c r="AN134" s="11">
        <f t="shared" si="150"/>
        <v>0.90152369010616196</v>
      </c>
      <c r="AO134" s="8">
        <f t="shared" si="151"/>
        <v>0</v>
      </c>
      <c r="AQ134">
        <f t="shared" si="152"/>
        <v>41.087000000000003</v>
      </c>
      <c r="AR134">
        <f t="shared" si="153"/>
        <v>1E-3</v>
      </c>
      <c r="AS134">
        <f t="shared" si="154"/>
        <v>1.4E-2</v>
      </c>
      <c r="AT134">
        <f t="shared" si="155"/>
        <v>0.01</v>
      </c>
      <c r="AU134">
        <f t="shared" si="156"/>
        <v>0</v>
      </c>
      <c r="AV134">
        <f t="shared" si="157"/>
        <v>9.6029999999999998</v>
      </c>
      <c r="AW134">
        <f t="shared" si="158"/>
        <v>49.319000000000003</v>
      </c>
      <c r="AX134">
        <f t="shared" si="159"/>
        <v>8.7999999999999995E-2</v>
      </c>
      <c r="AY134">
        <f t="shared" si="160"/>
        <v>0.185</v>
      </c>
      <c r="AZ134">
        <f t="shared" si="161"/>
        <v>0.38500000000000001</v>
      </c>
      <c r="BA134">
        <f t="shared" si="162"/>
        <v>2E-3</v>
      </c>
      <c r="BB134">
        <f t="shared" si="163"/>
        <v>0</v>
      </c>
      <c r="BC134">
        <f t="shared" si="164"/>
        <v>100.694</v>
      </c>
      <c r="BE134">
        <f t="shared" si="165"/>
        <v>0.68387150466045277</v>
      </c>
      <c r="BF134">
        <f t="shared" si="166"/>
        <v>1.2520972629153833E-5</v>
      </c>
      <c r="BG134">
        <f t="shared" si="167"/>
        <v>2.7461749705766971E-4</v>
      </c>
      <c r="BH134">
        <f t="shared" si="168"/>
        <v>1.3158760444766102E-4</v>
      </c>
      <c r="BI134">
        <f t="shared" si="169"/>
        <v>0.13366460664773677</v>
      </c>
      <c r="BJ134">
        <f t="shared" si="170"/>
        <v>0</v>
      </c>
      <c r="BK134">
        <f t="shared" si="171"/>
        <v>1.2236629251396871</v>
      </c>
      <c r="BL134">
        <f t="shared" si="172"/>
        <v>1.5692596304393571E-3</v>
      </c>
      <c r="BM134">
        <f t="shared" si="173"/>
        <v>2.6079331918000942E-3</v>
      </c>
      <c r="BN134">
        <f t="shared" si="174"/>
        <v>5.1544459439196279E-3</v>
      </c>
      <c r="BO134">
        <f t="shared" si="175"/>
        <v>6.453809280255054E-5</v>
      </c>
      <c r="BP134">
        <f t="shared" si="176"/>
        <v>0</v>
      </c>
      <c r="BQ134">
        <f t="shared" si="177"/>
        <v>2.0510139393809728</v>
      </c>
      <c r="BR134">
        <f t="shared" si="178"/>
        <v>1.4624860633000567</v>
      </c>
    </row>
    <row r="135" spans="1:70">
      <c r="A135" t="s">
        <v>219</v>
      </c>
      <c r="B135">
        <v>247</v>
      </c>
      <c r="C135" s="1">
        <v>43.250999999999998</v>
      </c>
      <c r="D135" s="1">
        <v>0</v>
      </c>
      <c r="E135" s="1">
        <v>0.01</v>
      </c>
      <c r="F135" s="1">
        <v>0.01</v>
      </c>
      <c r="G135" s="1">
        <v>10.752000000000001</v>
      </c>
      <c r="H135" s="1">
        <v>54.781999999999996</v>
      </c>
      <c r="I135" s="1">
        <v>9.4E-2</v>
      </c>
      <c r="J135" s="1">
        <v>0.189</v>
      </c>
      <c r="K135" s="1">
        <v>0.376</v>
      </c>
      <c r="L135" s="1">
        <v>0</v>
      </c>
      <c r="N135">
        <f t="shared" si="135"/>
        <v>109.46399999999998</v>
      </c>
      <c r="P135" s="1">
        <v>20.869</v>
      </c>
      <c r="Q135" s="1">
        <v>83.522999999999996</v>
      </c>
      <c r="R135" s="1">
        <v>11.106</v>
      </c>
      <c r="S135" s="19">
        <f t="shared" si="136"/>
        <v>4.2426406871194464</v>
      </c>
      <c r="T135" s="19">
        <f>SUM(S$4:S135)</f>
        <v>493.48471679103329</v>
      </c>
      <c r="W135" s="4">
        <v>8</v>
      </c>
      <c r="X135" s="4">
        <v>3</v>
      </c>
      <c r="Y135" s="12">
        <v>0</v>
      </c>
      <c r="AA135" s="11">
        <f t="shared" si="137"/>
        <v>0.97331431448314731</v>
      </c>
      <c r="AB135" s="11">
        <f t="shared" si="138"/>
        <v>0</v>
      </c>
      <c r="AC135" s="11">
        <f t="shared" si="139"/>
        <v>2.6520826248273884E-4</v>
      </c>
      <c r="AD135" s="11">
        <f t="shared" si="140"/>
        <v>1.779106154532538E-4</v>
      </c>
      <c r="AE135" s="11">
        <f t="shared" si="141"/>
        <v>0</v>
      </c>
      <c r="AF135" s="11">
        <f t="shared" si="142"/>
        <v>0.20234181109650146</v>
      </c>
      <c r="AG135" s="11">
        <f t="shared" si="143"/>
        <v>1.8376902224598122</v>
      </c>
      <c r="AH135" s="11">
        <f t="shared" si="144"/>
        <v>2.2663494006654773E-3</v>
      </c>
      <c r="AI135" s="11">
        <f t="shared" si="145"/>
        <v>3.6022464240850873E-3</v>
      </c>
      <c r="AJ135" s="11">
        <f t="shared" si="146"/>
        <v>6.8060633357366817E-3</v>
      </c>
      <c r="AK135" s="11">
        <f t="shared" si="147"/>
        <v>0</v>
      </c>
      <c r="AL135" s="11">
        <f t="shared" si="148"/>
        <v>0</v>
      </c>
      <c r="AM135" s="11">
        <f t="shared" si="149"/>
        <v>3.0264641260778844</v>
      </c>
      <c r="AN135" s="11">
        <f t="shared" si="150"/>
        <v>0.90081439518193918</v>
      </c>
      <c r="AO135" s="8">
        <f t="shared" si="151"/>
        <v>0</v>
      </c>
      <c r="AQ135">
        <f t="shared" si="152"/>
        <v>43.250999999999998</v>
      </c>
      <c r="AR135">
        <f t="shared" si="153"/>
        <v>0</v>
      </c>
      <c r="AS135">
        <f t="shared" si="154"/>
        <v>0.01</v>
      </c>
      <c r="AT135">
        <f t="shared" si="155"/>
        <v>0.01</v>
      </c>
      <c r="AU135">
        <f t="shared" si="156"/>
        <v>0</v>
      </c>
      <c r="AV135">
        <f t="shared" si="157"/>
        <v>10.752000000000001</v>
      </c>
      <c r="AW135">
        <f t="shared" si="158"/>
        <v>54.781999999999996</v>
      </c>
      <c r="AX135">
        <f t="shared" si="159"/>
        <v>9.4E-2</v>
      </c>
      <c r="AY135">
        <f t="shared" si="160"/>
        <v>0.189</v>
      </c>
      <c r="AZ135">
        <f t="shared" si="161"/>
        <v>0.376</v>
      </c>
      <c r="BA135">
        <f t="shared" si="162"/>
        <v>0</v>
      </c>
      <c r="BB135">
        <f t="shared" si="163"/>
        <v>0</v>
      </c>
      <c r="BC135">
        <f t="shared" si="164"/>
        <v>109.46399999999998</v>
      </c>
      <c r="BE135">
        <f t="shared" si="165"/>
        <v>0.71989014647137151</v>
      </c>
      <c r="BF135">
        <f t="shared" si="166"/>
        <v>0</v>
      </c>
      <c r="BG135">
        <f t="shared" si="167"/>
        <v>1.9615535504119265E-4</v>
      </c>
      <c r="BH135">
        <f t="shared" si="168"/>
        <v>1.3158760444766102E-4</v>
      </c>
      <c r="BI135">
        <f t="shared" si="169"/>
        <v>0.14965759144813764</v>
      </c>
      <c r="BJ135">
        <f t="shared" si="170"/>
        <v>0</v>
      </c>
      <c r="BK135">
        <f t="shared" si="171"/>
        <v>1.3592064389992158</v>
      </c>
      <c r="BL135">
        <f t="shared" si="172"/>
        <v>1.6762546052420406E-3</v>
      </c>
      <c r="BM135">
        <f t="shared" si="173"/>
        <v>2.6643209364876639E-3</v>
      </c>
      <c r="BN135">
        <f t="shared" si="174"/>
        <v>5.0339524023734544E-3</v>
      </c>
      <c r="BO135">
        <f t="shared" si="175"/>
        <v>0</v>
      </c>
      <c r="BP135">
        <f t="shared" si="176"/>
        <v>0</v>
      </c>
      <c r="BQ135">
        <f t="shared" si="177"/>
        <v>2.2384564478223168</v>
      </c>
      <c r="BR135">
        <f t="shared" si="178"/>
        <v>1.3520317221370024</v>
      </c>
    </row>
    <row r="136" spans="1:70">
      <c r="A136" t="s">
        <v>220</v>
      </c>
      <c r="B136">
        <v>248</v>
      </c>
      <c r="C136" s="1">
        <v>41.1</v>
      </c>
      <c r="D136" s="1">
        <v>4.0000000000000001E-3</v>
      </c>
      <c r="E136" s="1">
        <v>1.4999999999999999E-2</v>
      </c>
      <c r="F136" s="1">
        <v>8.0000000000000002E-3</v>
      </c>
      <c r="G136" s="1">
        <v>9.6</v>
      </c>
      <c r="H136" s="1">
        <v>49.192999999999998</v>
      </c>
      <c r="I136" s="1">
        <v>8.5999999999999993E-2</v>
      </c>
      <c r="J136" s="1">
        <v>0.182</v>
      </c>
      <c r="K136" s="1">
        <v>0.374</v>
      </c>
      <c r="L136" s="1">
        <v>0</v>
      </c>
      <c r="N136">
        <f t="shared" si="135"/>
        <v>100.562</v>
      </c>
      <c r="P136" s="1">
        <v>20.867999999999999</v>
      </c>
      <c r="Q136" s="1">
        <v>83.521000000000001</v>
      </c>
      <c r="R136" s="1">
        <v>11.106</v>
      </c>
      <c r="S136" s="19">
        <f t="shared" si="136"/>
        <v>2.2360679774961674</v>
      </c>
      <c r="T136" s="19">
        <f>SUM(S$4:S136)</f>
        <v>495.72078476852948</v>
      </c>
      <c r="W136" s="4">
        <v>8</v>
      </c>
      <c r="X136" s="4">
        <v>3</v>
      </c>
      <c r="Y136" s="12">
        <v>0</v>
      </c>
      <c r="AA136" s="11">
        <f t="shared" si="137"/>
        <v>1.0015410495837576</v>
      </c>
      <c r="AB136" s="11">
        <f t="shared" si="138"/>
        <v>7.3325479861239767E-5</v>
      </c>
      <c r="AC136" s="11">
        <f t="shared" si="139"/>
        <v>4.3077281099924796E-4</v>
      </c>
      <c r="AD136" s="11">
        <f t="shared" si="140"/>
        <v>1.5412100202902231E-4</v>
      </c>
      <c r="AE136" s="11">
        <f t="shared" si="141"/>
        <v>0</v>
      </c>
      <c r="AF136" s="11">
        <f t="shared" si="142"/>
        <v>0.19563095956565144</v>
      </c>
      <c r="AG136" s="11">
        <f t="shared" si="143"/>
        <v>1.7869306764322777</v>
      </c>
      <c r="AH136" s="11">
        <f t="shared" si="144"/>
        <v>2.2452641287551162E-3</v>
      </c>
      <c r="AI136" s="11">
        <f t="shared" si="145"/>
        <v>3.7562369250099216E-3</v>
      </c>
      <c r="AJ136" s="11">
        <f t="shared" si="146"/>
        <v>7.3307721015264116E-3</v>
      </c>
      <c r="AK136" s="11">
        <f t="shared" si="147"/>
        <v>0</v>
      </c>
      <c r="AL136" s="11">
        <f t="shared" si="148"/>
        <v>0</v>
      </c>
      <c r="AM136" s="11">
        <f t="shared" si="149"/>
        <v>2.9980931780298676</v>
      </c>
      <c r="AN136" s="11">
        <f t="shared" si="150"/>
        <v>0.90132414750012058</v>
      </c>
      <c r="AO136" s="8">
        <f t="shared" si="151"/>
        <v>0</v>
      </c>
      <c r="AQ136">
        <f t="shared" si="152"/>
        <v>41.1</v>
      </c>
      <c r="AR136">
        <f t="shared" si="153"/>
        <v>4.0000000000000001E-3</v>
      </c>
      <c r="AS136">
        <f t="shared" si="154"/>
        <v>1.4999999999999999E-2</v>
      </c>
      <c r="AT136">
        <f t="shared" si="155"/>
        <v>8.0000000000000002E-3</v>
      </c>
      <c r="AU136">
        <f t="shared" si="156"/>
        <v>0</v>
      </c>
      <c r="AV136">
        <f t="shared" si="157"/>
        <v>9.6</v>
      </c>
      <c r="AW136">
        <f t="shared" si="158"/>
        <v>49.192999999999998</v>
      </c>
      <c r="AX136">
        <f t="shared" si="159"/>
        <v>8.5999999999999993E-2</v>
      </c>
      <c r="AY136">
        <f t="shared" si="160"/>
        <v>0.182</v>
      </c>
      <c r="AZ136">
        <f t="shared" si="161"/>
        <v>0.374</v>
      </c>
      <c r="BA136">
        <f t="shared" si="162"/>
        <v>0</v>
      </c>
      <c r="BB136">
        <f t="shared" si="163"/>
        <v>0</v>
      </c>
      <c r="BC136">
        <f t="shared" si="164"/>
        <v>100.562</v>
      </c>
      <c r="BE136">
        <f t="shared" si="165"/>
        <v>0.68408788282290289</v>
      </c>
      <c r="BF136">
        <f t="shared" si="166"/>
        <v>5.0083890516615331E-5</v>
      </c>
      <c r="BG136">
        <f t="shared" si="167"/>
        <v>2.9423303256178896E-4</v>
      </c>
      <c r="BH136">
        <f t="shared" si="168"/>
        <v>1.0527008355812881E-4</v>
      </c>
      <c r="BI136">
        <f t="shared" si="169"/>
        <v>0.13362284950726575</v>
      </c>
      <c r="BJ136">
        <f t="shared" si="170"/>
        <v>0</v>
      </c>
      <c r="BK136">
        <f t="shared" si="171"/>
        <v>1.2205367155943272</v>
      </c>
      <c r="BL136">
        <f t="shared" si="172"/>
        <v>1.5335946388384625E-3</v>
      </c>
      <c r="BM136">
        <f t="shared" si="173"/>
        <v>2.5656423832844171E-3</v>
      </c>
      <c r="BN136">
        <f t="shared" si="174"/>
        <v>5.0071760598076383E-3</v>
      </c>
      <c r="BO136">
        <f t="shared" si="175"/>
        <v>0</v>
      </c>
      <c r="BP136">
        <f t="shared" si="176"/>
        <v>0</v>
      </c>
      <c r="BQ136">
        <f t="shared" si="177"/>
        <v>2.0478034480130631</v>
      </c>
      <c r="BR136">
        <f t="shared" si="178"/>
        <v>1.4640531936494439</v>
      </c>
    </row>
    <row r="137" spans="1:70">
      <c r="A137" t="s">
        <v>221</v>
      </c>
      <c r="B137">
        <v>252</v>
      </c>
      <c r="C137" s="1">
        <v>41.084000000000003</v>
      </c>
      <c r="D137" s="1">
        <v>3.0000000000000001E-3</v>
      </c>
      <c r="E137" s="1">
        <v>1.2E-2</v>
      </c>
      <c r="F137" s="1">
        <v>0.01</v>
      </c>
      <c r="G137" s="1">
        <v>9.69</v>
      </c>
      <c r="H137" s="1">
        <v>49.506999999999998</v>
      </c>
      <c r="I137" s="1">
        <v>8.5999999999999993E-2</v>
      </c>
      <c r="J137" s="1">
        <v>0.185</v>
      </c>
      <c r="K137" s="1">
        <v>0.36399999999999999</v>
      </c>
      <c r="L137" s="1">
        <v>0</v>
      </c>
      <c r="N137">
        <f t="shared" si="135"/>
        <v>100.941</v>
      </c>
      <c r="P137" s="1">
        <v>20.864999999999998</v>
      </c>
      <c r="Q137" s="1">
        <v>83.513999999999996</v>
      </c>
      <c r="R137" s="1">
        <v>11.106</v>
      </c>
      <c r="S137" s="19">
        <f t="shared" si="136"/>
        <v>7.6157731058685512</v>
      </c>
      <c r="T137" s="19">
        <f>SUM(S$4:S137)</f>
        <v>503.33655787439801</v>
      </c>
      <c r="W137" s="4">
        <v>8</v>
      </c>
      <c r="X137" s="4">
        <v>3</v>
      </c>
      <c r="Y137" s="12">
        <v>0</v>
      </c>
      <c r="AA137" s="11">
        <f t="shared" si="137"/>
        <v>0.99810243236297735</v>
      </c>
      <c r="AB137" s="11">
        <f t="shared" si="138"/>
        <v>5.4826640876846864E-5</v>
      </c>
      <c r="AC137" s="11">
        <f t="shared" si="139"/>
        <v>3.4356881131975301E-4</v>
      </c>
      <c r="AD137" s="11">
        <f t="shared" si="140"/>
        <v>1.9206458759437031E-4</v>
      </c>
      <c r="AE137" s="11">
        <f t="shared" si="141"/>
        <v>0</v>
      </c>
      <c r="AF137" s="11">
        <f t="shared" si="142"/>
        <v>0.19686367596282103</v>
      </c>
      <c r="AG137" s="11">
        <f t="shared" si="143"/>
        <v>1.7928603680564186</v>
      </c>
      <c r="AH137" s="11">
        <f t="shared" si="144"/>
        <v>2.2384268114144712E-3</v>
      </c>
      <c r="AI137" s="11">
        <f t="shared" si="145"/>
        <v>3.8065258126648593E-3</v>
      </c>
      <c r="AJ137" s="11">
        <f t="shared" si="146"/>
        <v>7.1130352506014478E-3</v>
      </c>
      <c r="AK137" s="11">
        <f t="shared" si="147"/>
        <v>0</v>
      </c>
      <c r="AL137" s="11">
        <f t="shared" si="148"/>
        <v>0</v>
      </c>
      <c r="AM137" s="11">
        <f t="shared" si="149"/>
        <v>3.0015749242966887</v>
      </c>
      <c r="AN137" s="11">
        <f t="shared" si="150"/>
        <v>0.90105980949742326</v>
      </c>
      <c r="AO137" s="8">
        <f t="shared" si="151"/>
        <v>0</v>
      </c>
      <c r="AQ137">
        <f t="shared" si="152"/>
        <v>41.084000000000003</v>
      </c>
      <c r="AR137">
        <f t="shared" si="153"/>
        <v>3.0000000000000001E-3</v>
      </c>
      <c r="AS137">
        <f t="shared" si="154"/>
        <v>1.2E-2</v>
      </c>
      <c r="AT137">
        <f t="shared" si="155"/>
        <v>0.01</v>
      </c>
      <c r="AU137">
        <f t="shared" si="156"/>
        <v>0</v>
      </c>
      <c r="AV137">
        <f t="shared" si="157"/>
        <v>9.69</v>
      </c>
      <c r="AW137">
        <f t="shared" si="158"/>
        <v>49.506999999999998</v>
      </c>
      <c r="AX137">
        <f t="shared" si="159"/>
        <v>8.5999999999999993E-2</v>
      </c>
      <c r="AY137">
        <f t="shared" si="160"/>
        <v>0.185</v>
      </c>
      <c r="AZ137">
        <f t="shared" si="161"/>
        <v>0.36399999999999999</v>
      </c>
      <c r="BA137">
        <f t="shared" si="162"/>
        <v>0</v>
      </c>
      <c r="BB137">
        <f t="shared" si="163"/>
        <v>0</v>
      </c>
      <c r="BC137">
        <f t="shared" si="164"/>
        <v>100.941</v>
      </c>
      <c r="BE137">
        <f t="shared" si="165"/>
        <v>0.68382157123834897</v>
      </c>
      <c r="BF137">
        <f t="shared" si="166"/>
        <v>3.7562917887461497E-5</v>
      </c>
      <c r="BG137">
        <f t="shared" si="167"/>
        <v>2.3538642604943117E-4</v>
      </c>
      <c r="BH137">
        <f t="shared" si="168"/>
        <v>1.3158760444766102E-4</v>
      </c>
      <c r="BI137">
        <f t="shared" si="169"/>
        <v>0.13487556372139636</v>
      </c>
      <c r="BJ137">
        <f t="shared" si="170"/>
        <v>0</v>
      </c>
      <c r="BK137">
        <f t="shared" si="171"/>
        <v>1.2283274282708587</v>
      </c>
      <c r="BL137">
        <f t="shared" si="172"/>
        <v>1.5335946388384625E-3</v>
      </c>
      <c r="BM137">
        <f t="shared" si="173"/>
        <v>2.6079331918000942E-3</v>
      </c>
      <c r="BN137">
        <f t="shared" si="174"/>
        <v>4.8732943469785572E-3</v>
      </c>
      <c r="BO137">
        <f t="shared" si="175"/>
        <v>0</v>
      </c>
      <c r="BP137">
        <f t="shared" si="176"/>
        <v>0</v>
      </c>
      <c r="BQ137">
        <f t="shared" si="177"/>
        <v>2.056443922356606</v>
      </c>
      <c r="BR137">
        <f t="shared" si="178"/>
        <v>1.4595948334234172</v>
      </c>
    </row>
    <row r="138" spans="1:70">
      <c r="A138" t="s">
        <v>222</v>
      </c>
      <c r="B138">
        <v>257</v>
      </c>
      <c r="C138" s="1">
        <v>40.838000000000001</v>
      </c>
      <c r="D138" s="1">
        <v>4.0000000000000001E-3</v>
      </c>
      <c r="E138" s="1">
        <v>1.4E-2</v>
      </c>
      <c r="F138" s="1">
        <v>0.01</v>
      </c>
      <c r="G138" s="1">
        <v>9.6660000000000004</v>
      </c>
      <c r="H138" s="1">
        <v>49.298999999999999</v>
      </c>
      <c r="I138" s="1">
        <v>8.5000000000000006E-2</v>
      </c>
      <c r="J138" s="1">
        <v>0.18</v>
      </c>
      <c r="K138" s="1">
        <v>0.36599999999999999</v>
      </c>
      <c r="L138" s="1">
        <v>3.0000000000000001E-3</v>
      </c>
      <c r="N138">
        <f t="shared" si="135"/>
        <v>100.46499999999999</v>
      </c>
      <c r="P138" s="1">
        <v>20.861000000000001</v>
      </c>
      <c r="Q138" s="1">
        <v>83.504999999999995</v>
      </c>
      <c r="R138" s="1">
        <v>11.106</v>
      </c>
      <c r="S138" s="19">
        <f t="shared" si="136"/>
        <v>9.848857801795516</v>
      </c>
      <c r="T138" s="19">
        <f>SUM(S$4:S138)</f>
        <v>513.18541567619354</v>
      </c>
      <c r="W138" s="4">
        <v>8</v>
      </c>
      <c r="X138" s="4">
        <v>3</v>
      </c>
      <c r="Y138" s="12">
        <v>0</v>
      </c>
      <c r="AA138" s="11">
        <f t="shared" si="137"/>
        <v>0.99707895973159177</v>
      </c>
      <c r="AB138" s="11">
        <f t="shared" si="138"/>
        <v>7.3467129017422837E-5</v>
      </c>
      <c r="AC138" s="11">
        <f t="shared" si="139"/>
        <v>4.0283130720614413E-4</v>
      </c>
      <c r="AD138" s="11">
        <f t="shared" si="140"/>
        <v>1.9302341358331114E-4</v>
      </c>
      <c r="AE138" s="11">
        <f t="shared" si="141"/>
        <v>0</v>
      </c>
      <c r="AF138" s="11">
        <f t="shared" si="142"/>
        <v>0.19735643779764384</v>
      </c>
      <c r="AG138" s="11">
        <f t="shared" si="143"/>
        <v>1.794240521948439</v>
      </c>
      <c r="AH138" s="11">
        <f t="shared" si="144"/>
        <v>2.2234433422330876E-3</v>
      </c>
      <c r="AI138" s="11">
        <f t="shared" si="145"/>
        <v>3.7221361041530586E-3</v>
      </c>
      <c r="AJ138" s="11">
        <f t="shared" si="146"/>
        <v>7.1878227076592732E-3</v>
      </c>
      <c r="AK138" s="11">
        <f t="shared" si="147"/>
        <v>1.4200459493728091E-4</v>
      </c>
      <c r="AL138" s="11">
        <f t="shared" si="148"/>
        <v>0</v>
      </c>
      <c r="AM138" s="11">
        <f t="shared" si="149"/>
        <v>3.0026206480764643</v>
      </c>
      <c r="AN138" s="11">
        <f t="shared" si="150"/>
        <v>0.90090543328465134</v>
      </c>
      <c r="AO138" s="8">
        <f t="shared" si="151"/>
        <v>0</v>
      </c>
      <c r="AQ138">
        <f t="shared" si="152"/>
        <v>40.838000000000001</v>
      </c>
      <c r="AR138">
        <f t="shared" si="153"/>
        <v>4.0000000000000001E-3</v>
      </c>
      <c r="AS138">
        <f t="shared" si="154"/>
        <v>1.4E-2</v>
      </c>
      <c r="AT138">
        <f t="shared" si="155"/>
        <v>0.01</v>
      </c>
      <c r="AU138">
        <f t="shared" si="156"/>
        <v>0</v>
      </c>
      <c r="AV138">
        <f t="shared" si="157"/>
        <v>9.6660000000000004</v>
      </c>
      <c r="AW138">
        <f t="shared" si="158"/>
        <v>49.298999999999999</v>
      </c>
      <c r="AX138">
        <f t="shared" si="159"/>
        <v>8.5000000000000006E-2</v>
      </c>
      <c r="AY138">
        <f t="shared" si="160"/>
        <v>0.18</v>
      </c>
      <c r="AZ138">
        <f t="shared" si="161"/>
        <v>0.36599999999999999</v>
      </c>
      <c r="BA138">
        <f t="shared" si="162"/>
        <v>3.0000000000000001E-3</v>
      </c>
      <c r="BB138">
        <f t="shared" si="163"/>
        <v>0</v>
      </c>
      <c r="BC138">
        <f t="shared" si="164"/>
        <v>100.46499999999999</v>
      </c>
      <c r="BE138">
        <f t="shared" si="165"/>
        <v>0.67972703062583228</v>
      </c>
      <c r="BF138">
        <f t="shared" si="166"/>
        <v>5.0083890516615331E-5</v>
      </c>
      <c r="BG138">
        <f t="shared" si="167"/>
        <v>2.7461749705766971E-4</v>
      </c>
      <c r="BH138">
        <f t="shared" si="168"/>
        <v>1.3158760444766102E-4</v>
      </c>
      <c r="BI138">
        <f t="shared" si="169"/>
        <v>0.1345415065976282</v>
      </c>
      <c r="BJ138">
        <f t="shared" si="170"/>
        <v>0</v>
      </c>
      <c r="BK138">
        <f t="shared" si="171"/>
        <v>1.2231667014023282</v>
      </c>
      <c r="BL138">
        <f t="shared" si="172"/>
        <v>1.5157621430380156E-3</v>
      </c>
      <c r="BM138">
        <f t="shared" si="173"/>
        <v>2.5374485109406321E-3</v>
      </c>
      <c r="BN138">
        <f t="shared" si="174"/>
        <v>4.9000706895443733E-3</v>
      </c>
      <c r="BO138">
        <f t="shared" si="175"/>
        <v>9.6807139203825818E-5</v>
      </c>
      <c r="BP138">
        <f t="shared" si="176"/>
        <v>0</v>
      </c>
      <c r="BQ138">
        <f t="shared" si="177"/>
        <v>2.046941616100538</v>
      </c>
      <c r="BR138">
        <f t="shared" si="178"/>
        <v>1.4668814315263732</v>
      </c>
    </row>
    <row r="139" spans="1:70">
      <c r="A139" t="s">
        <v>223</v>
      </c>
      <c r="B139">
        <v>262</v>
      </c>
      <c r="C139" s="1">
        <v>40.72</v>
      </c>
      <c r="D139" s="1">
        <v>0</v>
      </c>
      <c r="E139" s="1">
        <v>1.2E-2</v>
      </c>
      <c r="F139" s="1">
        <v>8.0000000000000002E-3</v>
      </c>
      <c r="G139" s="1">
        <v>9.6460000000000008</v>
      </c>
      <c r="H139" s="1">
        <v>49.185000000000002</v>
      </c>
      <c r="I139" s="1">
        <v>8.5000000000000006E-2</v>
      </c>
      <c r="J139" s="1">
        <v>0.18</v>
      </c>
      <c r="K139" s="1">
        <v>0.37</v>
      </c>
      <c r="L139" s="1">
        <v>0</v>
      </c>
      <c r="N139">
        <f t="shared" si="135"/>
        <v>100.206</v>
      </c>
      <c r="P139" s="1">
        <v>20.855</v>
      </c>
      <c r="Q139" s="1">
        <v>83.495999999999995</v>
      </c>
      <c r="R139" s="1">
        <v>11.106</v>
      </c>
      <c r="S139" s="19">
        <f t="shared" si="136"/>
        <v>10.816653826392379</v>
      </c>
      <c r="T139" s="19">
        <f>SUM(S$4:S139)</f>
        <v>524.00206950258587</v>
      </c>
      <c r="W139" s="4">
        <v>8</v>
      </c>
      <c r="X139" s="4">
        <v>3</v>
      </c>
      <c r="Y139" s="12">
        <v>0</v>
      </c>
      <c r="AA139" s="11">
        <f t="shared" si="137"/>
        <v>0.99684032116522359</v>
      </c>
      <c r="AB139" s="11">
        <f t="shared" si="138"/>
        <v>0</v>
      </c>
      <c r="AC139" s="11">
        <f t="shared" si="139"/>
        <v>3.4620167600457347E-4</v>
      </c>
      <c r="AD139" s="11">
        <f t="shared" si="140"/>
        <v>1.5482914615183588E-4</v>
      </c>
      <c r="AE139" s="11">
        <f t="shared" si="141"/>
        <v>0</v>
      </c>
      <c r="AF139" s="11">
        <f t="shared" si="142"/>
        <v>0.19747153610184465</v>
      </c>
      <c r="AG139" s="11">
        <f t="shared" si="143"/>
        <v>1.7948492028989527</v>
      </c>
      <c r="AH139" s="11">
        <f t="shared" si="144"/>
        <v>2.2293528269716179E-3</v>
      </c>
      <c r="AI139" s="11">
        <f t="shared" si="145"/>
        <v>3.7320288259887918E-3</v>
      </c>
      <c r="AJ139" s="11">
        <f t="shared" si="146"/>
        <v>7.2856907825607766E-3</v>
      </c>
      <c r="AK139" s="11">
        <f t="shared" si="147"/>
        <v>0</v>
      </c>
      <c r="AL139" s="11">
        <f t="shared" si="148"/>
        <v>0</v>
      </c>
      <c r="AM139" s="11">
        <f t="shared" si="149"/>
        <v>3.0029091634236984</v>
      </c>
      <c r="AN139" s="11">
        <f t="shared" si="150"/>
        <v>0.90088366183404689</v>
      </c>
      <c r="AO139" s="8">
        <f t="shared" si="151"/>
        <v>0</v>
      </c>
      <c r="AQ139">
        <f t="shared" si="152"/>
        <v>40.72</v>
      </c>
      <c r="AR139">
        <f t="shared" si="153"/>
        <v>0</v>
      </c>
      <c r="AS139">
        <f t="shared" si="154"/>
        <v>1.2E-2</v>
      </c>
      <c r="AT139">
        <f t="shared" si="155"/>
        <v>8.0000000000000002E-3</v>
      </c>
      <c r="AU139">
        <f t="shared" si="156"/>
        <v>0</v>
      </c>
      <c r="AV139">
        <f t="shared" si="157"/>
        <v>9.6460000000000008</v>
      </c>
      <c r="AW139">
        <f t="shared" si="158"/>
        <v>49.185000000000002</v>
      </c>
      <c r="AX139">
        <f t="shared" si="159"/>
        <v>8.5000000000000006E-2</v>
      </c>
      <c r="AY139">
        <f t="shared" si="160"/>
        <v>0.18</v>
      </c>
      <c r="AZ139">
        <f t="shared" si="161"/>
        <v>0.37</v>
      </c>
      <c r="BA139">
        <f t="shared" si="162"/>
        <v>0</v>
      </c>
      <c r="BB139">
        <f t="shared" si="163"/>
        <v>0</v>
      </c>
      <c r="BC139">
        <f t="shared" si="164"/>
        <v>100.206</v>
      </c>
      <c r="BE139">
        <f t="shared" si="165"/>
        <v>0.677762982689747</v>
      </c>
      <c r="BF139">
        <f t="shared" si="166"/>
        <v>0</v>
      </c>
      <c r="BG139">
        <f t="shared" si="167"/>
        <v>2.3538642604943117E-4</v>
      </c>
      <c r="BH139">
        <f t="shared" si="168"/>
        <v>1.0527008355812881E-4</v>
      </c>
      <c r="BI139">
        <f t="shared" si="169"/>
        <v>0.13426312566115475</v>
      </c>
      <c r="BJ139">
        <f t="shared" si="170"/>
        <v>0</v>
      </c>
      <c r="BK139">
        <f t="shared" si="171"/>
        <v>1.2203382260993838</v>
      </c>
      <c r="BL139">
        <f t="shared" si="172"/>
        <v>1.5157621430380156E-3</v>
      </c>
      <c r="BM139">
        <f t="shared" si="173"/>
        <v>2.5374485109406321E-3</v>
      </c>
      <c r="BN139">
        <f t="shared" si="174"/>
        <v>4.9536233746760062E-3</v>
      </c>
      <c r="BO139">
        <f t="shared" si="175"/>
        <v>0</v>
      </c>
      <c r="BP139">
        <f t="shared" si="176"/>
        <v>0</v>
      </c>
      <c r="BQ139">
        <f t="shared" si="177"/>
        <v>2.0417118249885475</v>
      </c>
      <c r="BR139">
        <f t="shared" si="178"/>
        <v>1.4707801202260962</v>
      </c>
    </row>
    <row r="140" spans="1:70">
      <c r="A140" t="s">
        <v>224</v>
      </c>
      <c r="B140">
        <v>265</v>
      </c>
      <c r="C140" s="1">
        <v>40.978999999999999</v>
      </c>
      <c r="D140" s="1">
        <v>2E-3</v>
      </c>
      <c r="E140" s="1">
        <v>8.0000000000000002E-3</v>
      </c>
      <c r="F140" s="1">
        <v>8.9999999999999993E-3</v>
      </c>
      <c r="G140" s="1">
        <v>9.7430000000000003</v>
      </c>
      <c r="H140" s="1">
        <v>49.338000000000001</v>
      </c>
      <c r="I140" s="1">
        <v>8.5999999999999993E-2</v>
      </c>
      <c r="J140" s="1">
        <v>0.187</v>
      </c>
      <c r="K140" s="1">
        <v>0.36099999999999999</v>
      </c>
      <c r="L140" s="1">
        <v>1E-3</v>
      </c>
      <c r="N140">
        <f t="shared" si="135"/>
        <v>100.71400000000001</v>
      </c>
      <c r="P140" s="1">
        <v>20.853000000000002</v>
      </c>
      <c r="Q140" s="1">
        <v>83.491</v>
      </c>
      <c r="R140" s="1">
        <v>11.106</v>
      </c>
      <c r="S140" s="19">
        <f t="shared" si="136"/>
        <v>5.3851648071298701</v>
      </c>
      <c r="T140" s="19">
        <f>SUM(S$4:S140)</f>
        <v>529.38723430971572</v>
      </c>
      <c r="W140" s="4">
        <v>8</v>
      </c>
      <c r="X140" s="4">
        <v>3</v>
      </c>
      <c r="Y140" s="12">
        <v>0</v>
      </c>
      <c r="AA140" s="11">
        <f t="shared" si="137"/>
        <v>0.99814079556129687</v>
      </c>
      <c r="AB140" s="11">
        <f t="shared" si="138"/>
        <v>3.6646156829712338E-5</v>
      </c>
      <c r="AC140" s="11">
        <f t="shared" si="139"/>
        <v>2.2964158190363326E-4</v>
      </c>
      <c r="AD140" s="11">
        <f t="shared" si="140"/>
        <v>1.7330770216630206E-4</v>
      </c>
      <c r="AE140" s="11">
        <f t="shared" si="141"/>
        <v>0</v>
      </c>
      <c r="AF140" s="11">
        <f t="shared" si="142"/>
        <v>0.19845524086596014</v>
      </c>
      <c r="AG140" s="11">
        <f t="shared" si="143"/>
        <v>1.7913871489175965</v>
      </c>
      <c r="AH140" s="11">
        <f t="shared" si="144"/>
        <v>2.2442485624967925E-3</v>
      </c>
      <c r="AI140" s="11">
        <f t="shared" si="145"/>
        <v>3.8576845695969808E-3</v>
      </c>
      <c r="AJ140" s="11">
        <f t="shared" si="146"/>
        <v>7.0727586062619948E-3</v>
      </c>
      <c r="AK140" s="11">
        <f t="shared" si="147"/>
        <v>4.7222231458799775E-5</v>
      </c>
      <c r="AL140" s="11">
        <f t="shared" si="148"/>
        <v>0</v>
      </c>
      <c r="AM140" s="11">
        <f t="shared" si="149"/>
        <v>3.0016446947555679</v>
      </c>
      <c r="AN140" s="11">
        <f t="shared" si="150"/>
        <v>0.90026584925274056</v>
      </c>
      <c r="AO140" s="8">
        <f t="shared" si="151"/>
        <v>0</v>
      </c>
      <c r="AQ140">
        <f t="shared" si="152"/>
        <v>40.978999999999999</v>
      </c>
      <c r="AR140">
        <f t="shared" si="153"/>
        <v>2E-3</v>
      </c>
      <c r="AS140">
        <f t="shared" si="154"/>
        <v>8.0000000000000002E-3</v>
      </c>
      <c r="AT140">
        <f t="shared" si="155"/>
        <v>8.9999999999999993E-3</v>
      </c>
      <c r="AU140">
        <f t="shared" si="156"/>
        <v>0</v>
      </c>
      <c r="AV140">
        <f t="shared" si="157"/>
        <v>9.7430000000000003</v>
      </c>
      <c r="AW140">
        <f t="shared" si="158"/>
        <v>49.338000000000001</v>
      </c>
      <c r="AX140">
        <f t="shared" si="159"/>
        <v>8.5999999999999993E-2</v>
      </c>
      <c r="AY140">
        <f t="shared" si="160"/>
        <v>0.187</v>
      </c>
      <c r="AZ140">
        <f t="shared" si="161"/>
        <v>0.36099999999999999</v>
      </c>
      <c r="BA140">
        <f t="shared" si="162"/>
        <v>1E-3</v>
      </c>
      <c r="BB140">
        <f t="shared" si="163"/>
        <v>0</v>
      </c>
      <c r="BC140">
        <f t="shared" si="164"/>
        <v>100.71400000000001</v>
      </c>
      <c r="BE140">
        <f t="shared" si="165"/>
        <v>0.68207390146471369</v>
      </c>
      <c r="BF140">
        <f t="shared" si="166"/>
        <v>2.5041945258307666E-5</v>
      </c>
      <c r="BG140">
        <f t="shared" si="167"/>
        <v>1.569242840329541E-4</v>
      </c>
      <c r="BH140">
        <f t="shared" si="168"/>
        <v>1.1842884400289492E-4</v>
      </c>
      <c r="BI140">
        <f t="shared" si="169"/>
        <v>0.13561327320305108</v>
      </c>
      <c r="BJ140">
        <f t="shared" si="170"/>
        <v>0</v>
      </c>
      <c r="BK140">
        <f t="shared" si="171"/>
        <v>1.2241343376901777</v>
      </c>
      <c r="BL140">
        <f t="shared" si="172"/>
        <v>1.5335946388384625E-3</v>
      </c>
      <c r="BM140">
        <f t="shared" si="173"/>
        <v>2.6361270641438793E-3</v>
      </c>
      <c r="BN140">
        <f t="shared" si="174"/>
        <v>4.8331298331298327E-3</v>
      </c>
      <c r="BO140">
        <f t="shared" si="175"/>
        <v>3.226904640127527E-5</v>
      </c>
      <c r="BP140">
        <f t="shared" si="176"/>
        <v>0</v>
      </c>
      <c r="BQ140">
        <f t="shared" si="177"/>
        <v>2.0511570280137499</v>
      </c>
      <c r="BR140">
        <f t="shared" si="178"/>
        <v>1.4633909806809029</v>
      </c>
    </row>
    <row r="141" spans="1:70">
      <c r="A141" t="s">
        <v>225</v>
      </c>
      <c r="B141">
        <v>266</v>
      </c>
      <c r="C141" s="1">
        <v>40.329000000000001</v>
      </c>
      <c r="D141" s="1">
        <v>0</v>
      </c>
      <c r="E141" s="1">
        <v>1.7999999999999999E-2</v>
      </c>
      <c r="F141" s="1">
        <v>6.0000000000000001E-3</v>
      </c>
      <c r="G141" s="1">
        <v>9.5909999999999993</v>
      </c>
      <c r="H141" s="1">
        <v>48.430999999999997</v>
      </c>
      <c r="I141" s="1">
        <v>8.6999999999999994E-2</v>
      </c>
      <c r="J141" s="1">
        <v>0.183</v>
      </c>
      <c r="K141" s="1">
        <v>0.36899999999999999</v>
      </c>
      <c r="L141" s="1">
        <v>2E-3</v>
      </c>
      <c r="N141">
        <f t="shared" si="135"/>
        <v>99.016000000000005</v>
      </c>
      <c r="P141" s="1">
        <v>20.852</v>
      </c>
      <c r="Q141" s="1">
        <v>83.489000000000004</v>
      </c>
      <c r="R141" s="1">
        <v>11.106</v>
      </c>
      <c r="S141" s="19">
        <f t="shared" si="136"/>
        <v>2.2360679774961674</v>
      </c>
      <c r="T141" s="19">
        <f>SUM(S$4:S141)</f>
        <v>531.62330228721191</v>
      </c>
      <c r="W141" s="4">
        <v>8</v>
      </c>
      <c r="X141" s="4">
        <v>3</v>
      </c>
      <c r="Y141" s="12">
        <v>0</v>
      </c>
      <c r="AA141" s="11">
        <f t="shared" si="137"/>
        <v>0.9991181400097684</v>
      </c>
      <c r="AB141" s="11">
        <f t="shared" si="138"/>
        <v>0</v>
      </c>
      <c r="AC141" s="11">
        <f t="shared" si="139"/>
        <v>5.2553541614734493E-4</v>
      </c>
      <c r="AD141" s="11">
        <f t="shared" si="140"/>
        <v>1.1751560635652189E-4</v>
      </c>
      <c r="AE141" s="11">
        <f t="shared" si="141"/>
        <v>0</v>
      </c>
      <c r="AF141" s="11">
        <f t="shared" si="142"/>
        <v>0.19870221188052747</v>
      </c>
      <c r="AG141" s="11">
        <f t="shared" si="143"/>
        <v>1.7885467269030546</v>
      </c>
      <c r="AH141" s="11">
        <f t="shared" si="144"/>
        <v>2.3091954748869648E-3</v>
      </c>
      <c r="AI141" s="11">
        <f t="shared" si="145"/>
        <v>3.8397693516318385E-3</v>
      </c>
      <c r="AJ141" s="11">
        <f t="shared" si="146"/>
        <v>7.353209520347727E-3</v>
      </c>
      <c r="AK141" s="11">
        <f t="shared" si="147"/>
        <v>9.6060632517021993E-5</v>
      </c>
      <c r="AL141" s="11">
        <f t="shared" si="148"/>
        <v>0</v>
      </c>
      <c r="AM141" s="11">
        <f t="shared" si="149"/>
        <v>3.0006083647952377</v>
      </c>
      <c r="AN141" s="11">
        <f t="shared" si="150"/>
        <v>0.90001141376774096</v>
      </c>
      <c r="AO141" s="8">
        <f t="shared" si="151"/>
        <v>0</v>
      </c>
      <c r="AQ141">
        <f t="shared" si="152"/>
        <v>40.329000000000001</v>
      </c>
      <c r="AR141">
        <f t="shared" si="153"/>
        <v>0</v>
      </c>
      <c r="AS141">
        <f t="shared" si="154"/>
        <v>1.7999999999999999E-2</v>
      </c>
      <c r="AT141">
        <f t="shared" si="155"/>
        <v>6.0000000000000001E-3</v>
      </c>
      <c r="AU141">
        <f t="shared" si="156"/>
        <v>0</v>
      </c>
      <c r="AV141">
        <f t="shared" si="157"/>
        <v>9.5909999999999993</v>
      </c>
      <c r="AW141">
        <f t="shared" si="158"/>
        <v>48.430999999999997</v>
      </c>
      <c r="AX141">
        <f t="shared" si="159"/>
        <v>8.6999999999999994E-2</v>
      </c>
      <c r="AY141">
        <f t="shared" si="160"/>
        <v>0.183</v>
      </c>
      <c r="AZ141">
        <f t="shared" si="161"/>
        <v>0.36899999999999999</v>
      </c>
      <c r="BA141">
        <f t="shared" si="162"/>
        <v>2E-3</v>
      </c>
      <c r="BB141">
        <f t="shared" si="163"/>
        <v>0</v>
      </c>
      <c r="BC141">
        <f t="shared" si="164"/>
        <v>99.016000000000005</v>
      </c>
      <c r="BE141">
        <f t="shared" si="165"/>
        <v>0.67125499334221039</v>
      </c>
      <c r="BF141">
        <f t="shared" si="166"/>
        <v>0</v>
      </c>
      <c r="BG141">
        <f t="shared" si="167"/>
        <v>3.530796390741467E-4</v>
      </c>
      <c r="BH141">
        <f t="shared" si="168"/>
        <v>7.895256266859661E-5</v>
      </c>
      <c r="BI141">
        <f t="shared" si="169"/>
        <v>0.13349757808585269</v>
      </c>
      <c r="BJ141">
        <f t="shared" si="170"/>
        <v>0</v>
      </c>
      <c r="BK141">
        <f t="shared" si="171"/>
        <v>1.2016305912009606</v>
      </c>
      <c r="BL141">
        <f t="shared" si="172"/>
        <v>1.5514271346389098E-3</v>
      </c>
      <c r="BM141">
        <f t="shared" si="173"/>
        <v>2.5797393194563092E-3</v>
      </c>
      <c r="BN141">
        <f t="shared" si="174"/>
        <v>4.9402352033930978E-3</v>
      </c>
      <c r="BO141">
        <f t="shared" si="175"/>
        <v>6.453809280255054E-5</v>
      </c>
      <c r="BP141">
        <f t="shared" si="176"/>
        <v>0</v>
      </c>
      <c r="BQ141">
        <f t="shared" si="177"/>
        <v>2.0159511345810568</v>
      </c>
      <c r="BR141">
        <f t="shared" si="178"/>
        <v>1.4884330841773137</v>
      </c>
    </row>
    <row r="142" spans="1:70">
      <c r="A142" t="s">
        <v>226</v>
      </c>
      <c r="B142">
        <v>273</v>
      </c>
      <c r="C142" s="1">
        <v>41.37</v>
      </c>
      <c r="D142" s="1">
        <v>4.0000000000000001E-3</v>
      </c>
      <c r="E142" s="1">
        <v>8.9999999999999993E-3</v>
      </c>
      <c r="F142" s="1">
        <v>7.0000000000000001E-3</v>
      </c>
      <c r="G142" s="1">
        <v>9.6839999999999993</v>
      </c>
      <c r="H142" s="1">
        <v>49.872999999999998</v>
      </c>
      <c r="I142" s="1">
        <v>8.5000000000000006E-2</v>
      </c>
      <c r="J142" s="1">
        <v>0.184</v>
      </c>
      <c r="K142" s="1">
        <v>0.376</v>
      </c>
      <c r="L142" s="1">
        <v>4.0000000000000001E-3</v>
      </c>
      <c r="N142">
        <f t="shared" si="135"/>
        <v>101.59599999999999</v>
      </c>
      <c r="P142" s="1">
        <v>20.846</v>
      </c>
      <c r="Q142" s="1">
        <v>83.477000000000004</v>
      </c>
      <c r="R142" s="1">
        <v>11.106</v>
      </c>
      <c r="S142" s="19">
        <f t="shared" si="136"/>
        <v>13.416407864999247</v>
      </c>
      <c r="T142" s="19">
        <f>SUM(S$4:S142)</f>
        <v>545.03971015221111</v>
      </c>
      <c r="W142" s="4">
        <v>8</v>
      </c>
      <c r="X142" s="4">
        <v>3</v>
      </c>
      <c r="Y142" s="12">
        <v>0</v>
      </c>
      <c r="AA142" s="11">
        <f t="shared" si="137"/>
        <v>0.99827919748351401</v>
      </c>
      <c r="AB142" s="11">
        <f t="shared" si="138"/>
        <v>7.2609673154200589E-5</v>
      </c>
      <c r="AC142" s="11">
        <f t="shared" si="139"/>
        <v>2.5594055220282683E-4</v>
      </c>
      <c r="AD142" s="11">
        <f t="shared" si="140"/>
        <v>1.3353940750356497E-4</v>
      </c>
      <c r="AE142" s="11">
        <f t="shared" si="141"/>
        <v>0</v>
      </c>
      <c r="AF142" s="11">
        <f t="shared" si="142"/>
        <v>0.19541626165022719</v>
      </c>
      <c r="AG142" s="11">
        <f t="shared" si="143"/>
        <v>1.7939463755746285</v>
      </c>
      <c r="AH142" s="11">
        <f t="shared" si="144"/>
        <v>2.1974928994182045E-3</v>
      </c>
      <c r="AI142" s="11">
        <f t="shared" si="145"/>
        <v>3.7604427450419055E-3</v>
      </c>
      <c r="AJ142" s="11">
        <f t="shared" si="146"/>
        <v>7.2980280653093471E-3</v>
      </c>
      <c r="AK142" s="11">
        <f t="shared" si="147"/>
        <v>1.8712962495731234E-4</v>
      </c>
      <c r="AL142" s="11">
        <f t="shared" si="148"/>
        <v>0</v>
      </c>
      <c r="AM142" s="11">
        <f t="shared" si="149"/>
        <v>3.0015470176759571</v>
      </c>
      <c r="AN142" s="11">
        <f t="shared" si="150"/>
        <v>0.90176941197466576</v>
      </c>
      <c r="AO142" s="8">
        <f t="shared" si="151"/>
        <v>0</v>
      </c>
      <c r="AQ142">
        <f t="shared" si="152"/>
        <v>41.37</v>
      </c>
      <c r="AR142">
        <f t="shared" si="153"/>
        <v>4.0000000000000001E-3</v>
      </c>
      <c r="AS142">
        <f t="shared" si="154"/>
        <v>8.9999999999999993E-3</v>
      </c>
      <c r="AT142">
        <f t="shared" si="155"/>
        <v>7.0000000000000001E-3</v>
      </c>
      <c r="AU142">
        <f t="shared" si="156"/>
        <v>0</v>
      </c>
      <c r="AV142">
        <f t="shared" si="157"/>
        <v>9.6839999999999993</v>
      </c>
      <c r="AW142">
        <f t="shared" si="158"/>
        <v>49.872999999999998</v>
      </c>
      <c r="AX142">
        <f t="shared" si="159"/>
        <v>8.5000000000000006E-2</v>
      </c>
      <c r="AY142">
        <f t="shared" si="160"/>
        <v>0.184</v>
      </c>
      <c r="AZ142">
        <f t="shared" si="161"/>
        <v>0.376</v>
      </c>
      <c r="BA142">
        <f t="shared" si="162"/>
        <v>4.0000000000000001E-3</v>
      </c>
      <c r="BB142">
        <f t="shared" si="163"/>
        <v>0</v>
      </c>
      <c r="BC142">
        <f t="shared" si="164"/>
        <v>101.59599999999999</v>
      </c>
      <c r="BE142">
        <f t="shared" si="165"/>
        <v>0.6885818908122503</v>
      </c>
      <c r="BF142">
        <f t="shared" si="166"/>
        <v>5.0083890516615331E-5</v>
      </c>
      <c r="BG142">
        <f t="shared" si="167"/>
        <v>1.7653981953707335E-4</v>
      </c>
      <c r="BH142">
        <f t="shared" si="168"/>
        <v>9.2111323113362712E-5</v>
      </c>
      <c r="BI142">
        <f t="shared" si="169"/>
        <v>0.13479204944045431</v>
      </c>
      <c r="BJ142">
        <f t="shared" si="170"/>
        <v>0</v>
      </c>
      <c r="BK142">
        <f t="shared" si="171"/>
        <v>1.2374083226645229</v>
      </c>
      <c r="BL142">
        <f t="shared" si="172"/>
        <v>1.5157621430380156E-3</v>
      </c>
      <c r="BM142">
        <f t="shared" si="173"/>
        <v>2.5938362556282017E-3</v>
      </c>
      <c r="BN142">
        <f t="shared" si="174"/>
        <v>5.0339524023734544E-3</v>
      </c>
      <c r="BO142">
        <f t="shared" si="175"/>
        <v>1.2907618560510108E-4</v>
      </c>
      <c r="BP142">
        <f t="shared" si="176"/>
        <v>0</v>
      </c>
      <c r="BQ142">
        <f t="shared" si="177"/>
        <v>2.0703736249370395</v>
      </c>
      <c r="BR142">
        <f t="shared" si="178"/>
        <v>1.449761039033346</v>
      </c>
    </row>
    <row r="143" spans="1:70">
      <c r="A143" t="s">
        <v>227</v>
      </c>
      <c r="B143">
        <v>274</v>
      </c>
      <c r="C143" s="1">
        <v>41.110999999999997</v>
      </c>
      <c r="D143" s="1">
        <v>6.0000000000000001E-3</v>
      </c>
      <c r="E143" s="1">
        <v>8.9999999999999993E-3</v>
      </c>
      <c r="F143" s="1">
        <v>7.0000000000000001E-3</v>
      </c>
      <c r="G143" s="1">
        <v>9.6829999999999998</v>
      </c>
      <c r="H143" s="1">
        <v>49.734999999999999</v>
      </c>
      <c r="I143" s="1">
        <v>8.4000000000000005E-2</v>
      </c>
      <c r="J143" s="1">
        <v>0.18</v>
      </c>
      <c r="K143" s="1">
        <v>0.375</v>
      </c>
      <c r="L143" s="1">
        <v>5.0000000000000001E-3</v>
      </c>
      <c r="N143">
        <f t="shared" si="135"/>
        <v>101.19499999999999</v>
      </c>
      <c r="P143" s="1">
        <v>20.844000000000001</v>
      </c>
      <c r="Q143" s="1">
        <v>83.474999999999994</v>
      </c>
      <c r="R143" s="1">
        <v>11.106</v>
      </c>
      <c r="S143" s="19">
        <f t="shared" si="136"/>
        <v>2.8284271247521588</v>
      </c>
      <c r="T143" s="19">
        <f>SUM(S$4:S143)</f>
        <v>547.86813727696324</v>
      </c>
      <c r="W143" s="4">
        <v>8</v>
      </c>
      <c r="X143" s="4">
        <v>3</v>
      </c>
      <c r="Y143" s="12">
        <v>0</v>
      </c>
      <c r="AA143" s="11">
        <f t="shared" si="137"/>
        <v>0.9963922718738859</v>
      </c>
      <c r="AB143" s="11">
        <f t="shared" si="138"/>
        <v>1.0939350819067243E-4</v>
      </c>
      <c r="AC143" s="11">
        <f t="shared" si="139"/>
        <v>2.5706616099910486E-4</v>
      </c>
      <c r="AD143" s="11">
        <f t="shared" si="140"/>
        <v>1.3412670455532975E-4</v>
      </c>
      <c r="AE143" s="11">
        <f t="shared" si="141"/>
        <v>0</v>
      </c>
      <c r="AF143" s="11">
        <f t="shared" si="142"/>
        <v>0.19625542077577326</v>
      </c>
      <c r="AG143" s="11">
        <f t="shared" si="143"/>
        <v>1.7968502961117803</v>
      </c>
      <c r="AH143" s="11">
        <f t="shared" si="144"/>
        <v>2.1811907640544577E-3</v>
      </c>
      <c r="AI143" s="11">
        <f t="shared" si="145"/>
        <v>3.6948726307235299E-3</v>
      </c>
      <c r="AJ143" s="11">
        <f t="shared" si="146"/>
        <v>7.3106292751411823E-3</v>
      </c>
      <c r="AK143" s="11">
        <f t="shared" si="147"/>
        <v>2.3494076008545502E-4</v>
      </c>
      <c r="AL143" s="11">
        <f t="shared" si="148"/>
        <v>0</v>
      </c>
      <c r="AM143" s="11">
        <f t="shared" si="149"/>
        <v>3.0034202085651893</v>
      </c>
      <c r="AN143" s="11">
        <f t="shared" si="150"/>
        <v>0.90153285943996642</v>
      </c>
      <c r="AO143" s="8">
        <f t="shared" si="151"/>
        <v>0</v>
      </c>
      <c r="AQ143">
        <f t="shared" si="152"/>
        <v>41.110999999999997</v>
      </c>
      <c r="AR143">
        <f t="shared" si="153"/>
        <v>6.0000000000000001E-3</v>
      </c>
      <c r="AS143">
        <f t="shared" si="154"/>
        <v>8.9999999999999993E-3</v>
      </c>
      <c r="AT143">
        <f t="shared" si="155"/>
        <v>7.0000000000000001E-3</v>
      </c>
      <c r="AU143">
        <f t="shared" si="156"/>
        <v>0</v>
      </c>
      <c r="AV143">
        <f t="shared" si="157"/>
        <v>9.6829999999999998</v>
      </c>
      <c r="AW143">
        <f t="shared" si="158"/>
        <v>49.734999999999999</v>
      </c>
      <c r="AX143">
        <f t="shared" si="159"/>
        <v>8.4000000000000005E-2</v>
      </c>
      <c r="AY143">
        <f t="shared" si="160"/>
        <v>0.18</v>
      </c>
      <c r="AZ143">
        <f t="shared" si="161"/>
        <v>0.375</v>
      </c>
      <c r="BA143">
        <f t="shared" si="162"/>
        <v>5.0000000000000001E-3</v>
      </c>
      <c r="BB143">
        <f t="shared" si="163"/>
        <v>0</v>
      </c>
      <c r="BC143">
        <f t="shared" si="164"/>
        <v>101.19499999999999</v>
      </c>
      <c r="BE143">
        <f t="shared" si="165"/>
        <v>0.6842709720372836</v>
      </c>
      <c r="BF143">
        <f t="shared" si="166"/>
        <v>7.5125835774922993E-5</v>
      </c>
      <c r="BG143">
        <f t="shared" si="167"/>
        <v>1.7653981953707335E-4</v>
      </c>
      <c r="BH143">
        <f t="shared" si="168"/>
        <v>9.2111323113362712E-5</v>
      </c>
      <c r="BI143">
        <f t="shared" si="169"/>
        <v>0.13477813039363065</v>
      </c>
      <c r="BJ143">
        <f t="shared" si="170"/>
        <v>0</v>
      </c>
      <c r="BK143">
        <f t="shared" si="171"/>
        <v>1.2339843788767479</v>
      </c>
      <c r="BL143">
        <f t="shared" si="172"/>
        <v>1.4979296472375683E-3</v>
      </c>
      <c r="BM143">
        <f t="shared" si="173"/>
        <v>2.5374485109406321E-3</v>
      </c>
      <c r="BN143">
        <f t="shared" si="174"/>
        <v>5.0205642310905468E-3</v>
      </c>
      <c r="BO143">
        <f t="shared" si="175"/>
        <v>1.6134523200637637E-4</v>
      </c>
      <c r="BP143">
        <f t="shared" si="176"/>
        <v>0</v>
      </c>
      <c r="BQ143">
        <f t="shared" si="177"/>
        <v>2.0625945459073627</v>
      </c>
      <c r="BR143">
        <f t="shared" si="178"/>
        <v>1.4561369875260408</v>
      </c>
    </row>
    <row r="144" spans="1:70">
      <c r="A144" t="s">
        <v>228</v>
      </c>
      <c r="B144">
        <v>277</v>
      </c>
      <c r="C144" s="1">
        <v>40.920999999999999</v>
      </c>
      <c r="D144" s="1">
        <v>7.0000000000000001E-3</v>
      </c>
      <c r="E144" s="1">
        <v>8.0000000000000002E-3</v>
      </c>
      <c r="F144" s="1">
        <v>7.0000000000000001E-3</v>
      </c>
      <c r="G144" s="1">
        <v>9.7370000000000001</v>
      </c>
      <c r="H144" s="1">
        <v>49.591999999999999</v>
      </c>
      <c r="I144" s="1">
        <v>8.5999999999999993E-2</v>
      </c>
      <c r="J144" s="1">
        <v>0.185</v>
      </c>
      <c r="K144" s="1">
        <v>0.36699999999999999</v>
      </c>
      <c r="L144" s="1">
        <v>0</v>
      </c>
      <c r="N144">
        <f t="shared" si="135"/>
        <v>100.91</v>
      </c>
      <c r="P144" s="1">
        <v>20.841999999999999</v>
      </c>
      <c r="Q144" s="1">
        <v>83.468999999999994</v>
      </c>
      <c r="R144" s="1">
        <v>11.106</v>
      </c>
      <c r="S144" s="19">
        <f t="shared" si="136"/>
        <v>6.3245553203377476</v>
      </c>
      <c r="T144" s="19">
        <f>SUM(S$4:S144)</f>
        <v>554.19269259730095</v>
      </c>
      <c r="W144" s="4">
        <v>8</v>
      </c>
      <c r="X144" s="4">
        <v>3</v>
      </c>
      <c r="Y144" s="12">
        <v>0</v>
      </c>
      <c r="AA144" s="11">
        <f t="shared" si="137"/>
        <v>0.99512272949737512</v>
      </c>
      <c r="AB144" s="11">
        <f t="shared" si="138"/>
        <v>1.280549697989973E-4</v>
      </c>
      <c r="AC144" s="11">
        <f t="shared" si="139"/>
        <v>2.2927171928412753E-4</v>
      </c>
      <c r="AD144" s="11">
        <f t="shared" si="140"/>
        <v>1.3457777772178062E-4</v>
      </c>
      <c r="AE144" s="11">
        <f t="shared" si="141"/>
        <v>0</v>
      </c>
      <c r="AF144" s="11">
        <f t="shared" si="142"/>
        <v>0.19801359001714419</v>
      </c>
      <c r="AG144" s="11">
        <f t="shared" si="143"/>
        <v>1.7977094230952646</v>
      </c>
      <c r="AH144" s="11">
        <f t="shared" si="144"/>
        <v>2.2406339573139418E-3</v>
      </c>
      <c r="AI144" s="11">
        <f t="shared" si="145"/>
        <v>3.8102791441545505E-3</v>
      </c>
      <c r="AJ144" s="11">
        <f t="shared" si="146"/>
        <v>7.1787306062657133E-3</v>
      </c>
      <c r="AK144" s="11">
        <f t="shared" si="147"/>
        <v>0</v>
      </c>
      <c r="AL144" s="11">
        <f t="shared" si="148"/>
        <v>0</v>
      </c>
      <c r="AM144" s="11">
        <f t="shared" si="149"/>
        <v>3.0045672907843226</v>
      </c>
      <c r="AN144" s="11">
        <f t="shared" si="150"/>
        <v>0.9007810258657416</v>
      </c>
      <c r="AO144" s="8">
        <f t="shared" si="151"/>
        <v>0</v>
      </c>
      <c r="AQ144">
        <f t="shared" si="152"/>
        <v>40.920999999999999</v>
      </c>
      <c r="AR144">
        <f t="shared" si="153"/>
        <v>7.0000000000000001E-3</v>
      </c>
      <c r="AS144">
        <f t="shared" si="154"/>
        <v>8.0000000000000002E-3</v>
      </c>
      <c r="AT144">
        <f t="shared" si="155"/>
        <v>7.0000000000000001E-3</v>
      </c>
      <c r="AU144">
        <f t="shared" si="156"/>
        <v>0</v>
      </c>
      <c r="AV144">
        <f t="shared" si="157"/>
        <v>9.7370000000000001</v>
      </c>
      <c r="AW144">
        <f t="shared" si="158"/>
        <v>49.591999999999999</v>
      </c>
      <c r="AX144">
        <f t="shared" si="159"/>
        <v>8.5999999999999993E-2</v>
      </c>
      <c r="AY144">
        <f t="shared" si="160"/>
        <v>0.185</v>
      </c>
      <c r="AZ144">
        <f t="shared" si="161"/>
        <v>0.36699999999999999</v>
      </c>
      <c r="BA144">
        <f t="shared" si="162"/>
        <v>0</v>
      </c>
      <c r="BB144">
        <f t="shared" si="163"/>
        <v>0</v>
      </c>
      <c r="BC144">
        <f t="shared" si="164"/>
        <v>100.91</v>
      </c>
      <c r="BE144">
        <f t="shared" si="165"/>
        <v>0.6811085219707057</v>
      </c>
      <c r="BF144">
        <f t="shared" si="166"/>
        <v>8.7646808404076828E-5</v>
      </c>
      <c r="BG144">
        <f t="shared" si="167"/>
        <v>1.569242840329541E-4</v>
      </c>
      <c r="BH144">
        <f t="shared" si="168"/>
        <v>9.2111323113362712E-5</v>
      </c>
      <c r="BI144">
        <f t="shared" si="169"/>
        <v>0.13552975892210903</v>
      </c>
      <c r="BJ144">
        <f t="shared" si="170"/>
        <v>0</v>
      </c>
      <c r="BK144">
        <f t="shared" si="171"/>
        <v>1.2304363791546331</v>
      </c>
      <c r="BL144">
        <f t="shared" si="172"/>
        <v>1.5335946388384625E-3</v>
      </c>
      <c r="BM144">
        <f t="shared" si="173"/>
        <v>2.6079331918000942E-3</v>
      </c>
      <c r="BN144">
        <f t="shared" si="174"/>
        <v>4.9134588608272817E-3</v>
      </c>
      <c r="BO144">
        <f t="shared" si="175"/>
        <v>0</v>
      </c>
      <c r="BP144">
        <f t="shared" si="176"/>
        <v>0</v>
      </c>
      <c r="BQ144">
        <f t="shared" si="177"/>
        <v>2.056466329154464</v>
      </c>
      <c r="BR144">
        <f t="shared" si="178"/>
        <v>1.4610340311381027</v>
      </c>
    </row>
    <row r="145" spans="1:70">
      <c r="A145" t="s">
        <v>229</v>
      </c>
      <c r="B145">
        <v>282</v>
      </c>
      <c r="C145" s="1">
        <v>40.780999999999999</v>
      </c>
      <c r="D145" s="1">
        <v>0</v>
      </c>
      <c r="E145" s="1">
        <v>8.0000000000000002E-3</v>
      </c>
      <c r="F145" s="1">
        <v>8.9999999999999993E-3</v>
      </c>
      <c r="G145" s="1">
        <v>9.7789999999999999</v>
      </c>
      <c r="H145" s="1">
        <v>49.356000000000002</v>
      </c>
      <c r="I145" s="1">
        <v>9.0999999999999998E-2</v>
      </c>
      <c r="J145" s="1">
        <v>0.184</v>
      </c>
      <c r="K145" s="1">
        <v>0.376</v>
      </c>
      <c r="L145" s="1">
        <v>0</v>
      </c>
      <c r="N145">
        <f t="shared" si="135"/>
        <v>100.58399999999999</v>
      </c>
      <c r="P145" s="1">
        <v>20.837</v>
      </c>
      <c r="Q145" s="1">
        <v>83.460999999999999</v>
      </c>
      <c r="R145" s="1">
        <v>11.106</v>
      </c>
      <c r="S145" s="19">
        <f t="shared" si="136"/>
        <v>9.4339811320523168</v>
      </c>
      <c r="T145" s="19">
        <f>SUM(S$4:S145)</f>
        <v>563.62667372935323</v>
      </c>
      <c r="W145" s="4">
        <v>8</v>
      </c>
      <c r="X145" s="4">
        <v>3</v>
      </c>
      <c r="Y145" s="12">
        <v>0</v>
      </c>
      <c r="AA145" s="11">
        <f t="shared" si="137"/>
        <v>0.99530693587660157</v>
      </c>
      <c r="AB145" s="11">
        <f t="shared" si="138"/>
        <v>0</v>
      </c>
      <c r="AC145" s="11">
        <f t="shared" si="139"/>
        <v>2.3010138850426866E-4</v>
      </c>
      <c r="AD145" s="11">
        <f t="shared" si="140"/>
        <v>1.7365471260202733E-4</v>
      </c>
      <c r="AE145" s="11">
        <f t="shared" si="141"/>
        <v>0</v>
      </c>
      <c r="AF145" s="11">
        <f t="shared" si="142"/>
        <v>0.19958735621238682</v>
      </c>
      <c r="AG145" s="11">
        <f t="shared" si="143"/>
        <v>1.7956288674413665</v>
      </c>
      <c r="AH145" s="11">
        <f t="shared" si="144"/>
        <v>2.3794829992145523E-3</v>
      </c>
      <c r="AI145" s="11">
        <f t="shared" si="145"/>
        <v>3.8033968270164281E-3</v>
      </c>
      <c r="AJ145" s="11">
        <f t="shared" si="146"/>
        <v>7.381390615153507E-3</v>
      </c>
      <c r="AK145" s="11">
        <f t="shared" si="147"/>
        <v>0</v>
      </c>
      <c r="AL145" s="11">
        <f t="shared" si="148"/>
        <v>0</v>
      </c>
      <c r="AM145" s="11">
        <f t="shared" si="149"/>
        <v>3.0044911860728463</v>
      </c>
      <c r="AN145" s="11">
        <f t="shared" si="150"/>
        <v>0.89996705427400181</v>
      </c>
      <c r="AO145" s="8">
        <f t="shared" si="151"/>
        <v>0</v>
      </c>
      <c r="AQ145">
        <f t="shared" si="152"/>
        <v>40.780999999999999</v>
      </c>
      <c r="AR145">
        <f t="shared" si="153"/>
        <v>0</v>
      </c>
      <c r="AS145">
        <f t="shared" si="154"/>
        <v>8.0000000000000002E-3</v>
      </c>
      <c r="AT145">
        <f t="shared" si="155"/>
        <v>8.9999999999999993E-3</v>
      </c>
      <c r="AU145">
        <f t="shared" si="156"/>
        <v>0</v>
      </c>
      <c r="AV145">
        <f t="shared" si="157"/>
        <v>9.7790000000000017</v>
      </c>
      <c r="AW145">
        <f t="shared" si="158"/>
        <v>49.356000000000002</v>
      </c>
      <c r="AX145">
        <f t="shared" si="159"/>
        <v>9.0999999999999998E-2</v>
      </c>
      <c r="AY145">
        <f t="shared" si="160"/>
        <v>0.184</v>
      </c>
      <c r="AZ145">
        <f t="shared" si="161"/>
        <v>0.376</v>
      </c>
      <c r="BA145">
        <f t="shared" si="162"/>
        <v>0</v>
      </c>
      <c r="BB145">
        <f t="shared" si="163"/>
        <v>0</v>
      </c>
      <c r="BC145">
        <f t="shared" si="164"/>
        <v>100.584</v>
      </c>
      <c r="BE145">
        <f t="shared" si="165"/>
        <v>0.67877829560585889</v>
      </c>
      <c r="BF145">
        <f t="shared" si="166"/>
        <v>0</v>
      </c>
      <c r="BG145">
        <f t="shared" si="167"/>
        <v>1.569242840329541E-4</v>
      </c>
      <c r="BH145">
        <f t="shared" si="168"/>
        <v>1.1842884400289492E-4</v>
      </c>
      <c r="BI145">
        <f t="shared" si="169"/>
        <v>0.13611435888870332</v>
      </c>
      <c r="BJ145">
        <f t="shared" si="170"/>
        <v>0</v>
      </c>
      <c r="BK145">
        <f t="shared" si="171"/>
        <v>1.2245809390538005</v>
      </c>
      <c r="BL145">
        <f t="shared" si="172"/>
        <v>1.6227571178406988E-3</v>
      </c>
      <c r="BM145">
        <f t="shared" si="173"/>
        <v>2.5938362556282017E-3</v>
      </c>
      <c r="BN145">
        <f t="shared" si="174"/>
        <v>5.0339524023734544E-3</v>
      </c>
      <c r="BO145">
        <f t="shared" si="175"/>
        <v>0</v>
      </c>
      <c r="BP145">
        <f t="shared" si="176"/>
        <v>0</v>
      </c>
      <c r="BQ145">
        <f t="shared" si="177"/>
        <v>2.048999492452241</v>
      </c>
      <c r="BR145">
        <f t="shared" si="178"/>
        <v>1.466321098243452</v>
      </c>
    </row>
    <row r="146" spans="1:70">
      <c r="A146" t="s">
        <v>230</v>
      </c>
      <c r="B146">
        <v>287</v>
      </c>
      <c r="C146" s="1">
        <v>42.506999999999998</v>
      </c>
      <c r="D146" s="1">
        <v>8.0000000000000002E-3</v>
      </c>
      <c r="E146" s="1">
        <v>4.0000000000000001E-3</v>
      </c>
      <c r="F146" s="1">
        <v>8.0000000000000002E-3</v>
      </c>
      <c r="G146" s="1">
        <v>10.105</v>
      </c>
      <c r="H146" s="1">
        <v>51.384999999999998</v>
      </c>
      <c r="I146" s="1">
        <v>8.5000000000000006E-2</v>
      </c>
      <c r="J146" s="1">
        <v>0.19600000000000001</v>
      </c>
      <c r="K146" s="1">
        <v>0.39200000000000002</v>
      </c>
      <c r="L146" s="1">
        <v>0</v>
      </c>
      <c r="N146">
        <f t="shared" si="135"/>
        <v>104.68999999999998</v>
      </c>
      <c r="P146" s="1">
        <v>20.832999999999998</v>
      </c>
      <c r="Q146" s="1">
        <v>83.450999999999993</v>
      </c>
      <c r="R146" s="1">
        <v>11.106</v>
      </c>
      <c r="S146" s="19">
        <f t="shared" si="136"/>
        <v>10.770329614274253</v>
      </c>
      <c r="T146" s="19">
        <f>SUM(S$4:S146)</f>
        <v>574.39700334362749</v>
      </c>
      <c r="W146" s="4">
        <v>8</v>
      </c>
      <c r="X146" s="4">
        <v>3</v>
      </c>
      <c r="Y146" s="12">
        <v>0</v>
      </c>
      <c r="AA146" s="11">
        <f t="shared" si="137"/>
        <v>0.9962809328992821</v>
      </c>
      <c r="AB146" s="11">
        <f t="shared" si="138"/>
        <v>1.4105203002049129E-4</v>
      </c>
      <c r="AC146" s="11">
        <f t="shared" si="139"/>
        <v>1.1048706776791444E-4</v>
      </c>
      <c r="AD146" s="11">
        <f t="shared" si="140"/>
        <v>1.4823687649998758E-4</v>
      </c>
      <c r="AE146" s="11">
        <f t="shared" si="141"/>
        <v>0</v>
      </c>
      <c r="AF146" s="11">
        <f t="shared" si="142"/>
        <v>0.19806014897951696</v>
      </c>
      <c r="AG146" s="11">
        <f t="shared" si="143"/>
        <v>1.7952923829682574</v>
      </c>
      <c r="AH146" s="11">
        <f t="shared" si="144"/>
        <v>2.1344321008048865E-3</v>
      </c>
      <c r="AI146" s="11">
        <f t="shared" si="145"/>
        <v>3.8907389476581559E-3</v>
      </c>
      <c r="AJ146" s="11">
        <f t="shared" si="146"/>
        <v>7.3902412287557995E-3</v>
      </c>
      <c r="AK146" s="11">
        <f t="shared" si="147"/>
        <v>0</v>
      </c>
      <c r="AL146" s="11">
        <f t="shared" si="148"/>
        <v>0</v>
      </c>
      <c r="AM146" s="11">
        <f t="shared" si="149"/>
        <v>3.0034486530985638</v>
      </c>
      <c r="AN146" s="11">
        <f t="shared" si="150"/>
        <v>0.90063967822792212</v>
      </c>
      <c r="AO146" s="8">
        <f t="shared" si="151"/>
        <v>0</v>
      </c>
      <c r="AQ146">
        <f t="shared" si="152"/>
        <v>42.506999999999998</v>
      </c>
      <c r="AR146">
        <f t="shared" si="153"/>
        <v>8.0000000000000002E-3</v>
      </c>
      <c r="AS146">
        <f t="shared" si="154"/>
        <v>4.0000000000000001E-3</v>
      </c>
      <c r="AT146">
        <f t="shared" si="155"/>
        <v>8.0000000000000002E-3</v>
      </c>
      <c r="AU146">
        <f t="shared" si="156"/>
        <v>0</v>
      </c>
      <c r="AV146">
        <f t="shared" si="157"/>
        <v>10.105</v>
      </c>
      <c r="AW146">
        <f t="shared" si="158"/>
        <v>51.384999999999998</v>
      </c>
      <c r="AX146">
        <f t="shared" si="159"/>
        <v>8.5000000000000006E-2</v>
      </c>
      <c r="AY146">
        <f t="shared" si="160"/>
        <v>0.19600000000000001</v>
      </c>
      <c r="AZ146">
        <f t="shared" si="161"/>
        <v>0.39200000000000002</v>
      </c>
      <c r="BA146">
        <f t="shared" si="162"/>
        <v>0</v>
      </c>
      <c r="BB146">
        <f t="shared" si="163"/>
        <v>0</v>
      </c>
      <c r="BC146">
        <f t="shared" si="164"/>
        <v>104.68999999999998</v>
      </c>
      <c r="BE146">
        <f t="shared" si="165"/>
        <v>0.70750665778961386</v>
      </c>
      <c r="BF146">
        <f t="shared" si="166"/>
        <v>1.0016778103323066E-4</v>
      </c>
      <c r="BG146">
        <f t="shared" si="167"/>
        <v>7.8462142016477051E-5</v>
      </c>
      <c r="BH146">
        <f t="shared" si="168"/>
        <v>1.0527008355812881E-4</v>
      </c>
      <c r="BI146">
        <f t="shared" si="169"/>
        <v>0.1406519681532209</v>
      </c>
      <c r="BJ146">
        <f t="shared" si="170"/>
        <v>0</v>
      </c>
      <c r="BK146">
        <f t="shared" si="171"/>
        <v>1.2749228372088406</v>
      </c>
      <c r="BL146">
        <f t="shared" si="172"/>
        <v>1.5157621430380156E-3</v>
      </c>
      <c r="BM146">
        <f t="shared" si="173"/>
        <v>2.762999489690911E-3</v>
      </c>
      <c r="BN146">
        <f t="shared" si="174"/>
        <v>5.2481631428999845E-3</v>
      </c>
      <c r="BO146">
        <f t="shared" si="175"/>
        <v>0</v>
      </c>
      <c r="BP146">
        <f t="shared" si="176"/>
        <v>0</v>
      </c>
      <c r="BQ146">
        <f t="shared" si="177"/>
        <v>2.1328922879339118</v>
      </c>
      <c r="BR146">
        <f t="shared" si="178"/>
        <v>1.4081576787020695</v>
      </c>
    </row>
    <row r="147" spans="1:70">
      <c r="A147" t="s">
        <v>231</v>
      </c>
      <c r="B147">
        <v>288</v>
      </c>
      <c r="C147" s="1">
        <v>40.994</v>
      </c>
      <c r="D147" s="1">
        <v>0</v>
      </c>
      <c r="E147" s="1">
        <v>1.2E-2</v>
      </c>
      <c r="F147" s="1">
        <v>8.9999999999999993E-3</v>
      </c>
      <c r="G147" s="1">
        <v>9.6039999999999992</v>
      </c>
      <c r="H147" s="1">
        <v>49.244999999999997</v>
      </c>
      <c r="I147" s="1">
        <v>8.4000000000000005E-2</v>
      </c>
      <c r="J147" s="1">
        <v>0.17899999999999999</v>
      </c>
      <c r="K147" s="1">
        <v>0.377</v>
      </c>
      <c r="L147" s="1">
        <v>0</v>
      </c>
      <c r="N147">
        <f t="shared" si="135"/>
        <v>100.504</v>
      </c>
      <c r="P147" s="1">
        <v>20.832000000000001</v>
      </c>
      <c r="Q147" s="1">
        <v>83.45</v>
      </c>
      <c r="R147" s="1">
        <v>11.106</v>
      </c>
      <c r="S147" s="19">
        <f t="shared" si="136"/>
        <v>1.4142135623647749</v>
      </c>
      <c r="T147" s="19">
        <f>SUM(S$4:S147)</f>
        <v>575.8112169059923</v>
      </c>
      <c r="W147" s="4">
        <v>8</v>
      </c>
      <c r="X147" s="4">
        <v>3</v>
      </c>
      <c r="Y147" s="12">
        <v>0</v>
      </c>
      <c r="AA147" s="11">
        <f t="shared" si="137"/>
        <v>0.99983235452442376</v>
      </c>
      <c r="AB147" s="11">
        <f t="shared" si="138"/>
        <v>0</v>
      </c>
      <c r="AC147" s="11">
        <f t="shared" si="139"/>
        <v>3.4491988173810609E-4</v>
      </c>
      <c r="AD147" s="11">
        <f t="shared" si="140"/>
        <v>1.7353788641695487E-4</v>
      </c>
      <c r="AE147" s="11">
        <f t="shared" si="141"/>
        <v>0</v>
      </c>
      <c r="AF147" s="11">
        <f t="shared" si="142"/>
        <v>0.19588377311021918</v>
      </c>
      <c r="AG147" s="11">
        <f t="shared" si="143"/>
        <v>1.7903852656168242</v>
      </c>
      <c r="AH147" s="11">
        <f t="shared" si="144"/>
        <v>2.1949681867750744E-3</v>
      </c>
      <c r="AI147" s="11">
        <f t="shared" si="145"/>
        <v>3.6975544484885593E-3</v>
      </c>
      <c r="AJ147" s="11">
        <f t="shared" si="146"/>
        <v>7.3960429366131007E-3</v>
      </c>
      <c r="AK147" s="11">
        <f t="shared" si="147"/>
        <v>0</v>
      </c>
      <c r="AL147" s="11">
        <f t="shared" si="148"/>
        <v>0</v>
      </c>
      <c r="AM147" s="11">
        <f t="shared" si="149"/>
        <v>2.9999084165914986</v>
      </c>
      <c r="AN147" s="11">
        <f t="shared" si="150"/>
        <v>0.90138104693221377</v>
      </c>
      <c r="AO147" s="8">
        <f t="shared" si="151"/>
        <v>0</v>
      </c>
      <c r="AQ147">
        <f t="shared" si="152"/>
        <v>40.994</v>
      </c>
      <c r="AR147">
        <f t="shared" si="153"/>
        <v>0</v>
      </c>
      <c r="AS147">
        <f t="shared" si="154"/>
        <v>1.2E-2</v>
      </c>
      <c r="AT147">
        <f t="shared" si="155"/>
        <v>8.9999999999999993E-3</v>
      </c>
      <c r="AU147">
        <f t="shared" si="156"/>
        <v>0</v>
      </c>
      <c r="AV147">
        <f t="shared" si="157"/>
        <v>9.6039999999999992</v>
      </c>
      <c r="AW147">
        <f t="shared" si="158"/>
        <v>49.244999999999997</v>
      </c>
      <c r="AX147">
        <f t="shared" si="159"/>
        <v>8.4000000000000005E-2</v>
      </c>
      <c r="AY147">
        <f t="shared" si="160"/>
        <v>0.17899999999999999</v>
      </c>
      <c r="AZ147">
        <f t="shared" si="161"/>
        <v>0.377</v>
      </c>
      <c r="BA147">
        <f t="shared" si="162"/>
        <v>0</v>
      </c>
      <c r="BB147">
        <f t="shared" si="163"/>
        <v>0</v>
      </c>
      <c r="BC147">
        <f t="shared" si="164"/>
        <v>100.504</v>
      </c>
      <c r="BE147">
        <f t="shared" si="165"/>
        <v>0.68232356857523302</v>
      </c>
      <c r="BF147">
        <f t="shared" si="166"/>
        <v>0</v>
      </c>
      <c r="BG147">
        <f t="shared" si="167"/>
        <v>2.3538642604943117E-4</v>
      </c>
      <c r="BH147">
        <f t="shared" si="168"/>
        <v>1.1842884400289492E-4</v>
      </c>
      <c r="BI147">
        <f t="shared" si="169"/>
        <v>0.13367852569456043</v>
      </c>
      <c r="BJ147">
        <f t="shared" si="170"/>
        <v>0</v>
      </c>
      <c r="BK147">
        <f t="shared" si="171"/>
        <v>1.2218268973114597</v>
      </c>
      <c r="BL147">
        <f t="shared" si="172"/>
        <v>1.4979296472375683E-3</v>
      </c>
      <c r="BM147">
        <f t="shared" si="173"/>
        <v>2.5233515747687396E-3</v>
      </c>
      <c r="BN147">
        <f t="shared" si="174"/>
        <v>5.0473405736563628E-3</v>
      </c>
      <c r="BO147">
        <f t="shared" si="175"/>
        <v>0</v>
      </c>
      <c r="BP147">
        <f t="shared" si="176"/>
        <v>0</v>
      </c>
      <c r="BQ147">
        <f t="shared" si="177"/>
        <v>2.0472514286469683</v>
      </c>
      <c r="BR147">
        <f t="shared" si="178"/>
        <v>1.4653346309173874</v>
      </c>
    </row>
    <row r="148" spans="1:70">
      <c r="A148" t="s">
        <v>232</v>
      </c>
      <c r="B148">
        <v>292</v>
      </c>
      <c r="C148" s="1">
        <v>41.070999999999998</v>
      </c>
      <c r="D148" s="1">
        <v>0</v>
      </c>
      <c r="E148" s="1">
        <v>1.2E-2</v>
      </c>
      <c r="F148" s="1">
        <v>6.0000000000000001E-3</v>
      </c>
      <c r="G148" s="1">
        <v>9.7230000000000008</v>
      </c>
      <c r="H148" s="1">
        <v>49.564999999999998</v>
      </c>
      <c r="I148" s="1">
        <v>8.7999999999999995E-2</v>
      </c>
      <c r="J148" s="1">
        <v>0.182</v>
      </c>
      <c r="K148" s="1">
        <v>0.36899999999999999</v>
      </c>
      <c r="L148" s="1">
        <v>0</v>
      </c>
      <c r="N148">
        <f t="shared" si="135"/>
        <v>101.01599999999999</v>
      </c>
      <c r="P148" s="1">
        <v>20.827999999999999</v>
      </c>
      <c r="Q148" s="1">
        <v>83.441999999999993</v>
      </c>
      <c r="R148" s="1">
        <v>11.106</v>
      </c>
      <c r="S148" s="19">
        <f t="shared" si="136"/>
        <v>8.9442719100085011</v>
      </c>
      <c r="T148" s="19">
        <f>SUM(S$4:S148)</f>
        <v>584.75548881600082</v>
      </c>
      <c r="W148" s="4">
        <v>8</v>
      </c>
      <c r="X148" s="4">
        <v>3</v>
      </c>
      <c r="Y148" s="12">
        <v>0</v>
      </c>
      <c r="AA148" s="11">
        <f t="shared" si="137"/>
        <v>0.99728737672199164</v>
      </c>
      <c r="AB148" s="11">
        <f t="shared" si="138"/>
        <v>0</v>
      </c>
      <c r="AC148" s="11">
        <f t="shared" si="139"/>
        <v>3.433969105684352E-4</v>
      </c>
      <c r="AD148" s="11">
        <f t="shared" si="140"/>
        <v>1.1518109415605517E-4</v>
      </c>
      <c r="AE148" s="11">
        <f t="shared" si="141"/>
        <v>0</v>
      </c>
      <c r="AF148" s="11">
        <f t="shared" si="142"/>
        <v>0.19743527558677199</v>
      </c>
      <c r="AG148" s="11">
        <f t="shared" si="143"/>
        <v>1.7940627080647573</v>
      </c>
      <c r="AH148" s="11">
        <f t="shared" si="144"/>
        <v>2.2893372316187639E-3</v>
      </c>
      <c r="AI148" s="11">
        <f t="shared" si="145"/>
        <v>3.7429246997373114E-3</v>
      </c>
      <c r="AJ148" s="11">
        <f t="shared" si="146"/>
        <v>7.2071339660442352E-3</v>
      </c>
      <c r="AK148" s="11">
        <f t="shared" si="147"/>
        <v>0</v>
      </c>
      <c r="AL148" s="11">
        <f t="shared" si="148"/>
        <v>0</v>
      </c>
      <c r="AM148" s="11">
        <f t="shared" si="149"/>
        <v>3.0024833342756456</v>
      </c>
      <c r="AN148" s="11">
        <f t="shared" si="150"/>
        <v>0.90086092117213057</v>
      </c>
      <c r="AO148" s="8">
        <f t="shared" si="151"/>
        <v>0</v>
      </c>
      <c r="AQ148">
        <f t="shared" si="152"/>
        <v>41.070999999999998</v>
      </c>
      <c r="AR148">
        <f t="shared" si="153"/>
        <v>0</v>
      </c>
      <c r="AS148">
        <f t="shared" si="154"/>
        <v>1.2E-2</v>
      </c>
      <c r="AT148">
        <f t="shared" si="155"/>
        <v>6.0000000000000001E-3</v>
      </c>
      <c r="AU148">
        <f t="shared" si="156"/>
        <v>0</v>
      </c>
      <c r="AV148">
        <f t="shared" si="157"/>
        <v>9.7230000000000008</v>
      </c>
      <c r="AW148">
        <f t="shared" si="158"/>
        <v>49.564999999999998</v>
      </c>
      <c r="AX148">
        <f t="shared" si="159"/>
        <v>8.7999999999999995E-2</v>
      </c>
      <c r="AY148">
        <f t="shared" si="160"/>
        <v>0.182</v>
      </c>
      <c r="AZ148">
        <f t="shared" si="161"/>
        <v>0.36899999999999999</v>
      </c>
      <c r="BA148">
        <f t="shared" si="162"/>
        <v>0</v>
      </c>
      <c r="BB148">
        <f t="shared" si="163"/>
        <v>0</v>
      </c>
      <c r="BC148">
        <f t="shared" si="164"/>
        <v>101.01599999999999</v>
      </c>
      <c r="BE148">
        <f t="shared" si="165"/>
        <v>0.68360519307589873</v>
      </c>
      <c r="BF148">
        <f t="shared" si="166"/>
        <v>0</v>
      </c>
      <c r="BG148">
        <f t="shared" si="167"/>
        <v>2.3538642604943117E-4</v>
      </c>
      <c r="BH148">
        <f t="shared" si="168"/>
        <v>7.895256266859661E-5</v>
      </c>
      <c r="BI148">
        <f t="shared" si="169"/>
        <v>0.13533489226657761</v>
      </c>
      <c r="BJ148">
        <f t="shared" si="170"/>
        <v>0</v>
      </c>
      <c r="BK148">
        <f t="shared" si="171"/>
        <v>1.229766477109199</v>
      </c>
      <c r="BL148">
        <f t="shared" si="172"/>
        <v>1.5692596304393571E-3</v>
      </c>
      <c r="BM148">
        <f t="shared" si="173"/>
        <v>2.5656423832844171E-3</v>
      </c>
      <c r="BN148">
        <f t="shared" si="174"/>
        <v>4.9402352033930978E-3</v>
      </c>
      <c r="BO148">
        <f t="shared" si="175"/>
        <v>0</v>
      </c>
      <c r="BP148">
        <f t="shared" si="176"/>
        <v>0</v>
      </c>
      <c r="BQ148">
        <f t="shared" si="177"/>
        <v>2.05809603865751</v>
      </c>
      <c r="BR148">
        <f t="shared" si="178"/>
        <v>1.4588645417315689</v>
      </c>
    </row>
    <row r="149" spans="1:70">
      <c r="A149" t="s">
        <v>233</v>
      </c>
      <c r="B149">
        <v>297</v>
      </c>
      <c r="C149" s="1">
        <v>41.027000000000001</v>
      </c>
      <c r="D149" s="1">
        <v>5.0000000000000001E-3</v>
      </c>
      <c r="E149" s="1">
        <v>1.0999999999999999E-2</v>
      </c>
      <c r="F149" s="1">
        <v>4.0000000000000001E-3</v>
      </c>
      <c r="G149" s="1">
        <v>9.7110000000000003</v>
      </c>
      <c r="H149" s="1">
        <v>49.6</v>
      </c>
      <c r="I149" s="1">
        <v>0.09</v>
      </c>
      <c r="J149" s="1">
        <v>0.185</v>
      </c>
      <c r="K149" s="1">
        <v>0.38400000000000001</v>
      </c>
      <c r="L149" s="1">
        <v>0</v>
      </c>
      <c r="N149">
        <f t="shared" si="135"/>
        <v>101.01700000000001</v>
      </c>
      <c r="P149" s="1">
        <v>20.823</v>
      </c>
      <c r="Q149" s="1">
        <v>83.433999999999997</v>
      </c>
      <c r="R149" s="1">
        <v>11.106</v>
      </c>
      <c r="S149" s="19">
        <f t="shared" si="136"/>
        <v>9.4339811320523168</v>
      </c>
      <c r="T149" s="19">
        <f>SUM(S$4:S149)</f>
        <v>594.1894699480531</v>
      </c>
      <c r="W149" s="4">
        <v>8</v>
      </c>
      <c r="X149" s="4">
        <v>3</v>
      </c>
      <c r="Y149" s="12">
        <v>0</v>
      </c>
      <c r="AA149" s="11">
        <f t="shared" si="137"/>
        <v>0.99637459514748339</v>
      </c>
      <c r="AB149" s="11">
        <f t="shared" si="138"/>
        <v>9.1346282737744678E-5</v>
      </c>
      <c r="AC149" s="11">
        <f t="shared" si="139"/>
        <v>3.1482967590608038E-4</v>
      </c>
      <c r="AD149" s="11">
        <f t="shared" si="140"/>
        <v>7.6799391719273278E-5</v>
      </c>
      <c r="AE149" s="11">
        <f t="shared" si="141"/>
        <v>0</v>
      </c>
      <c r="AF149" s="11">
        <f t="shared" si="142"/>
        <v>0.19722240852562725</v>
      </c>
      <c r="AG149" s="11">
        <f t="shared" si="143"/>
        <v>1.795610037463814</v>
      </c>
      <c r="AH149" s="11">
        <f t="shared" si="144"/>
        <v>2.341733388288132E-3</v>
      </c>
      <c r="AI149" s="11">
        <f t="shared" si="145"/>
        <v>3.8052156131167837E-3</v>
      </c>
      <c r="AJ149" s="11">
        <f t="shared" si="146"/>
        <v>7.501278547273533E-3</v>
      </c>
      <c r="AK149" s="11">
        <f t="shared" si="147"/>
        <v>0</v>
      </c>
      <c r="AL149" s="11">
        <f t="shared" si="148"/>
        <v>0</v>
      </c>
      <c r="AM149" s="11">
        <f t="shared" si="149"/>
        <v>3.0033382440359664</v>
      </c>
      <c r="AN149" s="11">
        <f t="shared" si="150"/>
        <v>0.90103412410685313</v>
      </c>
      <c r="AO149" s="8">
        <f t="shared" si="151"/>
        <v>0</v>
      </c>
      <c r="AQ149">
        <f t="shared" si="152"/>
        <v>41.027000000000001</v>
      </c>
      <c r="AR149">
        <f t="shared" si="153"/>
        <v>5.0000000000000001E-3</v>
      </c>
      <c r="AS149">
        <f t="shared" si="154"/>
        <v>1.0999999999999999E-2</v>
      </c>
      <c r="AT149">
        <f t="shared" si="155"/>
        <v>4.0000000000000001E-3</v>
      </c>
      <c r="AU149">
        <f t="shared" si="156"/>
        <v>0</v>
      </c>
      <c r="AV149">
        <f t="shared" si="157"/>
        <v>9.7110000000000003</v>
      </c>
      <c r="AW149">
        <f t="shared" si="158"/>
        <v>49.6</v>
      </c>
      <c r="AX149">
        <f t="shared" si="159"/>
        <v>0.09</v>
      </c>
      <c r="AY149">
        <f t="shared" si="160"/>
        <v>0.185</v>
      </c>
      <c r="AZ149">
        <f t="shared" si="161"/>
        <v>0.38400000000000001</v>
      </c>
      <c r="BA149">
        <f t="shared" si="162"/>
        <v>0</v>
      </c>
      <c r="BB149">
        <f t="shared" si="163"/>
        <v>0</v>
      </c>
      <c r="BC149">
        <f t="shared" si="164"/>
        <v>101.01700000000001</v>
      </c>
      <c r="BE149">
        <f t="shared" si="165"/>
        <v>0.68287283621837558</v>
      </c>
      <c r="BF149">
        <f t="shared" si="166"/>
        <v>6.2604863145769159E-5</v>
      </c>
      <c r="BG149">
        <f t="shared" si="167"/>
        <v>2.1577089054531189E-4</v>
      </c>
      <c r="BH149">
        <f t="shared" si="168"/>
        <v>5.2635041779064407E-5</v>
      </c>
      <c r="BI149">
        <f t="shared" si="169"/>
        <v>0.13516786370469352</v>
      </c>
      <c r="BJ149">
        <f t="shared" si="170"/>
        <v>0</v>
      </c>
      <c r="BK149">
        <f t="shared" si="171"/>
        <v>1.2306348686495767</v>
      </c>
      <c r="BL149">
        <f t="shared" si="172"/>
        <v>1.6049246220402515E-3</v>
      </c>
      <c r="BM149">
        <f t="shared" si="173"/>
        <v>2.6079331918000942E-3</v>
      </c>
      <c r="BN149">
        <f t="shared" si="174"/>
        <v>5.1410577726367195E-3</v>
      </c>
      <c r="BO149">
        <f t="shared" si="175"/>
        <v>0</v>
      </c>
      <c r="BP149">
        <f t="shared" si="176"/>
        <v>0</v>
      </c>
      <c r="BQ149">
        <f t="shared" si="177"/>
        <v>2.0583604949545928</v>
      </c>
      <c r="BR149">
        <f t="shared" si="178"/>
        <v>1.4590924434265433</v>
      </c>
    </row>
    <row r="150" spans="1:70">
      <c r="A150" t="s">
        <v>234</v>
      </c>
      <c r="B150">
        <v>302</v>
      </c>
      <c r="C150" s="1">
        <v>41.253999999999998</v>
      </c>
      <c r="D150" s="1">
        <v>0</v>
      </c>
      <c r="E150" s="1">
        <v>1.4E-2</v>
      </c>
      <c r="F150" s="1">
        <v>5.0000000000000001E-3</v>
      </c>
      <c r="G150" s="1">
        <v>9.7080000000000002</v>
      </c>
      <c r="H150" s="1">
        <v>49.899000000000001</v>
      </c>
      <c r="I150" s="1">
        <v>8.5999999999999993E-2</v>
      </c>
      <c r="J150" s="1">
        <v>0.189</v>
      </c>
      <c r="K150" s="1">
        <v>0.375</v>
      </c>
      <c r="L150" s="1">
        <v>1E-3</v>
      </c>
      <c r="N150">
        <f t="shared" si="135"/>
        <v>101.53099999999999</v>
      </c>
      <c r="P150" s="1">
        <v>20.818999999999999</v>
      </c>
      <c r="Q150" s="1">
        <v>83.424999999999997</v>
      </c>
      <c r="R150" s="1">
        <v>11.106</v>
      </c>
      <c r="S150" s="19">
        <f t="shared" si="136"/>
        <v>9.8488578017969601</v>
      </c>
      <c r="T150" s="19">
        <f>SUM(S$4:S150)</f>
        <v>604.03832774985005</v>
      </c>
      <c r="W150" s="4">
        <v>8</v>
      </c>
      <c r="X150" s="4">
        <v>3</v>
      </c>
      <c r="Y150" s="12">
        <v>0</v>
      </c>
      <c r="AA150" s="11">
        <f t="shared" si="137"/>
        <v>0.99650881887995235</v>
      </c>
      <c r="AB150" s="11">
        <f t="shared" si="138"/>
        <v>0</v>
      </c>
      <c r="AC150" s="11">
        <f t="shared" si="139"/>
        <v>3.9854118773484685E-4</v>
      </c>
      <c r="AD150" s="11">
        <f t="shared" si="140"/>
        <v>9.5483865248289297E-5</v>
      </c>
      <c r="AE150" s="11">
        <f t="shared" si="141"/>
        <v>0</v>
      </c>
      <c r="AF150" s="11">
        <f t="shared" si="142"/>
        <v>0.19610301448775319</v>
      </c>
      <c r="AG150" s="11">
        <f t="shared" si="143"/>
        <v>1.7967364905414465</v>
      </c>
      <c r="AH150" s="11">
        <f t="shared" si="144"/>
        <v>2.2256434328294899E-3</v>
      </c>
      <c r="AI150" s="11">
        <f t="shared" si="145"/>
        <v>3.8666204517610403E-3</v>
      </c>
      <c r="AJ150" s="11">
        <f t="shared" si="146"/>
        <v>7.2861403705013197E-3</v>
      </c>
      <c r="AK150" s="11">
        <f t="shared" si="147"/>
        <v>4.6830752656428207E-5</v>
      </c>
      <c r="AL150" s="11">
        <f t="shared" si="148"/>
        <v>0</v>
      </c>
      <c r="AM150" s="11">
        <f t="shared" si="149"/>
        <v>3.0032675839698828</v>
      </c>
      <c r="AN150" s="11">
        <f t="shared" si="150"/>
        <v>0.90159618273681308</v>
      </c>
      <c r="AO150" s="8">
        <f t="shared" si="151"/>
        <v>0</v>
      </c>
      <c r="AQ150">
        <f t="shared" si="152"/>
        <v>41.253999999999998</v>
      </c>
      <c r="AR150">
        <f t="shared" si="153"/>
        <v>0</v>
      </c>
      <c r="AS150">
        <f t="shared" si="154"/>
        <v>1.4E-2</v>
      </c>
      <c r="AT150">
        <f t="shared" si="155"/>
        <v>5.0000000000000001E-3</v>
      </c>
      <c r="AU150">
        <f t="shared" si="156"/>
        <v>0</v>
      </c>
      <c r="AV150">
        <f t="shared" si="157"/>
        <v>9.7080000000000002</v>
      </c>
      <c r="AW150">
        <f t="shared" si="158"/>
        <v>49.899000000000001</v>
      </c>
      <c r="AX150">
        <f t="shared" si="159"/>
        <v>8.5999999999999993E-2</v>
      </c>
      <c r="AY150">
        <f t="shared" si="160"/>
        <v>0.189</v>
      </c>
      <c r="AZ150">
        <f t="shared" si="161"/>
        <v>0.375</v>
      </c>
      <c r="BA150">
        <f t="shared" si="162"/>
        <v>1E-3</v>
      </c>
      <c r="BB150">
        <f t="shared" si="163"/>
        <v>0</v>
      </c>
      <c r="BC150">
        <f t="shared" si="164"/>
        <v>101.53099999999999</v>
      </c>
      <c r="BE150">
        <f t="shared" si="165"/>
        <v>0.68665113182423432</v>
      </c>
      <c r="BF150">
        <f t="shared" si="166"/>
        <v>0</v>
      </c>
      <c r="BG150">
        <f t="shared" si="167"/>
        <v>2.7461749705766971E-4</v>
      </c>
      <c r="BH150">
        <f t="shared" si="168"/>
        <v>6.5793802223830508E-5</v>
      </c>
      <c r="BI150">
        <f t="shared" si="169"/>
        <v>0.1351261065642225</v>
      </c>
      <c r="BJ150">
        <f t="shared" si="170"/>
        <v>0</v>
      </c>
      <c r="BK150">
        <f t="shared" si="171"/>
        <v>1.2380534135230892</v>
      </c>
      <c r="BL150">
        <f t="shared" si="172"/>
        <v>1.5335946388384625E-3</v>
      </c>
      <c r="BM150">
        <f t="shared" si="173"/>
        <v>2.6643209364876639E-3</v>
      </c>
      <c r="BN150">
        <f t="shared" si="174"/>
        <v>5.0205642310905468E-3</v>
      </c>
      <c r="BO150">
        <f t="shared" si="175"/>
        <v>3.226904640127527E-5</v>
      </c>
      <c r="BP150">
        <f t="shared" si="176"/>
        <v>0</v>
      </c>
      <c r="BQ150">
        <f t="shared" si="177"/>
        <v>2.0694218120636458</v>
      </c>
      <c r="BR150">
        <f t="shared" si="178"/>
        <v>1.4512592679087493</v>
      </c>
    </row>
    <row r="151" spans="1:70">
      <c r="A151" t="s">
        <v>235</v>
      </c>
      <c r="B151">
        <v>307</v>
      </c>
      <c r="C151" s="1">
        <v>41.247999999999998</v>
      </c>
      <c r="D151" s="1">
        <v>0</v>
      </c>
      <c r="E151" s="1">
        <v>1.2999999999999999E-2</v>
      </c>
      <c r="F151" s="1">
        <v>1.2E-2</v>
      </c>
      <c r="G151" s="1">
        <v>9.7080000000000002</v>
      </c>
      <c r="H151" s="1">
        <v>49.857999999999997</v>
      </c>
      <c r="I151" s="1">
        <v>0.09</v>
      </c>
      <c r="J151" s="1">
        <v>0.191</v>
      </c>
      <c r="K151" s="1">
        <v>0.38600000000000001</v>
      </c>
      <c r="L151" s="1">
        <v>0</v>
      </c>
      <c r="N151">
        <f t="shared" si="135"/>
        <v>101.506</v>
      </c>
      <c r="P151" s="1">
        <v>20.815000000000001</v>
      </c>
      <c r="Q151" s="1">
        <v>83.415999999999997</v>
      </c>
      <c r="R151" s="1">
        <v>11.106</v>
      </c>
      <c r="S151" s="19">
        <f t="shared" si="136"/>
        <v>9.848857801795516</v>
      </c>
      <c r="T151" s="19">
        <f>SUM(S$4:S151)</f>
        <v>613.88718555164553</v>
      </c>
      <c r="W151" s="4">
        <v>8</v>
      </c>
      <c r="X151" s="4">
        <v>3</v>
      </c>
      <c r="Y151" s="12">
        <v>0</v>
      </c>
      <c r="AA151" s="11">
        <f t="shared" si="137"/>
        <v>0.99668123194929548</v>
      </c>
      <c r="AB151" s="11">
        <f t="shared" si="138"/>
        <v>0</v>
      </c>
      <c r="AC151" s="11">
        <f t="shared" si="139"/>
        <v>3.7019183002754135E-4</v>
      </c>
      <c r="AD151" s="11">
        <f t="shared" si="140"/>
        <v>2.2923426534908538E-4</v>
      </c>
      <c r="AE151" s="11">
        <f t="shared" si="141"/>
        <v>0</v>
      </c>
      <c r="AF151" s="11">
        <f t="shared" si="142"/>
        <v>0.19616547405656465</v>
      </c>
      <c r="AG151" s="11">
        <f t="shared" si="143"/>
        <v>1.7958319817953463</v>
      </c>
      <c r="AH151" s="11">
        <f t="shared" si="144"/>
        <v>2.329903579053738E-3</v>
      </c>
      <c r="AI151" s="11">
        <f t="shared" si="145"/>
        <v>3.9087816359728387E-3</v>
      </c>
      <c r="AJ151" s="11">
        <f t="shared" si="146"/>
        <v>7.5022558914074776E-3</v>
      </c>
      <c r="AK151" s="11">
        <f t="shared" si="147"/>
        <v>0</v>
      </c>
      <c r="AL151" s="11">
        <f t="shared" si="148"/>
        <v>0</v>
      </c>
      <c r="AM151" s="11">
        <f t="shared" si="149"/>
        <v>3.0030190550030169</v>
      </c>
      <c r="AN151" s="11">
        <f t="shared" si="150"/>
        <v>0.90152323062447326</v>
      </c>
      <c r="AO151" s="8">
        <f t="shared" si="151"/>
        <v>0</v>
      </c>
      <c r="AQ151">
        <f t="shared" si="152"/>
        <v>41.247999999999998</v>
      </c>
      <c r="AR151">
        <f t="shared" si="153"/>
        <v>0</v>
      </c>
      <c r="AS151">
        <f t="shared" si="154"/>
        <v>1.2999999999999999E-2</v>
      </c>
      <c r="AT151">
        <f t="shared" si="155"/>
        <v>1.2E-2</v>
      </c>
      <c r="AU151">
        <f t="shared" si="156"/>
        <v>0</v>
      </c>
      <c r="AV151">
        <f t="shared" si="157"/>
        <v>9.7080000000000002</v>
      </c>
      <c r="AW151">
        <f t="shared" si="158"/>
        <v>49.857999999999997</v>
      </c>
      <c r="AX151">
        <f t="shared" si="159"/>
        <v>0.09</v>
      </c>
      <c r="AY151">
        <f t="shared" si="160"/>
        <v>0.191</v>
      </c>
      <c r="AZ151">
        <f t="shared" si="161"/>
        <v>0.38600000000000001</v>
      </c>
      <c r="BA151">
        <f t="shared" si="162"/>
        <v>0</v>
      </c>
      <c r="BB151">
        <f t="shared" si="163"/>
        <v>0</v>
      </c>
      <c r="BC151">
        <f t="shared" si="164"/>
        <v>101.506</v>
      </c>
      <c r="BE151">
        <f t="shared" si="165"/>
        <v>0.68655126498002661</v>
      </c>
      <c r="BF151">
        <f t="shared" si="166"/>
        <v>0</v>
      </c>
      <c r="BG151">
        <f t="shared" si="167"/>
        <v>2.5500196155355041E-4</v>
      </c>
      <c r="BH151">
        <f t="shared" si="168"/>
        <v>1.5790512533719322E-4</v>
      </c>
      <c r="BI151">
        <f t="shared" si="169"/>
        <v>0.1351261065642225</v>
      </c>
      <c r="BJ151">
        <f t="shared" si="170"/>
        <v>0</v>
      </c>
      <c r="BK151">
        <f t="shared" si="171"/>
        <v>1.2370361548615039</v>
      </c>
      <c r="BL151">
        <f t="shared" si="172"/>
        <v>1.6049246220402515E-3</v>
      </c>
      <c r="BM151">
        <f t="shared" si="173"/>
        <v>2.6925148088314489E-3</v>
      </c>
      <c r="BN151">
        <f t="shared" si="174"/>
        <v>5.1678341152025364E-3</v>
      </c>
      <c r="BO151">
        <f t="shared" si="175"/>
        <v>0</v>
      </c>
      <c r="BP151">
        <f t="shared" si="176"/>
        <v>0</v>
      </c>
      <c r="BQ151">
        <f t="shared" si="177"/>
        <v>2.0685917070387174</v>
      </c>
      <c r="BR151">
        <f t="shared" si="178"/>
        <v>1.451721499600312</v>
      </c>
    </row>
    <row r="152" spans="1:70">
      <c r="A152" t="s">
        <v>236</v>
      </c>
      <c r="B152">
        <v>312</v>
      </c>
      <c r="C152" s="1">
        <v>41.218000000000004</v>
      </c>
      <c r="D152" s="1">
        <v>0</v>
      </c>
      <c r="E152" s="1">
        <v>1.2999999999999999E-2</v>
      </c>
      <c r="F152" s="1">
        <v>7.0000000000000001E-3</v>
      </c>
      <c r="G152" s="1">
        <v>9.6890000000000001</v>
      </c>
      <c r="H152" s="1">
        <v>49.835000000000001</v>
      </c>
      <c r="I152" s="1">
        <v>8.6999999999999994E-2</v>
      </c>
      <c r="J152" s="1">
        <v>0.18</v>
      </c>
      <c r="K152" s="1">
        <v>0.36699999999999999</v>
      </c>
      <c r="L152" s="1">
        <v>4.0000000000000001E-3</v>
      </c>
      <c r="N152">
        <f t="shared" si="135"/>
        <v>101.40000000000002</v>
      </c>
      <c r="P152" s="1">
        <v>20.809000000000001</v>
      </c>
      <c r="Q152" s="1">
        <v>83.406999999999996</v>
      </c>
      <c r="R152" s="1">
        <v>11.106</v>
      </c>
      <c r="S152" s="19">
        <f t="shared" si="136"/>
        <v>10.816653826392379</v>
      </c>
      <c r="T152" s="19">
        <f>SUM(S$4:S152)</f>
        <v>624.70383937803786</v>
      </c>
      <c r="W152" s="4">
        <v>8</v>
      </c>
      <c r="X152" s="4">
        <v>3</v>
      </c>
      <c r="Y152" s="12">
        <v>0</v>
      </c>
      <c r="AA152" s="11">
        <f t="shared" si="137"/>
        <v>0.99679957722833146</v>
      </c>
      <c r="AB152" s="11">
        <f t="shared" si="138"/>
        <v>0</v>
      </c>
      <c r="AC152" s="11">
        <f t="shared" si="139"/>
        <v>3.7050525779843693E-4</v>
      </c>
      <c r="AD152" s="11">
        <f t="shared" si="140"/>
        <v>1.3383320390304037E-4</v>
      </c>
      <c r="AE152" s="11">
        <f t="shared" si="141"/>
        <v>0</v>
      </c>
      <c r="AF152" s="11">
        <f t="shared" si="142"/>
        <v>0.1959473100632628</v>
      </c>
      <c r="AG152" s="11">
        <f t="shared" si="143"/>
        <v>1.7965233096352005</v>
      </c>
      <c r="AH152" s="11">
        <f t="shared" si="144"/>
        <v>2.2541470150776433E-3</v>
      </c>
      <c r="AI152" s="11">
        <f t="shared" si="145"/>
        <v>3.6867873837860259E-3</v>
      </c>
      <c r="AJ152" s="11">
        <f t="shared" si="146"/>
        <v>7.1390130915935301E-3</v>
      </c>
      <c r="AK152" s="11">
        <f t="shared" si="147"/>
        <v>1.8754132372904888E-4</v>
      </c>
      <c r="AL152" s="11">
        <f t="shared" si="148"/>
        <v>0</v>
      </c>
      <c r="AM152" s="11">
        <f t="shared" si="149"/>
        <v>3.0030420242026818</v>
      </c>
      <c r="AN152" s="11">
        <f t="shared" si="150"/>
        <v>0.90165611069692109</v>
      </c>
      <c r="AO152" s="8">
        <f t="shared" si="151"/>
        <v>0</v>
      </c>
      <c r="AQ152">
        <f t="shared" si="152"/>
        <v>41.218000000000004</v>
      </c>
      <c r="AR152">
        <f t="shared" si="153"/>
        <v>0</v>
      </c>
      <c r="AS152">
        <f t="shared" si="154"/>
        <v>1.2999999999999999E-2</v>
      </c>
      <c r="AT152">
        <f t="shared" si="155"/>
        <v>7.0000000000000001E-3</v>
      </c>
      <c r="AU152">
        <f t="shared" si="156"/>
        <v>0</v>
      </c>
      <c r="AV152">
        <f t="shared" si="157"/>
        <v>9.6890000000000001</v>
      </c>
      <c r="AW152">
        <f t="shared" si="158"/>
        <v>49.835000000000001</v>
      </c>
      <c r="AX152">
        <f t="shared" si="159"/>
        <v>8.6999999999999994E-2</v>
      </c>
      <c r="AY152">
        <f t="shared" si="160"/>
        <v>0.18</v>
      </c>
      <c r="AZ152">
        <f t="shared" si="161"/>
        <v>0.36699999999999999</v>
      </c>
      <c r="BA152">
        <f t="shared" si="162"/>
        <v>4.0000000000000001E-3</v>
      </c>
      <c r="BB152">
        <f t="shared" si="163"/>
        <v>0</v>
      </c>
      <c r="BC152">
        <f t="shared" si="164"/>
        <v>101.40000000000002</v>
      </c>
      <c r="BE152">
        <f t="shared" si="165"/>
        <v>0.68605193075898807</v>
      </c>
      <c r="BF152">
        <f t="shared" si="166"/>
        <v>0</v>
      </c>
      <c r="BG152">
        <f t="shared" si="167"/>
        <v>2.5500196155355041E-4</v>
      </c>
      <c r="BH152">
        <f t="shared" si="168"/>
        <v>9.2111323113362712E-5</v>
      </c>
      <c r="BI152">
        <f t="shared" si="169"/>
        <v>0.13486164467457271</v>
      </c>
      <c r="BJ152">
        <f t="shared" si="170"/>
        <v>0</v>
      </c>
      <c r="BK152">
        <f t="shared" si="171"/>
        <v>1.2364654975635414</v>
      </c>
      <c r="BL152">
        <f t="shared" si="172"/>
        <v>1.5514271346389098E-3</v>
      </c>
      <c r="BM152">
        <f t="shared" si="173"/>
        <v>2.5374485109406321E-3</v>
      </c>
      <c r="BN152">
        <f t="shared" si="174"/>
        <v>4.9134588608272817E-3</v>
      </c>
      <c r="BO152">
        <f t="shared" si="175"/>
        <v>1.2907618560510108E-4</v>
      </c>
      <c r="BP152">
        <f t="shared" si="176"/>
        <v>0</v>
      </c>
      <c r="BQ152">
        <f t="shared" si="177"/>
        <v>2.0668575969737812</v>
      </c>
      <c r="BR152">
        <f t="shared" si="178"/>
        <v>1.4529506186587935</v>
      </c>
    </row>
    <row r="153" spans="1:70">
      <c r="A153" t="s">
        <v>237</v>
      </c>
      <c r="B153">
        <v>317</v>
      </c>
      <c r="C153" s="1">
        <v>41.173000000000002</v>
      </c>
      <c r="D153" s="1">
        <v>1E-3</v>
      </c>
      <c r="E153" s="1">
        <v>1.4E-2</v>
      </c>
      <c r="F153" s="1">
        <v>8.0000000000000002E-3</v>
      </c>
      <c r="G153" s="1">
        <v>9.7319999999999993</v>
      </c>
      <c r="H153" s="1">
        <v>49.72</v>
      </c>
      <c r="I153" s="1">
        <v>8.8999999999999996E-2</v>
      </c>
      <c r="J153" s="1">
        <v>0.189</v>
      </c>
      <c r="K153" s="1">
        <v>0.378</v>
      </c>
      <c r="L153" s="1">
        <v>5.0000000000000001E-3</v>
      </c>
      <c r="N153">
        <f t="shared" si="135"/>
        <v>101.30899999999998</v>
      </c>
      <c r="P153" s="1">
        <v>20.805</v>
      </c>
      <c r="Q153" s="1">
        <v>83.397999999999996</v>
      </c>
      <c r="R153" s="1">
        <v>11.106</v>
      </c>
      <c r="S153" s="19">
        <f t="shared" si="136"/>
        <v>9.8488578017969601</v>
      </c>
      <c r="T153" s="19">
        <f>SUM(S$4:S153)</f>
        <v>634.55269717983481</v>
      </c>
      <c r="W153" s="4">
        <v>8</v>
      </c>
      <c r="X153" s="4">
        <v>3</v>
      </c>
      <c r="Y153" s="12">
        <v>0</v>
      </c>
      <c r="AA153" s="11">
        <f t="shared" si="137"/>
        <v>0.99692537061282693</v>
      </c>
      <c r="AB153" s="11">
        <f t="shared" si="138"/>
        <v>1.8214536583378304E-5</v>
      </c>
      <c r="AC153" s="11">
        <f t="shared" si="139"/>
        <v>3.9949216364757329E-4</v>
      </c>
      <c r="AD153" s="11">
        <f t="shared" si="140"/>
        <v>1.5313872531278022E-4</v>
      </c>
      <c r="AE153" s="11">
        <f t="shared" si="141"/>
        <v>0</v>
      </c>
      <c r="AF153" s="11">
        <f t="shared" si="142"/>
        <v>0.19705690445647611</v>
      </c>
      <c r="AG153" s="11">
        <f t="shared" si="143"/>
        <v>1.7945630434480979</v>
      </c>
      <c r="AH153" s="11">
        <f t="shared" si="144"/>
        <v>2.3087781157892515E-3</v>
      </c>
      <c r="AI153" s="11">
        <f t="shared" si="145"/>
        <v>3.8758467576647769E-3</v>
      </c>
      <c r="AJ153" s="11">
        <f t="shared" si="146"/>
        <v>7.3619543459923671E-3</v>
      </c>
      <c r="AK153" s="11">
        <f t="shared" si="147"/>
        <v>2.3471248743815908E-4</v>
      </c>
      <c r="AL153" s="11">
        <f t="shared" si="148"/>
        <v>0</v>
      </c>
      <c r="AM153" s="11">
        <f t="shared" si="149"/>
        <v>3.0028974556498294</v>
      </c>
      <c r="AN153" s="11">
        <f t="shared" si="150"/>
        <v>0.90105697391522721</v>
      </c>
      <c r="AO153" s="8">
        <f t="shared" si="151"/>
        <v>0</v>
      </c>
      <c r="AQ153">
        <f t="shared" si="152"/>
        <v>41.173000000000002</v>
      </c>
      <c r="AR153">
        <f t="shared" si="153"/>
        <v>1E-3</v>
      </c>
      <c r="AS153">
        <f t="shared" si="154"/>
        <v>1.4E-2</v>
      </c>
      <c r="AT153">
        <f t="shared" si="155"/>
        <v>8.0000000000000002E-3</v>
      </c>
      <c r="AU153">
        <f t="shared" si="156"/>
        <v>0</v>
      </c>
      <c r="AV153">
        <f t="shared" si="157"/>
        <v>9.7319999999999993</v>
      </c>
      <c r="AW153">
        <f t="shared" si="158"/>
        <v>49.72</v>
      </c>
      <c r="AX153">
        <f t="shared" si="159"/>
        <v>8.8999999999999996E-2</v>
      </c>
      <c r="AY153">
        <f t="shared" si="160"/>
        <v>0.189</v>
      </c>
      <c r="AZ153">
        <f t="shared" si="161"/>
        <v>0.378</v>
      </c>
      <c r="BA153">
        <f t="shared" si="162"/>
        <v>5.0000000000000001E-3</v>
      </c>
      <c r="BB153">
        <f t="shared" si="163"/>
        <v>0</v>
      </c>
      <c r="BC153">
        <f t="shared" si="164"/>
        <v>101.30899999999998</v>
      </c>
      <c r="BE153">
        <f t="shared" si="165"/>
        <v>0.6853029294274301</v>
      </c>
      <c r="BF153">
        <f t="shared" si="166"/>
        <v>1.2520972629153833E-5</v>
      </c>
      <c r="BG153">
        <f t="shared" si="167"/>
        <v>2.7461749705766971E-4</v>
      </c>
      <c r="BH153">
        <f t="shared" si="168"/>
        <v>1.0527008355812881E-4</v>
      </c>
      <c r="BI153">
        <f t="shared" si="169"/>
        <v>0.13546016368799066</v>
      </c>
      <c r="BJ153">
        <f t="shared" si="170"/>
        <v>0</v>
      </c>
      <c r="BK153">
        <f t="shared" si="171"/>
        <v>1.2336122110737289</v>
      </c>
      <c r="BL153">
        <f t="shared" si="172"/>
        <v>1.5870921262398042E-3</v>
      </c>
      <c r="BM153">
        <f t="shared" si="173"/>
        <v>2.6643209364876639E-3</v>
      </c>
      <c r="BN153">
        <f t="shared" si="174"/>
        <v>5.0607287449392713E-3</v>
      </c>
      <c r="BO153">
        <f t="shared" si="175"/>
        <v>1.6134523200637637E-4</v>
      </c>
      <c r="BP153">
        <f t="shared" si="176"/>
        <v>0</v>
      </c>
      <c r="BQ153">
        <f t="shared" si="177"/>
        <v>2.0642411997820678</v>
      </c>
      <c r="BR153">
        <f t="shared" si="178"/>
        <v>1.4547221787680917</v>
      </c>
    </row>
    <row r="154" spans="1:70">
      <c r="A154" t="s">
        <v>238</v>
      </c>
      <c r="B154">
        <v>322</v>
      </c>
      <c r="C154" s="1">
        <v>41.26</v>
      </c>
      <c r="D154" s="1">
        <v>5.0000000000000001E-3</v>
      </c>
      <c r="E154" s="1">
        <v>0.01</v>
      </c>
      <c r="F154" s="1">
        <v>7.0000000000000001E-3</v>
      </c>
      <c r="G154" s="1">
        <v>9.7249999999999996</v>
      </c>
      <c r="H154" s="1">
        <v>49.753999999999998</v>
      </c>
      <c r="I154" s="1">
        <v>8.5000000000000006E-2</v>
      </c>
      <c r="J154" s="1">
        <v>0.19</v>
      </c>
      <c r="K154" s="1">
        <v>0.39</v>
      </c>
      <c r="L154" s="1">
        <v>0</v>
      </c>
      <c r="N154">
        <f t="shared" si="135"/>
        <v>101.42599999999999</v>
      </c>
      <c r="P154" s="1">
        <v>20.800999999999998</v>
      </c>
      <c r="Q154" s="1">
        <v>83.39</v>
      </c>
      <c r="R154" s="1">
        <v>11.106</v>
      </c>
      <c r="S154" s="19">
        <f t="shared" si="136"/>
        <v>8.9442719099957912</v>
      </c>
      <c r="T154" s="19">
        <f>SUM(S$4:S154)</f>
        <v>643.4969690898306</v>
      </c>
      <c r="W154" s="4">
        <v>8</v>
      </c>
      <c r="X154" s="4">
        <v>3</v>
      </c>
      <c r="Y154" s="12">
        <v>0</v>
      </c>
      <c r="AA154" s="11">
        <f t="shared" si="137"/>
        <v>0.99771557207282524</v>
      </c>
      <c r="AB154" s="11">
        <f t="shared" si="138"/>
        <v>9.0952684406911359E-5</v>
      </c>
      <c r="AC154" s="11">
        <f t="shared" si="139"/>
        <v>2.8497556268506806E-4</v>
      </c>
      <c r="AD154" s="11">
        <f t="shared" si="140"/>
        <v>1.3381982933060511E-4</v>
      </c>
      <c r="AE154" s="11">
        <f t="shared" si="141"/>
        <v>0</v>
      </c>
      <c r="AF154" s="11">
        <f t="shared" si="142"/>
        <v>0.19665570813955846</v>
      </c>
      <c r="AG154" s="11">
        <f t="shared" si="143"/>
        <v>1.7934240627687297</v>
      </c>
      <c r="AH154" s="11">
        <f t="shared" si="144"/>
        <v>2.2021074546665956E-3</v>
      </c>
      <c r="AI154" s="11">
        <f t="shared" si="145"/>
        <v>3.8912199985904556E-3</v>
      </c>
      <c r="AJ154" s="11">
        <f t="shared" si="146"/>
        <v>7.5856590359674007E-3</v>
      </c>
      <c r="AK154" s="11">
        <f t="shared" si="147"/>
        <v>0</v>
      </c>
      <c r="AL154" s="11">
        <f t="shared" si="148"/>
        <v>0</v>
      </c>
      <c r="AM154" s="11">
        <f t="shared" si="149"/>
        <v>3.0019840775467603</v>
      </c>
      <c r="AN154" s="11">
        <f t="shared" si="150"/>
        <v>0.90118199731772408</v>
      </c>
      <c r="AO154" s="8">
        <f t="shared" si="151"/>
        <v>0</v>
      </c>
      <c r="AQ154">
        <f t="shared" si="152"/>
        <v>41.26</v>
      </c>
      <c r="AR154">
        <f t="shared" si="153"/>
        <v>5.0000000000000001E-3</v>
      </c>
      <c r="AS154">
        <f t="shared" si="154"/>
        <v>0.01</v>
      </c>
      <c r="AT154">
        <f t="shared" si="155"/>
        <v>7.0000000000000001E-3</v>
      </c>
      <c r="AU154">
        <f t="shared" si="156"/>
        <v>0</v>
      </c>
      <c r="AV154">
        <f t="shared" si="157"/>
        <v>9.7249999999999996</v>
      </c>
      <c r="AW154">
        <f t="shared" si="158"/>
        <v>49.753999999999998</v>
      </c>
      <c r="AX154">
        <f t="shared" si="159"/>
        <v>8.5000000000000006E-2</v>
      </c>
      <c r="AY154">
        <f t="shared" si="160"/>
        <v>0.19</v>
      </c>
      <c r="AZ154">
        <f t="shared" si="161"/>
        <v>0.39</v>
      </c>
      <c r="BA154">
        <f t="shared" si="162"/>
        <v>0</v>
      </c>
      <c r="BB154">
        <f t="shared" si="163"/>
        <v>0</v>
      </c>
      <c r="BC154">
        <f t="shared" si="164"/>
        <v>101.42599999999999</v>
      </c>
      <c r="BE154">
        <f t="shared" si="165"/>
        <v>0.68675099866844203</v>
      </c>
      <c r="BF154">
        <f t="shared" si="166"/>
        <v>6.2604863145769159E-5</v>
      </c>
      <c r="BG154">
        <f t="shared" si="167"/>
        <v>1.9615535504119265E-4</v>
      </c>
      <c r="BH154">
        <f t="shared" si="168"/>
        <v>9.2111323113362712E-5</v>
      </c>
      <c r="BI154">
        <f t="shared" si="169"/>
        <v>0.13536273036022495</v>
      </c>
      <c r="BJ154">
        <f t="shared" si="170"/>
        <v>0</v>
      </c>
      <c r="BK154">
        <f t="shared" si="171"/>
        <v>1.2344557914272387</v>
      </c>
      <c r="BL154">
        <f t="shared" si="172"/>
        <v>1.5157621430380156E-3</v>
      </c>
      <c r="BM154">
        <f t="shared" si="173"/>
        <v>2.6784178726595564E-3</v>
      </c>
      <c r="BN154">
        <f t="shared" si="174"/>
        <v>5.2213868003341685E-3</v>
      </c>
      <c r="BO154">
        <f t="shared" si="175"/>
        <v>0</v>
      </c>
      <c r="BP154">
        <f t="shared" si="176"/>
        <v>0</v>
      </c>
      <c r="BQ154">
        <f t="shared" si="177"/>
        <v>2.0663359588132377</v>
      </c>
      <c r="BR154">
        <f t="shared" si="178"/>
        <v>1.4528054185684767</v>
      </c>
    </row>
    <row r="155" spans="1:70">
      <c r="A155" t="s">
        <v>239</v>
      </c>
      <c r="B155">
        <v>327</v>
      </c>
      <c r="C155" s="1">
        <v>41.396999999999998</v>
      </c>
      <c r="D155" s="1">
        <v>1E-3</v>
      </c>
      <c r="E155" s="1">
        <v>1.4999999999999999E-2</v>
      </c>
      <c r="F155" s="1">
        <v>6.0000000000000001E-3</v>
      </c>
      <c r="G155" s="1">
        <v>9.7569999999999997</v>
      </c>
      <c r="H155" s="1">
        <v>50.030999999999999</v>
      </c>
      <c r="I155" s="1">
        <v>8.6999999999999994E-2</v>
      </c>
      <c r="J155" s="1">
        <v>0.17899999999999999</v>
      </c>
      <c r="K155" s="1">
        <v>0.38300000000000001</v>
      </c>
      <c r="L155" s="1">
        <v>0</v>
      </c>
      <c r="N155">
        <f t="shared" si="135"/>
        <v>101.85599999999999</v>
      </c>
      <c r="P155" s="1">
        <v>20.795999999999999</v>
      </c>
      <c r="Q155" s="1">
        <v>83.381</v>
      </c>
      <c r="R155" s="1">
        <v>11.106</v>
      </c>
      <c r="S155" s="19">
        <f t="shared" si="136"/>
        <v>10.295630140986816</v>
      </c>
      <c r="T155" s="19">
        <f>SUM(S$4:S155)</f>
        <v>653.79259923081736</v>
      </c>
      <c r="W155" s="4">
        <v>8</v>
      </c>
      <c r="X155" s="4">
        <v>3</v>
      </c>
      <c r="Y155" s="12">
        <v>0</v>
      </c>
      <c r="AA155" s="11">
        <f t="shared" si="137"/>
        <v>0.99679516860835327</v>
      </c>
      <c r="AB155" s="11">
        <f t="shared" si="138"/>
        <v>1.8113611348235857E-5</v>
      </c>
      <c r="AC155" s="11">
        <f t="shared" si="139"/>
        <v>4.2565565435608228E-4</v>
      </c>
      <c r="AD155" s="11">
        <f t="shared" si="140"/>
        <v>1.1421764726138863E-4</v>
      </c>
      <c r="AE155" s="11">
        <f t="shared" si="141"/>
        <v>0</v>
      </c>
      <c r="AF155" s="11">
        <f t="shared" si="142"/>
        <v>0.19646843230033217</v>
      </c>
      <c r="AG155" s="11">
        <f t="shared" si="143"/>
        <v>1.7957823639382382</v>
      </c>
      <c r="AH155" s="11">
        <f t="shared" si="144"/>
        <v>2.2443901911041496E-3</v>
      </c>
      <c r="AI155" s="11">
        <f t="shared" si="145"/>
        <v>3.650436038323066E-3</v>
      </c>
      <c r="AJ155" s="11">
        <f t="shared" si="146"/>
        <v>7.4180031401732491E-3</v>
      </c>
      <c r="AK155" s="11">
        <f t="shared" si="147"/>
        <v>0</v>
      </c>
      <c r="AL155" s="11">
        <f t="shared" si="148"/>
        <v>0</v>
      </c>
      <c r="AM155" s="11">
        <f t="shared" si="149"/>
        <v>3.0029167811294899</v>
      </c>
      <c r="AN155" s="11">
        <f t="shared" si="150"/>
        <v>0.90138368488983889</v>
      </c>
      <c r="AO155" s="8">
        <f t="shared" si="151"/>
        <v>0</v>
      </c>
      <c r="AQ155">
        <f t="shared" si="152"/>
        <v>41.396999999999998</v>
      </c>
      <c r="AR155">
        <f t="shared" si="153"/>
        <v>1E-3</v>
      </c>
      <c r="AS155">
        <f t="shared" si="154"/>
        <v>1.4999999999999999E-2</v>
      </c>
      <c r="AT155">
        <f t="shared" si="155"/>
        <v>6.0000000000000001E-3</v>
      </c>
      <c r="AU155">
        <f t="shared" si="156"/>
        <v>0</v>
      </c>
      <c r="AV155">
        <f t="shared" si="157"/>
        <v>9.7569999999999979</v>
      </c>
      <c r="AW155">
        <f t="shared" si="158"/>
        <v>50.030999999999999</v>
      </c>
      <c r="AX155">
        <f t="shared" si="159"/>
        <v>8.6999999999999994E-2</v>
      </c>
      <c r="AY155">
        <f t="shared" si="160"/>
        <v>0.17899999999999999</v>
      </c>
      <c r="AZ155">
        <f t="shared" si="161"/>
        <v>0.38300000000000001</v>
      </c>
      <c r="BA155">
        <f t="shared" si="162"/>
        <v>0</v>
      </c>
      <c r="BB155">
        <f t="shared" si="163"/>
        <v>0</v>
      </c>
      <c r="BC155">
        <f t="shared" si="164"/>
        <v>101.85599999999999</v>
      </c>
      <c r="BE155">
        <f t="shared" si="165"/>
        <v>0.68903129161118504</v>
      </c>
      <c r="BF155">
        <f t="shared" si="166"/>
        <v>1.2520972629153833E-5</v>
      </c>
      <c r="BG155">
        <f t="shared" si="167"/>
        <v>2.9423303256178896E-4</v>
      </c>
      <c r="BH155">
        <f t="shared" si="168"/>
        <v>7.895256266859661E-5</v>
      </c>
      <c r="BI155">
        <f t="shared" si="169"/>
        <v>0.13580813985858248</v>
      </c>
      <c r="BJ155">
        <f t="shared" si="170"/>
        <v>0</v>
      </c>
      <c r="BK155">
        <f t="shared" si="171"/>
        <v>1.2413284901896566</v>
      </c>
      <c r="BL155">
        <f t="shared" si="172"/>
        <v>1.5514271346389098E-3</v>
      </c>
      <c r="BM155">
        <f t="shared" si="173"/>
        <v>2.5233515747687396E-3</v>
      </c>
      <c r="BN155">
        <f t="shared" si="174"/>
        <v>5.1276696013538119E-3</v>
      </c>
      <c r="BO155">
        <f t="shared" si="175"/>
        <v>0</v>
      </c>
      <c r="BP155">
        <f t="shared" si="176"/>
        <v>0</v>
      </c>
      <c r="BQ155">
        <f t="shared" si="177"/>
        <v>2.0757560765380449</v>
      </c>
      <c r="BR155">
        <f t="shared" si="178"/>
        <v>1.4466616839382049</v>
      </c>
    </row>
    <row r="156" spans="1:70">
      <c r="A156" t="s">
        <v>240</v>
      </c>
      <c r="B156">
        <v>328</v>
      </c>
      <c r="C156" s="1">
        <v>41.337000000000003</v>
      </c>
      <c r="D156" s="1">
        <v>0</v>
      </c>
      <c r="E156" s="1">
        <v>1.4E-2</v>
      </c>
      <c r="F156" s="1">
        <v>7.0000000000000001E-3</v>
      </c>
      <c r="G156" s="1">
        <v>9.7080000000000002</v>
      </c>
      <c r="H156" s="1">
        <v>49.877000000000002</v>
      </c>
      <c r="I156" s="1">
        <v>8.6999999999999994E-2</v>
      </c>
      <c r="J156" s="1">
        <v>0.183</v>
      </c>
      <c r="K156" s="1">
        <v>0.36899999999999999</v>
      </c>
      <c r="L156" s="1">
        <v>2E-3</v>
      </c>
      <c r="N156">
        <f t="shared" si="135"/>
        <v>101.58400000000002</v>
      </c>
      <c r="P156" s="1">
        <v>20.795000000000002</v>
      </c>
      <c r="Q156" s="1">
        <v>83.379000000000005</v>
      </c>
      <c r="R156" s="1">
        <v>11.106</v>
      </c>
      <c r="S156" s="19">
        <f t="shared" si="136"/>
        <v>2.2360679774945784</v>
      </c>
      <c r="T156" s="19">
        <f>SUM(S$4:S156)</f>
        <v>656.02866720831196</v>
      </c>
      <c r="W156" s="4">
        <v>8</v>
      </c>
      <c r="X156" s="4">
        <v>3</v>
      </c>
      <c r="Y156" s="12">
        <v>0</v>
      </c>
      <c r="AA156" s="11">
        <f t="shared" si="137"/>
        <v>0.99774423640324217</v>
      </c>
      <c r="AB156" s="11">
        <f t="shared" si="138"/>
        <v>0</v>
      </c>
      <c r="AC156" s="11">
        <f t="shared" si="139"/>
        <v>3.9823405995304055E-4</v>
      </c>
      <c r="AD156" s="11">
        <f t="shared" si="140"/>
        <v>1.3357439552869269E-4</v>
      </c>
      <c r="AE156" s="11">
        <f t="shared" si="141"/>
        <v>0</v>
      </c>
      <c r="AF156" s="11">
        <f t="shared" si="142"/>
        <v>0.19595189162843851</v>
      </c>
      <c r="AG156" s="11">
        <f t="shared" si="143"/>
        <v>1.7945603177994074</v>
      </c>
      <c r="AH156" s="11">
        <f t="shared" si="144"/>
        <v>2.2497879165318474E-3</v>
      </c>
      <c r="AI156" s="11">
        <f t="shared" si="145"/>
        <v>3.7409854572807437E-3</v>
      </c>
      <c r="AJ156" s="11">
        <f t="shared" si="146"/>
        <v>7.1640370451596545E-3</v>
      </c>
      <c r="AK156" s="11">
        <f t="shared" si="147"/>
        <v>9.3589326950236295E-5</v>
      </c>
      <c r="AL156" s="11">
        <f t="shared" si="148"/>
        <v>0</v>
      </c>
      <c r="AM156" s="11">
        <f t="shared" si="149"/>
        <v>3.0020366540324925</v>
      </c>
      <c r="AN156" s="11">
        <f t="shared" si="150"/>
        <v>0.90155705114475881</v>
      </c>
      <c r="AO156" s="8">
        <f t="shared" si="151"/>
        <v>0</v>
      </c>
      <c r="AQ156">
        <f t="shared" si="152"/>
        <v>41.337000000000003</v>
      </c>
      <c r="AR156">
        <f t="shared" si="153"/>
        <v>0</v>
      </c>
      <c r="AS156">
        <f t="shared" si="154"/>
        <v>1.4E-2</v>
      </c>
      <c r="AT156">
        <f t="shared" si="155"/>
        <v>7.0000000000000001E-3</v>
      </c>
      <c r="AU156">
        <f t="shared" si="156"/>
        <v>0</v>
      </c>
      <c r="AV156">
        <f t="shared" si="157"/>
        <v>9.7080000000000002</v>
      </c>
      <c r="AW156">
        <f t="shared" si="158"/>
        <v>49.877000000000002</v>
      </c>
      <c r="AX156">
        <f t="shared" si="159"/>
        <v>8.6999999999999994E-2</v>
      </c>
      <c r="AY156">
        <f t="shared" si="160"/>
        <v>0.183</v>
      </c>
      <c r="AZ156">
        <f t="shared" si="161"/>
        <v>0.36899999999999999</v>
      </c>
      <c r="BA156">
        <f t="shared" si="162"/>
        <v>2E-3</v>
      </c>
      <c r="BB156">
        <f t="shared" si="163"/>
        <v>0</v>
      </c>
      <c r="BC156">
        <f t="shared" si="164"/>
        <v>101.58400000000002</v>
      </c>
      <c r="BE156">
        <f t="shared" si="165"/>
        <v>0.68803262316910796</v>
      </c>
      <c r="BF156">
        <f t="shared" si="166"/>
        <v>0</v>
      </c>
      <c r="BG156">
        <f t="shared" si="167"/>
        <v>2.7461749705766971E-4</v>
      </c>
      <c r="BH156">
        <f t="shared" si="168"/>
        <v>9.2111323113362712E-5</v>
      </c>
      <c r="BI156">
        <f t="shared" si="169"/>
        <v>0.1351261065642225</v>
      </c>
      <c r="BJ156">
        <f t="shared" si="170"/>
        <v>0</v>
      </c>
      <c r="BK156">
        <f t="shared" si="171"/>
        <v>1.2375075674119946</v>
      </c>
      <c r="BL156">
        <f t="shared" si="172"/>
        <v>1.5514271346389098E-3</v>
      </c>
      <c r="BM156">
        <f t="shared" si="173"/>
        <v>2.5797393194563092E-3</v>
      </c>
      <c r="BN156">
        <f t="shared" si="174"/>
        <v>4.9402352033930978E-3</v>
      </c>
      <c r="BO156">
        <f t="shared" si="175"/>
        <v>6.453809280255054E-5</v>
      </c>
      <c r="BP156">
        <f t="shared" si="176"/>
        <v>0</v>
      </c>
      <c r="BQ156">
        <f t="shared" si="177"/>
        <v>2.0701689657157867</v>
      </c>
      <c r="BR156">
        <f t="shared" si="178"/>
        <v>1.4501408840290002</v>
      </c>
    </row>
    <row r="157" spans="1:70">
      <c r="A157" t="s">
        <v>241</v>
      </c>
      <c r="B157">
        <v>332</v>
      </c>
      <c r="C157" s="1">
        <v>41.18</v>
      </c>
      <c r="D157" s="1">
        <v>7.0000000000000001E-3</v>
      </c>
      <c r="E157" s="1">
        <v>7.0000000000000001E-3</v>
      </c>
      <c r="F157" s="1">
        <v>8.0000000000000002E-3</v>
      </c>
      <c r="G157" s="1">
        <v>9.7110000000000003</v>
      </c>
      <c r="H157" s="1">
        <v>49.695</v>
      </c>
      <c r="I157" s="1">
        <v>8.6999999999999994E-2</v>
      </c>
      <c r="J157" s="1">
        <v>0.185</v>
      </c>
      <c r="K157" s="1">
        <v>0.371</v>
      </c>
      <c r="L157" s="1">
        <v>6.0000000000000001E-3</v>
      </c>
      <c r="N157">
        <f t="shared" si="135"/>
        <v>101.25700000000001</v>
      </c>
      <c r="P157" s="1">
        <v>20.792000000000002</v>
      </c>
      <c r="Q157" s="1">
        <v>83.370999999999995</v>
      </c>
      <c r="R157" s="1">
        <v>11.106</v>
      </c>
      <c r="S157" s="19">
        <f t="shared" si="136"/>
        <v>8.5440037453267248</v>
      </c>
      <c r="T157" s="19">
        <f>SUM(S$4:S157)</f>
        <v>664.57267095363864</v>
      </c>
      <c r="W157" s="4">
        <v>8</v>
      </c>
      <c r="X157" s="4">
        <v>3</v>
      </c>
      <c r="Y157" s="12">
        <v>0</v>
      </c>
      <c r="AA157" s="11">
        <f t="shared" si="137"/>
        <v>0.99742311010419238</v>
      </c>
      <c r="AB157" s="11">
        <f t="shared" si="138"/>
        <v>1.2754373020700248E-4</v>
      </c>
      <c r="AC157" s="11">
        <f t="shared" si="139"/>
        <v>1.9981183908812205E-4</v>
      </c>
      <c r="AD157" s="11">
        <f t="shared" si="140"/>
        <v>1.5318913923603936E-4</v>
      </c>
      <c r="AE157" s="11">
        <f t="shared" si="141"/>
        <v>0</v>
      </c>
      <c r="AF157" s="11">
        <f t="shared" si="142"/>
        <v>0.19669642118088146</v>
      </c>
      <c r="AG157" s="11">
        <f t="shared" si="143"/>
        <v>1.7942511896284481</v>
      </c>
      <c r="AH157" s="11">
        <f t="shared" si="144"/>
        <v>2.2576384411392217E-3</v>
      </c>
      <c r="AI157" s="11">
        <f t="shared" si="145"/>
        <v>3.7950671960505326E-3</v>
      </c>
      <c r="AJ157" s="11">
        <f t="shared" si="146"/>
        <v>7.2280005637191322E-3</v>
      </c>
      <c r="AK157" s="11">
        <f t="shared" si="147"/>
        <v>2.8174770695130468E-4</v>
      </c>
      <c r="AL157" s="11">
        <f t="shared" si="148"/>
        <v>0</v>
      </c>
      <c r="AM157" s="11">
        <f t="shared" si="149"/>
        <v>3.0024137195299132</v>
      </c>
      <c r="AN157" s="11">
        <f t="shared" si="150"/>
        <v>0.90120462230499199</v>
      </c>
      <c r="AO157" s="8">
        <f t="shared" si="151"/>
        <v>0</v>
      </c>
      <c r="AQ157">
        <f t="shared" si="152"/>
        <v>41.18</v>
      </c>
      <c r="AR157">
        <f t="shared" si="153"/>
        <v>7.0000000000000001E-3</v>
      </c>
      <c r="AS157">
        <f t="shared" si="154"/>
        <v>7.0000000000000001E-3</v>
      </c>
      <c r="AT157">
        <f t="shared" si="155"/>
        <v>8.0000000000000002E-3</v>
      </c>
      <c r="AU157">
        <f t="shared" si="156"/>
        <v>0</v>
      </c>
      <c r="AV157">
        <f t="shared" si="157"/>
        <v>9.7110000000000003</v>
      </c>
      <c r="AW157">
        <f t="shared" si="158"/>
        <v>49.695</v>
      </c>
      <c r="AX157">
        <f t="shared" si="159"/>
        <v>8.6999999999999994E-2</v>
      </c>
      <c r="AY157">
        <f t="shared" si="160"/>
        <v>0.185</v>
      </c>
      <c r="AZ157">
        <f t="shared" si="161"/>
        <v>0.371</v>
      </c>
      <c r="BA157">
        <f t="shared" si="162"/>
        <v>6.0000000000000001E-3</v>
      </c>
      <c r="BB157">
        <f t="shared" si="163"/>
        <v>0</v>
      </c>
      <c r="BC157">
        <f t="shared" si="164"/>
        <v>101.25700000000001</v>
      </c>
      <c r="BE157">
        <f t="shared" si="165"/>
        <v>0.6854194407456724</v>
      </c>
      <c r="BF157">
        <f t="shared" si="166"/>
        <v>8.7646808404076828E-5</v>
      </c>
      <c r="BG157">
        <f t="shared" si="167"/>
        <v>1.3730874852883486E-4</v>
      </c>
      <c r="BH157">
        <f t="shared" si="168"/>
        <v>1.0527008355812881E-4</v>
      </c>
      <c r="BI157">
        <f t="shared" si="169"/>
        <v>0.13516786370469352</v>
      </c>
      <c r="BJ157">
        <f t="shared" si="170"/>
        <v>0</v>
      </c>
      <c r="BK157">
        <f t="shared" si="171"/>
        <v>1.2329919314020306</v>
      </c>
      <c r="BL157">
        <f t="shared" si="172"/>
        <v>1.5514271346389098E-3</v>
      </c>
      <c r="BM157">
        <f t="shared" si="173"/>
        <v>2.6079331918000942E-3</v>
      </c>
      <c r="BN157">
        <f t="shared" si="174"/>
        <v>4.9670115459589138E-3</v>
      </c>
      <c r="BO157">
        <f t="shared" si="175"/>
        <v>1.9361427840765164E-4</v>
      </c>
      <c r="BP157">
        <f t="shared" si="176"/>
        <v>0</v>
      </c>
      <c r="BQ157">
        <f t="shared" si="177"/>
        <v>2.063229447643693</v>
      </c>
      <c r="BR157">
        <f t="shared" si="178"/>
        <v>1.4552010795303516</v>
      </c>
    </row>
    <row r="158" spans="1:70">
      <c r="A158" t="s">
        <v>242</v>
      </c>
      <c r="B158">
        <v>337</v>
      </c>
      <c r="C158" s="1">
        <v>41.158000000000001</v>
      </c>
      <c r="D158" s="1">
        <v>2E-3</v>
      </c>
      <c r="E158" s="1">
        <v>8.9999999999999993E-3</v>
      </c>
      <c r="F158" s="1">
        <v>8.0000000000000002E-3</v>
      </c>
      <c r="G158" s="1">
        <v>9.6609999999999996</v>
      </c>
      <c r="H158" s="1">
        <v>49.643999999999998</v>
      </c>
      <c r="I158" s="1">
        <v>8.7999999999999995E-2</v>
      </c>
      <c r="J158" s="1">
        <v>0.183</v>
      </c>
      <c r="K158" s="1">
        <v>0.36799999999999999</v>
      </c>
      <c r="L158" s="1">
        <v>0</v>
      </c>
      <c r="N158">
        <f t="shared" si="135"/>
        <v>101.121</v>
      </c>
      <c r="P158" s="1">
        <v>20.786999999999999</v>
      </c>
      <c r="Q158" s="1">
        <v>83.363</v>
      </c>
      <c r="R158" s="1">
        <v>11.106</v>
      </c>
      <c r="S158" s="19">
        <f t="shared" si="136"/>
        <v>9.4339811320541997</v>
      </c>
      <c r="T158" s="19">
        <f>SUM(S$4:S158)</f>
        <v>674.00665208569285</v>
      </c>
      <c r="W158" s="4">
        <v>8</v>
      </c>
      <c r="X158" s="4">
        <v>3</v>
      </c>
      <c r="Y158" s="12">
        <v>0</v>
      </c>
      <c r="AA158" s="11">
        <f t="shared" si="137"/>
        <v>0.9979457782297021</v>
      </c>
      <c r="AB158" s="11">
        <f t="shared" si="138"/>
        <v>3.6479650450342135E-5</v>
      </c>
      <c r="AC158" s="11">
        <f t="shared" si="139"/>
        <v>2.5717294886036898E-4</v>
      </c>
      <c r="AD158" s="11">
        <f t="shared" si="140"/>
        <v>1.5335133958113164E-4</v>
      </c>
      <c r="AE158" s="11">
        <f t="shared" si="141"/>
        <v>0</v>
      </c>
      <c r="AF158" s="11">
        <f t="shared" si="142"/>
        <v>0.19589086515963983</v>
      </c>
      <c r="AG158" s="11">
        <f t="shared" si="143"/>
        <v>1.7943076676959659</v>
      </c>
      <c r="AH158" s="11">
        <f t="shared" si="144"/>
        <v>2.2860062265038874E-3</v>
      </c>
      <c r="AI158" s="11">
        <f t="shared" si="145"/>
        <v>3.7580143098327932E-3</v>
      </c>
      <c r="AJ158" s="11">
        <f t="shared" si="146"/>
        <v>7.1771444150913145E-3</v>
      </c>
      <c r="AK158" s="11">
        <f t="shared" si="147"/>
        <v>0</v>
      </c>
      <c r="AL158" s="11">
        <f t="shared" si="148"/>
        <v>0</v>
      </c>
      <c r="AM158" s="11">
        <f t="shared" si="149"/>
        <v>3.0018124799756283</v>
      </c>
      <c r="AN158" s="11">
        <f t="shared" si="150"/>
        <v>0.90157219899133945</v>
      </c>
      <c r="AO158" s="8">
        <f t="shared" si="151"/>
        <v>0</v>
      </c>
      <c r="AQ158">
        <f t="shared" si="152"/>
        <v>41.158000000000001</v>
      </c>
      <c r="AR158">
        <f t="shared" si="153"/>
        <v>2E-3</v>
      </c>
      <c r="AS158">
        <f t="shared" si="154"/>
        <v>8.9999999999999993E-3</v>
      </c>
      <c r="AT158">
        <f t="shared" si="155"/>
        <v>8.0000000000000002E-3</v>
      </c>
      <c r="AU158">
        <f t="shared" si="156"/>
        <v>0</v>
      </c>
      <c r="AV158">
        <f t="shared" si="157"/>
        <v>9.6609999999999996</v>
      </c>
      <c r="AW158">
        <f t="shared" si="158"/>
        <v>49.643999999999998</v>
      </c>
      <c r="AX158">
        <f t="shared" si="159"/>
        <v>8.7999999999999995E-2</v>
      </c>
      <c r="AY158">
        <f t="shared" si="160"/>
        <v>0.183</v>
      </c>
      <c r="AZ158">
        <f t="shared" si="161"/>
        <v>0.36799999999999999</v>
      </c>
      <c r="BA158">
        <f t="shared" si="162"/>
        <v>0</v>
      </c>
      <c r="BB158">
        <f t="shared" si="163"/>
        <v>0</v>
      </c>
      <c r="BC158">
        <f t="shared" si="164"/>
        <v>101.121</v>
      </c>
      <c r="BE158">
        <f t="shared" si="165"/>
        <v>0.68505326231691077</v>
      </c>
      <c r="BF158">
        <f t="shared" si="166"/>
        <v>2.5041945258307666E-5</v>
      </c>
      <c r="BG158">
        <f t="shared" si="167"/>
        <v>1.7653981953707335E-4</v>
      </c>
      <c r="BH158">
        <f t="shared" si="168"/>
        <v>1.0527008355812881E-4</v>
      </c>
      <c r="BI158">
        <f t="shared" si="169"/>
        <v>0.13447191136350983</v>
      </c>
      <c r="BJ158">
        <f t="shared" si="170"/>
        <v>0</v>
      </c>
      <c r="BK158">
        <f t="shared" si="171"/>
        <v>1.2317265608717658</v>
      </c>
      <c r="BL158">
        <f t="shared" si="172"/>
        <v>1.5692596304393571E-3</v>
      </c>
      <c r="BM158">
        <f t="shared" si="173"/>
        <v>2.5797393194563092E-3</v>
      </c>
      <c r="BN158">
        <f t="shared" si="174"/>
        <v>4.9268470321101893E-3</v>
      </c>
      <c r="BO158">
        <f t="shared" si="175"/>
        <v>0</v>
      </c>
      <c r="BP158">
        <f t="shared" si="176"/>
        <v>0</v>
      </c>
      <c r="BQ158">
        <f t="shared" si="177"/>
        <v>2.0606344323825452</v>
      </c>
      <c r="BR158">
        <f t="shared" si="178"/>
        <v>1.4567418814335125</v>
      </c>
    </row>
    <row r="159" spans="1:70">
      <c r="A159" t="s">
        <v>243</v>
      </c>
      <c r="B159">
        <v>341</v>
      </c>
      <c r="C159" s="1">
        <v>41.249000000000002</v>
      </c>
      <c r="D159" s="1">
        <v>1E-3</v>
      </c>
      <c r="E159" s="1">
        <v>1.2999999999999999E-2</v>
      </c>
      <c r="F159" s="1">
        <v>7.0000000000000001E-3</v>
      </c>
      <c r="G159" s="1">
        <v>9.7059999999999995</v>
      </c>
      <c r="H159" s="1">
        <v>49.802</v>
      </c>
      <c r="I159" s="1">
        <v>8.6999999999999994E-2</v>
      </c>
      <c r="J159" s="1">
        <v>0.188</v>
      </c>
      <c r="K159" s="1">
        <v>0.377</v>
      </c>
      <c r="L159" s="1">
        <v>0</v>
      </c>
      <c r="N159">
        <f t="shared" si="135"/>
        <v>101.42999999999999</v>
      </c>
      <c r="P159" s="1">
        <v>20.783000000000001</v>
      </c>
      <c r="Q159" s="1">
        <v>83.355000000000004</v>
      </c>
      <c r="R159" s="1">
        <v>11.106</v>
      </c>
      <c r="S159" s="19">
        <f t="shared" si="136"/>
        <v>8.9442719099942014</v>
      </c>
      <c r="T159" s="19">
        <f>SUM(S$4:S159)</f>
        <v>682.95092399568705</v>
      </c>
      <c r="W159" s="4">
        <v>8</v>
      </c>
      <c r="X159" s="4">
        <v>3</v>
      </c>
      <c r="Y159" s="12">
        <v>0</v>
      </c>
      <c r="AA159" s="11">
        <f t="shared" si="137"/>
        <v>0.99731127306460876</v>
      </c>
      <c r="AB159" s="11">
        <f t="shared" si="138"/>
        <v>1.8188014587978736E-5</v>
      </c>
      <c r="AC159" s="11">
        <f t="shared" si="139"/>
        <v>3.704168624967757E-4</v>
      </c>
      <c r="AD159" s="11">
        <f t="shared" si="140"/>
        <v>1.338012739204496E-4</v>
      </c>
      <c r="AE159" s="11">
        <f t="shared" si="141"/>
        <v>0</v>
      </c>
      <c r="AF159" s="11">
        <f t="shared" si="142"/>
        <v>0.19624428153706008</v>
      </c>
      <c r="AG159" s="11">
        <f t="shared" si="143"/>
        <v>1.7949053469969765</v>
      </c>
      <c r="AH159" s="11">
        <f t="shared" si="144"/>
        <v>2.2536092197260453E-3</v>
      </c>
      <c r="AI159" s="11">
        <f t="shared" si="145"/>
        <v>3.8497259124199621E-3</v>
      </c>
      <c r="AJ159" s="11">
        <f t="shared" si="146"/>
        <v>7.3317869707988335E-3</v>
      </c>
      <c r="AK159" s="11">
        <f t="shared" si="147"/>
        <v>0</v>
      </c>
      <c r="AL159" s="11">
        <f t="shared" si="148"/>
        <v>0</v>
      </c>
      <c r="AM159" s="11">
        <f t="shared" si="149"/>
        <v>3.0024184298525953</v>
      </c>
      <c r="AN159" s="11">
        <f t="shared" si="150"/>
        <v>0.90144172053933347</v>
      </c>
      <c r="AO159" s="8">
        <f t="shared" si="151"/>
        <v>0</v>
      </c>
      <c r="AQ159">
        <f t="shared" si="152"/>
        <v>41.249000000000002</v>
      </c>
      <c r="AR159">
        <f t="shared" si="153"/>
        <v>1E-3</v>
      </c>
      <c r="AS159">
        <f t="shared" si="154"/>
        <v>1.2999999999999999E-2</v>
      </c>
      <c r="AT159">
        <f t="shared" si="155"/>
        <v>7.0000000000000001E-3</v>
      </c>
      <c r="AU159">
        <f t="shared" si="156"/>
        <v>0</v>
      </c>
      <c r="AV159">
        <f t="shared" si="157"/>
        <v>9.7059999999999995</v>
      </c>
      <c r="AW159">
        <f t="shared" si="158"/>
        <v>49.802</v>
      </c>
      <c r="AX159">
        <f t="shared" si="159"/>
        <v>8.6999999999999994E-2</v>
      </c>
      <c r="AY159">
        <f t="shared" si="160"/>
        <v>0.188</v>
      </c>
      <c r="AZ159">
        <f t="shared" si="161"/>
        <v>0.377</v>
      </c>
      <c r="BA159">
        <f t="shared" si="162"/>
        <v>0</v>
      </c>
      <c r="BB159">
        <f t="shared" si="163"/>
        <v>0</v>
      </c>
      <c r="BC159">
        <f t="shared" si="164"/>
        <v>101.42999999999999</v>
      </c>
      <c r="BE159">
        <f t="shared" si="165"/>
        <v>0.68656790945406132</v>
      </c>
      <c r="BF159">
        <f t="shared" si="166"/>
        <v>1.2520972629153833E-5</v>
      </c>
      <c r="BG159">
        <f t="shared" si="167"/>
        <v>2.5500196155355041E-4</v>
      </c>
      <c r="BH159">
        <f t="shared" si="168"/>
        <v>9.2111323113362712E-5</v>
      </c>
      <c r="BI159">
        <f t="shared" si="169"/>
        <v>0.13509826847057513</v>
      </c>
      <c r="BJ159">
        <f t="shared" si="170"/>
        <v>0</v>
      </c>
      <c r="BK159">
        <f t="shared" si="171"/>
        <v>1.2356467283968995</v>
      </c>
      <c r="BL159">
        <f t="shared" si="172"/>
        <v>1.5514271346389098E-3</v>
      </c>
      <c r="BM159">
        <f t="shared" si="173"/>
        <v>2.6502240003157713E-3</v>
      </c>
      <c r="BN159">
        <f t="shared" si="174"/>
        <v>5.0473405736563628E-3</v>
      </c>
      <c r="BO159">
        <f t="shared" si="175"/>
        <v>0</v>
      </c>
      <c r="BP159">
        <f t="shared" si="176"/>
        <v>0</v>
      </c>
      <c r="BQ159">
        <f t="shared" si="177"/>
        <v>2.0669215322874428</v>
      </c>
      <c r="BR159">
        <f t="shared" si="178"/>
        <v>1.4526039730835096</v>
      </c>
    </row>
    <row r="160" spans="1:70">
      <c r="S160" s="19"/>
      <c r="T160" s="19"/>
      <c r="W160" s="4"/>
      <c r="X160" s="4"/>
      <c r="Y160" s="12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8"/>
    </row>
    <row r="161" spans="19:41">
      <c r="S161" s="19"/>
      <c r="T161" s="19"/>
      <c r="W161" s="4"/>
      <c r="X161" s="4"/>
      <c r="Y161" s="12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8"/>
    </row>
    <row r="162" spans="19:41">
      <c r="S162" s="19"/>
      <c r="T162" s="19"/>
      <c r="W162" s="4"/>
      <c r="X162" s="4"/>
      <c r="Y162" s="12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8"/>
    </row>
    <row r="163" spans="19:41">
      <c r="S163" s="19"/>
      <c r="T163" s="19"/>
      <c r="W163" s="4"/>
      <c r="X163" s="4"/>
      <c r="Y163" s="12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8"/>
    </row>
    <row r="164" spans="19:41">
      <c r="S164" s="19"/>
      <c r="T164" s="19"/>
      <c r="W164" s="4"/>
      <c r="X164" s="4"/>
      <c r="Y164" s="12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8"/>
    </row>
    <row r="165" spans="19:41">
      <c r="S165" s="19"/>
      <c r="T165" s="19"/>
      <c r="W165" s="4"/>
      <c r="X165" s="4"/>
      <c r="Y165" s="12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8"/>
    </row>
    <row r="166" spans="19:41">
      <c r="S166" s="19"/>
      <c r="T166" s="19"/>
      <c r="W166" s="4"/>
      <c r="X166" s="4"/>
      <c r="Y166" s="12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8"/>
    </row>
    <row r="167" spans="19:41">
      <c r="S167" s="19"/>
      <c r="T167" s="19"/>
      <c r="W167" s="4"/>
      <c r="X167" s="4"/>
      <c r="Y167" s="12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8"/>
    </row>
  </sheetData>
  <mergeCells count="3">
    <mergeCell ref="D2:M2"/>
    <mergeCell ref="W1:X1"/>
    <mergeCell ref="P2:R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59"/>
  <sheetViews>
    <sheetView workbookViewId="0">
      <selection activeCell="P39" sqref="P39"/>
    </sheetView>
  </sheetViews>
  <sheetFormatPr defaultRowHeight="14.4"/>
  <cols>
    <col min="3" max="3" width="38" customWidth="1"/>
    <col min="5" max="5" width="9.44140625" customWidth="1"/>
    <col min="6" max="6" width="9" style="25"/>
    <col min="7" max="7" width="9"/>
    <col min="8" max="8" width="9" style="25"/>
    <col min="9" max="9" width="9"/>
    <col min="10" max="10" width="9" style="25"/>
    <col min="12" max="12" width="9" style="25"/>
  </cols>
  <sheetData>
    <row r="1" spans="2:11">
      <c r="E1" t="s">
        <v>69</v>
      </c>
    </row>
    <row r="2" spans="2:11">
      <c r="E2">
        <v>-0.5</v>
      </c>
      <c r="F2" s="41" t="s">
        <v>66</v>
      </c>
      <c r="G2" s="42"/>
      <c r="H2" s="41" t="s">
        <v>71</v>
      </c>
      <c r="I2" s="42"/>
      <c r="J2" s="41" t="s">
        <v>72</v>
      </c>
      <c r="K2" s="43"/>
    </row>
    <row r="3" spans="2:11">
      <c r="B3" t="s">
        <v>68</v>
      </c>
      <c r="C3" t="s">
        <v>63</v>
      </c>
      <c r="D3" t="s">
        <v>70</v>
      </c>
      <c r="E3" t="s">
        <v>67</v>
      </c>
      <c r="F3" s="25" t="s">
        <v>65</v>
      </c>
      <c r="G3" t="b">
        <v>1</v>
      </c>
      <c r="H3" s="25" t="s">
        <v>64</v>
      </c>
      <c r="I3" t="b">
        <v>1</v>
      </c>
      <c r="J3" s="25" t="s">
        <v>64</v>
      </c>
      <c r="K3" t="b">
        <v>1</v>
      </c>
    </row>
    <row r="4" spans="2:11">
      <c r="B4">
        <v>4</v>
      </c>
      <c r="C4" t="s">
        <v>88</v>
      </c>
      <c r="D4" s="19">
        <v>0</v>
      </c>
      <c r="E4" s="19">
        <f t="shared" ref="E4:E21" si="0">E5-D5</f>
        <v>-44.285316251134212</v>
      </c>
      <c r="F4" s="25">
        <v>21.401</v>
      </c>
      <c r="H4" s="25">
        <v>5.6820000000000004</v>
      </c>
      <c r="J4" s="25">
        <v>0.46100000000000002</v>
      </c>
    </row>
    <row r="5" spans="2:11">
      <c r="B5">
        <v>5</v>
      </c>
      <c r="C5" t="s">
        <v>89</v>
      </c>
      <c r="D5" s="19">
        <v>2.2360679774961674</v>
      </c>
      <c r="E5" s="19">
        <f t="shared" si="0"/>
        <v>-42.049248273638042</v>
      </c>
      <c r="F5" s="25">
        <v>21.416</v>
      </c>
      <c r="H5" s="25">
        <v>5.673</v>
      </c>
      <c r="J5" s="25">
        <v>0.44900000000000001</v>
      </c>
    </row>
    <row r="6" spans="2:11">
      <c r="B6">
        <v>6</v>
      </c>
      <c r="C6" t="s">
        <v>90</v>
      </c>
      <c r="D6" s="19">
        <v>1.4142135623748235</v>
      </c>
      <c r="E6" s="19">
        <f t="shared" si="0"/>
        <v>-40.635034711263216</v>
      </c>
      <c r="F6" s="25">
        <v>21.413</v>
      </c>
      <c r="H6" s="25">
        <v>5.657</v>
      </c>
      <c r="J6" s="25">
        <v>0.439</v>
      </c>
    </row>
    <row r="7" spans="2:11">
      <c r="B7">
        <v>7</v>
      </c>
      <c r="C7" t="s">
        <v>91</v>
      </c>
      <c r="D7" s="19">
        <v>2.2360679774961674</v>
      </c>
      <c r="E7" s="19">
        <f t="shared" si="0"/>
        <v>-38.398966733767047</v>
      </c>
      <c r="F7" s="25">
        <v>21.399000000000001</v>
      </c>
      <c r="H7" s="25">
        <v>5.6340000000000003</v>
      </c>
      <c r="J7" s="25">
        <v>0.40400000000000003</v>
      </c>
    </row>
    <row r="8" spans="2:11">
      <c r="B8">
        <v>8</v>
      </c>
      <c r="C8" t="s">
        <v>92</v>
      </c>
      <c r="D8" s="19">
        <v>1.0000000000047748</v>
      </c>
      <c r="E8" s="19">
        <f t="shared" si="0"/>
        <v>-37.398966733762272</v>
      </c>
      <c r="F8" s="25">
        <v>21.439</v>
      </c>
      <c r="H8" s="25">
        <v>5.6130000000000004</v>
      </c>
      <c r="J8" s="25">
        <v>0.39500000000000002</v>
      </c>
    </row>
    <row r="9" spans="2:11">
      <c r="B9">
        <v>9</v>
      </c>
      <c r="C9" t="s">
        <v>93</v>
      </c>
      <c r="D9" s="19">
        <v>2.8284271247421104</v>
      </c>
      <c r="E9" s="19">
        <f t="shared" si="0"/>
        <v>-34.570539609020159</v>
      </c>
      <c r="F9" s="25">
        <v>21.425000000000001</v>
      </c>
      <c r="H9" s="25">
        <v>5.58</v>
      </c>
      <c r="J9" s="25">
        <v>0.38500000000000001</v>
      </c>
    </row>
    <row r="10" spans="2:11">
      <c r="B10">
        <v>10</v>
      </c>
      <c r="C10" t="s">
        <v>94</v>
      </c>
      <c r="D10" s="19">
        <v>2.2360679775088776</v>
      </c>
      <c r="E10" s="19">
        <f t="shared" si="0"/>
        <v>-32.334471631511278</v>
      </c>
      <c r="F10" s="25">
        <v>21.366</v>
      </c>
      <c r="H10" s="25">
        <v>5.6159999999999997</v>
      </c>
      <c r="J10" s="25">
        <v>0.38500000000000001</v>
      </c>
    </row>
    <row r="11" spans="2:11">
      <c r="B11">
        <v>11</v>
      </c>
      <c r="C11" t="s">
        <v>95</v>
      </c>
      <c r="D11" s="19">
        <v>1.9999999999953388</v>
      </c>
      <c r="E11" s="19">
        <f t="shared" si="0"/>
        <v>-30.334471631515942</v>
      </c>
      <c r="F11" s="25">
        <v>21.356999999999999</v>
      </c>
      <c r="H11" s="25">
        <v>5.6379999999999999</v>
      </c>
      <c r="J11" s="25">
        <v>0.40100000000000002</v>
      </c>
    </row>
    <row r="12" spans="2:11">
      <c r="B12">
        <v>12</v>
      </c>
      <c r="C12" t="s">
        <v>96</v>
      </c>
      <c r="D12" s="19">
        <v>2.2360679774961674</v>
      </c>
      <c r="E12" s="19">
        <f t="shared" si="0"/>
        <v>-28.098403654019776</v>
      </c>
      <c r="F12" s="25">
        <v>21.401</v>
      </c>
      <c r="H12" s="25">
        <v>5.7039999999999997</v>
      </c>
      <c r="J12" s="25">
        <v>0.41799999999999998</v>
      </c>
    </row>
    <row r="13" spans="2:11">
      <c r="B13">
        <v>13</v>
      </c>
      <c r="C13" t="s">
        <v>97</v>
      </c>
      <c r="D13" s="19">
        <v>2.8284271247521588</v>
      </c>
      <c r="E13" s="19">
        <f t="shared" si="0"/>
        <v>-25.269976529267616</v>
      </c>
      <c r="F13" s="25">
        <v>21.382999999999999</v>
      </c>
      <c r="H13" s="25">
        <v>5.7990000000000004</v>
      </c>
      <c r="J13" s="25">
        <v>0.44</v>
      </c>
    </row>
    <row r="14" spans="2:11">
      <c r="B14">
        <v>14</v>
      </c>
      <c r="C14" t="s">
        <v>98</v>
      </c>
      <c r="D14" s="19">
        <v>0.99999999999056399</v>
      </c>
      <c r="E14" s="19">
        <f t="shared" si="0"/>
        <v>-24.269976529277052</v>
      </c>
      <c r="F14" s="25">
        <v>21.437999999999999</v>
      </c>
      <c r="H14" s="25">
        <v>5.8330000000000002</v>
      </c>
      <c r="J14" s="25">
        <v>0.45900000000000002</v>
      </c>
    </row>
    <row r="15" spans="2:11">
      <c r="B15">
        <v>15</v>
      </c>
      <c r="C15" t="s">
        <v>99</v>
      </c>
      <c r="D15" s="19">
        <v>2.2360679774961674</v>
      </c>
      <c r="E15" s="19">
        <f t="shared" si="0"/>
        <v>-22.033908551780886</v>
      </c>
      <c r="F15" s="25">
        <v>21.446999999999999</v>
      </c>
      <c r="H15" s="25">
        <v>5.8769999999999998</v>
      </c>
      <c r="J15" s="25">
        <v>0.46400000000000002</v>
      </c>
    </row>
    <row r="16" spans="2:11">
      <c r="B16">
        <v>16</v>
      </c>
      <c r="C16" t="s">
        <v>100</v>
      </c>
      <c r="D16" s="19">
        <v>2.2360679775072887</v>
      </c>
      <c r="E16" s="19">
        <f t="shared" si="0"/>
        <v>-19.797840574273597</v>
      </c>
      <c r="F16" s="25">
        <v>21.492000000000001</v>
      </c>
      <c r="H16" s="25">
        <v>5.8869999999999996</v>
      </c>
      <c r="J16" s="25">
        <v>0.46899999999999997</v>
      </c>
    </row>
    <row r="17" spans="2:12">
      <c r="B17">
        <v>17</v>
      </c>
      <c r="C17" t="s">
        <v>101</v>
      </c>
      <c r="D17" s="19">
        <v>1.4142135623672869</v>
      </c>
      <c r="E17" s="19">
        <f t="shared" si="0"/>
        <v>-18.383627011906309</v>
      </c>
      <c r="F17" s="25">
        <v>21.481999999999999</v>
      </c>
      <c r="H17" s="25">
        <v>5.8760000000000003</v>
      </c>
      <c r="J17" s="25">
        <v>0.46400000000000002</v>
      </c>
    </row>
    <row r="18" spans="2:12">
      <c r="B18">
        <v>18</v>
      </c>
      <c r="C18" t="s">
        <v>102</v>
      </c>
      <c r="D18" s="19">
        <v>3.1622776601688738</v>
      </c>
      <c r="E18" s="19">
        <f t="shared" si="0"/>
        <v>-15.221349351737436</v>
      </c>
      <c r="F18" s="25">
        <v>21.486999999999998</v>
      </c>
      <c r="H18" s="25">
        <v>5.8470000000000004</v>
      </c>
      <c r="J18" s="25">
        <v>0.46200000000000002</v>
      </c>
    </row>
    <row r="19" spans="2:12">
      <c r="B19">
        <v>19</v>
      </c>
      <c r="C19" t="s">
        <v>103</v>
      </c>
      <c r="D19" s="19">
        <v>1.4142135623748235</v>
      </c>
      <c r="E19" s="19">
        <f t="shared" si="0"/>
        <v>-13.807135789362611</v>
      </c>
      <c r="F19" s="25">
        <v>21.518000000000001</v>
      </c>
      <c r="H19" s="25">
        <v>5.8209999999999997</v>
      </c>
      <c r="J19" s="25">
        <v>0.46300000000000002</v>
      </c>
    </row>
    <row r="20" spans="2:12">
      <c r="B20">
        <v>20</v>
      </c>
      <c r="C20" t="s">
        <v>104</v>
      </c>
      <c r="D20" s="19">
        <v>1.9999999999953388</v>
      </c>
      <c r="E20" s="19">
        <f t="shared" si="0"/>
        <v>-11.807135789367273</v>
      </c>
      <c r="F20" s="25">
        <v>21.456</v>
      </c>
      <c r="H20" s="25">
        <v>5.8449999999999998</v>
      </c>
      <c r="J20" s="25">
        <v>0.46400000000000002</v>
      </c>
    </row>
    <row r="21" spans="2:12">
      <c r="B21">
        <v>21</v>
      </c>
      <c r="C21" t="s">
        <v>105</v>
      </c>
      <c r="D21" s="19">
        <v>2.8284271247521588</v>
      </c>
      <c r="E21" s="19">
        <f t="shared" si="0"/>
        <v>-8.9787086646151142</v>
      </c>
      <c r="F21" s="25">
        <v>21.481000000000002</v>
      </c>
      <c r="H21" s="25">
        <v>5.8879999999999999</v>
      </c>
      <c r="J21" s="25">
        <v>0.46400000000000002</v>
      </c>
    </row>
    <row r="22" spans="2:12">
      <c r="B22">
        <v>22</v>
      </c>
      <c r="C22" t="s">
        <v>106</v>
      </c>
      <c r="D22" s="19">
        <v>1.4142135623672869</v>
      </c>
      <c r="E22" s="19">
        <f>E23-D23</f>
        <v>-7.5644951022478271</v>
      </c>
      <c r="F22" s="25">
        <v>21.463000000000001</v>
      </c>
      <c r="H22" s="25">
        <v>5.9109999999999996</v>
      </c>
      <c r="J22" s="25">
        <v>0.46600000000000003</v>
      </c>
    </row>
    <row r="23" spans="2:12">
      <c r="B23">
        <v>23</v>
      </c>
      <c r="C23" t="s">
        <v>107</v>
      </c>
      <c r="D23" s="19">
        <v>2.0000000000095497</v>
      </c>
      <c r="E23" s="19">
        <f>E24-D24</f>
        <v>-5.5644951022382774</v>
      </c>
      <c r="F23" s="25">
        <v>21.433</v>
      </c>
      <c r="H23" s="25">
        <v>5.86</v>
      </c>
      <c r="J23" s="25">
        <v>0.46899999999999997</v>
      </c>
    </row>
    <row r="24" spans="2:12">
      <c r="B24">
        <v>24</v>
      </c>
      <c r="C24" t="s">
        <v>169</v>
      </c>
      <c r="D24" s="19">
        <v>2.8284271247421104</v>
      </c>
      <c r="E24" s="19">
        <f>E25-D25</f>
        <v>-2.7360679774961674</v>
      </c>
      <c r="F24" s="25">
        <v>21.46</v>
      </c>
      <c r="H24" s="25">
        <v>5.827</v>
      </c>
      <c r="J24" s="25">
        <v>0.47199999999999998</v>
      </c>
    </row>
    <row r="25" spans="2:12" s="2" customFormat="1">
      <c r="B25" s="2">
        <v>25</v>
      </c>
      <c r="C25" s="2" t="s">
        <v>108</v>
      </c>
      <c r="D25" s="20">
        <v>2.2360679774961674</v>
      </c>
      <c r="E25" s="20">
        <f>E2</f>
        <v>-0.5</v>
      </c>
      <c r="F25" s="26">
        <v>19.952999999999999</v>
      </c>
      <c r="H25" s="26">
        <v>5.7549999999999999</v>
      </c>
      <c r="J25" s="26">
        <v>0.45200000000000001</v>
      </c>
      <c r="L25" s="26"/>
    </row>
    <row r="26" spans="2:12" s="31" customFormat="1">
      <c r="B26" s="31">
        <v>26</v>
      </c>
      <c r="C26" s="31" t="s">
        <v>170</v>
      </c>
      <c r="D26" s="32">
        <v>2.0000000000095497</v>
      </c>
      <c r="E26" s="32">
        <f t="shared" ref="E26:E88" si="1">E25+D26</f>
        <v>1.5000000000095497</v>
      </c>
      <c r="F26" s="33">
        <v>8.4179999999999993</v>
      </c>
      <c r="H26" s="33">
        <v>2.62</v>
      </c>
      <c r="J26" s="33">
        <v>0.193</v>
      </c>
      <c r="L26" s="33"/>
    </row>
    <row r="27" spans="2:12" s="2" customFormat="1">
      <c r="B27" s="2">
        <v>27</v>
      </c>
      <c r="C27" s="2" t="s">
        <v>109</v>
      </c>
      <c r="D27" s="20">
        <v>2.2360679774961674</v>
      </c>
      <c r="E27" s="30">
        <f t="shared" si="1"/>
        <v>3.7360679775057171</v>
      </c>
      <c r="F27" s="26">
        <v>0.246</v>
      </c>
      <c r="G27" s="2">
        <v>0.16996</v>
      </c>
      <c r="H27" s="26">
        <v>7.0999999999999994E-2</v>
      </c>
      <c r="J27" s="26">
        <v>1.6E-2</v>
      </c>
      <c r="L27" s="26"/>
    </row>
    <row r="28" spans="2:12">
      <c r="B28">
        <v>28</v>
      </c>
      <c r="C28" t="s">
        <v>110</v>
      </c>
      <c r="D28" s="19">
        <v>1.4142135623748235</v>
      </c>
      <c r="E28" s="19">
        <f t="shared" si="1"/>
        <v>5.1502815398805408</v>
      </c>
      <c r="F28" s="25">
        <v>0.182</v>
      </c>
      <c r="G28">
        <v>0.11796</v>
      </c>
      <c r="H28" s="25">
        <v>1.4999999999999999E-2</v>
      </c>
      <c r="J28" s="25">
        <v>1.2999999999999999E-2</v>
      </c>
    </row>
    <row r="29" spans="2:12">
      <c r="B29">
        <v>29</v>
      </c>
      <c r="C29" t="s">
        <v>111</v>
      </c>
      <c r="D29" s="19">
        <v>2.2360679774961674</v>
      </c>
      <c r="E29" s="19">
        <f t="shared" si="1"/>
        <v>7.3863495173767078</v>
      </c>
      <c r="F29" s="25">
        <v>0.157</v>
      </c>
      <c r="G29">
        <v>0.1062</v>
      </c>
      <c r="H29" s="25">
        <v>1.6E-2</v>
      </c>
      <c r="J29" s="25">
        <v>1.2999999999999999E-2</v>
      </c>
    </row>
    <row r="30" spans="2:12">
      <c r="B30">
        <v>30</v>
      </c>
      <c r="C30" t="s">
        <v>112</v>
      </c>
      <c r="D30" s="19">
        <v>2.2360679774961674</v>
      </c>
      <c r="E30" s="19">
        <f t="shared" si="1"/>
        <v>9.6224174948728756</v>
      </c>
      <c r="F30" s="25">
        <v>0.14699999999999999</v>
      </c>
      <c r="G30">
        <v>0.10551000000000001</v>
      </c>
      <c r="H30" s="25">
        <v>1.7999999999999999E-2</v>
      </c>
      <c r="J30" s="25">
        <v>1.2999999999999999E-2</v>
      </c>
    </row>
    <row r="31" spans="2:12">
      <c r="B31">
        <v>31</v>
      </c>
      <c r="C31" t="s">
        <v>113</v>
      </c>
      <c r="D31" s="19">
        <v>1.4142135623748235</v>
      </c>
      <c r="E31" s="19">
        <f t="shared" si="1"/>
        <v>11.0366310572477</v>
      </c>
      <c r="F31" s="25">
        <v>0.13300000000000001</v>
      </c>
      <c r="G31">
        <v>9.6097000000000002E-2</v>
      </c>
      <c r="H31" s="25">
        <v>1.2999999999999999E-2</v>
      </c>
      <c r="J31" s="25">
        <v>1.2E-2</v>
      </c>
    </row>
    <row r="32" spans="2:12">
      <c r="B32">
        <v>32</v>
      </c>
      <c r="C32" t="s">
        <v>114</v>
      </c>
      <c r="D32" s="19">
        <v>2.2360679774961674</v>
      </c>
      <c r="E32" s="19">
        <f t="shared" si="1"/>
        <v>13.272699034743868</v>
      </c>
      <c r="F32" s="25">
        <v>0.129</v>
      </c>
      <c r="G32">
        <v>9.7923999999999997E-2</v>
      </c>
      <c r="H32" s="25">
        <v>1.7000000000000001E-2</v>
      </c>
      <c r="J32" s="25">
        <v>1.2999999999999999E-2</v>
      </c>
    </row>
    <row r="33" spans="2:10">
      <c r="B33">
        <v>33</v>
      </c>
      <c r="C33" t="s">
        <v>115</v>
      </c>
      <c r="D33" s="19">
        <v>2.2360679775088776</v>
      </c>
      <c r="E33" s="19">
        <f t="shared" si="1"/>
        <v>15.508767012252745</v>
      </c>
      <c r="F33" s="25">
        <v>0.123</v>
      </c>
      <c r="G33">
        <v>9.6359E-2</v>
      </c>
      <c r="H33" s="25">
        <v>1.9E-2</v>
      </c>
      <c r="J33" s="25">
        <v>1.2999999999999999E-2</v>
      </c>
    </row>
    <row r="34" spans="2:10">
      <c r="B34">
        <v>34</v>
      </c>
      <c r="C34" t="s">
        <v>116</v>
      </c>
      <c r="D34" s="19">
        <v>1.9999999999953388</v>
      </c>
      <c r="E34" s="19">
        <f t="shared" si="1"/>
        <v>17.508767012248086</v>
      </c>
      <c r="F34" s="25">
        <v>0.11899999999999999</v>
      </c>
      <c r="G34">
        <v>9.5586000000000004E-2</v>
      </c>
      <c r="H34" s="25">
        <v>1.7000000000000001E-2</v>
      </c>
      <c r="J34" s="25">
        <v>1.2E-2</v>
      </c>
    </row>
    <row r="35" spans="2:10">
      <c r="B35">
        <v>35</v>
      </c>
      <c r="C35" t="s">
        <v>117</v>
      </c>
      <c r="D35" s="19">
        <v>2.2360679774945784</v>
      </c>
      <c r="E35" s="19">
        <f t="shared" si="1"/>
        <v>19.744834989742664</v>
      </c>
      <c r="F35" s="25">
        <v>0.12</v>
      </c>
      <c r="G35">
        <v>9.9593000000000001E-2</v>
      </c>
      <c r="H35" s="25">
        <v>1.6E-2</v>
      </c>
      <c r="J35" s="25">
        <v>1.4999999999999999E-2</v>
      </c>
    </row>
    <row r="36" spans="2:10">
      <c r="B36">
        <v>36</v>
      </c>
      <c r="C36" t="s">
        <v>118</v>
      </c>
      <c r="D36" s="19">
        <v>2.8284271247546711</v>
      </c>
      <c r="E36" s="19">
        <f t="shared" si="1"/>
        <v>22.573262114497336</v>
      </c>
      <c r="F36" s="25">
        <v>0.11600000000000001</v>
      </c>
      <c r="G36">
        <v>9.8672999999999997E-2</v>
      </c>
      <c r="H36" s="25">
        <v>1.7000000000000001E-2</v>
      </c>
      <c r="J36" s="25">
        <v>1.2E-2</v>
      </c>
    </row>
    <row r="37" spans="2:10">
      <c r="B37">
        <v>37</v>
      </c>
      <c r="C37" t="s">
        <v>119</v>
      </c>
      <c r="D37" s="19">
        <v>1.4142135623647749</v>
      </c>
      <c r="E37" s="19">
        <f t="shared" si="1"/>
        <v>23.987475676862111</v>
      </c>
      <c r="F37" s="25">
        <v>0.111</v>
      </c>
      <c r="G37">
        <v>9.4989000000000004E-2</v>
      </c>
      <c r="H37" s="25">
        <v>1.2999999999999999E-2</v>
      </c>
      <c r="J37" s="25">
        <v>0.01</v>
      </c>
    </row>
    <row r="38" spans="2:10">
      <c r="B38">
        <v>38</v>
      </c>
      <c r="C38" t="s">
        <v>120</v>
      </c>
      <c r="D38" s="19">
        <v>2.0000000000095497</v>
      </c>
      <c r="E38" s="19">
        <f t="shared" si="1"/>
        <v>25.987475676871661</v>
      </c>
      <c r="F38" s="25">
        <v>0.107</v>
      </c>
      <c r="G38">
        <v>9.2591000000000007E-2</v>
      </c>
      <c r="H38" s="25">
        <v>1.6E-2</v>
      </c>
      <c r="J38" s="25">
        <v>1.0999999999999999E-2</v>
      </c>
    </row>
    <row r="39" spans="2:10">
      <c r="B39">
        <v>39</v>
      </c>
      <c r="C39" t="s">
        <v>121</v>
      </c>
      <c r="D39" s="19">
        <v>2.2360679774961674</v>
      </c>
      <c r="E39" s="19">
        <f t="shared" si="1"/>
        <v>28.223543654367827</v>
      </c>
      <c r="F39" s="25">
        <v>0.106</v>
      </c>
      <c r="G39">
        <v>9.3036999999999995E-2</v>
      </c>
      <c r="H39" s="25">
        <v>1.7999999999999999E-2</v>
      </c>
      <c r="J39" s="25">
        <v>1.2E-2</v>
      </c>
    </row>
    <row r="40" spans="2:10">
      <c r="B40">
        <v>40</v>
      </c>
      <c r="C40" t="s">
        <v>122</v>
      </c>
      <c r="D40" s="19">
        <v>1.4142135623773355</v>
      </c>
      <c r="E40" s="19">
        <f t="shared" si="1"/>
        <v>29.637757216745161</v>
      </c>
      <c r="F40" s="25">
        <v>0.105</v>
      </c>
      <c r="G40">
        <v>9.2886999999999997E-2</v>
      </c>
      <c r="H40" s="25">
        <v>1.4999999999999999E-2</v>
      </c>
      <c r="J40" s="25">
        <v>0.01</v>
      </c>
    </row>
    <row r="41" spans="2:10">
      <c r="B41">
        <v>41</v>
      </c>
      <c r="C41" t="s">
        <v>123</v>
      </c>
      <c r="D41" s="19">
        <v>2.2360679774945784</v>
      </c>
      <c r="E41" s="19">
        <f t="shared" si="1"/>
        <v>31.873825194239739</v>
      </c>
      <c r="F41" s="25">
        <v>0.10199999999999999</v>
      </c>
      <c r="G41">
        <v>9.1135999999999995E-2</v>
      </c>
      <c r="H41" s="25">
        <v>0.01</v>
      </c>
      <c r="J41" s="25">
        <v>0.01</v>
      </c>
    </row>
    <row r="42" spans="2:10">
      <c r="B42">
        <v>42</v>
      </c>
      <c r="C42" t="s">
        <v>124</v>
      </c>
      <c r="D42" s="19">
        <v>2.2360679774961674</v>
      </c>
      <c r="E42" s="19">
        <f t="shared" si="1"/>
        <v>34.109893171735905</v>
      </c>
      <c r="F42" s="25">
        <v>0.10199999999999999</v>
      </c>
      <c r="G42">
        <v>9.2157000000000003E-2</v>
      </c>
      <c r="H42" s="25">
        <v>0.01</v>
      </c>
      <c r="J42" s="25">
        <v>0.01</v>
      </c>
    </row>
    <row r="43" spans="2:10">
      <c r="B43">
        <v>43</v>
      </c>
      <c r="C43" t="s">
        <v>125</v>
      </c>
      <c r="D43" s="19">
        <v>2.2360679775088776</v>
      </c>
      <c r="E43" s="19">
        <f t="shared" si="1"/>
        <v>36.345961149244786</v>
      </c>
      <c r="F43" s="25">
        <v>0.10100000000000001</v>
      </c>
      <c r="G43">
        <v>9.2062000000000005E-2</v>
      </c>
      <c r="H43" s="25">
        <v>1.4999999999999999E-2</v>
      </c>
      <c r="J43" s="25">
        <v>8.9999999999999993E-3</v>
      </c>
    </row>
    <row r="44" spans="2:10">
      <c r="B44">
        <v>44</v>
      </c>
      <c r="C44" t="s">
        <v>126</v>
      </c>
      <c r="D44" s="19">
        <v>2.2360679774945784</v>
      </c>
      <c r="E44" s="19">
        <f t="shared" si="1"/>
        <v>38.582029126739364</v>
      </c>
      <c r="F44" s="25">
        <v>0.1</v>
      </c>
      <c r="G44">
        <v>9.1844999999999996E-2</v>
      </c>
      <c r="H44" s="25">
        <v>1.4999999999999999E-2</v>
      </c>
      <c r="J44" s="25">
        <v>7.0000000000000001E-3</v>
      </c>
    </row>
    <row r="45" spans="2:10">
      <c r="B45">
        <v>45</v>
      </c>
      <c r="C45" t="s">
        <v>127</v>
      </c>
      <c r="D45" s="19">
        <v>1.9999999999953388</v>
      </c>
      <c r="E45" s="19">
        <f t="shared" si="1"/>
        <v>40.582029126734703</v>
      </c>
      <c r="F45" s="25">
        <v>9.7000000000000003E-2</v>
      </c>
      <c r="G45">
        <v>8.9478000000000002E-2</v>
      </c>
      <c r="H45" s="25">
        <v>1.6E-2</v>
      </c>
      <c r="J45" s="25">
        <v>1.0999999999999999E-2</v>
      </c>
    </row>
    <row r="46" spans="2:10">
      <c r="B46">
        <v>46</v>
      </c>
      <c r="C46" t="s">
        <v>128</v>
      </c>
      <c r="D46" s="19">
        <v>1.4142135623773355</v>
      </c>
      <c r="E46" s="19">
        <f t="shared" si="1"/>
        <v>41.996242689112037</v>
      </c>
      <c r="F46" s="25">
        <v>9.9000000000000005E-2</v>
      </c>
      <c r="G46">
        <v>9.1888999999999998E-2</v>
      </c>
      <c r="H46" s="25">
        <v>1.4999999999999999E-2</v>
      </c>
      <c r="J46" s="25">
        <v>7.0000000000000001E-3</v>
      </c>
    </row>
    <row r="47" spans="2:10">
      <c r="B47">
        <v>47</v>
      </c>
      <c r="C47" t="s">
        <v>129</v>
      </c>
      <c r="D47" s="19">
        <v>2.8284271247421104</v>
      </c>
      <c r="E47" s="19">
        <f t="shared" si="1"/>
        <v>44.82466981385415</v>
      </c>
      <c r="F47" s="25">
        <v>9.9000000000000005E-2</v>
      </c>
      <c r="G47">
        <v>9.2608999999999997E-2</v>
      </c>
      <c r="H47" s="25">
        <v>1.2999999999999999E-2</v>
      </c>
      <c r="J47" s="25">
        <v>8.0000000000000002E-3</v>
      </c>
    </row>
    <row r="48" spans="2:10">
      <c r="B48">
        <v>48</v>
      </c>
      <c r="C48" t="s">
        <v>130</v>
      </c>
      <c r="D48" s="19">
        <v>2.2360679775088776</v>
      </c>
      <c r="E48" s="19">
        <f t="shared" si="1"/>
        <v>47.060737791363024</v>
      </c>
      <c r="F48" s="25">
        <v>9.7000000000000003E-2</v>
      </c>
      <c r="G48">
        <v>9.1113E-2</v>
      </c>
      <c r="H48" s="25">
        <v>1.2E-2</v>
      </c>
      <c r="J48" s="25">
        <v>8.9999999999999993E-3</v>
      </c>
    </row>
    <row r="49" spans="2:10">
      <c r="B49">
        <v>49</v>
      </c>
      <c r="C49" t="s">
        <v>131</v>
      </c>
      <c r="D49" s="19">
        <v>0.99999999999056399</v>
      </c>
      <c r="E49" s="19">
        <f t="shared" si="1"/>
        <v>48.060737791353588</v>
      </c>
      <c r="F49" s="25">
        <v>9.7000000000000003E-2</v>
      </c>
      <c r="G49">
        <v>9.1322E-2</v>
      </c>
      <c r="H49" s="25">
        <v>1.2E-2</v>
      </c>
      <c r="J49" s="25">
        <v>1.2E-2</v>
      </c>
    </row>
    <row r="50" spans="2:10">
      <c r="B50">
        <v>50</v>
      </c>
      <c r="C50" t="s">
        <v>132</v>
      </c>
      <c r="D50" s="19">
        <v>3.1622776601688738</v>
      </c>
      <c r="E50" s="19">
        <f t="shared" si="1"/>
        <v>51.223015451522464</v>
      </c>
      <c r="F50" s="25">
        <v>9.6000000000000002E-2</v>
      </c>
      <c r="G50">
        <v>9.0917999999999999E-2</v>
      </c>
      <c r="H50" s="25">
        <v>1.0999999999999999E-2</v>
      </c>
      <c r="J50" s="25">
        <v>8.0000000000000002E-3</v>
      </c>
    </row>
    <row r="51" spans="2:10">
      <c r="B51">
        <v>51</v>
      </c>
      <c r="C51" t="s">
        <v>133</v>
      </c>
      <c r="D51" s="19">
        <v>1.4142135623748235</v>
      </c>
      <c r="E51" s="19">
        <f t="shared" si="1"/>
        <v>52.63722901389729</v>
      </c>
      <c r="F51" s="25">
        <v>9.1999999999999998E-2</v>
      </c>
      <c r="G51">
        <v>8.7153999999999995E-2</v>
      </c>
      <c r="H51" s="25">
        <v>1.7000000000000001E-2</v>
      </c>
      <c r="J51" s="25">
        <v>8.9999999999999993E-3</v>
      </c>
    </row>
    <row r="52" spans="2:10">
      <c r="B52">
        <v>52</v>
      </c>
      <c r="C52" t="s">
        <v>134</v>
      </c>
      <c r="D52" s="19">
        <v>2.2360679774961674</v>
      </c>
      <c r="E52" s="19">
        <f t="shared" si="1"/>
        <v>54.87329699139346</v>
      </c>
      <c r="F52" s="25">
        <v>9.4E-2</v>
      </c>
      <c r="G52">
        <v>8.9504E-2</v>
      </c>
      <c r="H52" s="25">
        <v>1.4E-2</v>
      </c>
      <c r="J52" s="25">
        <v>8.0000000000000002E-3</v>
      </c>
    </row>
    <row r="53" spans="2:10">
      <c r="B53">
        <v>53</v>
      </c>
      <c r="C53" t="s">
        <v>135</v>
      </c>
      <c r="D53" s="19">
        <v>2.2360679775088776</v>
      </c>
      <c r="E53" s="19">
        <f t="shared" si="1"/>
        <v>57.109364968902341</v>
      </c>
      <c r="F53" s="25">
        <v>9.6000000000000002E-2</v>
      </c>
      <c r="G53">
        <v>9.1823000000000002E-2</v>
      </c>
      <c r="H53" s="25">
        <v>1.4999999999999999E-2</v>
      </c>
      <c r="J53" s="25">
        <v>0.01</v>
      </c>
    </row>
    <row r="54" spans="2:10">
      <c r="B54">
        <v>54</v>
      </c>
      <c r="C54" t="s">
        <v>136</v>
      </c>
      <c r="D54" s="19">
        <v>1.4142135623647749</v>
      </c>
      <c r="E54" s="19">
        <f t="shared" si="1"/>
        <v>58.523578531267113</v>
      </c>
      <c r="F54" s="25">
        <v>9.4E-2</v>
      </c>
      <c r="G54">
        <v>9.0007000000000004E-2</v>
      </c>
      <c r="H54" s="25">
        <v>1.2E-2</v>
      </c>
      <c r="J54" s="25">
        <v>8.9999999999999993E-3</v>
      </c>
    </row>
    <row r="55" spans="2:10">
      <c r="B55">
        <v>55</v>
      </c>
      <c r="C55" t="s">
        <v>137</v>
      </c>
      <c r="D55" s="19">
        <v>2.2360679775088776</v>
      </c>
      <c r="E55" s="19">
        <f t="shared" si="1"/>
        <v>60.759646508775987</v>
      </c>
      <c r="F55" s="25">
        <v>9.5000000000000001E-2</v>
      </c>
      <c r="G55">
        <v>9.128E-2</v>
      </c>
      <c r="H55" s="25">
        <v>1.2999999999999999E-2</v>
      </c>
      <c r="J55" s="25">
        <v>8.9999999999999993E-3</v>
      </c>
    </row>
    <row r="56" spans="2:10">
      <c r="B56">
        <v>56</v>
      </c>
      <c r="C56" t="s">
        <v>138</v>
      </c>
      <c r="D56" s="19">
        <v>2.2360679774945784</v>
      </c>
      <c r="E56" s="19">
        <f t="shared" si="1"/>
        <v>62.995714486270565</v>
      </c>
      <c r="F56" s="25">
        <v>9.4E-2</v>
      </c>
      <c r="G56">
        <v>9.0526999999999996E-2</v>
      </c>
      <c r="H56" s="25">
        <v>0.01</v>
      </c>
      <c r="J56" s="25">
        <v>8.9999999999999993E-3</v>
      </c>
    </row>
    <row r="57" spans="2:10">
      <c r="B57">
        <v>57</v>
      </c>
      <c r="C57" t="s">
        <v>139</v>
      </c>
      <c r="D57" s="19">
        <v>2.2360679774961674</v>
      </c>
      <c r="E57" s="19">
        <f t="shared" si="1"/>
        <v>65.231782463766734</v>
      </c>
      <c r="F57" s="25">
        <v>9.4E-2</v>
      </c>
      <c r="G57">
        <v>9.0748999999999996E-2</v>
      </c>
      <c r="H57" s="25">
        <v>0.01</v>
      </c>
      <c r="J57" s="25">
        <v>1.0999999999999999E-2</v>
      </c>
    </row>
    <row r="58" spans="2:10">
      <c r="B58">
        <v>58</v>
      </c>
      <c r="C58" t="s">
        <v>140</v>
      </c>
      <c r="D58" s="19">
        <v>2.0000000000095497</v>
      </c>
      <c r="E58" s="19">
        <f t="shared" si="1"/>
        <v>67.231782463776284</v>
      </c>
      <c r="F58" s="25">
        <v>9.0999999999999998E-2</v>
      </c>
      <c r="G58">
        <v>8.7931999999999996E-2</v>
      </c>
      <c r="H58" s="25">
        <v>1.2E-2</v>
      </c>
      <c r="J58" s="25">
        <v>8.0000000000000002E-3</v>
      </c>
    </row>
    <row r="59" spans="2:10">
      <c r="B59">
        <v>59</v>
      </c>
      <c r="C59" t="s">
        <v>141</v>
      </c>
      <c r="D59" s="19">
        <v>2.8284271247421104</v>
      </c>
      <c r="E59" s="19">
        <f t="shared" si="1"/>
        <v>70.06020958851839</v>
      </c>
      <c r="F59" s="25">
        <v>9.1999999999999998E-2</v>
      </c>
      <c r="G59">
        <v>8.9175000000000004E-2</v>
      </c>
      <c r="H59" s="25">
        <v>1.2E-2</v>
      </c>
      <c r="J59" s="25">
        <v>8.9999999999999993E-3</v>
      </c>
    </row>
    <row r="60" spans="2:10">
      <c r="B60">
        <v>60</v>
      </c>
      <c r="C60" t="s">
        <v>142</v>
      </c>
      <c r="D60" s="19">
        <v>1.0000000000047748</v>
      </c>
      <c r="E60" s="19">
        <f t="shared" si="1"/>
        <v>71.060209588523165</v>
      </c>
      <c r="F60" s="25">
        <v>9.1999999999999998E-2</v>
      </c>
      <c r="G60">
        <v>8.9251999999999998E-2</v>
      </c>
      <c r="H60" s="25">
        <v>1.2999999999999999E-2</v>
      </c>
      <c r="J60" s="25">
        <v>8.9999999999999993E-3</v>
      </c>
    </row>
    <row r="61" spans="2:10">
      <c r="B61">
        <v>61</v>
      </c>
      <c r="C61" t="s">
        <v>143</v>
      </c>
      <c r="D61" s="19">
        <v>2.2360679774961674</v>
      </c>
      <c r="E61" s="19">
        <f t="shared" si="1"/>
        <v>73.296277566019327</v>
      </c>
      <c r="F61" s="25">
        <v>9.4E-2</v>
      </c>
      <c r="G61">
        <v>9.1411000000000006E-2</v>
      </c>
      <c r="H61" s="25">
        <v>0.01</v>
      </c>
      <c r="J61" s="25">
        <v>1.2999999999999999E-2</v>
      </c>
    </row>
    <row r="62" spans="2:10">
      <c r="B62">
        <v>62</v>
      </c>
      <c r="C62" t="s">
        <v>144</v>
      </c>
      <c r="D62" s="19">
        <v>2.8284271247421104</v>
      </c>
      <c r="E62" s="19">
        <f t="shared" si="1"/>
        <v>76.124704690761433</v>
      </c>
      <c r="F62" s="25">
        <v>9.1999999999999998E-2</v>
      </c>
      <c r="G62">
        <v>8.9607999999999993E-2</v>
      </c>
      <c r="H62" s="25">
        <v>0.01</v>
      </c>
      <c r="J62" s="25">
        <v>6.0000000000000001E-3</v>
      </c>
    </row>
    <row r="63" spans="2:10">
      <c r="B63">
        <v>63</v>
      </c>
      <c r="C63" t="s">
        <v>145</v>
      </c>
      <c r="D63" s="19">
        <v>1.4142135623773355</v>
      </c>
      <c r="E63" s="19">
        <f t="shared" si="1"/>
        <v>77.538918253138775</v>
      </c>
      <c r="F63" s="25">
        <v>9.4E-2</v>
      </c>
      <c r="G63">
        <v>9.1692999999999997E-2</v>
      </c>
      <c r="H63" s="25">
        <v>1.2E-2</v>
      </c>
      <c r="J63" s="25">
        <v>5.0000000000000001E-3</v>
      </c>
    </row>
    <row r="64" spans="2:10">
      <c r="B64">
        <v>64</v>
      </c>
      <c r="C64" t="s">
        <v>146</v>
      </c>
      <c r="D64" s="19">
        <v>1.9999999999953388</v>
      </c>
      <c r="E64" s="19">
        <f t="shared" si="1"/>
        <v>79.538918253134113</v>
      </c>
      <c r="F64" s="25">
        <v>9.0999999999999998E-2</v>
      </c>
      <c r="G64">
        <v>8.8814000000000004E-2</v>
      </c>
      <c r="H64" s="25">
        <v>1.0999999999999999E-2</v>
      </c>
      <c r="J64" s="25">
        <v>1.0999999999999999E-2</v>
      </c>
    </row>
    <row r="65" spans="2:10">
      <c r="B65">
        <v>65</v>
      </c>
      <c r="C65" t="s">
        <v>147</v>
      </c>
      <c r="D65" s="19">
        <v>2.2360679775088776</v>
      </c>
      <c r="E65" s="19">
        <f t="shared" si="1"/>
        <v>81.774986230642995</v>
      </c>
      <c r="F65" s="25">
        <v>0.09</v>
      </c>
      <c r="G65">
        <v>8.7928000000000006E-2</v>
      </c>
      <c r="H65" s="25">
        <v>1.4E-2</v>
      </c>
      <c r="J65" s="25">
        <v>8.0000000000000002E-3</v>
      </c>
    </row>
    <row r="66" spans="2:10">
      <c r="B66">
        <v>66</v>
      </c>
      <c r="C66" t="s">
        <v>148</v>
      </c>
      <c r="D66" s="19">
        <v>2.2360679774945784</v>
      </c>
      <c r="E66" s="19">
        <f t="shared" si="1"/>
        <v>84.01105420813758</v>
      </c>
      <c r="F66" s="25">
        <v>0.09</v>
      </c>
      <c r="G66">
        <v>8.8051000000000004E-2</v>
      </c>
      <c r="H66" s="25">
        <v>1.6E-2</v>
      </c>
      <c r="J66" s="25">
        <v>7.0000000000000001E-3</v>
      </c>
    </row>
    <row r="67" spans="2:10">
      <c r="B67">
        <v>67</v>
      </c>
      <c r="C67" t="s">
        <v>149</v>
      </c>
      <c r="D67" s="19">
        <v>2.2360679774961674</v>
      </c>
      <c r="E67" s="19">
        <f t="shared" si="1"/>
        <v>86.247122185633742</v>
      </c>
      <c r="F67" s="25">
        <v>9.1999999999999998E-2</v>
      </c>
      <c r="G67">
        <v>9.0150999999999995E-2</v>
      </c>
      <c r="H67" s="25">
        <v>1.2E-2</v>
      </c>
      <c r="J67" s="25">
        <v>8.9999999999999993E-3</v>
      </c>
    </row>
    <row r="68" spans="2:10">
      <c r="B68">
        <v>68</v>
      </c>
      <c r="C68" t="s">
        <v>150</v>
      </c>
      <c r="D68" s="19">
        <v>2.2360679775088776</v>
      </c>
      <c r="E68" s="19">
        <f t="shared" si="1"/>
        <v>88.483190163142623</v>
      </c>
      <c r="F68" s="25">
        <v>0.09</v>
      </c>
      <c r="G68">
        <v>8.8249999999999995E-2</v>
      </c>
      <c r="H68" s="25">
        <v>1.2E-2</v>
      </c>
      <c r="J68" s="25">
        <v>6.0000000000000001E-3</v>
      </c>
    </row>
    <row r="69" spans="2:10">
      <c r="B69">
        <v>69</v>
      </c>
      <c r="C69" t="s">
        <v>151</v>
      </c>
      <c r="D69" s="19">
        <v>1.4142135623647749</v>
      </c>
      <c r="E69" s="19">
        <f t="shared" si="1"/>
        <v>89.897403725507402</v>
      </c>
      <c r="F69" s="25">
        <v>9.0999999999999998E-2</v>
      </c>
      <c r="G69">
        <v>8.9305999999999996E-2</v>
      </c>
      <c r="H69" s="25">
        <v>1.4E-2</v>
      </c>
      <c r="J69" s="25">
        <v>8.9999999999999993E-3</v>
      </c>
    </row>
    <row r="70" spans="2:10">
      <c r="B70">
        <v>70</v>
      </c>
      <c r="C70" t="s">
        <v>152</v>
      </c>
      <c r="D70" s="19">
        <v>2.2360679775088776</v>
      </c>
      <c r="E70" s="19">
        <f t="shared" si="1"/>
        <v>92.133471703016284</v>
      </c>
      <c r="F70" s="25">
        <v>8.6999999999999994E-2</v>
      </c>
      <c r="G70">
        <v>8.5394999999999999E-2</v>
      </c>
      <c r="H70" s="25">
        <v>1.4E-2</v>
      </c>
      <c r="J70" s="25">
        <v>0.01</v>
      </c>
    </row>
    <row r="71" spans="2:10">
      <c r="B71">
        <v>71</v>
      </c>
      <c r="C71" t="s">
        <v>153</v>
      </c>
      <c r="D71" s="19">
        <v>2.2360679774961674</v>
      </c>
      <c r="E71" s="19">
        <f t="shared" si="1"/>
        <v>94.369539680512446</v>
      </c>
      <c r="F71" s="25">
        <v>9.1999999999999998E-2</v>
      </c>
      <c r="G71">
        <v>9.0472999999999998E-2</v>
      </c>
      <c r="H71" s="25">
        <v>1.4999999999999999E-2</v>
      </c>
      <c r="J71" s="25">
        <v>1.0999999999999999E-2</v>
      </c>
    </row>
    <row r="72" spans="2:10">
      <c r="B72">
        <v>72</v>
      </c>
      <c r="C72" t="s">
        <v>154</v>
      </c>
      <c r="D72" s="19">
        <v>1.0000000000047748</v>
      </c>
      <c r="E72" s="19">
        <f t="shared" si="1"/>
        <v>95.369539680517221</v>
      </c>
      <c r="F72" s="25">
        <v>8.8999999999999996E-2</v>
      </c>
      <c r="G72">
        <v>8.7508000000000002E-2</v>
      </c>
      <c r="H72" s="25">
        <v>1.4E-2</v>
      </c>
      <c r="J72" s="25">
        <v>8.9999999999999993E-3</v>
      </c>
    </row>
    <row r="73" spans="2:10">
      <c r="B73">
        <v>73</v>
      </c>
      <c r="C73" t="s">
        <v>155</v>
      </c>
      <c r="D73" s="19">
        <v>3.6055512754634691</v>
      </c>
      <c r="E73" s="19">
        <f t="shared" si="1"/>
        <v>98.97509095598069</v>
      </c>
      <c r="F73" s="25">
        <v>8.8999999999999996E-2</v>
      </c>
      <c r="G73">
        <v>8.7631000000000001E-2</v>
      </c>
      <c r="H73" s="25">
        <v>1.2999999999999999E-2</v>
      </c>
      <c r="J73" s="25">
        <v>7.0000000000000001E-3</v>
      </c>
    </row>
    <row r="74" spans="2:10">
      <c r="B74">
        <v>74</v>
      </c>
      <c r="C74" t="s">
        <v>156</v>
      </c>
      <c r="D74" s="19">
        <v>1.4142135623672869</v>
      </c>
      <c r="E74" s="19">
        <f t="shared" si="1"/>
        <v>100.38930451834797</v>
      </c>
      <c r="F74" s="25">
        <v>8.8999999999999996E-2</v>
      </c>
      <c r="G74">
        <v>8.7669999999999998E-2</v>
      </c>
      <c r="H74" s="25">
        <v>1.7000000000000001E-2</v>
      </c>
      <c r="J74" s="25">
        <v>5.0000000000000001E-3</v>
      </c>
    </row>
    <row r="75" spans="2:10">
      <c r="B75">
        <v>75</v>
      </c>
      <c r="C75" t="s">
        <v>157</v>
      </c>
      <c r="D75" s="19">
        <v>2.0000000000095497</v>
      </c>
      <c r="E75" s="19">
        <f t="shared" si="1"/>
        <v>102.38930451835752</v>
      </c>
      <c r="F75" s="25">
        <v>8.7999999999999995E-2</v>
      </c>
      <c r="G75">
        <v>8.6721000000000006E-2</v>
      </c>
      <c r="H75" s="25">
        <v>1.0999999999999999E-2</v>
      </c>
      <c r="J75" s="25">
        <v>7.0000000000000001E-3</v>
      </c>
    </row>
    <row r="76" spans="2:10">
      <c r="B76">
        <v>76</v>
      </c>
      <c r="C76" t="s">
        <v>158</v>
      </c>
      <c r="D76" s="19">
        <v>2.2360679774945784</v>
      </c>
      <c r="E76" s="19">
        <f t="shared" si="1"/>
        <v>104.6253724958521</v>
      </c>
      <c r="F76" s="25">
        <v>8.6999999999999994E-2</v>
      </c>
      <c r="G76">
        <v>8.5787000000000002E-2</v>
      </c>
      <c r="H76" s="25">
        <v>1.4999999999999999E-2</v>
      </c>
      <c r="J76" s="25">
        <v>7.0000000000000001E-3</v>
      </c>
    </row>
    <row r="77" spans="2:10">
      <c r="B77">
        <v>77</v>
      </c>
      <c r="C77" t="s">
        <v>159</v>
      </c>
      <c r="D77" s="19">
        <v>1.4142135623773355</v>
      </c>
      <c r="E77" s="19">
        <f t="shared" si="1"/>
        <v>106.03958605822945</v>
      </c>
      <c r="F77" s="25">
        <v>8.7999999999999995E-2</v>
      </c>
      <c r="G77">
        <v>8.6820999999999995E-2</v>
      </c>
      <c r="H77" s="25">
        <v>1.4999999999999999E-2</v>
      </c>
      <c r="J77" s="25">
        <v>0.01</v>
      </c>
    </row>
    <row r="78" spans="2:10">
      <c r="B78">
        <v>78</v>
      </c>
      <c r="C78" t="s">
        <v>160</v>
      </c>
      <c r="D78" s="19">
        <v>2.2360679774961674</v>
      </c>
      <c r="E78" s="19">
        <f t="shared" si="1"/>
        <v>108.27565403572561</v>
      </c>
      <c r="F78" s="25">
        <v>8.8999999999999996E-2</v>
      </c>
      <c r="G78">
        <v>8.7875999999999996E-2</v>
      </c>
      <c r="H78" s="25">
        <v>2.5000000000000001E-2</v>
      </c>
      <c r="J78" s="25">
        <v>0.01</v>
      </c>
    </row>
    <row r="79" spans="2:10">
      <c r="B79">
        <v>79</v>
      </c>
      <c r="C79" t="s">
        <v>161</v>
      </c>
      <c r="D79" s="19">
        <v>2.2360679774945784</v>
      </c>
      <c r="E79" s="19">
        <f t="shared" si="1"/>
        <v>110.51172201322019</v>
      </c>
      <c r="F79" s="25">
        <v>0.10299999999999999</v>
      </c>
      <c r="G79">
        <v>0.10192</v>
      </c>
      <c r="H79" s="25">
        <v>0.10299999999999999</v>
      </c>
      <c r="J79" s="25">
        <v>0.01</v>
      </c>
    </row>
    <row r="80" spans="2:10">
      <c r="B80">
        <v>80</v>
      </c>
      <c r="C80" t="s">
        <v>162</v>
      </c>
      <c r="D80" s="19">
        <v>2.2360679775088776</v>
      </c>
      <c r="E80" s="19">
        <f t="shared" si="1"/>
        <v>112.74778999072907</v>
      </c>
      <c r="F80" s="25">
        <v>9.4E-2</v>
      </c>
      <c r="G80">
        <v>9.2976000000000003E-2</v>
      </c>
      <c r="H80" s="25">
        <v>1.6E-2</v>
      </c>
      <c r="J80" s="25">
        <v>6.0000000000000001E-3</v>
      </c>
    </row>
    <row r="81" spans="2:10">
      <c r="B81">
        <v>81</v>
      </c>
      <c r="C81" t="s">
        <v>163</v>
      </c>
      <c r="D81" s="19">
        <v>2.2360679774961674</v>
      </c>
      <c r="E81" s="19">
        <f t="shared" si="1"/>
        <v>114.98385796822524</v>
      </c>
      <c r="F81" s="25">
        <v>9.9000000000000005E-2</v>
      </c>
      <c r="G81">
        <v>9.8017999999999994E-2</v>
      </c>
      <c r="H81" s="25">
        <v>0.04</v>
      </c>
      <c r="J81" s="25">
        <v>0.01</v>
      </c>
    </row>
    <row r="82" spans="2:10">
      <c r="B82">
        <v>82</v>
      </c>
      <c r="C82" t="s">
        <v>164</v>
      </c>
      <c r="D82" s="19">
        <v>2.2360679774945784</v>
      </c>
      <c r="E82" s="19">
        <f t="shared" si="1"/>
        <v>117.21992594571982</v>
      </c>
      <c r="F82" s="25">
        <v>0.12</v>
      </c>
      <c r="G82">
        <v>0.11906</v>
      </c>
      <c r="H82" s="25">
        <v>0.126</v>
      </c>
      <c r="J82" s="25">
        <v>1.0999999999999999E-2</v>
      </c>
    </row>
    <row r="83" spans="2:10">
      <c r="B83">
        <v>83</v>
      </c>
      <c r="C83" t="s">
        <v>171</v>
      </c>
      <c r="D83" s="19">
        <v>1.0000000000047748</v>
      </c>
      <c r="E83" s="19">
        <f t="shared" si="1"/>
        <v>118.2199259457246</v>
      </c>
      <c r="F83" s="25">
        <v>9.1999999999999998E-2</v>
      </c>
      <c r="G83">
        <v>9.1078999999999993E-2</v>
      </c>
      <c r="H83" s="25">
        <v>1.7000000000000001E-2</v>
      </c>
      <c r="J83" s="25">
        <v>8.0000000000000002E-3</v>
      </c>
    </row>
    <row r="84" spans="2:10">
      <c r="B84">
        <v>85</v>
      </c>
      <c r="C84" t="s">
        <v>172</v>
      </c>
      <c r="D84" s="19">
        <v>4.2426406871194464</v>
      </c>
      <c r="E84" s="19">
        <f t="shared" si="1"/>
        <v>122.46256663284404</v>
      </c>
      <c r="F84" s="25">
        <v>9.1999999999999998E-2</v>
      </c>
      <c r="G84">
        <v>9.1148999999999994E-2</v>
      </c>
      <c r="H84" s="25">
        <v>1.4999999999999999E-2</v>
      </c>
      <c r="J84" s="25">
        <v>6.0000000000000001E-3</v>
      </c>
    </row>
    <row r="85" spans="2:10">
      <c r="B85">
        <v>87</v>
      </c>
      <c r="C85" t="s">
        <v>173</v>
      </c>
      <c r="D85" s="19">
        <v>4.1231056256089129</v>
      </c>
      <c r="E85" s="19">
        <f t="shared" si="1"/>
        <v>126.58567225845296</v>
      </c>
      <c r="F85" s="25">
        <v>8.8999999999999996E-2</v>
      </c>
      <c r="G85">
        <v>8.8213E-2</v>
      </c>
      <c r="H85" s="25">
        <v>8.9999999999999993E-3</v>
      </c>
      <c r="J85" s="25">
        <v>8.9999999999999993E-3</v>
      </c>
    </row>
    <row r="86" spans="2:10">
      <c r="B86">
        <v>89</v>
      </c>
      <c r="C86" t="s">
        <v>174</v>
      </c>
      <c r="D86" s="19">
        <v>4.4721359550034556</v>
      </c>
      <c r="E86" s="19">
        <f t="shared" si="1"/>
        <v>131.05780821345641</v>
      </c>
      <c r="F86" s="25">
        <v>9.1999999999999998E-2</v>
      </c>
      <c r="G86">
        <v>9.1273999999999994E-2</v>
      </c>
      <c r="H86" s="25">
        <v>1.7000000000000001E-2</v>
      </c>
      <c r="J86" s="25">
        <v>8.9999999999999993E-3</v>
      </c>
    </row>
    <row r="87" spans="2:10">
      <c r="B87">
        <v>91</v>
      </c>
      <c r="C87" t="s">
        <v>175</v>
      </c>
      <c r="D87" s="19">
        <v>4.4721359550034556</v>
      </c>
      <c r="E87" s="19">
        <f t="shared" si="1"/>
        <v>135.52994416845988</v>
      </c>
      <c r="F87" s="25">
        <v>9.1999999999999998E-2</v>
      </c>
      <c r="G87">
        <v>9.1329999999999995E-2</v>
      </c>
      <c r="H87" s="25">
        <v>1.2E-2</v>
      </c>
      <c r="J87" s="25">
        <v>7.0000000000000001E-3</v>
      </c>
    </row>
    <row r="88" spans="2:10">
      <c r="B88">
        <v>93</v>
      </c>
      <c r="C88" t="s">
        <v>176</v>
      </c>
      <c r="D88" s="19">
        <v>3.60555127546544</v>
      </c>
      <c r="E88" s="19">
        <f t="shared" si="1"/>
        <v>139.13549544392532</v>
      </c>
      <c r="F88" s="25">
        <v>8.7999999999999995E-2</v>
      </c>
      <c r="G88">
        <v>8.7370000000000003E-2</v>
      </c>
      <c r="H88" s="25">
        <v>1.2999999999999999E-2</v>
      </c>
      <c r="J88" s="25">
        <v>6.0000000000000001E-3</v>
      </c>
    </row>
    <row r="89" spans="2:10">
      <c r="B89">
        <v>94</v>
      </c>
      <c r="C89" t="s">
        <v>165</v>
      </c>
      <c r="D89" s="19">
        <v>1.4142135623647749</v>
      </c>
      <c r="E89" s="19">
        <f t="shared" ref="E89:E152" si="2">E88+D89</f>
        <v>140.5497090062901</v>
      </c>
      <c r="F89" s="25">
        <v>9.0999999999999998E-2</v>
      </c>
      <c r="G89">
        <v>9.0384999999999993E-2</v>
      </c>
      <c r="H89" s="25">
        <v>1.7000000000000001E-2</v>
      </c>
      <c r="J89" s="25">
        <v>6.0000000000000001E-3</v>
      </c>
    </row>
    <row r="90" spans="2:10">
      <c r="B90">
        <v>96</v>
      </c>
      <c r="C90" t="s">
        <v>166</v>
      </c>
      <c r="D90" s="19">
        <v>5.3851648071443838</v>
      </c>
      <c r="E90" s="19">
        <f t="shared" si="2"/>
        <v>145.93487381343448</v>
      </c>
      <c r="F90" s="25">
        <v>0.20599999999999999</v>
      </c>
      <c r="G90">
        <v>0.20544000000000001</v>
      </c>
      <c r="H90" s="25">
        <v>2.1640000000000001</v>
      </c>
      <c r="J90" s="25">
        <v>1.2E-2</v>
      </c>
    </row>
    <row r="91" spans="2:10">
      <c r="B91">
        <v>99</v>
      </c>
      <c r="C91" t="s">
        <v>177</v>
      </c>
      <c r="D91" s="19">
        <v>5.3851648071298701</v>
      </c>
      <c r="E91" s="19">
        <f t="shared" si="2"/>
        <v>151.32003862056436</v>
      </c>
      <c r="F91" s="25">
        <v>9.2999999999999999E-2</v>
      </c>
      <c r="G91">
        <v>9.2482999999999996E-2</v>
      </c>
      <c r="H91" s="25">
        <v>1.2999999999999999E-2</v>
      </c>
      <c r="J91" s="25">
        <v>8.9999999999999993E-3</v>
      </c>
    </row>
    <row r="92" spans="2:10">
      <c r="B92">
        <v>101</v>
      </c>
      <c r="C92" t="s">
        <v>178</v>
      </c>
      <c r="D92" s="19">
        <v>3.6055512754634691</v>
      </c>
      <c r="E92" s="19">
        <f t="shared" si="2"/>
        <v>154.92558989602782</v>
      </c>
      <c r="F92" s="25">
        <v>9.0999999999999998E-2</v>
      </c>
      <c r="G92">
        <v>9.0511999999999995E-2</v>
      </c>
      <c r="H92" s="25">
        <v>1.6E-2</v>
      </c>
      <c r="J92" s="25">
        <v>0.01</v>
      </c>
    </row>
    <row r="93" spans="2:10">
      <c r="B93">
        <v>103</v>
      </c>
      <c r="C93" t="s">
        <v>179</v>
      </c>
      <c r="D93" s="19">
        <v>4.4721359550050446</v>
      </c>
      <c r="E93" s="19">
        <f t="shared" si="2"/>
        <v>159.39772585103287</v>
      </c>
      <c r="F93" s="25">
        <v>9.2999999999999999E-2</v>
      </c>
      <c r="G93">
        <v>9.2544000000000001E-2</v>
      </c>
      <c r="H93" s="25">
        <v>1.2999999999999999E-2</v>
      </c>
      <c r="J93" s="25">
        <v>6.0000000000000001E-3</v>
      </c>
    </row>
    <row r="94" spans="2:10">
      <c r="B94">
        <v>106</v>
      </c>
      <c r="C94" t="s">
        <v>180</v>
      </c>
      <c r="D94" s="19">
        <v>5.8309518948414594</v>
      </c>
      <c r="E94" s="19">
        <f t="shared" si="2"/>
        <v>165.22867774587434</v>
      </c>
      <c r="F94" s="25">
        <v>8.7999999999999995E-2</v>
      </c>
      <c r="G94">
        <v>8.7582999999999994E-2</v>
      </c>
      <c r="H94" s="25">
        <v>1.2E-2</v>
      </c>
      <c r="J94" s="25">
        <v>1.0999999999999999E-2</v>
      </c>
    </row>
    <row r="95" spans="2:10">
      <c r="B95">
        <v>109</v>
      </c>
      <c r="C95" t="s">
        <v>181</v>
      </c>
      <c r="D95" s="19">
        <v>5.3851648071298701</v>
      </c>
      <c r="E95" s="19">
        <f t="shared" si="2"/>
        <v>170.61384255300422</v>
      </c>
      <c r="F95" s="25">
        <v>9.0999999999999998E-2</v>
      </c>
      <c r="G95">
        <v>9.0612999999999999E-2</v>
      </c>
      <c r="H95" s="25">
        <v>1.2E-2</v>
      </c>
      <c r="J95" s="25">
        <v>8.0000000000000002E-3</v>
      </c>
    </row>
    <row r="96" spans="2:10">
      <c r="B96">
        <v>112</v>
      </c>
      <c r="C96" t="s">
        <v>182</v>
      </c>
      <c r="D96" s="19">
        <v>7.2111025509289091</v>
      </c>
      <c r="E96" s="19">
        <f t="shared" si="2"/>
        <v>177.82494510393312</v>
      </c>
      <c r="F96" s="25">
        <v>9.1999999999999998E-2</v>
      </c>
      <c r="G96">
        <v>9.1650999999999996E-2</v>
      </c>
      <c r="H96" s="25">
        <v>1.6E-2</v>
      </c>
      <c r="J96" s="25">
        <v>8.0000000000000002E-3</v>
      </c>
    </row>
    <row r="97" spans="2:10">
      <c r="B97">
        <v>115</v>
      </c>
      <c r="C97" t="s">
        <v>183</v>
      </c>
      <c r="D97" s="19">
        <v>5.3851648071430649</v>
      </c>
      <c r="E97" s="19">
        <f t="shared" si="2"/>
        <v>183.21010991107619</v>
      </c>
      <c r="F97" s="25">
        <v>8.8999999999999996E-2</v>
      </c>
      <c r="G97">
        <v>8.8675000000000004E-2</v>
      </c>
      <c r="H97" s="25">
        <v>1.2999999999999999E-2</v>
      </c>
      <c r="J97" s="25">
        <v>8.9999999999999993E-3</v>
      </c>
    </row>
    <row r="98" spans="2:10">
      <c r="B98">
        <v>118</v>
      </c>
      <c r="C98" t="s">
        <v>184</v>
      </c>
      <c r="D98" s="19">
        <v>5.8309518948414594</v>
      </c>
      <c r="E98" s="19">
        <f t="shared" si="2"/>
        <v>189.04106180591765</v>
      </c>
      <c r="F98" s="25">
        <v>0.09</v>
      </c>
      <c r="G98">
        <v>8.9699000000000001E-2</v>
      </c>
      <c r="H98" s="25">
        <v>1.4999999999999999E-2</v>
      </c>
      <c r="J98" s="25">
        <v>4.0000000000000001E-3</v>
      </c>
    </row>
    <row r="99" spans="2:10">
      <c r="B99">
        <v>121</v>
      </c>
      <c r="C99" t="s">
        <v>185</v>
      </c>
      <c r="D99" s="19">
        <v>6.324555320336624</v>
      </c>
      <c r="E99" s="19">
        <f>E98+D99</f>
        <v>195.36561712625428</v>
      </c>
      <c r="F99" s="25">
        <v>9.1999999999999998E-2</v>
      </c>
      <c r="G99">
        <v>9.1721999999999998E-2</v>
      </c>
      <c r="H99" s="25">
        <v>1.2E-2</v>
      </c>
      <c r="J99" s="25">
        <v>8.0000000000000002E-3</v>
      </c>
    </row>
    <row r="100" spans="2:10">
      <c r="B100">
        <v>124</v>
      </c>
      <c r="C100" t="s">
        <v>186</v>
      </c>
      <c r="D100" s="19">
        <v>5.8309518948414594</v>
      </c>
      <c r="E100" s="19">
        <f t="shared" si="2"/>
        <v>201.19656902109574</v>
      </c>
      <c r="F100" s="25">
        <v>8.8999999999999996E-2</v>
      </c>
      <c r="G100">
        <v>8.8742000000000001E-2</v>
      </c>
      <c r="H100" s="25">
        <v>1.2E-2</v>
      </c>
      <c r="J100" s="25">
        <v>1.0999999999999999E-2</v>
      </c>
    </row>
    <row r="101" spans="2:10">
      <c r="B101">
        <v>127</v>
      </c>
      <c r="C101" t="s">
        <v>187</v>
      </c>
      <c r="D101" s="19">
        <v>5.8309518948536461</v>
      </c>
      <c r="E101" s="19">
        <f t="shared" si="2"/>
        <v>207.0275209159494</v>
      </c>
      <c r="F101" s="25">
        <v>9.2999999999999999E-2</v>
      </c>
      <c r="G101">
        <v>9.2759999999999995E-2</v>
      </c>
      <c r="H101" s="25">
        <v>1.2E-2</v>
      </c>
      <c r="J101" s="25">
        <v>8.9999999999999993E-3</v>
      </c>
    </row>
    <row r="102" spans="2:10">
      <c r="B102">
        <v>130</v>
      </c>
      <c r="C102" t="s">
        <v>188</v>
      </c>
      <c r="D102" s="19">
        <v>6.7082039324996234</v>
      </c>
      <c r="E102" s="19">
        <f t="shared" si="2"/>
        <v>213.73572484844902</v>
      </c>
      <c r="F102" s="25">
        <v>8.8999999999999996E-2</v>
      </c>
      <c r="G102">
        <v>8.8776999999999995E-2</v>
      </c>
      <c r="H102" s="25">
        <v>0.01</v>
      </c>
      <c r="J102" s="25">
        <v>6.0000000000000001E-3</v>
      </c>
    </row>
    <row r="103" spans="2:10">
      <c r="B103">
        <v>133</v>
      </c>
      <c r="C103" t="s">
        <v>189</v>
      </c>
      <c r="D103" s="19">
        <v>5.3851648071298701</v>
      </c>
      <c r="E103" s="19">
        <f t="shared" si="2"/>
        <v>219.12088965557891</v>
      </c>
      <c r="F103" s="25">
        <v>9.0999999999999998E-2</v>
      </c>
      <c r="G103">
        <v>9.0789999999999996E-2</v>
      </c>
      <c r="H103" s="25">
        <v>8.9999999999999993E-3</v>
      </c>
      <c r="J103" s="25">
        <v>7.0000000000000001E-3</v>
      </c>
    </row>
    <row r="104" spans="2:10">
      <c r="B104">
        <v>136</v>
      </c>
      <c r="C104" t="s">
        <v>190</v>
      </c>
      <c r="D104" s="19">
        <v>6.7082039324996234</v>
      </c>
      <c r="E104" s="19">
        <f t="shared" si="2"/>
        <v>225.82909358807854</v>
      </c>
      <c r="F104" s="25">
        <v>9.0999999999999998E-2</v>
      </c>
      <c r="G104">
        <v>9.0805999999999998E-2</v>
      </c>
      <c r="H104" s="25">
        <v>1.2E-2</v>
      </c>
      <c r="J104" s="25">
        <v>6.0000000000000001E-3</v>
      </c>
    </row>
    <row r="105" spans="2:10">
      <c r="B105">
        <v>139</v>
      </c>
      <c r="C105" t="s">
        <v>191</v>
      </c>
      <c r="D105" s="19">
        <v>5.8309518948414594</v>
      </c>
      <c r="E105" s="19">
        <f t="shared" si="2"/>
        <v>231.66004548292</v>
      </c>
      <c r="F105" s="25">
        <v>0.09</v>
      </c>
      <c r="G105">
        <v>8.9816999999999994E-2</v>
      </c>
      <c r="H105" s="25">
        <v>1.2E-2</v>
      </c>
      <c r="J105" s="25">
        <v>8.9999999999999993E-3</v>
      </c>
    </row>
    <row r="106" spans="2:10">
      <c r="B106">
        <v>142</v>
      </c>
      <c r="C106" t="s">
        <v>192</v>
      </c>
      <c r="D106" s="19">
        <v>5.8309518948536461</v>
      </c>
      <c r="E106" s="19">
        <f t="shared" si="2"/>
        <v>237.49099737777365</v>
      </c>
      <c r="F106" s="25">
        <v>9.0999999999999998E-2</v>
      </c>
      <c r="G106">
        <v>9.0828000000000006E-2</v>
      </c>
      <c r="H106" s="25">
        <v>1.4E-2</v>
      </c>
      <c r="J106" s="25">
        <v>8.0000000000000002E-3</v>
      </c>
    </row>
    <row r="107" spans="2:10">
      <c r="B107">
        <v>145</v>
      </c>
      <c r="C107" t="s">
        <v>193</v>
      </c>
      <c r="D107" s="19">
        <v>6.7082039324996234</v>
      </c>
      <c r="E107" s="19">
        <f t="shared" si="2"/>
        <v>244.19920131027328</v>
      </c>
      <c r="F107" s="25">
        <v>9.0999999999999998E-2</v>
      </c>
      <c r="G107">
        <v>9.0839000000000003E-2</v>
      </c>
      <c r="H107" s="25">
        <v>2.5000000000000001E-2</v>
      </c>
      <c r="J107" s="25">
        <v>8.9999999999999993E-3</v>
      </c>
    </row>
    <row r="108" spans="2:10">
      <c r="B108">
        <v>148</v>
      </c>
      <c r="C108" t="s">
        <v>194</v>
      </c>
      <c r="D108" s="19">
        <v>5.3851648071311899</v>
      </c>
      <c r="E108" s="19">
        <f t="shared" si="2"/>
        <v>249.58436611740447</v>
      </c>
      <c r="F108" s="25">
        <v>8.8999999999999996E-2</v>
      </c>
      <c r="G108">
        <v>8.8847999999999996E-2</v>
      </c>
      <c r="H108" s="25">
        <v>1.4E-2</v>
      </c>
      <c r="J108" s="25">
        <v>8.0000000000000002E-3</v>
      </c>
    </row>
    <row r="109" spans="2:10">
      <c r="B109">
        <v>151</v>
      </c>
      <c r="C109" t="s">
        <v>195</v>
      </c>
      <c r="D109" s="19">
        <v>5.8309518948414594</v>
      </c>
      <c r="E109" s="19">
        <f t="shared" si="2"/>
        <v>255.41531801224593</v>
      </c>
      <c r="F109" s="25">
        <v>8.8999999999999996E-2</v>
      </c>
      <c r="G109">
        <v>8.8856000000000004E-2</v>
      </c>
      <c r="H109" s="25">
        <v>1.6E-2</v>
      </c>
      <c r="J109" s="25">
        <v>4.0000000000000001E-3</v>
      </c>
    </row>
    <row r="110" spans="2:10">
      <c r="B110">
        <v>154</v>
      </c>
      <c r="C110" t="s">
        <v>196</v>
      </c>
      <c r="D110" s="19">
        <v>6.7082039324996234</v>
      </c>
      <c r="E110" s="19">
        <f t="shared" si="2"/>
        <v>262.12352194474556</v>
      </c>
      <c r="F110" s="25">
        <v>8.5999999999999993E-2</v>
      </c>
      <c r="G110">
        <v>8.5865999999999998E-2</v>
      </c>
      <c r="H110" s="25">
        <v>8.9999999999999993E-3</v>
      </c>
      <c r="J110" s="25">
        <v>7.0000000000000001E-3</v>
      </c>
    </row>
    <row r="111" spans="2:10">
      <c r="B111">
        <v>158</v>
      </c>
      <c r="C111" t="s">
        <v>197</v>
      </c>
      <c r="D111" s="19">
        <v>7.2111025509269382</v>
      </c>
      <c r="E111" s="19">
        <f t="shared" si="2"/>
        <v>269.33462449567253</v>
      </c>
      <c r="F111" s="25">
        <v>9.0999999999999998E-2</v>
      </c>
      <c r="G111">
        <v>9.0873999999999996E-2</v>
      </c>
      <c r="H111" s="25">
        <v>1.0999999999999999E-2</v>
      </c>
      <c r="J111" s="25">
        <v>8.9999999999999993E-3</v>
      </c>
    </row>
    <row r="112" spans="2:10">
      <c r="B112">
        <v>162</v>
      </c>
      <c r="C112" t="s">
        <v>198</v>
      </c>
      <c r="D112" s="19">
        <v>8.5440037453134199</v>
      </c>
      <c r="E112" s="19">
        <f t="shared" si="2"/>
        <v>277.87862824098596</v>
      </c>
      <c r="F112" s="25">
        <v>8.6999999999999994E-2</v>
      </c>
      <c r="G112">
        <v>8.6884000000000003E-2</v>
      </c>
      <c r="H112" s="25">
        <v>1.2E-2</v>
      </c>
      <c r="J112" s="25">
        <v>8.0000000000000002E-3</v>
      </c>
    </row>
    <row r="113" spans="2:10">
      <c r="B113">
        <v>166</v>
      </c>
      <c r="C113" t="s">
        <v>199</v>
      </c>
      <c r="D113" s="19">
        <v>8.0622577483035567</v>
      </c>
      <c r="E113" s="19">
        <f t="shared" si="2"/>
        <v>285.94088598928954</v>
      </c>
      <c r="F113" s="25">
        <v>8.5000000000000006E-2</v>
      </c>
      <c r="G113">
        <v>8.4891999999999995E-2</v>
      </c>
      <c r="H113" s="25">
        <v>0.01</v>
      </c>
      <c r="J113" s="25">
        <v>8.9999999999999993E-3</v>
      </c>
    </row>
    <row r="114" spans="2:10">
      <c r="B114">
        <v>170</v>
      </c>
      <c r="C114" t="s">
        <v>200</v>
      </c>
      <c r="D114" s="19">
        <v>7.6157731058685512</v>
      </c>
      <c r="E114" s="19">
        <f t="shared" si="2"/>
        <v>293.55665909515807</v>
      </c>
      <c r="F114" s="25">
        <v>8.7999999999999995E-2</v>
      </c>
      <c r="G114">
        <v>8.7899000000000005E-2</v>
      </c>
      <c r="H114" s="25">
        <v>1.2999999999999999E-2</v>
      </c>
      <c r="J114" s="25">
        <v>8.0000000000000002E-3</v>
      </c>
    </row>
    <row r="115" spans="2:10">
      <c r="B115">
        <v>174</v>
      </c>
      <c r="C115" t="s">
        <v>201</v>
      </c>
      <c r="D115" s="19">
        <v>8.0622577482894542</v>
      </c>
      <c r="E115" s="19">
        <f t="shared" si="2"/>
        <v>301.61891684344755</v>
      </c>
      <c r="F115" s="25">
        <v>8.7999999999999995E-2</v>
      </c>
      <c r="G115">
        <v>8.7905999999999998E-2</v>
      </c>
      <c r="H115" s="25">
        <v>1.2999999999999999E-2</v>
      </c>
      <c r="J115" s="25">
        <v>4.0000000000000001E-3</v>
      </c>
    </row>
    <row r="116" spans="2:10">
      <c r="B116">
        <v>178</v>
      </c>
      <c r="C116" t="s">
        <v>202</v>
      </c>
      <c r="D116" s="19">
        <v>8.0622577483035567</v>
      </c>
      <c r="E116" s="19">
        <f t="shared" si="2"/>
        <v>309.68117459175113</v>
      </c>
      <c r="F116" s="25">
        <v>8.7999999999999995E-2</v>
      </c>
      <c r="G116">
        <v>8.7911000000000003E-2</v>
      </c>
      <c r="H116" s="25">
        <v>0.01</v>
      </c>
      <c r="J116" s="25">
        <v>7.0000000000000001E-3</v>
      </c>
    </row>
    <row r="117" spans="2:10">
      <c r="B117">
        <v>182</v>
      </c>
      <c r="C117" t="s">
        <v>203</v>
      </c>
      <c r="D117" s="19">
        <v>8.5440037453134199</v>
      </c>
      <c r="E117" s="19">
        <f t="shared" si="2"/>
        <v>318.22517833706456</v>
      </c>
      <c r="F117" s="25">
        <v>8.7999999999999995E-2</v>
      </c>
      <c r="G117">
        <v>8.7916999999999995E-2</v>
      </c>
      <c r="H117" s="25">
        <v>8.9999999999999993E-3</v>
      </c>
      <c r="J117" s="25">
        <v>8.0000000000000002E-3</v>
      </c>
    </row>
    <row r="118" spans="2:10">
      <c r="B118">
        <v>186</v>
      </c>
      <c r="C118" t="s">
        <v>204</v>
      </c>
      <c r="D118" s="19">
        <v>7.2111025509289091</v>
      </c>
      <c r="E118" s="19">
        <f t="shared" si="2"/>
        <v>325.43628088799346</v>
      </c>
      <c r="F118" s="25">
        <v>0.09</v>
      </c>
      <c r="G118">
        <v>8.9923000000000003E-2</v>
      </c>
      <c r="H118" s="25">
        <v>0.01</v>
      </c>
      <c r="J118" s="25">
        <v>6.0000000000000001E-3</v>
      </c>
    </row>
    <row r="119" spans="2:10">
      <c r="B119">
        <v>190</v>
      </c>
      <c r="C119" t="s">
        <v>205</v>
      </c>
      <c r="D119" s="19">
        <v>8.9442719100069112</v>
      </c>
      <c r="E119" s="19">
        <f t="shared" si="2"/>
        <v>334.38055279800039</v>
      </c>
      <c r="F119" s="25">
        <v>8.5999999999999993E-2</v>
      </c>
      <c r="G119">
        <v>8.5927000000000003E-2</v>
      </c>
      <c r="H119" s="25">
        <v>1.4E-2</v>
      </c>
      <c r="J119" s="25">
        <v>8.9999999999999993E-3</v>
      </c>
    </row>
    <row r="120" spans="2:10">
      <c r="B120">
        <v>193</v>
      </c>
      <c r="C120" t="s">
        <v>167</v>
      </c>
      <c r="D120" s="19">
        <v>5.8309518948414594</v>
      </c>
      <c r="E120" s="19">
        <f t="shared" si="2"/>
        <v>340.21150469284186</v>
      </c>
      <c r="F120" s="25">
        <v>8.6999999999999994E-2</v>
      </c>
      <c r="G120">
        <v>8.6931999999999995E-2</v>
      </c>
      <c r="H120" s="25">
        <v>1.2999999999999999E-2</v>
      </c>
      <c r="J120" s="25">
        <v>7.0000000000000001E-3</v>
      </c>
    </row>
    <row r="121" spans="2:10">
      <c r="B121">
        <v>197</v>
      </c>
      <c r="C121" t="s">
        <v>168</v>
      </c>
      <c r="D121" s="19">
        <v>7.6157731058685512</v>
      </c>
      <c r="E121" s="19">
        <f t="shared" si="2"/>
        <v>347.82727779871038</v>
      </c>
      <c r="F121" s="25">
        <v>8.5000000000000006E-2</v>
      </c>
      <c r="G121">
        <v>8.4935999999999998E-2</v>
      </c>
      <c r="H121" s="25">
        <v>0.01</v>
      </c>
      <c r="J121" s="25">
        <v>6.0000000000000001E-3</v>
      </c>
    </row>
    <row r="122" spans="2:10">
      <c r="B122">
        <v>198</v>
      </c>
      <c r="C122" t="s">
        <v>206</v>
      </c>
      <c r="D122" s="19">
        <v>2.8284271247421104</v>
      </c>
      <c r="E122" s="19">
        <f t="shared" si="2"/>
        <v>350.6557049234525</v>
      </c>
      <c r="F122" s="25">
        <v>9.1999999999999998E-2</v>
      </c>
      <c r="G122">
        <v>9.1936000000000004E-2</v>
      </c>
      <c r="H122" s="25">
        <v>8.0000000000000002E-3</v>
      </c>
      <c r="J122" s="25">
        <v>0.01</v>
      </c>
    </row>
    <row r="123" spans="2:10">
      <c r="B123">
        <v>200</v>
      </c>
      <c r="C123" t="s">
        <v>207</v>
      </c>
      <c r="D123" s="19">
        <v>4.1231056256226992</v>
      </c>
      <c r="E123" s="19">
        <f t="shared" si="2"/>
        <v>354.77881054907522</v>
      </c>
      <c r="F123" s="25">
        <v>8.8999999999999996E-2</v>
      </c>
      <c r="G123">
        <v>8.8938000000000003E-2</v>
      </c>
      <c r="H123" s="25">
        <v>1.2999999999999999E-2</v>
      </c>
      <c r="J123" s="25">
        <v>7.0000000000000001E-3</v>
      </c>
    </row>
    <row r="124" spans="2:10">
      <c r="B124">
        <v>202</v>
      </c>
      <c r="C124" t="s">
        <v>208</v>
      </c>
      <c r="D124" s="19">
        <v>3.6055512754634691</v>
      </c>
      <c r="E124" s="19">
        <f t="shared" si="2"/>
        <v>358.3843618245387</v>
      </c>
      <c r="F124" s="25">
        <v>8.7999999999999995E-2</v>
      </c>
      <c r="G124">
        <v>8.7940000000000004E-2</v>
      </c>
      <c r="H124" s="25">
        <v>1.0999999999999999E-2</v>
      </c>
      <c r="J124" s="25">
        <v>8.9999999999999993E-3</v>
      </c>
    </row>
    <row r="125" spans="2:10">
      <c r="B125">
        <v>207</v>
      </c>
      <c r="C125" t="s">
        <v>209</v>
      </c>
      <c r="D125" s="19">
        <v>10.295630140988541</v>
      </c>
      <c r="E125" s="19">
        <f t="shared" si="2"/>
        <v>368.67999196552722</v>
      </c>
      <c r="F125" s="25">
        <v>9.0999999999999998E-2</v>
      </c>
      <c r="G125">
        <v>9.0943999999999997E-2</v>
      </c>
      <c r="H125" s="25">
        <v>1.2999999999999999E-2</v>
      </c>
      <c r="J125" s="25">
        <v>8.9999999999999993E-3</v>
      </c>
    </row>
    <row r="126" spans="2:10">
      <c r="B126">
        <v>212</v>
      </c>
      <c r="C126" t="s">
        <v>210</v>
      </c>
      <c r="D126" s="19">
        <v>9.848857801795516</v>
      </c>
      <c r="E126" s="19">
        <f t="shared" si="2"/>
        <v>378.52884976732275</v>
      </c>
      <c r="F126" s="25">
        <v>8.4000000000000005E-2</v>
      </c>
      <c r="G126">
        <v>8.3947999999999995E-2</v>
      </c>
      <c r="H126" s="25">
        <v>1.0999999999999999E-2</v>
      </c>
      <c r="J126" s="25">
        <v>8.0000000000000002E-3</v>
      </c>
    </row>
    <row r="127" spans="2:10">
      <c r="B127">
        <v>217</v>
      </c>
      <c r="C127" t="s">
        <v>211</v>
      </c>
      <c r="D127" s="19">
        <v>10.295630140988541</v>
      </c>
      <c r="E127" s="19">
        <f t="shared" si="2"/>
        <v>388.82447990831128</v>
      </c>
      <c r="F127" s="25">
        <v>8.8999999999999996E-2</v>
      </c>
      <c r="G127">
        <v>8.8952000000000003E-2</v>
      </c>
      <c r="H127" s="25">
        <v>1.6E-2</v>
      </c>
      <c r="J127" s="25">
        <v>7.0000000000000001E-3</v>
      </c>
    </row>
    <row r="128" spans="2:10">
      <c r="B128">
        <v>222</v>
      </c>
      <c r="C128" t="s">
        <v>212</v>
      </c>
      <c r="D128" s="19">
        <v>10.295630140986816</v>
      </c>
      <c r="E128" s="19">
        <f t="shared" si="2"/>
        <v>399.12011004929809</v>
      </c>
      <c r="F128" s="25">
        <v>8.7999999999999995E-2</v>
      </c>
      <c r="G128">
        <v>8.7955000000000005E-2</v>
      </c>
      <c r="H128" s="25">
        <v>1.2999999999999999E-2</v>
      </c>
      <c r="J128" s="25">
        <v>7.0000000000000001E-3</v>
      </c>
    </row>
    <row r="129" spans="2:10">
      <c r="B129">
        <v>227</v>
      </c>
      <c r="C129" t="s">
        <v>213</v>
      </c>
      <c r="D129" s="19">
        <v>8.9442719099942014</v>
      </c>
      <c r="E129" s="19">
        <f t="shared" si="2"/>
        <v>408.06438195929229</v>
      </c>
      <c r="F129" s="25">
        <v>8.8999999999999996E-2</v>
      </c>
      <c r="G129">
        <v>8.8957999999999995E-2</v>
      </c>
      <c r="H129" s="25">
        <v>8.9999999999999993E-3</v>
      </c>
      <c r="J129" s="25">
        <v>7.0000000000000001E-3</v>
      </c>
    </row>
    <row r="130" spans="2:10">
      <c r="B130">
        <v>232</v>
      </c>
      <c r="C130" t="s">
        <v>214</v>
      </c>
      <c r="D130" s="19">
        <v>11.180339887491957</v>
      </c>
      <c r="E130" s="19">
        <f t="shared" si="2"/>
        <v>419.24472184678427</v>
      </c>
      <c r="F130" s="25">
        <v>8.7999999999999995E-2</v>
      </c>
      <c r="G130">
        <v>8.7960999999999998E-2</v>
      </c>
      <c r="H130" s="25">
        <v>1.2E-2</v>
      </c>
      <c r="J130" s="25">
        <v>7.0000000000000001E-3</v>
      </c>
    </row>
    <row r="131" spans="2:10">
      <c r="B131">
        <v>237</v>
      </c>
      <c r="C131" t="s">
        <v>215</v>
      </c>
      <c r="D131" s="19">
        <v>10.295630140986816</v>
      </c>
      <c r="E131" s="19">
        <f t="shared" si="2"/>
        <v>429.54035198777109</v>
      </c>
      <c r="F131" s="25">
        <v>8.6999999999999994E-2</v>
      </c>
      <c r="G131">
        <v>8.6964E-2</v>
      </c>
      <c r="H131" s="25">
        <v>1.2999999999999999E-2</v>
      </c>
      <c r="J131" s="25">
        <v>8.0000000000000002E-3</v>
      </c>
    </row>
    <row r="132" spans="2:10">
      <c r="B132">
        <v>243</v>
      </c>
      <c r="C132" t="s">
        <v>216</v>
      </c>
      <c r="D132" s="19">
        <v>11.180339887503079</v>
      </c>
      <c r="E132" s="19">
        <f t="shared" si="2"/>
        <v>440.72069187527416</v>
      </c>
      <c r="F132" s="25">
        <v>8.6999999999999994E-2</v>
      </c>
      <c r="G132">
        <v>8.6967000000000003E-2</v>
      </c>
      <c r="H132" s="25">
        <v>1.4E-2</v>
      </c>
      <c r="J132" s="25">
        <v>6.0000000000000001E-3</v>
      </c>
    </row>
    <row r="133" spans="2:10">
      <c r="B133">
        <v>244</v>
      </c>
      <c r="C133" t="s">
        <v>217</v>
      </c>
      <c r="D133" s="19">
        <v>2.2360679774961674</v>
      </c>
      <c r="E133" s="19">
        <f t="shared" si="2"/>
        <v>442.95675985277035</v>
      </c>
      <c r="F133" s="25">
        <v>9.5000000000000001E-2</v>
      </c>
      <c r="G133">
        <v>9.4965999999999995E-2</v>
      </c>
      <c r="H133" s="25">
        <v>1.7000000000000001E-2</v>
      </c>
      <c r="J133" s="25">
        <v>8.9999999999999993E-3</v>
      </c>
    </row>
    <row r="134" spans="2:10">
      <c r="B134">
        <v>245</v>
      </c>
      <c r="C134" t="s">
        <v>218</v>
      </c>
      <c r="D134" s="19">
        <v>2.0000000000095497</v>
      </c>
      <c r="E134" s="19">
        <f t="shared" si="2"/>
        <v>444.9567598527799</v>
      </c>
      <c r="F134" s="25">
        <v>8.7999999999999995E-2</v>
      </c>
      <c r="G134">
        <v>8.7967000000000004E-2</v>
      </c>
      <c r="H134" s="25">
        <v>1.4E-2</v>
      </c>
      <c r="J134" s="25">
        <v>0.01</v>
      </c>
    </row>
    <row r="135" spans="2:10">
      <c r="B135">
        <v>247</v>
      </c>
      <c r="C135" t="s">
        <v>219</v>
      </c>
      <c r="D135" s="19">
        <v>4.2426406871194464</v>
      </c>
      <c r="E135" s="19">
        <f t="shared" si="2"/>
        <v>449.19940053989933</v>
      </c>
      <c r="F135" s="25">
        <v>9.4E-2</v>
      </c>
      <c r="G135">
        <v>9.3967999999999996E-2</v>
      </c>
      <c r="H135" s="25">
        <v>0.01</v>
      </c>
      <c r="J135" s="25">
        <v>0.01</v>
      </c>
    </row>
    <row r="136" spans="2:10">
      <c r="B136">
        <v>248</v>
      </c>
      <c r="C136" t="s">
        <v>220</v>
      </c>
      <c r="D136" s="19">
        <v>2.2360679774961674</v>
      </c>
      <c r="E136" s="19">
        <f t="shared" si="2"/>
        <v>451.43546851739552</v>
      </c>
      <c r="F136" s="25">
        <v>8.5999999999999993E-2</v>
      </c>
      <c r="G136">
        <v>8.5968000000000003E-2</v>
      </c>
      <c r="H136" s="25">
        <v>1.4999999999999999E-2</v>
      </c>
      <c r="J136" s="25">
        <v>8.0000000000000002E-3</v>
      </c>
    </row>
    <row r="137" spans="2:10">
      <c r="B137">
        <v>252</v>
      </c>
      <c r="C137" t="s">
        <v>221</v>
      </c>
      <c r="D137" s="19">
        <v>7.6157731058685512</v>
      </c>
      <c r="E137" s="19">
        <f t="shared" si="2"/>
        <v>459.05124162326405</v>
      </c>
      <c r="F137" s="25">
        <v>8.5999999999999993E-2</v>
      </c>
      <c r="G137">
        <v>8.5970000000000005E-2</v>
      </c>
      <c r="H137" s="25">
        <v>1.2E-2</v>
      </c>
      <c r="J137" s="25">
        <v>0.01</v>
      </c>
    </row>
    <row r="138" spans="2:10">
      <c r="B138">
        <v>257</v>
      </c>
      <c r="C138" t="s">
        <v>222</v>
      </c>
      <c r="D138" s="19">
        <v>9.848857801795516</v>
      </c>
      <c r="E138" s="19">
        <f t="shared" si="2"/>
        <v>468.90009942505958</v>
      </c>
      <c r="F138" s="25">
        <v>8.5000000000000006E-2</v>
      </c>
      <c r="G138">
        <v>8.4972000000000006E-2</v>
      </c>
      <c r="H138" s="25">
        <v>1.4E-2</v>
      </c>
      <c r="J138" s="25">
        <v>0.01</v>
      </c>
    </row>
    <row r="139" spans="2:10">
      <c r="B139">
        <v>262</v>
      </c>
      <c r="C139" t="s">
        <v>223</v>
      </c>
      <c r="D139" s="19">
        <v>10.816653826392379</v>
      </c>
      <c r="E139" s="19">
        <f t="shared" si="2"/>
        <v>479.71675325145196</v>
      </c>
      <c r="F139" s="25">
        <v>8.5000000000000006E-2</v>
      </c>
      <c r="G139">
        <v>8.4973000000000007E-2</v>
      </c>
      <c r="H139" s="25">
        <v>1.2E-2</v>
      </c>
      <c r="J139" s="25">
        <v>8.0000000000000002E-3</v>
      </c>
    </row>
    <row r="140" spans="2:10">
      <c r="B140">
        <v>265</v>
      </c>
      <c r="C140" t="s">
        <v>224</v>
      </c>
      <c r="D140" s="19">
        <v>5.3851648071298701</v>
      </c>
      <c r="E140" s="19">
        <f t="shared" si="2"/>
        <v>485.10191805858182</v>
      </c>
      <c r="F140" s="25">
        <v>8.5999999999999993E-2</v>
      </c>
      <c r="G140">
        <v>8.5974999999999996E-2</v>
      </c>
      <c r="H140" s="25">
        <v>8.0000000000000002E-3</v>
      </c>
      <c r="J140" s="25">
        <v>8.9999999999999993E-3</v>
      </c>
    </row>
    <row r="141" spans="2:10">
      <c r="B141">
        <v>266</v>
      </c>
      <c r="C141" t="s">
        <v>225</v>
      </c>
      <c r="D141" s="19">
        <v>2.2360679774961674</v>
      </c>
      <c r="E141" s="19">
        <f t="shared" si="2"/>
        <v>487.33798603607801</v>
      </c>
      <c r="F141" s="25">
        <v>8.6999999999999994E-2</v>
      </c>
      <c r="G141">
        <v>8.6974999999999997E-2</v>
      </c>
      <c r="H141" s="25">
        <v>1.7999999999999999E-2</v>
      </c>
      <c r="J141" s="25">
        <v>6.0000000000000001E-3</v>
      </c>
    </row>
    <row r="142" spans="2:10">
      <c r="B142">
        <v>273</v>
      </c>
      <c r="C142" t="s">
        <v>226</v>
      </c>
      <c r="D142" s="19">
        <v>13.416407864999247</v>
      </c>
      <c r="E142" s="19">
        <f t="shared" si="2"/>
        <v>500.75439390107726</v>
      </c>
      <c r="F142" s="25">
        <v>8.5000000000000006E-2</v>
      </c>
      <c r="G142">
        <v>8.4975999999999996E-2</v>
      </c>
      <c r="H142" s="25">
        <v>8.9999999999999993E-3</v>
      </c>
      <c r="J142" s="25">
        <v>7.0000000000000001E-3</v>
      </c>
    </row>
    <row r="143" spans="2:10">
      <c r="B143">
        <v>274</v>
      </c>
      <c r="C143" t="s">
        <v>227</v>
      </c>
      <c r="D143" s="19">
        <v>2.8284271247521588</v>
      </c>
      <c r="E143" s="19">
        <f t="shared" si="2"/>
        <v>503.58282102582945</v>
      </c>
      <c r="F143" s="25">
        <v>8.4000000000000005E-2</v>
      </c>
      <c r="G143">
        <v>8.3976999999999996E-2</v>
      </c>
      <c r="H143" s="25">
        <v>8.9999999999999993E-3</v>
      </c>
      <c r="J143" s="25">
        <v>7.0000000000000001E-3</v>
      </c>
    </row>
    <row r="144" spans="2:10">
      <c r="B144">
        <v>277</v>
      </c>
      <c r="C144" t="s">
        <v>228</v>
      </c>
      <c r="D144" s="19">
        <v>6.3245553203377476</v>
      </c>
      <c r="E144" s="19">
        <f t="shared" si="2"/>
        <v>509.90737634616721</v>
      </c>
      <c r="F144" s="25">
        <v>8.5999999999999993E-2</v>
      </c>
      <c r="G144">
        <v>8.5977999999999999E-2</v>
      </c>
      <c r="H144" s="25">
        <v>8.0000000000000002E-3</v>
      </c>
      <c r="J144" s="25">
        <v>7.0000000000000001E-3</v>
      </c>
    </row>
    <row r="145" spans="2:10">
      <c r="B145">
        <v>282</v>
      </c>
      <c r="C145" t="s">
        <v>229</v>
      </c>
      <c r="D145" s="19">
        <v>9.4339811320523168</v>
      </c>
      <c r="E145" s="19">
        <f t="shared" si="2"/>
        <v>519.34135747821949</v>
      </c>
      <c r="F145" s="25">
        <v>9.0999999999999998E-2</v>
      </c>
      <c r="G145">
        <v>9.0979000000000004E-2</v>
      </c>
      <c r="H145" s="25">
        <v>8.0000000000000002E-3</v>
      </c>
      <c r="J145" s="25">
        <v>8.9999999999999993E-3</v>
      </c>
    </row>
    <row r="146" spans="2:10">
      <c r="B146">
        <v>287</v>
      </c>
      <c r="C146" t="s">
        <v>230</v>
      </c>
      <c r="D146" s="19">
        <v>10.770329614274253</v>
      </c>
      <c r="E146" s="19">
        <f t="shared" si="2"/>
        <v>530.11168709249375</v>
      </c>
      <c r="F146" s="25">
        <v>8.5000000000000006E-2</v>
      </c>
      <c r="G146">
        <v>8.498E-2</v>
      </c>
      <c r="H146" s="25">
        <v>4.0000000000000001E-3</v>
      </c>
      <c r="J146" s="25">
        <v>8.0000000000000002E-3</v>
      </c>
    </row>
    <row r="147" spans="2:10">
      <c r="B147">
        <v>288</v>
      </c>
      <c r="C147" t="s">
        <v>231</v>
      </c>
      <c r="D147" s="19">
        <v>1.4142135623647749</v>
      </c>
      <c r="E147" s="19">
        <f t="shared" si="2"/>
        <v>531.52590065485856</v>
      </c>
      <c r="F147" s="25">
        <v>8.4000000000000005E-2</v>
      </c>
      <c r="G147">
        <v>8.3979999999999999E-2</v>
      </c>
      <c r="H147" s="25">
        <v>1.2E-2</v>
      </c>
      <c r="J147" s="25">
        <v>8.9999999999999993E-3</v>
      </c>
    </row>
    <row r="148" spans="2:10">
      <c r="B148">
        <v>292</v>
      </c>
      <c r="C148" t="s">
        <v>232</v>
      </c>
      <c r="D148" s="19">
        <v>8.9442719100085011</v>
      </c>
      <c r="E148" s="19">
        <f t="shared" si="2"/>
        <v>540.47017256486708</v>
      </c>
      <c r="F148" s="25">
        <v>8.7999999999999995E-2</v>
      </c>
      <c r="G148">
        <v>8.7982000000000005E-2</v>
      </c>
      <c r="H148" s="25">
        <v>1.2E-2</v>
      </c>
      <c r="J148" s="25">
        <v>6.0000000000000001E-3</v>
      </c>
    </row>
    <row r="149" spans="2:10">
      <c r="B149">
        <v>297</v>
      </c>
      <c r="C149" t="s">
        <v>233</v>
      </c>
      <c r="D149" s="19">
        <v>9.4339811320523168</v>
      </c>
      <c r="E149" s="19">
        <f t="shared" si="2"/>
        <v>549.90415369691937</v>
      </c>
      <c r="F149" s="25">
        <v>0.09</v>
      </c>
      <c r="G149">
        <v>8.9982000000000006E-2</v>
      </c>
      <c r="H149" s="25">
        <v>1.0999999999999999E-2</v>
      </c>
      <c r="J149" s="25">
        <v>4.0000000000000001E-3</v>
      </c>
    </row>
    <row r="150" spans="2:10">
      <c r="B150">
        <v>302</v>
      </c>
      <c r="C150" t="s">
        <v>234</v>
      </c>
      <c r="D150" s="19">
        <v>9.8488578017969601</v>
      </c>
      <c r="E150" s="19">
        <f t="shared" si="2"/>
        <v>559.75301149871632</v>
      </c>
      <c r="F150" s="25">
        <v>8.5999999999999993E-2</v>
      </c>
      <c r="G150">
        <v>8.5983000000000004E-2</v>
      </c>
      <c r="H150" s="25">
        <v>1.4E-2</v>
      </c>
      <c r="J150" s="25">
        <v>5.0000000000000001E-3</v>
      </c>
    </row>
    <row r="151" spans="2:10">
      <c r="B151">
        <v>307</v>
      </c>
      <c r="C151" t="s">
        <v>235</v>
      </c>
      <c r="D151" s="19">
        <v>9.848857801795516</v>
      </c>
      <c r="E151" s="19">
        <f t="shared" si="2"/>
        <v>569.60186930051179</v>
      </c>
      <c r="F151" s="25">
        <v>0.09</v>
      </c>
      <c r="G151">
        <v>8.9984999999999996E-2</v>
      </c>
      <c r="H151" s="25">
        <v>1.2999999999999999E-2</v>
      </c>
      <c r="J151" s="25">
        <v>1.2E-2</v>
      </c>
    </row>
    <row r="152" spans="2:10">
      <c r="B152">
        <v>312</v>
      </c>
      <c r="C152" t="s">
        <v>236</v>
      </c>
      <c r="D152" s="19">
        <v>10.816653826392379</v>
      </c>
      <c r="E152" s="19">
        <f t="shared" si="2"/>
        <v>580.41852312690412</v>
      </c>
      <c r="F152" s="25">
        <v>8.6999999999999994E-2</v>
      </c>
      <c r="G152">
        <v>8.6985000000000007E-2</v>
      </c>
      <c r="H152" s="25">
        <v>1.2999999999999999E-2</v>
      </c>
      <c r="J152" s="25">
        <v>7.0000000000000001E-3</v>
      </c>
    </row>
    <row r="153" spans="2:10">
      <c r="B153">
        <v>317</v>
      </c>
      <c r="C153" t="s">
        <v>237</v>
      </c>
      <c r="D153" s="19">
        <v>9.8488578017969601</v>
      </c>
      <c r="E153" s="19">
        <f t="shared" ref="E153:E159" si="3">E152+D153</f>
        <v>590.26738092870107</v>
      </c>
      <c r="F153" s="25">
        <v>8.8999999999999996E-2</v>
      </c>
      <c r="G153">
        <v>8.8985999999999996E-2</v>
      </c>
      <c r="H153" s="25">
        <v>1.4E-2</v>
      </c>
      <c r="J153" s="25">
        <v>8.0000000000000002E-3</v>
      </c>
    </row>
    <row r="154" spans="2:10">
      <c r="B154">
        <v>322</v>
      </c>
      <c r="C154" t="s">
        <v>238</v>
      </c>
      <c r="D154" s="19">
        <v>8.9442719099957912</v>
      </c>
      <c r="E154" s="19">
        <f t="shared" si="3"/>
        <v>599.21165283869686</v>
      </c>
      <c r="F154" s="25">
        <v>8.5000000000000006E-2</v>
      </c>
      <c r="G154">
        <v>8.4986000000000006E-2</v>
      </c>
      <c r="H154" s="25">
        <v>0.01</v>
      </c>
      <c r="J154" s="25">
        <v>7.0000000000000001E-3</v>
      </c>
    </row>
    <row r="155" spans="2:10">
      <c r="B155">
        <v>327</v>
      </c>
      <c r="C155" t="s">
        <v>239</v>
      </c>
      <c r="D155" s="19">
        <v>10.295630140986816</v>
      </c>
      <c r="E155" s="19">
        <f t="shared" si="3"/>
        <v>609.50728297968362</v>
      </c>
      <c r="F155" s="25">
        <v>8.6999999999999994E-2</v>
      </c>
      <c r="G155">
        <v>8.6985999999999994E-2</v>
      </c>
      <c r="H155" s="25">
        <v>1.4999999999999999E-2</v>
      </c>
      <c r="J155" s="25">
        <v>6.0000000000000001E-3</v>
      </c>
    </row>
    <row r="156" spans="2:10">
      <c r="B156">
        <v>328</v>
      </c>
      <c r="C156" t="s">
        <v>240</v>
      </c>
      <c r="D156" s="19">
        <v>2.2360679774945784</v>
      </c>
      <c r="E156" s="19">
        <f t="shared" si="3"/>
        <v>611.74335095717822</v>
      </c>
      <c r="F156" s="25">
        <v>8.6999999999999994E-2</v>
      </c>
      <c r="G156">
        <v>8.6985999999999994E-2</v>
      </c>
      <c r="H156" s="25">
        <v>1.4E-2</v>
      </c>
      <c r="J156" s="25">
        <v>7.0000000000000001E-3</v>
      </c>
    </row>
    <row r="157" spans="2:10">
      <c r="B157">
        <v>332</v>
      </c>
      <c r="C157" t="s">
        <v>241</v>
      </c>
      <c r="D157" s="19">
        <v>8.5440037453267248</v>
      </c>
      <c r="E157" s="19">
        <f t="shared" si="3"/>
        <v>620.2873547025049</v>
      </c>
      <c r="F157" s="25">
        <v>8.6999999999999994E-2</v>
      </c>
      <c r="G157">
        <v>8.6985999999999994E-2</v>
      </c>
      <c r="H157" s="25">
        <v>7.0000000000000001E-3</v>
      </c>
      <c r="J157" s="25">
        <v>8.0000000000000002E-3</v>
      </c>
    </row>
    <row r="158" spans="2:10">
      <c r="B158">
        <v>337</v>
      </c>
      <c r="C158" t="s">
        <v>242</v>
      </c>
      <c r="D158" s="19">
        <v>9.4339811320541997</v>
      </c>
      <c r="E158" s="19">
        <f t="shared" si="3"/>
        <v>629.72133583455911</v>
      </c>
      <c r="F158" s="25">
        <v>8.7999999999999995E-2</v>
      </c>
      <c r="G158">
        <v>8.7986999999999996E-2</v>
      </c>
      <c r="H158" s="25">
        <v>8.9999999999999993E-3</v>
      </c>
      <c r="J158" s="25">
        <v>8.0000000000000002E-3</v>
      </c>
    </row>
    <row r="159" spans="2:10">
      <c r="B159">
        <v>341</v>
      </c>
      <c r="C159" t="s">
        <v>243</v>
      </c>
      <c r="D159" s="19">
        <v>8.9442719099942014</v>
      </c>
      <c r="E159" s="19">
        <f t="shared" si="3"/>
        <v>638.66560774455331</v>
      </c>
      <c r="F159" s="25">
        <v>8.6999999999999994E-2</v>
      </c>
      <c r="G159">
        <v>8.6986999999999995E-2</v>
      </c>
      <c r="H159" s="25">
        <v>1.2999999999999999E-2</v>
      </c>
      <c r="J159" s="25">
        <v>7.0000000000000001E-3</v>
      </c>
    </row>
  </sheetData>
  <mergeCells count="3">
    <mergeCell ref="F2:G2"/>
    <mergeCell ref="H2:I2"/>
    <mergeCell ref="J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1"/>
  <sheetViews>
    <sheetView workbookViewId="0">
      <selection activeCell="U17" sqref="U17"/>
    </sheetView>
  </sheetViews>
  <sheetFormatPr defaultRowHeight="14.4"/>
  <sheetData>
    <row r="1" spans="1:15">
      <c r="B1" s="42" t="s">
        <v>80</v>
      </c>
      <c r="C1" s="42"/>
      <c r="D1" s="42" t="s">
        <v>81</v>
      </c>
      <c r="E1" s="42"/>
      <c r="F1" s="18"/>
      <c r="G1" s="42" t="s">
        <v>82</v>
      </c>
      <c r="H1" s="42"/>
      <c r="I1" s="42" t="s">
        <v>83</v>
      </c>
      <c r="J1" s="42"/>
      <c r="K1" s="18"/>
      <c r="L1" s="42" t="s">
        <v>84</v>
      </c>
      <c r="M1" s="42"/>
      <c r="N1" s="42" t="s">
        <v>85</v>
      </c>
      <c r="O1" s="42"/>
    </row>
    <row r="2" spans="1:15">
      <c r="A2" t="s">
        <v>86</v>
      </c>
      <c r="B2">
        <v>-2</v>
      </c>
      <c r="C2">
        <v>6.9754999999999998E-2</v>
      </c>
      <c r="D2">
        <f>ABS(B2)</f>
        <v>2</v>
      </c>
      <c r="E2">
        <f t="shared" ref="E2:E65" si="0">C2/$A$3*$A$5</f>
        <v>9.7601652702230646E-2</v>
      </c>
      <c r="G2">
        <v>-2</v>
      </c>
      <c r="H2">
        <v>3.0010000000000002E-3</v>
      </c>
      <c r="I2">
        <f>ABS(G2)</f>
        <v>2</v>
      </c>
      <c r="J2">
        <f>H2/$A$8*$A$10/2</f>
        <v>5.6702096509433668E-3</v>
      </c>
      <c r="L2">
        <v>-2</v>
      </c>
      <c r="M2">
        <v>5.3940000000000004E-3</v>
      </c>
      <c r="N2">
        <f>ABS(L2)</f>
        <v>2</v>
      </c>
      <c r="O2">
        <f>M2/$A$13*$A$15/2</f>
        <v>7.8836110785231988E-3</v>
      </c>
    </row>
    <row r="3" spans="1:15">
      <c r="A3">
        <v>40.078000000000003</v>
      </c>
      <c r="B3">
        <v>-4</v>
      </c>
      <c r="C3">
        <v>5.2518000000000002E-2</v>
      </c>
      <c r="D3">
        <f t="shared" ref="D3:D66" si="1">ABS(B3)</f>
        <v>4</v>
      </c>
      <c r="E3">
        <f t="shared" si="0"/>
        <v>7.3483529447577217E-2</v>
      </c>
      <c r="G3">
        <v>-4</v>
      </c>
      <c r="H3">
        <v>8.6399999999999997E-4</v>
      </c>
      <c r="I3">
        <f t="shared" ref="I3:I19" si="2">ABS(G3)</f>
        <v>4</v>
      </c>
      <c r="J3">
        <f t="shared" ref="J3:J19" si="3">H3/$A$8*$A$10/2</f>
        <v>1.6324762207314456E-3</v>
      </c>
      <c r="L3">
        <v>-4</v>
      </c>
      <c r="M3">
        <v>4.4070000000000003E-3</v>
      </c>
      <c r="N3">
        <f t="shared" ref="N3:N66" si="4">ABS(L3)</f>
        <v>4</v>
      </c>
      <c r="O3">
        <f t="shared" ref="O3:O66" si="5">M3/$A$13*$A$15/2</f>
        <v>6.4410593294497095E-3</v>
      </c>
    </row>
    <row r="4" spans="1:15">
      <c r="A4" t="s">
        <v>87</v>
      </c>
      <c r="B4">
        <v>-6</v>
      </c>
      <c r="C4">
        <v>4.1750000000000002E-2</v>
      </c>
      <c r="D4">
        <f t="shared" si="1"/>
        <v>6</v>
      </c>
      <c r="E4">
        <f t="shared" si="0"/>
        <v>5.8416873346973403E-2</v>
      </c>
      <c r="G4">
        <v>-6</v>
      </c>
      <c r="H4">
        <v>3.7100000000000002E-4</v>
      </c>
      <c r="I4">
        <f t="shared" si="2"/>
        <v>6</v>
      </c>
      <c r="J4">
        <f t="shared" si="3"/>
        <v>7.0098226607797037E-4</v>
      </c>
      <c r="L4">
        <v>-6</v>
      </c>
      <c r="M4">
        <v>3.728E-3</v>
      </c>
      <c r="N4">
        <f t="shared" si="4"/>
        <v>6</v>
      </c>
      <c r="O4">
        <f t="shared" si="5"/>
        <v>5.4486655729948982E-3</v>
      </c>
    </row>
    <row r="5" spans="1:15">
      <c r="A5">
        <v>56.077399999999997</v>
      </c>
      <c r="B5">
        <v>-8</v>
      </c>
      <c r="C5">
        <v>3.4255000000000001E-2</v>
      </c>
      <c r="D5">
        <f t="shared" si="1"/>
        <v>8</v>
      </c>
      <c r="E5">
        <f t="shared" si="0"/>
        <v>4.7929820275462838E-2</v>
      </c>
      <c r="G5">
        <v>-8</v>
      </c>
      <c r="H5">
        <v>2.12E-4</v>
      </c>
      <c r="I5">
        <f t="shared" si="2"/>
        <v>8</v>
      </c>
      <c r="J5">
        <f t="shared" si="3"/>
        <v>4.0056129490169726E-4</v>
      </c>
      <c r="L5">
        <v>-8</v>
      </c>
      <c r="M5">
        <v>3.2179999999999999E-3</v>
      </c>
      <c r="N5">
        <f t="shared" si="4"/>
        <v>8</v>
      </c>
      <c r="O5">
        <f t="shared" si="5"/>
        <v>4.7032740917107244E-3</v>
      </c>
    </row>
    <row r="6" spans="1:15">
      <c r="B6">
        <v>-10</v>
      </c>
      <c r="C6">
        <v>2.8721E-2</v>
      </c>
      <c r="D6">
        <f t="shared" si="1"/>
        <v>10</v>
      </c>
      <c r="E6">
        <f t="shared" si="0"/>
        <v>4.0186611243076001E-2</v>
      </c>
      <c r="G6">
        <v>-10</v>
      </c>
      <c r="H6">
        <v>1.45E-4</v>
      </c>
      <c r="I6">
        <f t="shared" si="2"/>
        <v>10</v>
      </c>
      <c r="J6">
        <f t="shared" si="3"/>
        <v>2.7396881019219863E-4</v>
      </c>
      <c r="L6">
        <v>-10</v>
      </c>
      <c r="M6">
        <v>2.8170000000000001E-3</v>
      </c>
      <c r="N6">
        <f t="shared" si="4"/>
        <v>10</v>
      </c>
      <c r="O6">
        <f t="shared" si="5"/>
        <v>4.1171917701519926E-3</v>
      </c>
    </row>
    <row r="7" spans="1:15">
      <c r="A7" t="s">
        <v>73</v>
      </c>
      <c r="B7">
        <v>-12</v>
      </c>
      <c r="C7">
        <v>2.4473000000000002E-2</v>
      </c>
      <c r="D7">
        <f t="shared" si="1"/>
        <v>12</v>
      </c>
      <c r="E7">
        <f t="shared" si="0"/>
        <v>3.4242781830430655E-2</v>
      </c>
      <c r="G7">
        <v>-12</v>
      </c>
      <c r="H7">
        <v>1.1E-4</v>
      </c>
      <c r="I7">
        <f t="shared" si="2"/>
        <v>12</v>
      </c>
      <c r="J7">
        <f t="shared" si="3"/>
        <v>2.0783840773201277E-4</v>
      </c>
      <c r="L7">
        <v>-12</v>
      </c>
      <c r="M7">
        <v>2.4910000000000002E-3</v>
      </c>
      <c r="N7">
        <f t="shared" si="4"/>
        <v>12</v>
      </c>
      <c r="O7">
        <f t="shared" si="5"/>
        <v>3.6407258428997565E-3</v>
      </c>
    </row>
    <row r="8" spans="1:15">
      <c r="A8">
        <v>26.981538499999999</v>
      </c>
      <c r="B8">
        <v>-14</v>
      </c>
      <c r="C8">
        <v>2.1118000000000001E-2</v>
      </c>
      <c r="D8">
        <f t="shared" si="1"/>
        <v>14</v>
      </c>
      <c r="E8">
        <f t="shared" si="0"/>
        <v>2.9548443864464296E-2</v>
      </c>
      <c r="G8">
        <v>-14</v>
      </c>
      <c r="H8">
        <v>8.7999999999999998E-5</v>
      </c>
      <c r="I8">
        <f t="shared" si="2"/>
        <v>14</v>
      </c>
      <c r="J8">
        <f t="shared" si="3"/>
        <v>1.662707261856102E-4</v>
      </c>
      <c r="L8">
        <v>-14</v>
      </c>
      <c r="M8">
        <v>2.222E-3</v>
      </c>
      <c r="N8">
        <f t="shared" si="4"/>
        <v>14</v>
      </c>
      <c r="O8">
        <f t="shared" si="5"/>
        <v>3.2475683753204572E-3</v>
      </c>
    </row>
    <row r="9" spans="1:15">
      <c r="A9" t="s">
        <v>6</v>
      </c>
      <c r="B9">
        <v>-16</v>
      </c>
      <c r="C9">
        <v>1.8411E-2</v>
      </c>
      <c r="D9">
        <f t="shared" si="1"/>
        <v>16</v>
      </c>
      <c r="E9">
        <f t="shared" si="0"/>
        <v>2.5760791741104842E-2</v>
      </c>
      <c r="G9">
        <v>-16</v>
      </c>
      <c r="H9">
        <v>7.2999999999999999E-5</v>
      </c>
      <c r="I9">
        <f t="shared" si="2"/>
        <v>16</v>
      </c>
      <c r="J9">
        <f t="shared" si="3"/>
        <v>1.3792912513124482E-4</v>
      </c>
      <c r="L9">
        <v>-16</v>
      </c>
      <c r="M9">
        <v>1.9949999999999998E-3</v>
      </c>
      <c r="N9">
        <f t="shared" si="4"/>
        <v>16</v>
      </c>
      <c r="O9">
        <f t="shared" si="5"/>
        <v>2.9157960885527949E-3</v>
      </c>
    </row>
    <row r="10" spans="1:15">
      <c r="A10">
        <v>101.96</v>
      </c>
      <c r="B10">
        <v>-18</v>
      </c>
      <c r="C10">
        <v>1.619E-2</v>
      </c>
      <c r="D10">
        <f t="shared" si="1"/>
        <v>18</v>
      </c>
      <c r="E10">
        <f t="shared" si="0"/>
        <v>2.2653153999700578E-2</v>
      </c>
      <c r="G10">
        <v>-18</v>
      </c>
      <c r="H10">
        <v>6.0999999999999999E-5</v>
      </c>
      <c r="I10">
        <f t="shared" si="2"/>
        <v>18</v>
      </c>
      <c r="J10">
        <f t="shared" si="3"/>
        <v>1.1525584428775252E-4</v>
      </c>
      <c r="L10">
        <v>-18</v>
      </c>
      <c r="M10">
        <v>1.8010000000000001E-3</v>
      </c>
      <c r="N10">
        <f t="shared" si="4"/>
        <v>18</v>
      </c>
      <c r="O10">
        <f t="shared" si="5"/>
        <v>2.6322550152799926E-3</v>
      </c>
    </row>
    <row r="11" spans="1:15">
      <c r="B11">
        <v>-20</v>
      </c>
      <c r="C11">
        <v>1.4341E-2</v>
      </c>
      <c r="D11">
        <f t="shared" si="1"/>
        <v>20</v>
      </c>
      <c r="E11">
        <f t="shared" si="0"/>
        <v>2.0066021093866956E-2</v>
      </c>
      <c r="G11">
        <v>-20</v>
      </c>
      <c r="H11">
        <v>5.3000000000000001E-5</v>
      </c>
      <c r="I11">
        <f t="shared" si="2"/>
        <v>20</v>
      </c>
      <c r="J11">
        <f t="shared" si="3"/>
        <v>1.0014032372542432E-4</v>
      </c>
      <c r="L11">
        <v>-20</v>
      </c>
      <c r="M11">
        <v>1.635E-3</v>
      </c>
      <c r="N11">
        <f t="shared" si="4"/>
        <v>20</v>
      </c>
      <c r="O11">
        <f t="shared" si="5"/>
        <v>2.3896373958816144E-3</v>
      </c>
    </row>
    <row r="12" spans="1:15">
      <c r="A12" t="s">
        <v>74</v>
      </c>
      <c r="B12">
        <v>-22</v>
      </c>
      <c r="C12">
        <v>1.2782999999999999E-2</v>
      </c>
      <c r="D12">
        <f t="shared" si="1"/>
        <v>22</v>
      </c>
      <c r="E12">
        <f t="shared" si="0"/>
        <v>1.7886057293278104E-2</v>
      </c>
      <c r="G12">
        <v>-22</v>
      </c>
      <c r="H12">
        <v>4.6E-5</v>
      </c>
      <c r="I12">
        <f t="shared" si="2"/>
        <v>22</v>
      </c>
      <c r="J12">
        <f t="shared" si="3"/>
        <v>8.6914243233387155E-5</v>
      </c>
      <c r="L12">
        <v>-22</v>
      </c>
      <c r="M12">
        <v>1.4890000000000001E-3</v>
      </c>
      <c r="N12">
        <f t="shared" si="4"/>
        <v>22</v>
      </c>
      <c r="O12">
        <f t="shared" si="5"/>
        <v>2.176250814964969E-3</v>
      </c>
    </row>
    <row r="13" spans="1:15">
      <c r="A13">
        <v>51.996099999999998</v>
      </c>
      <c r="B13">
        <v>-24</v>
      </c>
      <c r="C13">
        <v>1.1457999999999999E-2</v>
      </c>
      <c r="D13">
        <f t="shared" si="1"/>
        <v>24</v>
      </c>
      <c r="E13">
        <f t="shared" si="0"/>
        <v>1.603210861819452E-2</v>
      </c>
      <c r="G13">
        <v>-24</v>
      </c>
      <c r="H13">
        <v>4.0000000000000003E-5</v>
      </c>
      <c r="I13">
        <f t="shared" si="2"/>
        <v>24</v>
      </c>
      <c r="J13">
        <f t="shared" si="3"/>
        <v>7.5577602811641002E-5</v>
      </c>
      <c r="L13">
        <v>-24</v>
      </c>
      <c r="M13">
        <v>1.3619999999999999E-3</v>
      </c>
      <c r="N13">
        <f t="shared" si="4"/>
        <v>24</v>
      </c>
      <c r="O13">
        <f t="shared" si="5"/>
        <v>1.9906337206059685E-3</v>
      </c>
    </row>
    <row r="14" spans="1:15">
      <c r="A14" t="s">
        <v>8</v>
      </c>
      <c r="B14">
        <v>-26</v>
      </c>
      <c r="C14">
        <v>1.0321E-2</v>
      </c>
      <c r="D14">
        <f t="shared" si="1"/>
        <v>26</v>
      </c>
      <c r="E14">
        <f t="shared" si="0"/>
        <v>1.4441210773990716E-2</v>
      </c>
      <c r="G14">
        <v>-26</v>
      </c>
      <c r="H14">
        <v>3.6000000000000001E-5</v>
      </c>
      <c r="I14">
        <f t="shared" si="2"/>
        <v>26</v>
      </c>
      <c r="J14">
        <f t="shared" si="3"/>
        <v>6.8019842530476905E-5</v>
      </c>
      <c r="L14">
        <v>-26</v>
      </c>
      <c r="M14">
        <v>1.25E-3</v>
      </c>
      <c r="N14">
        <f t="shared" si="4"/>
        <v>26</v>
      </c>
      <c r="O14">
        <f t="shared" si="5"/>
        <v>1.8269399051082679E-3</v>
      </c>
    </row>
    <row r="15" spans="1:15">
      <c r="A15">
        <v>151.99</v>
      </c>
      <c r="B15">
        <v>-28</v>
      </c>
      <c r="C15">
        <v>9.3380000000000008E-3</v>
      </c>
      <c r="D15">
        <f t="shared" si="1"/>
        <v>28</v>
      </c>
      <c r="E15">
        <f t="shared" si="0"/>
        <v>1.306579073806078E-2</v>
      </c>
      <c r="G15">
        <v>-28</v>
      </c>
      <c r="H15">
        <v>3.1999999999999999E-5</v>
      </c>
      <c r="I15">
        <f t="shared" si="2"/>
        <v>28</v>
      </c>
      <c r="J15">
        <f t="shared" si="3"/>
        <v>6.04620822493128E-5</v>
      </c>
      <c r="L15">
        <v>-28</v>
      </c>
      <c r="M15">
        <v>1.15E-3</v>
      </c>
      <c r="N15">
        <f t="shared" si="4"/>
        <v>28</v>
      </c>
      <c r="O15">
        <f t="shared" si="5"/>
        <v>1.6807847126996064E-3</v>
      </c>
    </row>
    <row r="16" spans="1:15">
      <c r="B16">
        <v>-30</v>
      </c>
      <c r="C16">
        <v>8.4810000000000007E-3</v>
      </c>
      <c r="D16">
        <f t="shared" si="1"/>
        <v>30</v>
      </c>
      <c r="E16">
        <f t="shared" si="0"/>
        <v>1.1866670727082189E-2</v>
      </c>
      <c r="G16">
        <v>-30</v>
      </c>
      <c r="H16">
        <v>2.8E-5</v>
      </c>
      <c r="I16">
        <f t="shared" si="2"/>
        <v>30</v>
      </c>
      <c r="J16">
        <f t="shared" si="3"/>
        <v>5.2904321968148696E-5</v>
      </c>
      <c r="L16">
        <v>-30</v>
      </c>
      <c r="M16">
        <v>1.062E-3</v>
      </c>
      <c r="N16">
        <f t="shared" si="4"/>
        <v>30</v>
      </c>
      <c r="O16">
        <f t="shared" si="5"/>
        <v>1.5521681433799846E-3</v>
      </c>
    </row>
    <row r="17" spans="2:15">
      <c r="B17">
        <v>-32</v>
      </c>
      <c r="C17">
        <v>7.731E-3</v>
      </c>
      <c r="D17">
        <f t="shared" si="1"/>
        <v>32</v>
      </c>
      <c r="E17">
        <f t="shared" si="0"/>
        <v>1.0817265816657515E-2</v>
      </c>
      <c r="G17">
        <v>-32</v>
      </c>
      <c r="H17">
        <v>2.5999999999999998E-5</v>
      </c>
      <c r="I17">
        <f t="shared" si="2"/>
        <v>32</v>
      </c>
      <c r="J17">
        <f t="shared" si="3"/>
        <v>4.912544182756664E-5</v>
      </c>
      <c r="L17">
        <v>-32</v>
      </c>
      <c r="M17">
        <v>9.8200000000000002E-4</v>
      </c>
      <c r="N17">
        <f t="shared" si="4"/>
        <v>32</v>
      </c>
      <c r="O17">
        <f t="shared" si="5"/>
        <v>1.4352439894530554E-3</v>
      </c>
    </row>
    <row r="18" spans="2:15">
      <c r="B18">
        <v>-34</v>
      </c>
      <c r="C18">
        <v>7.0699999999999999E-3</v>
      </c>
      <c r="D18">
        <f t="shared" si="1"/>
        <v>34</v>
      </c>
      <c r="E18">
        <f t="shared" si="0"/>
        <v>9.8923902889365718E-3</v>
      </c>
      <c r="G18">
        <v>-34</v>
      </c>
      <c r="H18">
        <v>2.3E-5</v>
      </c>
      <c r="I18">
        <f t="shared" si="2"/>
        <v>34</v>
      </c>
      <c r="J18">
        <f t="shared" si="3"/>
        <v>4.3457121616693578E-5</v>
      </c>
      <c r="L18">
        <v>-34</v>
      </c>
      <c r="M18">
        <v>9.1E-4</v>
      </c>
      <c r="N18">
        <f t="shared" si="4"/>
        <v>34</v>
      </c>
      <c r="O18">
        <f t="shared" si="5"/>
        <v>1.3300122509188191E-3</v>
      </c>
    </row>
    <row r="19" spans="2:15">
      <c r="B19">
        <v>-36</v>
      </c>
      <c r="C19">
        <v>6.4850000000000003E-3</v>
      </c>
      <c r="D19">
        <f t="shared" si="1"/>
        <v>36</v>
      </c>
      <c r="E19">
        <f t="shared" si="0"/>
        <v>9.0738544588053281E-3</v>
      </c>
      <c r="G19">
        <v>-36</v>
      </c>
      <c r="H19">
        <v>2.0999999999999999E-5</v>
      </c>
      <c r="I19">
        <f t="shared" si="2"/>
        <v>36</v>
      </c>
      <c r="J19">
        <f t="shared" si="3"/>
        <v>3.9678241476111522E-5</v>
      </c>
      <c r="L19">
        <v>-36</v>
      </c>
      <c r="M19">
        <v>8.4599999999999996E-4</v>
      </c>
      <c r="N19">
        <f t="shared" si="4"/>
        <v>36</v>
      </c>
      <c r="O19">
        <f t="shared" si="5"/>
        <v>1.2364729277772758E-3</v>
      </c>
    </row>
    <row r="20" spans="2:15">
      <c r="B20">
        <v>-38</v>
      </c>
      <c r="C20">
        <v>5.9649999999999998E-3</v>
      </c>
      <c r="D20">
        <f t="shared" si="1"/>
        <v>38</v>
      </c>
      <c r="E20">
        <f t="shared" si="0"/>
        <v>8.3462670542442229E-3</v>
      </c>
      <c r="G20">
        <v>-38</v>
      </c>
      <c r="H20">
        <v>1.9000000000000001E-5</v>
      </c>
      <c r="I20">
        <f t="shared" ref="I20:I83" si="6">ABS(G20)</f>
        <v>38</v>
      </c>
      <c r="J20">
        <f t="shared" ref="J20:J83" si="7">H20/$A$8*$A$10/2</f>
        <v>3.589936133552948E-5</v>
      </c>
      <c r="L20">
        <v>-38</v>
      </c>
      <c r="M20">
        <v>7.8700000000000005E-4</v>
      </c>
      <c r="N20">
        <f t="shared" si="4"/>
        <v>38</v>
      </c>
      <c r="O20">
        <f t="shared" si="5"/>
        <v>1.1502413642561656E-3</v>
      </c>
    </row>
    <row r="21" spans="2:15">
      <c r="B21">
        <v>-40</v>
      </c>
      <c r="C21">
        <v>5.4999999999999997E-3</v>
      </c>
      <c r="D21">
        <f t="shared" si="1"/>
        <v>40</v>
      </c>
      <c r="E21">
        <f t="shared" si="0"/>
        <v>7.6956360097809266E-3</v>
      </c>
      <c r="G21">
        <v>-40</v>
      </c>
      <c r="H21">
        <v>1.8E-5</v>
      </c>
      <c r="I21">
        <f t="shared" si="6"/>
        <v>40</v>
      </c>
      <c r="J21">
        <f t="shared" si="7"/>
        <v>3.4009921265238452E-5</v>
      </c>
      <c r="L21">
        <v>-40</v>
      </c>
      <c r="M21">
        <v>7.3399999999999995E-4</v>
      </c>
      <c r="N21">
        <f t="shared" si="4"/>
        <v>40</v>
      </c>
      <c r="O21">
        <f t="shared" si="5"/>
        <v>1.0727791122795748E-3</v>
      </c>
    </row>
    <row r="22" spans="2:15">
      <c r="B22">
        <v>-42</v>
      </c>
      <c r="C22">
        <v>5.084E-3</v>
      </c>
      <c r="D22">
        <f t="shared" si="1"/>
        <v>42</v>
      </c>
      <c r="E22">
        <f t="shared" si="0"/>
        <v>7.1135660861320416E-3</v>
      </c>
      <c r="G22">
        <v>-42</v>
      </c>
      <c r="H22">
        <v>1.5999999999999999E-5</v>
      </c>
      <c r="I22">
        <f t="shared" si="6"/>
        <v>42</v>
      </c>
      <c r="J22">
        <f t="shared" si="7"/>
        <v>3.02310411246564E-5</v>
      </c>
      <c r="L22">
        <v>-42</v>
      </c>
      <c r="M22">
        <v>6.8599999999999998E-4</v>
      </c>
      <c r="N22">
        <f t="shared" si="4"/>
        <v>42</v>
      </c>
      <c r="O22">
        <f t="shared" si="5"/>
        <v>1.0026246199234174E-3</v>
      </c>
    </row>
    <row r="23" spans="2:15">
      <c r="B23">
        <v>-44</v>
      </c>
      <c r="C23">
        <v>4.7099999999999998E-3</v>
      </c>
      <c r="D23">
        <f t="shared" si="1"/>
        <v>44</v>
      </c>
      <c r="E23">
        <f t="shared" si="0"/>
        <v>6.5902628374669382E-3</v>
      </c>
      <c r="G23">
        <v>-44</v>
      </c>
      <c r="H23">
        <v>1.5E-5</v>
      </c>
      <c r="I23">
        <f t="shared" si="6"/>
        <v>44</v>
      </c>
      <c r="J23">
        <f t="shared" si="7"/>
        <v>2.8341601054365372E-5</v>
      </c>
      <c r="L23">
        <v>-44</v>
      </c>
      <c r="M23">
        <v>6.4199999999999999E-4</v>
      </c>
      <c r="N23">
        <f t="shared" si="4"/>
        <v>44</v>
      </c>
      <c r="O23">
        <f t="shared" si="5"/>
        <v>9.3831633526360639E-4</v>
      </c>
    </row>
    <row r="24" spans="2:15">
      <c r="B24">
        <v>-46</v>
      </c>
      <c r="C24">
        <v>4.372E-3</v>
      </c>
      <c r="D24">
        <f t="shared" si="1"/>
        <v>46</v>
      </c>
      <c r="E24">
        <f t="shared" si="0"/>
        <v>6.1173310245022199E-3</v>
      </c>
      <c r="G24">
        <v>-46</v>
      </c>
      <c r="H24">
        <v>1.4E-5</v>
      </c>
      <c r="I24">
        <f t="shared" si="6"/>
        <v>46</v>
      </c>
      <c r="J24">
        <f t="shared" si="7"/>
        <v>2.6452160984074348E-5</v>
      </c>
      <c r="L24">
        <v>-46</v>
      </c>
      <c r="M24">
        <v>6.0099999999999997E-4</v>
      </c>
      <c r="N24">
        <f t="shared" si="4"/>
        <v>46</v>
      </c>
      <c r="O24">
        <f t="shared" si="5"/>
        <v>8.7839270637605517E-4</v>
      </c>
    </row>
    <row r="25" spans="2:15">
      <c r="B25">
        <v>-48</v>
      </c>
      <c r="C25">
        <v>4.0660000000000002E-3</v>
      </c>
      <c r="D25">
        <f t="shared" si="1"/>
        <v>48</v>
      </c>
      <c r="E25">
        <f t="shared" si="0"/>
        <v>5.6891738210489541E-3</v>
      </c>
      <c r="G25">
        <v>-48</v>
      </c>
      <c r="H25">
        <v>1.2999999999999999E-5</v>
      </c>
      <c r="I25">
        <f t="shared" si="6"/>
        <v>48</v>
      </c>
      <c r="J25">
        <f t="shared" si="7"/>
        <v>2.456272091378332E-5</v>
      </c>
      <c r="L25">
        <v>-48</v>
      </c>
      <c r="M25">
        <v>5.6400000000000005E-4</v>
      </c>
      <c r="N25">
        <f t="shared" si="4"/>
        <v>48</v>
      </c>
      <c r="O25">
        <f t="shared" si="5"/>
        <v>8.2431528518485061E-4</v>
      </c>
    </row>
    <row r="26" spans="2:15">
      <c r="B26">
        <v>-50</v>
      </c>
      <c r="C26">
        <v>3.7889999999999998E-3</v>
      </c>
      <c r="D26">
        <f t="shared" si="1"/>
        <v>50</v>
      </c>
      <c r="E26">
        <f t="shared" si="0"/>
        <v>5.3015936074654411E-3</v>
      </c>
      <c r="G26">
        <v>-50</v>
      </c>
      <c r="H26">
        <v>1.2E-5</v>
      </c>
      <c r="I26">
        <f t="shared" si="6"/>
        <v>50</v>
      </c>
      <c r="J26">
        <f t="shared" si="7"/>
        <v>2.2673280843492303E-5</v>
      </c>
      <c r="L26">
        <v>-50</v>
      </c>
      <c r="M26">
        <v>5.2999999999999998E-4</v>
      </c>
      <c r="N26">
        <f t="shared" si="4"/>
        <v>50</v>
      </c>
      <c r="O26">
        <f t="shared" si="5"/>
        <v>7.7462251976590554E-4</v>
      </c>
    </row>
    <row r="27" spans="2:15">
      <c r="B27">
        <v>-52</v>
      </c>
      <c r="C27">
        <v>3.5360000000000001E-3</v>
      </c>
      <c r="D27">
        <f t="shared" si="1"/>
        <v>52</v>
      </c>
      <c r="E27">
        <f t="shared" si="0"/>
        <v>4.9475943510155192E-3</v>
      </c>
      <c r="G27">
        <v>-52</v>
      </c>
      <c r="H27">
        <v>1.1E-5</v>
      </c>
      <c r="I27">
        <f t="shared" si="6"/>
        <v>52</v>
      </c>
      <c r="J27">
        <f t="shared" si="7"/>
        <v>2.0783840773201275E-5</v>
      </c>
      <c r="L27">
        <v>-52</v>
      </c>
      <c r="M27">
        <v>4.9899999999999999E-4</v>
      </c>
      <c r="N27">
        <f t="shared" si="4"/>
        <v>52</v>
      </c>
      <c r="O27">
        <f t="shared" si="5"/>
        <v>7.2931441011922049E-4</v>
      </c>
    </row>
    <row r="28" spans="2:15">
      <c r="B28">
        <v>-54</v>
      </c>
      <c r="C28">
        <v>3.3059999999999999E-3</v>
      </c>
      <c r="D28">
        <f t="shared" si="1"/>
        <v>54</v>
      </c>
      <c r="E28">
        <f t="shared" si="0"/>
        <v>4.6257768451519535E-3</v>
      </c>
      <c r="G28">
        <v>-54</v>
      </c>
      <c r="H28">
        <v>1.0000000000000001E-5</v>
      </c>
      <c r="I28">
        <f t="shared" si="6"/>
        <v>54</v>
      </c>
      <c r="J28">
        <f t="shared" si="7"/>
        <v>1.8894400702910251E-5</v>
      </c>
      <c r="L28">
        <v>-54</v>
      </c>
      <c r="M28">
        <v>4.6999999999999999E-4</v>
      </c>
      <c r="N28">
        <f t="shared" si="4"/>
        <v>54</v>
      </c>
      <c r="O28">
        <f t="shared" si="5"/>
        <v>6.8692940432070872E-4</v>
      </c>
    </row>
    <row r="29" spans="2:15">
      <c r="B29">
        <v>-56</v>
      </c>
      <c r="C29">
        <v>3.0950000000000001E-3</v>
      </c>
      <c r="D29">
        <f t="shared" si="1"/>
        <v>56</v>
      </c>
      <c r="E29">
        <f t="shared" si="0"/>
        <v>4.3305442636858123E-3</v>
      </c>
      <c r="G29">
        <v>-56</v>
      </c>
      <c r="H29">
        <v>1.0000000000000001E-5</v>
      </c>
      <c r="I29">
        <f t="shared" si="6"/>
        <v>56</v>
      </c>
      <c r="J29">
        <f t="shared" si="7"/>
        <v>1.8894400702910251E-5</v>
      </c>
      <c r="L29">
        <v>-56</v>
      </c>
      <c r="M29">
        <v>4.4299999999999998E-4</v>
      </c>
      <c r="N29">
        <f t="shared" si="4"/>
        <v>56</v>
      </c>
      <c r="O29">
        <f t="shared" si="5"/>
        <v>6.4746750237037012E-4</v>
      </c>
    </row>
    <row r="30" spans="2:15">
      <c r="B30">
        <v>-58</v>
      </c>
      <c r="C30">
        <v>2.9020000000000001E-3</v>
      </c>
      <c r="D30">
        <f t="shared" si="1"/>
        <v>58</v>
      </c>
      <c r="E30">
        <f t="shared" si="0"/>
        <v>4.0604974000698632E-3</v>
      </c>
      <c r="G30">
        <v>-58</v>
      </c>
      <c r="H30">
        <v>9.0000000000000002E-6</v>
      </c>
      <c r="I30">
        <f t="shared" si="6"/>
        <v>58</v>
      </c>
      <c r="J30">
        <f t="shared" si="7"/>
        <v>1.7004960632619226E-5</v>
      </c>
      <c r="L30">
        <v>-58</v>
      </c>
      <c r="M30">
        <v>4.1800000000000002E-4</v>
      </c>
      <c r="N30">
        <f t="shared" si="4"/>
        <v>58</v>
      </c>
      <c r="O30">
        <f t="shared" si="5"/>
        <v>6.1092870426820479E-4</v>
      </c>
    </row>
    <row r="31" spans="2:15">
      <c r="B31">
        <v>-60</v>
      </c>
      <c r="C31">
        <v>2.725E-3</v>
      </c>
      <c r="D31">
        <f t="shared" si="1"/>
        <v>60</v>
      </c>
      <c r="E31">
        <f t="shared" si="0"/>
        <v>3.8128378412096409E-3</v>
      </c>
      <c r="G31">
        <v>-60</v>
      </c>
      <c r="H31">
        <v>9.0000000000000002E-6</v>
      </c>
      <c r="I31">
        <f t="shared" si="6"/>
        <v>60</v>
      </c>
      <c r="J31">
        <f t="shared" si="7"/>
        <v>1.7004960632619226E-5</v>
      </c>
      <c r="L31">
        <v>-60</v>
      </c>
      <c r="M31">
        <v>3.9500000000000001E-4</v>
      </c>
      <c r="N31">
        <f t="shared" si="4"/>
        <v>60</v>
      </c>
      <c r="O31">
        <f t="shared" si="5"/>
        <v>5.7731301001421275E-4</v>
      </c>
    </row>
    <row r="32" spans="2:15">
      <c r="B32">
        <v>-62</v>
      </c>
      <c r="C32">
        <v>2.562E-3</v>
      </c>
      <c r="D32">
        <f t="shared" si="1"/>
        <v>62</v>
      </c>
      <c r="E32">
        <f t="shared" si="0"/>
        <v>3.5847671740106787E-3</v>
      </c>
      <c r="G32">
        <v>-62</v>
      </c>
      <c r="H32">
        <v>7.9999999999999996E-6</v>
      </c>
      <c r="I32">
        <f t="shared" si="6"/>
        <v>62</v>
      </c>
      <c r="J32">
        <f t="shared" si="7"/>
        <v>1.51155205623282E-5</v>
      </c>
      <c r="L32">
        <v>-62</v>
      </c>
      <c r="M32">
        <v>3.7399999999999998E-4</v>
      </c>
      <c r="N32">
        <f t="shared" si="4"/>
        <v>62</v>
      </c>
      <c r="O32">
        <f t="shared" si="5"/>
        <v>5.4662041960839376E-4</v>
      </c>
    </row>
    <row r="33" spans="2:15">
      <c r="B33">
        <v>-64</v>
      </c>
      <c r="C33">
        <v>2.4109999999999999E-3</v>
      </c>
      <c r="D33">
        <f t="shared" si="1"/>
        <v>64</v>
      </c>
      <c r="E33">
        <f t="shared" si="0"/>
        <v>3.3734869853785116E-3</v>
      </c>
      <c r="G33">
        <v>-64</v>
      </c>
      <c r="H33">
        <v>6.9999999999999999E-6</v>
      </c>
      <c r="I33">
        <f t="shared" si="6"/>
        <v>64</v>
      </c>
      <c r="J33">
        <f t="shared" si="7"/>
        <v>1.3226080492037174E-5</v>
      </c>
      <c r="L33">
        <v>-64</v>
      </c>
      <c r="M33">
        <v>3.5399999999999999E-4</v>
      </c>
      <c r="N33">
        <f t="shared" si="4"/>
        <v>64</v>
      </c>
      <c r="O33">
        <f t="shared" si="5"/>
        <v>5.1738938112666142E-4</v>
      </c>
    </row>
    <row r="34" spans="2:15">
      <c r="B34">
        <v>-66</v>
      </c>
      <c r="C34">
        <v>2.2729999999999998E-3</v>
      </c>
      <c r="D34">
        <f t="shared" si="1"/>
        <v>66</v>
      </c>
      <c r="E34">
        <f t="shared" si="0"/>
        <v>3.1803964818603713E-3</v>
      </c>
      <c r="G34">
        <v>-66</v>
      </c>
      <c r="H34">
        <v>6.9999999999999999E-6</v>
      </c>
      <c r="I34">
        <f t="shared" si="6"/>
        <v>66</v>
      </c>
      <c r="J34">
        <f t="shared" si="7"/>
        <v>1.3226080492037174E-5</v>
      </c>
      <c r="L34">
        <v>-66</v>
      </c>
      <c r="M34">
        <v>3.3500000000000001E-4</v>
      </c>
      <c r="N34">
        <f t="shared" si="4"/>
        <v>66</v>
      </c>
      <c r="O34">
        <f t="shared" si="5"/>
        <v>4.8961989456901582E-4</v>
      </c>
    </row>
    <row r="35" spans="2:15">
      <c r="B35">
        <v>-68</v>
      </c>
      <c r="C35">
        <v>2.1450000000000002E-3</v>
      </c>
      <c r="D35">
        <f t="shared" si="1"/>
        <v>68</v>
      </c>
      <c r="E35">
        <f t="shared" si="0"/>
        <v>3.0012980438145617E-3</v>
      </c>
      <c r="G35">
        <v>-68</v>
      </c>
      <c r="H35">
        <v>6.9999999999999999E-6</v>
      </c>
      <c r="I35">
        <f t="shared" si="6"/>
        <v>68</v>
      </c>
      <c r="J35">
        <f t="shared" si="7"/>
        <v>1.3226080492037174E-5</v>
      </c>
      <c r="L35">
        <v>-68</v>
      </c>
      <c r="M35">
        <v>3.1799999999999998E-4</v>
      </c>
      <c r="N35">
        <f t="shared" si="4"/>
        <v>68</v>
      </c>
      <c r="O35">
        <f t="shared" si="5"/>
        <v>4.6477351185954328E-4</v>
      </c>
    </row>
    <row r="36" spans="2:15">
      <c r="B36">
        <v>-70</v>
      </c>
      <c r="C36">
        <v>2.026E-3</v>
      </c>
      <c r="D36">
        <f t="shared" si="1"/>
        <v>70</v>
      </c>
      <c r="E36">
        <f t="shared" si="0"/>
        <v>2.8347924646938468E-3</v>
      </c>
      <c r="G36">
        <v>-70</v>
      </c>
      <c r="H36">
        <v>6.0000000000000002E-6</v>
      </c>
      <c r="I36">
        <f t="shared" si="6"/>
        <v>70</v>
      </c>
      <c r="J36">
        <f t="shared" si="7"/>
        <v>1.1336640421746151E-5</v>
      </c>
      <c r="L36">
        <v>-70</v>
      </c>
      <c r="M36">
        <v>3.0200000000000002E-4</v>
      </c>
      <c r="N36">
        <f t="shared" si="4"/>
        <v>70</v>
      </c>
      <c r="O36">
        <f t="shared" si="5"/>
        <v>4.4138868107415754E-4</v>
      </c>
    </row>
    <row r="37" spans="2:15">
      <c r="B37">
        <v>-72</v>
      </c>
      <c r="C37">
        <v>1.916E-3</v>
      </c>
      <c r="D37">
        <f t="shared" si="1"/>
        <v>72</v>
      </c>
      <c r="E37">
        <f t="shared" si="0"/>
        <v>2.680879744498228E-3</v>
      </c>
      <c r="G37">
        <v>-72</v>
      </c>
      <c r="H37">
        <v>6.0000000000000002E-6</v>
      </c>
      <c r="I37">
        <f t="shared" si="6"/>
        <v>72</v>
      </c>
      <c r="J37">
        <f t="shared" si="7"/>
        <v>1.1336640421746151E-5</v>
      </c>
      <c r="L37">
        <v>-72</v>
      </c>
      <c r="M37">
        <v>2.8699999999999998E-4</v>
      </c>
      <c r="N37">
        <f t="shared" si="4"/>
        <v>72</v>
      </c>
      <c r="O37">
        <f t="shared" si="5"/>
        <v>4.1946540221285828E-4</v>
      </c>
    </row>
    <row r="38" spans="2:15">
      <c r="B38">
        <v>-74</v>
      </c>
      <c r="C38">
        <v>1.8129999999999999E-3</v>
      </c>
      <c r="D38">
        <f t="shared" si="1"/>
        <v>74</v>
      </c>
      <c r="E38">
        <f t="shared" si="0"/>
        <v>2.5367614701332399E-3</v>
      </c>
      <c r="G38">
        <v>-74</v>
      </c>
      <c r="H38">
        <v>6.0000000000000002E-6</v>
      </c>
      <c r="I38">
        <f t="shared" si="6"/>
        <v>74</v>
      </c>
      <c r="J38">
        <f t="shared" si="7"/>
        <v>1.1336640421746151E-5</v>
      </c>
      <c r="L38">
        <v>-74</v>
      </c>
      <c r="M38">
        <v>2.7300000000000002E-4</v>
      </c>
      <c r="N38">
        <f t="shared" si="4"/>
        <v>74</v>
      </c>
      <c r="O38">
        <f t="shared" si="5"/>
        <v>3.9900367527564577E-4</v>
      </c>
    </row>
    <row r="39" spans="2:15">
      <c r="B39">
        <v>-76</v>
      </c>
      <c r="C39">
        <v>1.7179999999999999E-3</v>
      </c>
      <c r="D39">
        <f t="shared" si="1"/>
        <v>76</v>
      </c>
      <c r="E39">
        <f t="shared" si="0"/>
        <v>2.4038368481461144E-3</v>
      </c>
      <c r="G39">
        <v>-76</v>
      </c>
      <c r="H39">
        <v>5.0000000000000004E-6</v>
      </c>
      <c r="I39">
        <f t="shared" si="6"/>
        <v>76</v>
      </c>
      <c r="J39">
        <f t="shared" si="7"/>
        <v>9.4472003514551253E-6</v>
      </c>
      <c r="L39">
        <v>-76</v>
      </c>
      <c r="M39">
        <v>2.5900000000000001E-4</v>
      </c>
      <c r="N39">
        <f t="shared" si="4"/>
        <v>76</v>
      </c>
      <c r="O39">
        <f t="shared" si="5"/>
        <v>3.7854194833843315E-4</v>
      </c>
    </row>
    <row r="40" spans="2:15">
      <c r="B40">
        <v>-78</v>
      </c>
      <c r="C40">
        <v>1.629E-3</v>
      </c>
      <c r="D40">
        <f t="shared" si="1"/>
        <v>78</v>
      </c>
      <c r="E40">
        <f t="shared" si="0"/>
        <v>2.2793074654423873E-3</v>
      </c>
      <c r="G40">
        <v>-78</v>
      </c>
      <c r="H40">
        <v>5.0000000000000004E-6</v>
      </c>
      <c r="I40">
        <f t="shared" si="6"/>
        <v>78</v>
      </c>
      <c r="J40">
        <f t="shared" si="7"/>
        <v>9.4472003514551253E-6</v>
      </c>
      <c r="L40">
        <v>-78</v>
      </c>
      <c r="M40">
        <v>2.4699999999999999E-4</v>
      </c>
      <c r="N40">
        <f t="shared" si="4"/>
        <v>78</v>
      </c>
      <c r="O40">
        <f t="shared" si="5"/>
        <v>3.610033252493937E-4</v>
      </c>
    </row>
    <row r="41" spans="2:15">
      <c r="B41">
        <v>-80</v>
      </c>
      <c r="C41">
        <v>1.547E-3</v>
      </c>
      <c r="D41">
        <f t="shared" si="1"/>
        <v>80</v>
      </c>
      <c r="E41">
        <f t="shared" si="0"/>
        <v>2.1645725285692895E-3</v>
      </c>
      <c r="G41">
        <v>-80</v>
      </c>
      <c r="H41">
        <v>5.0000000000000004E-6</v>
      </c>
      <c r="I41">
        <f t="shared" si="6"/>
        <v>80</v>
      </c>
      <c r="J41">
        <f t="shared" si="7"/>
        <v>9.4472003514551253E-6</v>
      </c>
      <c r="L41">
        <v>-80</v>
      </c>
      <c r="M41">
        <v>2.3499999999999999E-4</v>
      </c>
      <c r="N41">
        <f t="shared" si="4"/>
        <v>80</v>
      </c>
      <c r="O41">
        <f t="shared" si="5"/>
        <v>3.4346470216035436E-4</v>
      </c>
    </row>
    <row r="42" spans="2:15">
      <c r="B42">
        <v>-82</v>
      </c>
      <c r="C42">
        <v>1.469E-3</v>
      </c>
      <c r="D42">
        <f t="shared" si="1"/>
        <v>82</v>
      </c>
      <c r="E42">
        <f t="shared" si="0"/>
        <v>2.0554344178851237E-3</v>
      </c>
      <c r="G42">
        <v>-82</v>
      </c>
      <c r="H42">
        <v>3.9999999999999998E-6</v>
      </c>
      <c r="I42">
        <f t="shared" si="6"/>
        <v>82</v>
      </c>
      <c r="J42">
        <f t="shared" si="7"/>
        <v>7.5577602811641E-6</v>
      </c>
      <c r="L42">
        <v>-82</v>
      </c>
      <c r="M42">
        <v>2.2499999999999999E-4</v>
      </c>
      <c r="N42">
        <f t="shared" si="4"/>
        <v>82</v>
      </c>
      <c r="O42">
        <f t="shared" si="5"/>
        <v>3.2884918291948824E-4</v>
      </c>
    </row>
    <row r="43" spans="2:15">
      <c r="B43">
        <v>-84</v>
      </c>
      <c r="C43">
        <v>1.397E-3</v>
      </c>
      <c r="D43">
        <f t="shared" si="1"/>
        <v>84</v>
      </c>
      <c r="E43">
        <f t="shared" si="0"/>
        <v>1.9546915464843553E-3</v>
      </c>
      <c r="G43">
        <v>-84</v>
      </c>
      <c r="H43">
        <v>3.9999999999999998E-6</v>
      </c>
      <c r="I43">
        <f t="shared" si="6"/>
        <v>84</v>
      </c>
      <c r="J43">
        <f t="shared" si="7"/>
        <v>7.5577602811641E-6</v>
      </c>
      <c r="L43">
        <v>-84</v>
      </c>
      <c r="M43">
        <v>2.14E-4</v>
      </c>
      <c r="N43">
        <f t="shared" si="4"/>
        <v>84</v>
      </c>
      <c r="O43">
        <f t="shared" si="5"/>
        <v>3.1277211175453548E-4</v>
      </c>
    </row>
    <row r="44" spans="2:15">
      <c r="B44">
        <v>-86</v>
      </c>
      <c r="C44">
        <v>1.33E-3</v>
      </c>
      <c r="D44">
        <f t="shared" si="1"/>
        <v>86</v>
      </c>
      <c r="E44">
        <f t="shared" si="0"/>
        <v>1.8609447078197512E-3</v>
      </c>
      <c r="G44">
        <v>-86</v>
      </c>
      <c r="H44">
        <v>3.9999999999999998E-6</v>
      </c>
      <c r="I44">
        <f t="shared" si="6"/>
        <v>86</v>
      </c>
      <c r="J44">
        <f t="shared" si="7"/>
        <v>7.5577602811641E-6</v>
      </c>
      <c r="L44">
        <v>-86</v>
      </c>
      <c r="M44">
        <v>2.05E-4</v>
      </c>
      <c r="N44">
        <f t="shared" si="4"/>
        <v>86</v>
      </c>
      <c r="O44">
        <f t="shared" si="5"/>
        <v>2.9961814443775595E-4</v>
      </c>
    </row>
    <row r="45" spans="2:15">
      <c r="B45">
        <v>-88</v>
      </c>
      <c r="C45">
        <v>1.266E-3</v>
      </c>
      <c r="D45">
        <f t="shared" si="1"/>
        <v>88</v>
      </c>
      <c r="E45">
        <f t="shared" si="0"/>
        <v>1.7713954887968459E-3</v>
      </c>
      <c r="G45">
        <v>-88</v>
      </c>
      <c r="H45">
        <v>3.9999999999999998E-6</v>
      </c>
      <c r="I45">
        <f t="shared" si="6"/>
        <v>88</v>
      </c>
      <c r="J45">
        <f t="shared" si="7"/>
        <v>7.5577602811641E-6</v>
      </c>
      <c r="L45">
        <v>-88</v>
      </c>
      <c r="M45">
        <v>1.9599999999999999E-4</v>
      </c>
      <c r="N45">
        <f t="shared" si="4"/>
        <v>88</v>
      </c>
      <c r="O45">
        <f t="shared" si="5"/>
        <v>2.8646417712097636E-4</v>
      </c>
    </row>
    <row r="46" spans="2:15">
      <c r="B46">
        <v>-90</v>
      </c>
      <c r="C46">
        <v>1.207E-3</v>
      </c>
      <c r="D46">
        <f t="shared" si="1"/>
        <v>90</v>
      </c>
      <c r="E46">
        <f t="shared" si="0"/>
        <v>1.6888423025101049E-3</v>
      </c>
      <c r="G46">
        <v>-90</v>
      </c>
      <c r="H46">
        <v>3.9999999999999998E-6</v>
      </c>
      <c r="I46">
        <f t="shared" si="6"/>
        <v>90</v>
      </c>
      <c r="J46">
        <f t="shared" si="7"/>
        <v>7.5577602811641E-6</v>
      </c>
      <c r="L46">
        <v>-90</v>
      </c>
      <c r="M46">
        <v>1.8699999999999999E-4</v>
      </c>
      <c r="N46">
        <f t="shared" si="4"/>
        <v>90</v>
      </c>
      <c r="O46">
        <f t="shared" si="5"/>
        <v>2.7331020980419688E-4</v>
      </c>
    </row>
    <row r="47" spans="2:15">
      <c r="B47">
        <v>-92</v>
      </c>
      <c r="C47">
        <v>1.1509999999999999E-3</v>
      </c>
      <c r="D47">
        <f t="shared" si="1"/>
        <v>92</v>
      </c>
      <c r="E47">
        <f t="shared" si="0"/>
        <v>1.6104867358650626E-3</v>
      </c>
      <c r="G47">
        <v>-92</v>
      </c>
      <c r="H47">
        <v>3.0000000000000001E-6</v>
      </c>
      <c r="I47">
        <f t="shared" si="6"/>
        <v>92</v>
      </c>
      <c r="J47">
        <f t="shared" si="7"/>
        <v>5.6683202108730757E-6</v>
      </c>
      <c r="L47">
        <v>-92</v>
      </c>
      <c r="M47">
        <v>1.7899999999999999E-4</v>
      </c>
      <c r="N47">
        <f t="shared" si="4"/>
        <v>92</v>
      </c>
      <c r="O47">
        <f t="shared" si="5"/>
        <v>2.6161779441150393E-4</v>
      </c>
    </row>
    <row r="48" spans="2:15">
      <c r="B48">
        <v>-94</v>
      </c>
      <c r="C48">
        <v>1.0989999999999999E-3</v>
      </c>
      <c r="D48">
        <f t="shared" si="1"/>
        <v>94</v>
      </c>
      <c r="E48">
        <f t="shared" si="0"/>
        <v>1.5377279954089523E-3</v>
      </c>
      <c r="G48">
        <v>-94</v>
      </c>
      <c r="H48">
        <v>3.0000000000000001E-6</v>
      </c>
      <c r="I48">
        <f t="shared" si="6"/>
        <v>94</v>
      </c>
      <c r="J48">
        <f t="shared" si="7"/>
        <v>5.6683202108730757E-6</v>
      </c>
      <c r="L48">
        <v>-94</v>
      </c>
      <c r="M48">
        <v>1.7100000000000001E-4</v>
      </c>
      <c r="N48">
        <f t="shared" si="4"/>
        <v>94</v>
      </c>
      <c r="O48">
        <f t="shared" si="5"/>
        <v>2.4992537901881109E-4</v>
      </c>
    </row>
    <row r="49" spans="2:15">
      <c r="B49">
        <v>-96</v>
      </c>
      <c r="C49">
        <v>1.0499999999999999E-3</v>
      </c>
      <c r="D49">
        <f t="shared" si="1"/>
        <v>96</v>
      </c>
      <c r="E49">
        <f t="shared" si="0"/>
        <v>1.4691668745945405E-3</v>
      </c>
      <c r="G49">
        <v>-96</v>
      </c>
      <c r="H49">
        <v>3.0000000000000001E-6</v>
      </c>
      <c r="I49">
        <f t="shared" si="6"/>
        <v>96</v>
      </c>
      <c r="J49">
        <f t="shared" si="7"/>
        <v>5.6683202108730757E-6</v>
      </c>
      <c r="L49">
        <v>-96</v>
      </c>
      <c r="M49">
        <v>1.64E-4</v>
      </c>
      <c r="N49">
        <f t="shared" si="4"/>
        <v>96</v>
      </c>
      <c r="O49">
        <f t="shared" si="5"/>
        <v>2.3969451555020475E-4</v>
      </c>
    </row>
    <row r="50" spans="2:15">
      <c r="B50">
        <v>-98</v>
      </c>
      <c r="C50">
        <v>1.0039999999999999E-3</v>
      </c>
      <c r="D50">
        <f t="shared" si="1"/>
        <v>98</v>
      </c>
      <c r="E50">
        <f t="shared" si="0"/>
        <v>1.4048033734218271E-3</v>
      </c>
      <c r="G50">
        <v>-98</v>
      </c>
      <c r="H50">
        <v>3.0000000000000001E-6</v>
      </c>
      <c r="I50">
        <f t="shared" si="6"/>
        <v>98</v>
      </c>
      <c r="J50">
        <f t="shared" si="7"/>
        <v>5.6683202108730757E-6</v>
      </c>
      <c r="L50">
        <v>-98</v>
      </c>
      <c r="M50">
        <v>1.5699999999999999E-4</v>
      </c>
      <c r="N50">
        <f t="shared" si="4"/>
        <v>98</v>
      </c>
      <c r="O50">
        <f t="shared" si="5"/>
        <v>2.2946365208159844E-4</v>
      </c>
    </row>
    <row r="51" spans="2:15">
      <c r="B51">
        <v>-100</v>
      </c>
      <c r="C51">
        <v>9.6000000000000002E-4</v>
      </c>
      <c r="D51">
        <f t="shared" si="1"/>
        <v>100</v>
      </c>
      <c r="E51">
        <f t="shared" si="0"/>
        <v>1.3432382853435798E-3</v>
      </c>
      <c r="G51">
        <v>-100</v>
      </c>
      <c r="H51">
        <v>3.0000000000000001E-6</v>
      </c>
      <c r="I51">
        <f t="shared" si="6"/>
        <v>100</v>
      </c>
      <c r="J51">
        <f t="shared" si="7"/>
        <v>5.6683202108730757E-6</v>
      </c>
      <c r="L51">
        <v>-100</v>
      </c>
      <c r="M51">
        <v>1.5100000000000001E-4</v>
      </c>
      <c r="N51">
        <f t="shared" si="4"/>
        <v>100</v>
      </c>
      <c r="O51">
        <f t="shared" si="5"/>
        <v>2.2069434053707877E-4</v>
      </c>
    </row>
    <row r="52" spans="2:15">
      <c r="B52">
        <v>-102</v>
      </c>
      <c r="C52">
        <v>9.19E-4</v>
      </c>
      <c r="D52">
        <f t="shared" si="1"/>
        <v>102</v>
      </c>
      <c r="E52">
        <f t="shared" si="0"/>
        <v>1.2858708169070311E-3</v>
      </c>
      <c r="G52">
        <v>-102</v>
      </c>
      <c r="H52">
        <v>3.0000000000000001E-6</v>
      </c>
      <c r="I52">
        <f t="shared" si="6"/>
        <v>102</v>
      </c>
      <c r="J52">
        <f t="shared" si="7"/>
        <v>5.6683202108730757E-6</v>
      </c>
      <c r="L52">
        <v>-102</v>
      </c>
      <c r="M52">
        <v>1.45E-4</v>
      </c>
      <c r="N52">
        <f t="shared" si="4"/>
        <v>102</v>
      </c>
      <c r="O52">
        <f t="shared" si="5"/>
        <v>2.1192502899255907E-4</v>
      </c>
    </row>
    <row r="53" spans="2:15">
      <c r="B53">
        <v>-104</v>
      </c>
      <c r="C53">
        <v>8.8000000000000003E-4</v>
      </c>
      <c r="D53">
        <f t="shared" si="1"/>
        <v>104</v>
      </c>
      <c r="E53">
        <f t="shared" si="0"/>
        <v>1.2313017615649482E-3</v>
      </c>
      <c r="G53">
        <v>-104</v>
      </c>
      <c r="H53">
        <v>3.0000000000000001E-6</v>
      </c>
      <c r="I53">
        <f t="shared" si="6"/>
        <v>104</v>
      </c>
      <c r="J53">
        <f t="shared" si="7"/>
        <v>5.6683202108730757E-6</v>
      </c>
      <c r="L53">
        <v>-104</v>
      </c>
      <c r="M53">
        <v>1.3899999999999999E-4</v>
      </c>
      <c r="N53">
        <f t="shared" si="4"/>
        <v>104</v>
      </c>
      <c r="O53">
        <f t="shared" si="5"/>
        <v>2.0315571744803938E-4</v>
      </c>
    </row>
    <row r="54" spans="2:15">
      <c r="B54">
        <v>-106</v>
      </c>
      <c r="C54">
        <v>8.43E-4</v>
      </c>
      <c r="D54">
        <f t="shared" si="1"/>
        <v>106</v>
      </c>
      <c r="E54">
        <f t="shared" si="0"/>
        <v>1.1795311193173311E-3</v>
      </c>
      <c r="G54">
        <v>-106</v>
      </c>
      <c r="H54">
        <v>3.0000000000000001E-6</v>
      </c>
      <c r="I54">
        <f t="shared" si="6"/>
        <v>106</v>
      </c>
      <c r="J54">
        <f t="shared" si="7"/>
        <v>5.6683202108730757E-6</v>
      </c>
      <c r="L54">
        <v>-106</v>
      </c>
      <c r="M54">
        <v>1.34E-4</v>
      </c>
      <c r="N54">
        <f t="shared" si="4"/>
        <v>106</v>
      </c>
      <c r="O54">
        <f t="shared" si="5"/>
        <v>1.9584795782760632E-4</v>
      </c>
    </row>
    <row r="55" spans="2:15">
      <c r="B55">
        <v>-108</v>
      </c>
      <c r="C55">
        <v>8.0900000000000004E-4</v>
      </c>
      <c r="D55">
        <f t="shared" si="1"/>
        <v>108</v>
      </c>
      <c r="E55">
        <f t="shared" si="0"/>
        <v>1.1319580967114127E-3</v>
      </c>
      <c r="G55">
        <v>-108</v>
      </c>
      <c r="H55">
        <v>1.9999999999999999E-6</v>
      </c>
      <c r="I55">
        <f t="shared" si="6"/>
        <v>108</v>
      </c>
      <c r="J55">
        <f t="shared" si="7"/>
        <v>3.77888014058205E-6</v>
      </c>
      <c r="L55">
        <v>-108</v>
      </c>
      <c r="M55">
        <v>1.2799999999999999E-4</v>
      </c>
      <c r="N55">
        <f t="shared" si="4"/>
        <v>108</v>
      </c>
      <c r="O55">
        <f t="shared" si="5"/>
        <v>1.8707864628308662E-4</v>
      </c>
    </row>
    <row r="56" spans="2:15">
      <c r="B56">
        <v>-110</v>
      </c>
      <c r="C56">
        <v>7.76E-4</v>
      </c>
      <c r="D56">
        <f t="shared" si="1"/>
        <v>110</v>
      </c>
      <c r="E56">
        <f t="shared" si="0"/>
        <v>1.085784280652727E-3</v>
      </c>
      <c r="G56">
        <v>-110</v>
      </c>
      <c r="H56">
        <v>1.9999999999999999E-6</v>
      </c>
      <c r="I56">
        <f t="shared" si="6"/>
        <v>110</v>
      </c>
      <c r="J56">
        <f t="shared" si="7"/>
        <v>3.77888014058205E-6</v>
      </c>
      <c r="L56">
        <v>-110</v>
      </c>
      <c r="M56">
        <v>1.2300000000000001E-4</v>
      </c>
      <c r="N56">
        <f t="shared" si="4"/>
        <v>110</v>
      </c>
      <c r="O56">
        <f t="shared" si="5"/>
        <v>1.7977088666265359E-4</v>
      </c>
    </row>
    <row r="57" spans="2:15">
      <c r="B57">
        <v>-112</v>
      </c>
      <c r="C57">
        <v>7.45E-4</v>
      </c>
      <c r="D57">
        <f t="shared" si="1"/>
        <v>112</v>
      </c>
      <c r="E57">
        <f t="shared" si="0"/>
        <v>1.0424088776885073E-3</v>
      </c>
      <c r="G57">
        <v>-112</v>
      </c>
      <c r="H57">
        <v>1.9999999999999999E-6</v>
      </c>
      <c r="I57">
        <f t="shared" si="6"/>
        <v>112</v>
      </c>
      <c r="J57">
        <f t="shared" si="7"/>
        <v>3.77888014058205E-6</v>
      </c>
      <c r="L57">
        <v>-112</v>
      </c>
      <c r="M57">
        <v>1.1900000000000001E-4</v>
      </c>
      <c r="N57">
        <f t="shared" si="4"/>
        <v>112</v>
      </c>
      <c r="O57">
        <f t="shared" si="5"/>
        <v>1.7392467896630711E-4</v>
      </c>
    </row>
    <row r="58" spans="2:15">
      <c r="B58">
        <v>-114</v>
      </c>
      <c r="C58">
        <v>7.1599999999999995E-4</v>
      </c>
      <c r="D58">
        <f t="shared" si="1"/>
        <v>114</v>
      </c>
      <c r="E58">
        <f t="shared" si="0"/>
        <v>1.0018318878187533E-3</v>
      </c>
      <c r="G58">
        <v>-114</v>
      </c>
      <c r="H58">
        <v>1.9999999999999999E-6</v>
      </c>
      <c r="I58">
        <f t="shared" si="6"/>
        <v>114</v>
      </c>
      <c r="J58">
        <f t="shared" si="7"/>
        <v>3.77888014058205E-6</v>
      </c>
      <c r="L58">
        <v>-114</v>
      </c>
      <c r="M58">
        <v>1.1400000000000001E-4</v>
      </c>
      <c r="N58">
        <f t="shared" si="4"/>
        <v>114</v>
      </c>
      <c r="O58">
        <f t="shared" si="5"/>
        <v>1.6661691934587405E-4</v>
      </c>
    </row>
    <row r="59" spans="2:15">
      <c r="B59">
        <v>-116</v>
      </c>
      <c r="C59">
        <v>6.8800000000000003E-4</v>
      </c>
      <c r="D59">
        <f t="shared" si="1"/>
        <v>116</v>
      </c>
      <c r="E59">
        <f t="shared" si="0"/>
        <v>9.6265410449623216E-4</v>
      </c>
      <c r="G59">
        <v>-116</v>
      </c>
      <c r="H59">
        <v>1.9999999999999999E-6</v>
      </c>
      <c r="I59">
        <f t="shared" si="6"/>
        <v>116</v>
      </c>
      <c r="J59">
        <f t="shared" si="7"/>
        <v>3.77888014058205E-6</v>
      </c>
      <c r="L59">
        <v>-116</v>
      </c>
      <c r="M59">
        <v>1.1E-4</v>
      </c>
      <c r="N59">
        <f t="shared" si="4"/>
        <v>116</v>
      </c>
      <c r="O59">
        <f t="shared" si="5"/>
        <v>1.6077071164952758E-4</v>
      </c>
    </row>
    <row r="60" spans="2:15">
      <c r="B60">
        <v>-118</v>
      </c>
      <c r="C60">
        <v>6.6100000000000002E-4</v>
      </c>
      <c r="D60">
        <f t="shared" si="1"/>
        <v>118</v>
      </c>
      <c r="E60">
        <f t="shared" si="0"/>
        <v>9.2487552772094412E-4</v>
      </c>
      <c r="G60">
        <v>-118</v>
      </c>
      <c r="H60">
        <v>1.9999999999999999E-6</v>
      </c>
      <c r="I60">
        <f t="shared" si="6"/>
        <v>118</v>
      </c>
      <c r="J60">
        <f t="shared" si="7"/>
        <v>3.77888014058205E-6</v>
      </c>
      <c r="L60">
        <v>-118</v>
      </c>
      <c r="M60">
        <v>1.06E-4</v>
      </c>
      <c r="N60">
        <f t="shared" si="4"/>
        <v>118</v>
      </c>
      <c r="O60">
        <f t="shared" si="5"/>
        <v>1.549245039531811E-4</v>
      </c>
    </row>
    <row r="61" spans="2:15">
      <c r="B61">
        <v>-120</v>
      </c>
      <c r="C61">
        <v>6.3599999999999996E-4</v>
      </c>
      <c r="D61">
        <f t="shared" si="1"/>
        <v>120</v>
      </c>
      <c r="E61">
        <f t="shared" si="0"/>
        <v>8.8989536404012165E-4</v>
      </c>
      <c r="G61">
        <v>-120</v>
      </c>
      <c r="H61">
        <v>1.9999999999999999E-6</v>
      </c>
      <c r="I61">
        <f t="shared" si="6"/>
        <v>120</v>
      </c>
      <c r="J61">
        <f t="shared" si="7"/>
        <v>3.77888014058205E-6</v>
      </c>
      <c r="L61">
        <v>-120</v>
      </c>
      <c r="M61">
        <v>1.02E-4</v>
      </c>
      <c r="N61">
        <f t="shared" si="4"/>
        <v>120</v>
      </c>
      <c r="O61">
        <f t="shared" si="5"/>
        <v>1.4907829625683468E-4</v>
      </c>
    </row>
    <row r="62" spans="2:15">
      <c r="B62">
        <v>-122</v>
      </c>
      <c r="C62">
        <v>6.1300000000000005E-4</v>
      </c>
      <c r="D62">
        <f t="shared" si="1"/>
        <v>122</v>
      </c>
      <c r="E62">
        <f t="shared" si="0"/>
        <v>8.5771361345376518E-4</v>
      </c>
      <c r="G62">
        <v>-122</v>
      </c>
      <c r="H62">
        <v>1.9999999999999999E-6</v>
      </c>
      <c r="I62">
        <f t="shared" si="6"/>
        <v>122</v>
      </c>
      <c r="J62">
        <f t="shared" si="7"/>
        <v>3.77888014058205E-6</v>
      </c>
      <c r="L62">
        <v>-122</v>
      </c>
      <c r="M62">
        <v>9.8999999999999994E-5</v>
      </c>
      <c r="N62">
        <f t="shared" si="4"/>
        <v>122</v>
      </c>
      <c r="O62">
        <f t="shared" si="5"/>
        <v>1.4469364048457482E-4</v>
      </c>
    </row>
    <row r="63" spans="2:15">
      <c r="B63">
        <v>-124</v>
      </c>
      <c r="C63">
        <v>5.9000000000000003E-4</v>
      </c>
      <c r="D63">
        <f t="shared" si="1"/>
        <v>124</v>
      </c>
      <c r="E63">
        <f t="shared" si="0"/>
        <v>8.255318628674085E-4</v>
      </c>
      <c r="G63">
        <v>-124</v>
      </c>
      <c r="H63">
        <v>1.9999999999999999E-6</v>
      </c>
      <c r="I63">
        <f t="shared" si="6"/>
        <v>124</v>
      </c>
      <c r="J63">
        <f t="shared" si="7"/>
        <v>3.77888014058205E-6</v>
      </c>
      <c r="L63">
        <v>-124</v>
      </c>
      <c r="M63">
        <v>9.5000000000000005E-5</v>
      </c>
      <c r="N63">
        <f t="shared" si="4"/>
        <v>124</v>
      </c>
      <c r="O63">
        <f t="shared" si="5"/>
        <v>1.3884743278822837E-4</v>
      </c>
    </row>
    <row r="64" spans="2:15">
      <c r="B64">
        <v>-126</v>
      </c>
      <c r="C64">
        <v>5.6800000000000004E-4</v>
      </c>
      <c r="D64">
        <f t="shared" si="1"/>
        <v>126</v>
      </c>
      <c r="E64">
        <f t="shared" si="0"/>
        <v>7.9474931882828482E-4</v>
      </c>
      <c r="G64">
        <v>-126</v>
      </c>
      <c r="H64">
        <v>1.9999999999999999E-6</v>
      </c>
      <c r="I64">
        <f t="shared" si="6"/>
        <v>126</v>
      </c>
      <c r="J64">
        <f t="shared" si="7"/>
        <v>3.77888014058205E-6</v>
      </c>
      <c r="L64">
        <v>-126</v>
      </c>
      <c r="M64">
        <v>9.2E-5</v>
      </c>
      <c r="N64">
        <f t="shared" si="4"/>
        <v>126</v>
      </c>
      <c r="O64">
        <f t="shared" si="5"/>
        <v>1.3446277701596854E-4</v>
      </c>
    </row>
    <row r="65" spans="2:15">
      <c r="B65">
        <v>-128</v>
      </c>
      <c r="C65">
        <v>5.4799999999999998E-4</v>
      </c>
      <c r="D65">
        <f t="shared" si="1"/>
        <v>128</v>
      </c>
      <c r="E65">
        <f t="shared" si="0"/>
        <v>7.6676518788362682E-4</v>
      </c>
      <c r="G65">
        <v>-128</v>
      </c>
      <c r="H65">
        <v>1.9999999999999999E-6</v>
      </c>
      <c r="I65">
        <f t="shared" si="6"/>
        <v>128</v>
      </c>
      <c r="J65">
        <f t="shared" si="7"/>
        <v>3.77888014058205E-6</v>
      </c>
      <c r="L65">
        <v>-128</v>
      </c>
      <c r="M65">
        <v>8.8999999999999995E-5</v>
      </c>
      <c r="N65">
        <f t="shared" si="4"/>
        <v>128</v>
      </c>
      <c r="O65">
        <f t="shared" si="5"/>
        <v>1.3007812124370867E-4</v>
      </c>
    </row>
    <row r="66" spans="2:15">
      <c r="B66">
        <v>-130</v>
      </c>
      <c r="C66">
        <v>5.2800000000000004E-4</v>
      </c>
      <c r="D66">
        <f t="shared" si="1"/>
        <v>130</v>
      </c>
      <c r="E66">
        <f t="shared" ref="E66:E129" si="8">C66/$A$3*$A$5</f>
        <v>7.3878105693896893E-4</v>
      </c>
      <c r="G66">
        <v>-130</v>
      </c>
      <c r="H66">
        <v>1.9999999999999999E-6</v>
      </c>
      <c r="I66">
        <f t="shared" si="6"/>
        <v>130</v>
      </c>
      <c r="J66">
        <f t="shared" si="7"/>
        <v>3.77888014058205E-6</v>
      </c>
      <c r="L66">
        <v>-130</v>
      </c>
      <c r="M66">
        <v>8.6000000000000003E-5</v>
      </c>
      <c r="N66">
        <f t="shared" si="4"/>
        <v>130</v>
      </c>
      <c r="O66">
        <f t="shared" si="5"/>
        <v>1.2569346547144884E-4</v>
      </c>
    </row>
    <row r="67" spans="2:15">
      <c r="B67">
        <v>-132</v>
      </c>
      <c r="C67">
        <v>5.1000000000000004E-4</v>
      </c>
      <c r="D67">
        <f t="shared" ref="D67:D130" si="9">ABS(B67)</f>
        <v>132</v>
      </c>
      <c r="E67">
        <f t="shared" si="8"/>
        <v>7.1359533908877683E-4</v>
      </c>
      <c r="G67">
        <v>-132</v>
      </c>
      <c r="H67">
        <v>1.9999999999999999E-6</v>
      </c>
      <c r="I67">
        <f t="shared" si="6"/>
        <v>132</v>
      </c>
      <c r="J67">
        <f t="shared" si="7"/>
        <v>3.77888014058205E-6</v>
      </c>
      <c r="L67">
        <v>-132</v>
      </c>
      <c r="M67">
        <v>8.2999999999999998E-5</v>
      </c>
      <c r="N67">
        <f t="shared" ref="N67:N130" si="10">ABS(L67)</f>
        <v>132</v>
      </c>
      <c r="O67">
        <f t="shared" ref="O67:O130" si="11">M67/$A$13*$A$15/2</f>
        <v>1.2130880969918899E-4</v>
      </c>
    </row>
    <row r="68" spans="2:15">
      <c r="B68">
        <v>-134</v>
      </c>
      <c r="C68">
        <v>4.9200000000000003E-4</v>
      </c>
      <c r="D68">
        <f t="shared" si="9"/>
        <v>134</v>
      </c>
      <c r="E68">
        <f t="shared" si="8"/>
        <v>6.8840962123858473E-4</v>
      </c>
      <c r="G68">
        <v>-134</v>
      </c>
      <c r="H68">
        <v>9.9999999999999995E-7</v>
      </c>
      <c r="I68">
        <f t="shared" si="6"/>
        <v>134</v>
      </c>
      <c r="J68">
        <f t="shared" si="7"/>
        <v>1.889440070291025E-6</v>
      </c>
      <c r="L68">
        <v>-134</v>
      </c>
      <c r="M68">
        <v>8.0000000000000007E-5</v>
      </c>
      <c r="N68">
        <f t="shared" si="10"/>
        <v>134</v>
      </c>
      <c r="O68">
        <f t="shared" si="11"/>
        <v>1.1692415392692915E-4</v>
      </c>
    </row>
    <row r="69" spans="2:15">
      <c r="B69">
        <v>-136</v>
      </c>
      <c r="C69">
        <v>4.75E-4</v>
      </c>
      <c r="D69">
        <f t="shared" si="9"/>
        <v>136</v>
      </c>
      <c r="E69">
        <f t="shared" si="8"/>
        <v>6.6462310993562542E-4</v>
      </c>
      <c r="G69">
        <v>-136</v>
      </c>
      <c r="H69">
        <v>9.9999999999999995E-7</v>
      </c>
      <c r="I69">
        <f t="shared" si="6"/>
        <v>136</v>
      </c>
      <c r="J69">
        <f t="shared" si="7"/>
        <v>1.889440070291025E-6</v>
      </c>
      <c r="L69">
        <v>-136</v>
      </c>
      <c r="M69">
        <v>7.7000000000000001E-5</v>
      </c>
      <c r="N69">
        <f t="shared" si="10"/>
        <v>136</v>
      </c>
      <c r="O69">
        <f t="shared" si="11"/>
        <v>1.125394981546693E-4</v>
      </c>
    </row>
    <row r="70" spans="2:15">
      <c r="B70">
        <v>-138</v>
      </c>
      <c r="C70">
        <v>4.5899999999999999E-4</v>
      </c>
      <c r="D70">
        <f t="shared" si="9"/>
        <v>138</v>
      </c>
      <c r="E70">
        <f t="shared" si="8"/>
        <v>6.4223580517989911E-4</v>
      </c>
      <c r="G70">
        <v>-138</v>
      </c>
      <c r="H70">
        <v>9.9999999999999995E-7</v>
      </c>
      <c r="I70">
        <f t="shared" si="6"/>
        <v>138</v>
      </c>
      <c r="J70">
        <f t="shared" si="7"/>
        <v>1.889440070291025E-6</v>
      </c>
      <c r="L70">
        <v>-138</v>
      </c>
      <c r="M70">
        <v>7.4999999999999993E-5</v>
      </c>
      <c r="N70">
        <f t="shared" si="10"/>
        <v>138</v>
      </c>
      <c r="O70">
        <f t="shared" si="11"/>
        <v>1.0961639430649607E-4</v>
      </c>
    </row>
    <row r="71" spans="2:15">
      <c r="B71">
        <v>-140</v>
      </c>
      <c r="C71">
        <v>4.44E-4</v>
      </c>
      <c r="D71">
        <f t="shared" si="9"/>
        <v>140</v>
      </c>
      <c r="E71">
        <f t="shared" si="8"/>
        <v>6.2124770697140569E-4</v>
      </c>
      <c r="G71">
        <v>-140</v>
      </c>
      <c r="H71">
        <v>9.9999999999999995E-7</v>
      </c>
      <c r="I71">
        <f t="shared" si="6"/>
        <v>140</v>
      </c>
      <c r="J71">
        <f t="shared" si="7"/>
        <v>1.889440070291025E-6</v>
      </c>
      <c r="L71">
        <v>-140</v>
      </c>
      <c r="M71">
        <v>7.2000000000000002E-5</v>
      </c>
      <c r="N71">
        <f t="shared" si="10"/>
        <v>140</v>
      </c>
      <c r="O71">
        <f t="shared" si="11"/>
        <v>1.0523173853423624E-4</v>
      </c>
    </row>
    <row r="72" spans="2:15">
      <c r="B72">
        <v>-142</v>
      </c>
      <c r="C72">
        <v>4.2900000000000002E-4</v>
      </c>
      <c r="D72">
        <f t="shared" si="9"/>
        <v>142</v>
      </c>
      <c r="E72">
        <f t="shared" si="8"/>
        <v>6.0025960876291227E-4</v>
      </c>
      <c r="G72">
        <v>-142</v>
      </c>
      <c r="H72">
        <v>9.9999999999999995E-7</v>
      </c>
      <c r="I72">
        <f t="shared" si="6"/>
        <v>142</v>
      </c>
      <c r="J72">
        <f t="shared" si="7"/>
        <v>1.889440070291025E-6</v>
      </c>
      <c r="L72">
        <v>-142</v>
      </c>
      <c r="M72">
        <v>6.9999999999999994E-5</v>
      </c>
      <c r="N72">
        <f t="shared" si="10"/>
        <v>142</v>
      </c>
      <c r="O72">
        <f t="shared" si="11"/>
        <v>1.0230863468606299E-4</v>
      </c>
    </row>
    <row r="73" spans="2:15">
      <c r="B73">
        <v>-144</v>
      </c>
      <c r="C73">
        <v>4.15E-4</v>
      </c>
      <c r="D73">
        <f t="shared" si="9"/>
        <v>144</v>
      </c>
      <c r="E73">
        <f t="shared" si="8"/>
        <v>5.8067071710165164E-4</v>
      </c>
      <c r="G73">
        <v>-144</v>
      </c>
      <c r="H73">
        <v>9.9999999999999995E-7</v>
      </c>
      <c r="I73">
        <f t="shared" si="6"/>
        <v>144</v>
      </c>
      <c r="J73">
        <f t="shared" si="7"/>
        <v>1.889440070291025E-6</v>
      </c>
      <c r="L73">
        <v>-144</v>
      </c>
      <c r="M73">
        <v>6.7999999999999999E-5</v>
      </c>
      <c r="N73">
        <f t="shared" si="10"/>
        <v>144</v>
      </c>
      <c r="O73">
        <f t="shared" si="11"/>
        <v>9.938553083788977E-5</v>
      </c>
    </row>
    <row r="74" spans="2:15">
      <c r="B74">
        <v>-146</v>
      </c>
      <c r="C74">
        <v>4.0200000000000001E-4</v>
      </c>
      <c r="D74">
        <f t="shared" si="9"/>
        <v>146</v>
      </c>
      <c r="E74">
        <f t="shared" si="8"/>
        <v>5.6248103198762401E-4</v>
      </c>
      <c r="G74">
        <v>-146</v>
      </c>
      <c r="H74">
        <v>9.9999999999999995E-7</v>
      </c>
      <c r="I74">
        <f t="shared" si="6"/>
        <v>146</v>
      </c>
      <c r="J74">
        <f t="shared" si="7"/>
        <v>1.889440070291025E-6</v>
      </c>
      <c r="L74">
        <v>-146</v>
      </c>
      <c r="M74">
        <v>6.6000000000000005E-5</v>
      </c>
      <c r="N74">
        <f t="shared" si="10"/>
        <v>146</v>
      </c>
      <c r="O74">
        <f t="shared" si="11"/>
        <v>9.646242698971656E-5</v>
      </c>
    </row>
    <row r="75" spans="2:15">
      <c r="B75">
        <v>-148</v>
      </c>
      <c r="C75">
        <v>3.8900000000000002E-4</v>
      </c>
      <c r="D75">
        <f t="shared" si="9"/>
        <v>148</v>
      </c>
      <c r="E75">
        <f t="shared" si="8"/>
        <v>5.4429134687359649E-4</v>
      </c>
      <c r="G75">
        <v>-148</v>
      </c>
      <c r="H75">
        <v>9.9999999999999995E-7</v>
      </c>
      <c r="I75">
        <f t="shared" si="6"/>
        <v>148</v>
      </c>
      <c r="J75">
        <f t="shared" si="7"/>
        <v>1.889440070291025E-6</v>
      </c>
      <c r="L75">
        <v>-148</v>
      </c>
      <c r="M75">
        <v>6.3999999999999997E-5</v>
      </c>
      <c r="N75">
        <f t="shared" si="10"/>
        <v>148</v>
      </c>
      <c r="O75">
        <f t="shared" si="11"/>
        <v>9.3539323141543309E-5</v>
      </c>
    </row>
    <row r="76" spans="2:15">
      <c r="B76">
        <v>-150</v>
      </c>
      <c r="C76">
        <v>3.77E-4</v>
      </c>
      <c r="D76">
        <f t="shared" si="9"/>
        <v>150</v>
      </c>
      <c r="E76">
        <f t="shared" si="8"/>
        <v>5.2750086830680165E-4</v>
      </c>
      <c r="G76">
        <v>-150</v>
      </c>
      <c r="H76">
        <v>9.9999999999999995E-7</v>
      </c>
      <c r="I76">
        <f t="shared" si="6"/>
        <v>150</v>
      </c>
      <c r="J76">
        <f t="shared" si="7"/>
        <v>1.889440070291025E-6</v>
      </c>
      <c r="L76">
        <v>-150</v>
      </c>
      <c r="M76">
        <v>6.2000000000000003E-5</v>
      </c>
      <c r="N76">
        <f t="shared" si="10"/>
        <v>150</v>
      </c>
      <c r="O76">
        <f t="shared" si="11"/>
        <v>9.0616219293370085E-5</v>
      </c>
    </row>
    <row r="77" spans="2:15">
      <c r="B77">
        <v>-152</v>
      </c>
      <c r="C77">
        <v>3.6499999999999998E-4</v>
      </c>
      <c r="D77">
        <f t="shared" si="9"/>
        <v>152</v>
      </c>
      <c r="E77">
        <f t="shared" si="8"/>
        <v>5.1071038974000692E-4</v>
      </c>
      <c r="G77">
        <v>-152</v>
      </c>
      <c r="H77">
        <v>9.9999999999999995E-7</v>
      </c>
      <c r="I77">
        <f t="shared" si="6"/>
        <v>152</v>
      </c>
      <c r="J77">
        <f t="shared" si="7"/>
        <v>1.889440070291025E-6</v>
      </c>
      <c r="L77">
        <v>-152</v>
      </c>
      <c r="M77">
        <v>6.0000000000000002E-5</v>
      </c>
      <c r="N77">
        <f t="shared" si="10"/>
        <v>152</v>
      </c>
      <c r="O77">
        <f t="shared" si="11"/>
        <v>8.7693115445196861E-5</v>
      </c>
    </row>
    <row r="78" spans="2:15">
      <c r="B78">
        <v>-154</v>
      </c>
      <c r="C78">
        <v>3.5399999999999999E-4</v>
      </c>
      <c r="D78">
        <f t="shared" si="9"/>
        <v>154</v>
      </c>
      <c r="E78">
        <f t="shared" si="8"/>
        <v>4.9531911772044497E-4</v>
      </c>
      <c r="G78">
        <v>-154</v>
      </c>
      <c r="H78">
        <v>9.9999999999999995E-7</v>
      </c>
      <c r="I78">
        <f t="shared" si="6"/>
        <v>154</v>
      </c>
      <c r="J78">
        <f t="shared" si="7"/>
        <v>1.889440070291025E-6</v>
      </c>
      <c r="L78">
        <v>-154</v>
      </c>
      <c r="M78">
        <v>5.8E-5</v>
      </c>
      <c r="N78">
        <f t="shared" si="10"/>
        <v>154</v>
      </c>
      <c r="O78">
        <f t="shared" si="11"/>
        <v>8.4770011597023638E-5</v>
      </c>
    </row>
    <row r="79" spans="2:15">
      <c r="B79">
        <v>-156</v>
      </c>
      <c r="C79">
        <v>3.4299999999999999E-4</v>
      </c>
      <c r="D79">
        <f t="shared" si="9"/>
        <v>156</v>
      </c>
      <c r="E79">
        <f t="shared" si="8"/>
        <v>4.7992784570088318E-4</v>
      </c>
      <c r="G79">
        <v>-156</v>
      </c>
      <c r="H79">
        <v>9.9999999999999995E-7</v>
      </c>
      <c r="I79">
        <f t="shared" si="6"/>
        <v>156</v>
      </c>
      <c r="J79">
        <f t="shared" si="7"/>
        <v>1.889440070291025E-6</v>
      </c>
      <c r="L79">
        <v>-156</v>
      </c>
      <c r="M79">
        <v>5.5999999999999999E-5</v>
      </c>
      <c r="N79">
        <f t="shared" si="10"/>
        <v>156</v>
      </c>
      <c r="O79">
        <f t="shared" si="11"/>
        <v>8.18469077488504E-5</v>
      </c>
    </row>
    <row r="80" spans="2:15">
      <c r="B80">
        <v>-158</v>
      </c>
      <c r="C80">
        <v>3.3300000000000002E-4</v>
      </c>
      <c r="D80">
        <f t="shared" si="9"/>
        <v>158</v>
      </c>
      <c r="E80">
        <f t="shared" si="8"/>
        <v>4.6593578022855429E-4</v>
      </c>
      <c r="G80">
        <v>-158</v>
      </c>
      <c r="H80">
        <v>9.9999999999999995E-7</v>
      </c>
      <c r="I80">
        <f t="shared" si="6"/>
        <v>158</v>
      </c>
      <c r="J80">
        <f t="shared" si="7"/>
        <v>1.889440070291025E-6</v>
      </c>
      <c r="L80">
        <v>-158</v>
      </c>
      <c r="M80">
        <v>5.5000000000000002E-5</v>
      </c>
      <c r="N80">
        <f t="shared" si="10"/>
        <v>158</v>
      </c>
      <c r="O80">
        <f t="shared" si="11"/>
        <v>8.0385355824763788E-5</v>
      </c>
    </row>
    <row r="81" spans="2:15">
      <c r="B81">
        <v>-160</v>
      </c>
      <c r="C81">
        <v>3.2299999999999999E-4</v>
      </c>
      <c r="D81">
        <f t="shared" si="9"/>
        <v>160</v>
      </c>
      <c r="E81">
        <f t="shared" si="8"/>
        <v>4.519437147562253E-4</v>
      </c>
      <c r="G81">
        <v>-160</v>
      </c>
      <c r="H81">
        <v>9.9999999999999995E-7</v>
      </c>
      <c r="I81">
        <f t="shared" si="6"/>
        <v>160</v>
      </c>
      <c r="J81">
        <f t="shared" si="7"/>
        <v>1.889440070291025E-6</v>
      </c>
      <c r="L81">
        <v>-160</v>
      </c>
      <c r="M81">
        <v>5.3000000000000001E-5</v>
      </c>
      <c r="N81">
        <f t="shared" si="10"/>
        <v>160</v>
      </c>
      <c r="O81">
        <f t="shared" si="11"/>
        <v>7.7462251976590551E-5</v>
      </c>
    </row>
    <row r="82" spans="2:15">
      <c r="B82">
        <v>-162</v>
      </c>
      <c r="C82">
        <v>3.1300000000000002E-4</v>
      </c>
      <c r="D82">
        <f t="shared" si="9"/>
        <v>162</v>
      </c>
      <c r="E82">
        <f t="shared" si="8"/>
        <v>4.3795164928389635E-4</v>
      </c>
      <c r="G82">
        <v>-162</v>
      </c>
      <c r="H82">
        <v>9.9999999999999995E-7</v>
      </c>
      <c r="I82">
        <f t="shared" si="6"/>
        <v>162</v>
      </c>
      <c r="J82">
        <f t="shared" si="7"/>
        <v>1.889440070291025E-6</v>
      </c>
      <c r="L82">
        <v>-162</v>
      </c>
      <c r="M82">
        <v>5.1999999999999997E-5</v>
      </c>
      <c r="N82">
        <f t="shared" si="10"/>
        <v>162</v>
      </c>
      <c r="O82">
        <f t="shared" si="11"/>
        <v>7.6000700052503939E-5</v>
      </c>
    </row>
    <row r="83" spans="2:15">
      <c r="B83">
        <v>-164</v>
      </c>
      <c r="C83">
        <v>3.0400000000000002E-4</v>
      </c>
      <c r="D83">
        <f t="shared" si="9"/>
        <v>164</v>
      </c>
      <c r="E83">
        <f t="shared" si="8"/>
        <v>4.253587903588003E-4</v>
      </c>
      <c r="G83">
        <v>-164</v>
      </c>
      <c r="H83">
        <v>9.9999999999999995E-7</v>
      </c>
      <c r="I83">
        <f t="shared" si="6"/>
        <v>164</v>
      </c>
      <c r="J83">
        <f t="shared" si="7"/>
        <v>1.889440070291025E-6</v>
      </c>
      <c r="L83">
        <v>-164</v>
      </c>
      <c r="M83">
        <v>5.0000000000000002E-5</v>
      </c>
      <c r="N83">
        <f t="shared" si="10"/>
        <v>164</v>
      </c>
      <c r="O83">
        <f t="shared" si="11"/>
        <v>7.3077596204330716E-5</v>
      </c>
    </row>
    <row r="84" spans="2:15">
      <c r="B84">
        <v>-166</v>
      </c>
      <c r="C84">
        <v>2.9500000000000001E-4</v>
      </c>
      <c r="D84">
        <f t="shared" si="9"/>
        <v>166</v>
      </c>
      <c r="E84">
        <f t="shared" si="8"/>
        <v>4.1276593143370425E-4</v>
      </c>
      <c r="G84">
        <v>-166</v>
      </c>
      <c r="H84">
        <v>9.9999999999999995E-7</v>
      </c>
      <c r="I84">
        <f t="shared" ref="I84:I147" si="12">ABS(G84)</f>
        <v>166</v>
      </c>
      <c r="J84">
        <f t="shared" ref="J84:J147" si="13">H84/$A$8*$A$10/2</f>
        <v>1.889440070291025E-6</v>
      </c>
      <c r="L84">
        <v>-166</v>
      </c>
      <c r="M84">
        <v>4.8999999999999998E-5</v>
      </c>
      <c r="N84">
        <f t="shared" si="10"/>
        <v>166</v>
      </c>
      <c r="O84">
        <f t="shared" si="11"/>
        <v>7.161604428024409E-5</v>
      </c>
    </row>
    <row r="85" spans="2:15">
      <c r="B85">
        <v>-168</v>
      </c>
      <c r="C85">
        <v>2.8699999999999998E-4</v>
      </c>
      <c r="D85">
        <f t="shared" si="9"/>
        <v>168</v>
      </c>
      <c r="E85">
        <f t="shared" si="8"/>
        <v>4.0157227905584104E-4</v>
      </c>
      <c r="G85">
        <v>-168</v>
      </c>
      <c r="H85">
        <v>9.9999999999999995E-7</v>
      </c>
      <c r="I85">
        <f t="shared" si="12"/>
        <v>168</v>
      </c>
      <c r="J85">
        <f t="shared" si="13"/>
        <v>1.889440070291025E-6</v>
      </c>
      <c r="L85">
        <v>-168</v>
      </c>
      <c r="M85">
        <v>4.8000000000000001E-5</v>
      </c>
      <c r="N85">
        <f t="shared" si="10"/>
        <v>168</v>
      </c>
      <c r="O85">
        <f t="shared" si="11"/>
        <v>7.0154492356157492E-5</v>
      </c>
    </row>
    <row r="86" spans="2:15">
      <c r="B86">
        <v>-170</v>
      </c>
      <c r="C86">
        <v>2.7900000000000001E-4</v>
      </c>
      <c r="D86">
        <f t="shared" si="9"/>
        <v>170</v>
      </c>
      <c r="E86">
        <f t="shared" si="8"/>
        <v>3.9037862667797788E-4</v>
      </c>
      <c r="G86">
        <v>-170</v>
      </c>
      <c r="H86">
        <v>9.9999999999999995E-7</v>
      </c>
      <c r="I86">
        <f t="shared" si="12"/>
        <v>170</v>
      </c>
      <c r="J86">
        <f t="shared" si="13"/>
        <v>1.889440070291025E-6</v>
      </c>
      <c r="L86">
        <v>-170</v>
      </c>
      <c r="M86">
        <v>4.6E-5</v>
      </c>
      <c r="N86">
        <f t="shared" si="10"/>
        <v>170</v>
      </c>
      <c r="O86">
        <f t="shared" si="11"/>
        <v>6.7231388507984268E-5</v>
      </c>
    </row>
    <row r="87" spans="2:15">
      <c r="B87">
        <v>-172</v>
      </c>
      <c r="C87">
        <v>2.7099999999999997E-4</v>
      </c>
      <c r="D87">
        <f t="shared" si="9"/>
        <v>172</v>
      </c>
      <c r="E87">
        <f t="shared" si="8"/>
        <v>3.7918497430011467E-4</v>
      </c>
      <c r="G87">
        <v>-172</v>
      </c>
      <c r="H87">
        <v>9.9999999999999995E-7</v>
      </c>
      <c r="I87">
        <f t="shared" si="12"/>
        <v>172</v>
      </c>
      <c r="J87">
        <f t="shared" si="13"/>
        <v>1.889440070291025E-6</v>
      </c>
      <c r="L87">
        <v>-172</v>
      </c>
      <c r="M87">
        <v>4.5000000000000003E-5</v>
      </c>
      <c r="N87">
        <f t="shared" si="10"/>
        <v>172</v>
      </c>
      <c r="O87">
        <f t="shared" si="11"/>
        <v>6.5769836583897643E-5</v>
      </c>
    </row>
    <row r="88" spans="2:15">
      <c r="B88">
        <v>-174</v>
      </c>
      <c r="C88">
        <v>2.63E-4</v>
      </c>
      <c r="D88">
        <f t="shared" si="9"/>
        <v>174</v>
      </c>
      <c r="E88">
        <f t="shared" si="8"/>
        <v>3.6799132192225157E-4</v>
      </c>
      <c r="G88">
        <v>-174</v>
      </c>
      <c r="H88">
        <v>9.9999999999999995E-7</v>
      </c>
      <c r="I88">
        <f t="shared" si="12"/>
        <v>174</v>
      </c>
      <c r="J88">
        <f t="shared" si="13"/>
        <v>1.889440070291025E-6</v>
      </c>
      <c r="L88">
        <v>-174</v>
      </c>
      <c r="M88">
        <v>4.3999999999999999E-5</v>
      </c>
      <c r="N88">
        <f t="shared" si="10"/>
        <v>174</v>
      </c>
      <c r="O88">
        <f t="shared" si="11"/>
        <v>6.4308284659811031E-5</v>
      </c>
    </row>
    <row r="89" spans="2:15">
      <c r="B89">
        <v>-176</v>
      </c>
      <c r="C89">
        <v>2.5599999999999999E-4</v>
      </c>
      <c r="D89">
        <f t="shared" si="9"/>
        <v>176</v>
      </c>
      <c r="E89">
        <f t="shared" si="8"/>
        <v>3.5819687609162126E-4</v>
      </c>
      <c r="G89">
        <v>-176</v>
      </c>
      <c r="H89">
        <v>9.9999999999999995E-7</v>
      </c>
      <c r="I89">
        <f t="shared" si="12"/>
        <v>176</v>
      </c>
      <c r="J89">
        <f t="shared" si="13"/>
        <v>1.889440070291025E-6</v>
      </c>
      <c r="L89">
        <v>-176</v>
      </c>
      <c r="M89">
        <v>4.3000000000000002E-5</v>
      </c>
      <c r="N89">
        <f t="shared" si="10"/>
        <v>176</v>
      </c>
      <c r="O89">
        <f t="shared" si="11"/>
        <v>6.2846732735724419E-5</v>
      </c>
    </row>
    <row r="90" spans="2:15">
      <c r="B90">
        <v>-178</v>
      </c>
      <c r="C90">
        <v>2.4899999999999998E-4</v>
      </c>
      <c r="D90">
        <f t="shared" si="9"/>
        <v>178</v>
      </c>
      <c r="E90">
        <f t="shared" si="8"/>
        <v>3.48402430260991E-4</v>
      </c>
      <c r="G90">
        <v>-178</v>
      </c>
      <c r="H90">
        <v>9.9999999999999995E-7</v>
      </c>
      <c r="I90">
        <f t="shared" si="12"/>
        <v>178</v>
      </c>
      <c r="J90">
        <f t="shared" si="13"/>
        <v>1.889440070291025E-6</v>
      </c>
      <c r="L90">
        <v>-178</v>
      </c>
      <c r="M90">
        <v>4.1E-5</v>
      </c>
      <c r="N90">
        <f t="shared" si="10"/>
        <v>178</v>
      </c>
      <c r="O90">
        <f t="shared" si="11"/>
        <v>5.9923628887551188E-5</v>
      </c>
    </row>
    <row r="91" spans="2:15">
      <c r="B91">
        <v>-180</v>
      </c>
      <c r="C91">
        <v>2.43E-4</v>
      </c>
      <c r="D91">
        <f t="shared" si="9"/>
        <v>180</v>
      </c>
      <c r="E91">
        <f t="shared" si="8"/>
        <v>3.4000719097759363E-4</v>
      </c>
      <c r="G91">
        <v>-180</v>
      </c>
      <c r="H91">
        <v>9.9999999999999995E-7</v>
      </c>
      <c r="I91">
        <f t="shared" si="12"/>
        <v>180</v>
      </c>
      <c r="J91">
        <f t="shared" si="13"/>
        <v>1.889440070291025E-6</v>
      </c>
      <c r="L91">
        <v>-180</v>
      </c>
      <c r="M91">
        <v>4.0000000000000003E-5</v>
      </c>
      <c r="N91">
        <f t="shared" si="10"/>
        <v>180</v>
      </c>
      <c r="O91">
        <f t="shared" si="11"/>
        <v>5.8462076963464576E-5</v>
      </c>
    </row>
    <row r="92" spans="2:15">
      <c r="B92">
        <v>-182</v>
      </c>
      <c r="C92">
        <v>2.3599999999999999E-4</v>
      </c>
      <c r="D92">
        <f t="shared" si="9"/>
        <v>182</v>
      </c>
      <c r="E92">
        <f t="shared" si="8"/>
        <v>3.3021274514696337E-4</v>
      </c>
      <c r="G92">
        <v>-182</v>
      </c>
      <c r="H92">
        <v>9.9999999999999995E-7</v>
      </c>
      <c r="I92">
        <f t="shared" si="12"/>
        <v>182</v>
      </c>
      <c r="J92">
        <f t="shared" si="13"/>
        <v>1.889440070291025E-6</v>
      </c>
      <c r="L92">
        <v>-182</v>
      </c>
      <c r="M92">
        <v>3.8999999999999999E-5</v>
      </c>
      <c r="N92">
        <f t="shared" si="10"/>
        <v>182</v>
      </c>
      <c r="O92">
        <f t="shared" si="11"/>
        <v>5.7000525039377958E-5</v>
      </c>
    </row>
    <row r="93" spans="2:15">
      <c r="B93">
        <v>-184</v>
      </c>
      <c r="C93">
        <v>2.3000000000000001E-4</v>
      </c>
      <c r="D93">
        <f t="shared" si="9"/>
        <v>184</v>
      </c>
      <c r="E93">
        <f t="shared" si="8"/>
        <v>3.2181750586356605E-4</v>
      </c>
      <c r="G93">
        <v>-184</v>
      </c>
      <c r="H93">
        <v>9.9999999999999995E-7</v>
      </c>
      <c r="I93">
        <f t="shared" si="12"/>
        <v>184</v>
      </c>
      <c r="J93">
        <f t="shared" si="13"/>
        <v>1.889440070291025E-6</v>
      </c>
      <c r="L93">
        <v>-184</v>
      </c>
      <c r="M93">
        <v>3.8000000000000002E-5</v>
      </c>
      <c r="N93">
        <f t="shared" si="10"/>
        <v>184</v>
      </c>
      <c r="O93">
        <f t="shared" si="11"/>
        <v>5.5538973115291346E-5</v>
      </c>
    </row>
    <row r="94" spans="2:15">
      <c r="B94">
        <v>-186</v>
      </c>
      <c r="C94">
        <v>2.24E-4</v>
      </c>
      <c r="D94">
        <f t="shared" si="9"/>
        <v>186</v>
      </c>
      <c r="E94">
        <f t="shared" si="8"/>
        <v>3.1342226658016863E-4</v>
      </c>
      <c r="G94">
        <v>-186</v>
      </c>
      <c r="H94">
        <v>9.9999999999999995E-7</v>
      </c>
      <c r="I94">
        <f t="shared" si="12"/>
        <v>186</v>
      </c>
      <c r="J94">
        <f t="shared" si="13"/>
        <v>1.889440070291025E-6</v>
      </c>
      <c r="L94">
        <v>-186</v>
      </c>
      <c r="M94">
        <v>3.6999999999999998E-5</v>
      </c>
      <c r="N94">
        <f t="shared" si="10"/>
        <v>186</v>
      </c>
      <c r="O94">
        <f t="shared" si="11"/>
        <v>5.4077421191204727E-5</v>
      </c>
    </row>
    <row r="95" spans="2:15">
      <c r="B95">
        <v>-188</v>
      </c>
      <c r="C95">
        <v>2.1800000000000001E-4</v>
      </c>
      <c r="D95">
        <f t="shared" si="9"/>
        <v>188</v>
      </c>
      <c r="E95">
        <f t="shared" si="8"/>
        <v>3.0502702729677127E-4</v>
      </c>
      <c r="G95">
        <v>-188</v>
      </c>
      <c r="H95">
        <v>9.9999999999999995E-7</v>
      </c>
      <c r="I95">
        <f t="shared" si="12"/>
        <v>188</v>
      </c>
      <c r="J95">
        <f t="shared" si="13"/>
        <v>1.889440070291025E-6</v>
      </c>
      <c r="L95">
        <v>-188</v>
      </c>
      <c r="M95">
        <v>3.6000000000000001E-5</v>
      </c>
      <c r="N95">
        <f t="shared" si="10"/>
        <v>188</v>
      </c>
      <c r="O95">
        <f t="shared" si="11"/>
        <v>5.2615869267118122E-5</v>
      </c>
    </row>
    <row r="96" spans="2:15">
      <c r="B96">
        <v>-190</v>
      </c>
      <c r="C96">
        <v>2.13E-4</v>
      </c>
      <c r="D96">
        <f t="shared" si="9"/>
        <v>190</v>
      </c>
      <c r="E96">
        <f t="shared" si="8"/>
        <v>2.9803099456060679E-4</v>
      </c>
      <c r="G96">
        <v>-190</v>
      </c>
      <c r="H96">
        <v>9.9999999999999995E-7</v>
      </c>
      <c r="I96">
        <f t="shared" si="12"/>
        <v>190</v>
      </c>
      <c r="J96">
        <f t="shared" si="13"/>
        <v>1.889440070291025E-6</v>
      </c>
      <c r="L96">
        <v>-190</v>
      </c>
      <c r="M96">
        <v>3.4999999999999997E-5</v>
      </c>
      <c r="N96">
        <f t="shared" si="10"/>
        <v>190</v>
      </c>
      <c r="O96">
        <f t="shared" si="11"/>
        <v>5.1154317343031497E-5</v>
      </c>
    </row>
    <row r="97" spans="2:15">
      <c r="B97">
        <v>-192</v>
      </c>
      <c r="C97">
        <v>2.0699999999999999E-4</v>
      </c>
      <c r="D97">
        <f t="shared" si="9"/>
        <v>192</v>
      </c>
      <c r="E97">
        <f t="shared" si="8"/>
        <v>2.8963575527720937E-4</v>
      </c>
      <c r="G97">
        <v>-192</v>
      </c>
      <c r="H97">
        <v>9.9999999999999995E-7</v>
      </c>
      <c r="I97">
        <f t="shared" si="12"/>
        <v>192</v>
      </c>
      <c r="J97">
        <f t="shared" si="13"/>
        <v>1.889440070291025E-6</v>
      </c>
      <c r="L97">
        <v>-192</v>
      </c>
      <c r="M97">
        <v>3.4999999999999997E-5</v>
      </c>
      <c r="N97">
        <f t="shared" si="10"/>
        <v>192</v>
      </c>
      <c r="O97">
        <f t="shared" si="11"/>
        <v>5.1154317343031497E-5</v>
      </c>
    </row>
    <row r="98" spans="2:15">
      <c r="B98">
        <v>-194</v>
      </c>
      <c r="C98">
        <v>2.02E-4</v>
      </c>
      <c r="D98">
        <f t="shared" si="9"/>
        <v>194</v>
      </c>
      <c r="E98">
        <f t="shared" si="8"/>
        <v>2.8263972254104496E-4</v>
      </c>
      <c r="G98">
        <v>-194</v>
      </c>
      <c r="H98">
        <v>9.9999999999999995E-7</v>
      </c>
      <c r="I98">
        <f t="shared" si="12"/>
        <v>194</v>
      </c>
      <c r="J98">
        <f t="shared" si="13"/>
        <v>1.889440070291025E-6</v>
      </c>
      <c r="L98">
        <v>-194</v>
      </c>
      <c r="M98">
        <v>3.4E-5</v>
      </c>
      <c r="N98">
        <f t="shared" si="10"/>
        <v>194</v>
      </c>
      <c r="O98">
        <f t="shared" si="11"/>
        <v>4.9692765418944885E-5</v>
      </c>
    </row>
    <row r="99" spans="2:15">
      <c r="B99">
        <v>-196</v>
      </c>
      <c r="C99">
        <v>1.9699999999999999E-4</v>
      </c>
      <c r="D99">
        <f t="shared" si="9"/>
        <v>196</v>
      </c>
      <c r="E99">
        <f t="shared" si="8"/>
        <v>2.7564368980488043E-4</v>
      </c>
      <c r="G99">
        <v>-196</v>
      </c>
      <c r="H99">
        <v>9.9999999999999995E-7</v>
      </c>
      <c r="I99">
        <f t="shared" si="12"/>
        <v>196</v>
      </c>
      <c r="J99">
        <f t="shared" si="13"/>
        <v>1.889440070291025E-6</v>
      </c>
      <c r="L99">
        <v>-196</v>
      </c>
      <c r="M99">
        <v>3.3000000000000003E-5</v>
      </c>
      <c r="N99">
        <f t="shared" si="10"/>
        <v>196</v>
      </c>
      <c r="O99">
        <f t="shared" si="11"/>
        <v>4.823121349485828E-5</v>
      </c>
    </row>
    <row r="100" spans="2:15">
      <c r="B100">
        <v>-198</v>
      </c>
      <c r="C100">
        <v>1.92E-4</v>
      </c>
      <c r="D100">
        <f t="shared" si="9"/>
        <v>198</v>
      </c>
      <c r="E100">
        <f t="shared" si="8"/>
        <v>2.6864765706871596E-4</v>
      </c>
      <c r="G100">
        <v>-198</v>
      </c>
      <c r="H100">
        <v>9.9999999999999995E-7</v>
      </c>
      <c r="I100">
        <f t="shared" si="12"/>
        <v>198</v>
      </c>
      <c r="J100">
        <f t="shared" si="13"/>
        <v>1.889440070291025E-6</v>
      </c>
      <c r="L100">
        <v>-198</v>
      </c>
      <c r="M100">
        <v>3.1999999999999999E-5</v>
      </c>
      <c r="N100">
        <f t="shared" si="10"/>
        <v>198</v>
      </c>
      <c r="O100">
        <f t="shared" si="11"/>
        <v>4.6769661570771654E-5</v>
      </c>
    </row>
    <row r="101" spans="2:15">
      <c r="B101">
        <v>-200</v>
      </c>
      <c r="C101">
        <v>1.8699999999999999E-4</v>
      </c>
      <c r="D101">
        <f t="shared" si="9"/>
        <v>200</v>
      </c>
      <c r="E101">
        <f t="shared" si="8"/>
        <v>2.6165162433255148E-4</v>
      </c>
      <c r="G101">
        <v>-200</v>
      </c>
      <c r="H101">
        <v>9.9999999999999995E-7</v>
      </c>
      <c r="I101">
        <f t="shared" si="12"/>
        <v>200</v>
      </c>
      <c r="J101">
        <f t="shared" si="13"/>
        <v>1.889440070291025E-6</v>
      </c>
      <c r="L101">
        <v>-200</v>
      </c>
      <c r="M101">
        <v>3.1000000000000001E-5</v>
      </c>
      <c r="N101">
        <f t="shared" si="10"/>
        <v>200</v>
      </c>
      <c r="O101">
        <f t="shared" si="11"/>
        <v>4.5308109646685043E-5</v>
      </c>
    </row>
    <row r="102" spans="2:15">
      <c r="B102">
        <v>-202</v>
      </c>
      <c r="C102">
        <v>1.83E-4</v>
      </c>
      <c r="D102">
        <f t="shared" si="9"/>
        <v>202</v>
      </c>
      <c r="E102">
        <f t="shared" si="8"/>
        <v>2.5605479814361991E-4</v>
      </c>
      <c r="G102">
        <v>-202</v>
      </c>
      <c r="H102">
        <v>9.9999999999999995E-7</v>
      </c>
      <c r="I102">
        <f t="shared" si="12"/>
        <v>202</v>
      </c>
      <c r="J102">
        <f t="shared" si="13"/>
        <v>1.889440070291025E-6</v>
      </c>
      <c r="L102">
        <v>-202</v>
      </c>
      <c r="M102">
        <v>3.1000000000000001E-5</v>
      </c>
      <c r="N102">
        <f t="shared" si="10"/>
        <v>202</v>
      </c>
      <c r="O102">
        <f t="shared" si="11"/>
        <v>4.5308109646685043E-5</v>
      </c>
    </row>
    <row r="103" spans="2:15">
      <c r="B103">
        <v>-204</v>
      </c>
      <c r="C103">
        <v>1.7899999999999999E-4</v>
      </c>
      <c r="D103">
        <f t="shared" si="9"/>
        <v>204</v>
      </c>
      <c r="E103">
        <f t="shared" si="8"/>
        <v>2.5045797195468833E-4</v>
      </c>
      <c r="G103">
        <v>-204</v>
      </c>
      <c r="H103">
        <v>9.9999999999999995E-7</v>
      </c>
      <c r="I103">
        <f t="shared" si="12"/>
        <v>204</v>
      </c>
      <c r="J103">
        <f t="shared" si="13"/>
        <v>1.889440070291025E-6</v>
      </c>
      <c r="L103">
        <v>-204</v>
      </c>
      <c r="M103">
        <v>3.0000000000000001E-5</v>
      </c>
      <c r="N103">
        <f t="shared" si="10"/>
        <v>204</v>
      </c>
      <c r="O103">
        <f t="shared" si="11"/>
        <v>4.3846557722598431E-5</v>
      </c>
    </row>
    <row r="104" spans="2:15">
      <c r="B104">
        <v>-206</v>
      </c>
      <c r="C104">
        <v>1.74E-4</v>
      </c>
      <c r="D104">
        <f t="shared" si="9"/>
        <v>206</v>
      </c>
      <c r="E104">
        <f t="shared" si="8"/>
        <v>2.4346193921852388E-4</v>
      </c>
      <c r="G104">
        <v>-206</v>
      </c>
      <c r="H104">
        <v>9.9999999999999995E-7</v>
      </c>
      <c r="I104">
        <f t="shared" si="12"/>
        <v>206</v>
      </c>
      <c r="J104">
        <f t="shared" si="13"/>
        <v>1.889440070291025E-6</v>
      </c>
      <c r="L104">
        <v>-206</v>
      </c>
      <c r="M104">
        <v>2.9E-5</v>
      </c>
      <c r="N104">
        <f t="shared" si="10"/>
        <v>206</v>
      </c>
      <c r="O104">
        <f t="shared" si="11"/>
        <v>4.2385005798511819E-5</v>
      </c>
    </row>
    <row r="105" spans="2:15">
      <c r="B105">
        <v>-208</v>
      </c>
      <c r="C105">
        <v>1.7000000000000001E-4</v>
      </c>
      <c r="D105">
        <f t="shared" si="9"/>
        <v>208</v>
      </c>
      <c r="E105">
        <f t="shared" si="8"/>
        <v>2.3786511302959228E-4</v>
      </c>
      <c r="G105">
        <v>-208</v>
      </c>
      <c r="H105">
        <v>0</v>
      </c>
      <c r="I105">
        <f t="shared" si="12"/>
        <v>208</v>
      </c>
      <c r="J105">
        <f t="shared" si="13"/>
        <v>0</v>
      </c>
      <c r="L105">
        <v>-208</v>
      </c>
      <c r="M105">
        <v>2.9E-5</v>
      </c>
      <c r="N105">
        <f t="shared" si="10"/>
        <v>208</v>
      </c>
      <c r="O105">
        <f t="shared" si="11"/>
        <v>4.2385005798511819E-5</v>
      </c>
    </row>
    <row r="106" spans="2:15">
      <c r="B106">
        <v>-210</v>
      </c>
      <c r="C106">
        <v>1.66E-4</v>
      </c>
      <c r="D106">
        <f t="shared" si="9"/>
        <v>210</v>
      </c>
      <c r="E106">
        <f t="shared" si="8"/>
        <v>2.3226828684066067E-4</v>
      </c>
      <c r="G106">
        <v>-210</v>
      </c>
      <c r="H106">
        <v>0</v>
      </c>
      <c r="I106">
        <f t="shared" si="12"/>
        <v>210</v>
      </c>
      <c r="J106">
        <f t="shared" si="13"/>
        <v>0</v>
      </c>
      <c r="L106">
        <v>-210</v>
      </c>
      <c r="M106">
        <v>2.8E-5</v>
      </c>
      <c r="N106">
        <f t="shared" si="10"/>
        <v>210</v>
      </c>
      <c r="O106">
        <f t="shared" si="11"/>
        <v>4.09234538744252E-5</v>
      </c>
    </row>
    <row r="107" spans="2:15">
      <c r="B107">
        <v>-212</v>
      </c>
      <c r="C107">
        <v>1.6200000000000001E-4</v>
      </c>
      <c r="D107">
        <f t="shared" si="9"/>
        <v>212</v>
      </c>
      <c r="E107">
        <f t="shared" si="8"/>
        <v>2.2667146065172909E-4</v>
      </c>
      <c r="G107">
        <v>-212</v>
      </c>
      <c r="H107">
        <v>0</v>
      </c>
      <c r="I107">
        <f t="shared" si="12"/>
        <v>212</v>
      </c>
      <c r="J107">
        <f t="shared" si="13"/>
        <v>0</v>
      </c>
      <c r="L107">
        <v>-212</v>
      </c>
      <c r="M107">
        <v>2.6999999999999999E-5</v>
      </c>
      <c r="N107">
        <f t="shared" si="10"/>
        <v>212</v>
      </c>
      <c r="O107">
        <f t="shared" si="11"/>
        <v>3.9461901950338588E-5</v>
      </c>
    </row>
    <row r="108" spans="2:15">
      <c r="B108">
        <v>-214</v>
      </c>
      <c r="C108">
        <v>1.5899999999999999E-4</v>
      </c>
      <c r="D108">
        <f t="shared" si="9"/>
        <v>214</v>
      </c>
      <c r="E108">
        <f t="shared" si="8"/>
        <v>2.2247384101003041E-4</v>
      </c>
      <c r="G108">
        <v>-214</v>
      </c>
      <c r="H108">
        <v>0</v>
      </c>
      <c r="I108">
        <f t="shared" si="12"/>
        <v>214</v>
      </c>
      <c r="J108">
        <f t="shared" si="13"/>
        <v>0</v>
      </c>
      <c r="L108">
        <v>-214</v>
      </c>
      <c r="M108">
        <v>2.6999999999999999E-5</v>
      </c>
      <c r="N108">
        <f t="shared" si="10"/>
        <v>214</v>
      </c>
      <c r="O108">
        <f t="shared" si="11"/>
        <v>3.9461901950338588E-5</v>
      </c>
    </row>
    <row r="109" spans="2:15">
      <c r="B109">
        <v>-216</v>
      </c>
      <c r="C109">
        <v>1.55E-4</v>
      </c>
      <c r="D109">
        <f t="shared" si="9"/>
        <v>216</v>
      </c>
      <c r="E109">
        <f t="shared" si="8"/>
        <v>2.1687701482109881E-4</v>
      </c>
      <c r="G109">
        <v>-216</v>
      </c>
      <c r="H109">
        <v>0</v>
      </c>
      <c r="I109">
        <f t="shared" si="12"/>
        <v>216</v>
      </c>
      <c r="J109">
        <f t="shared" si="13"/>
        <v>0</v>
      </c>
      <c r="L109">
        <v>-216</v>
      </c>
      <c r="M109">
        <v>2.5999999999999998E-5</v>
      </c>
      <c r="N109">
        <f t="shared" si="10"/>
        <v>216</v>
      </c>
      <c r="O109">
        <f t="shared" si="11"/>
        <v>3.800035002625197E-5</v>
      </c>
    </row>
    <row r="110" spans="2:15">
      <c r="B110">
        <v>-218</v>
      </c>
      <c r="C110">
        <v>1.5200000000000001E-4</v>
      </c>
      <c r="D110">
        <f t="shared" si="9"/>
        <v>218</v>
      </c>
      <c r="E110">
        <f t="shared" si="8"/>
        <v>2.1267939517940015E-4</v>
      </c>
      <c r="G110">
        <v>-218</v>
      </c>
      <c r="H110">
        <v>0</v>
      </c>
      <c r="I110">
        <f t="shared" si="12"/>
        <v>218</v>
      </c>
      <c r="J110">
        <f t="shared" si="13"/>
        <v>0</v>
      </c>
      <c r="L110">
        <v>-218</v>
      </c>
      <c r="M110">
        <v>2.5000000000000001E-5</v>
      </c>
      <c r="N110">
        <f t="shared" si="10"/>
        <v>218</v>
      </c>
      <c r="O110">
        <f t="shared" si="11"/>
        <v>3.6538798102165358E-5</v>
      </c>
    </row>
    <row r="111" spans="2:15">
      <c r="B111">
        <v>-220</v>
      </c>
      <c r="C111">
        <v>1.4799999999999999E-4</v>
      </c>
      <c r="D111">
        <f t="shared" si="9"/>
        <v>220</v>
      </c>
      <c r="E111">
        <f t="shared" si="8"/>
        <v>2.0708256899046857E-4</v>
      </c>
      <c r="G111">
        <v>-220</v>
      </c>
      <c r="H111">
        <v>0</v>
      </c>
      <c r="I111">
        <f t="shared" si="12"/>
        <v>220</v>
      </c>
      <c r="J111">
        <f t="shared" si="13"/>
        <v>0</v>
      </c>
      <c r="L111">
        <v>-220</v>
      </c>
      <c r="M111">
        <v>2.5000000000000001E-5</v>
      </c>
      <c r="N111">
        <f t="shared" si="10"/>
        <v>220</v>
      </c>
      <c r="O111">
        <f t="shared" si="11"/>
        <v>3.6538798102165358E-5</v>
      </c>
    </row>
    <row r="112" spans="2:15">
      <c r="B112">
        <v>-222</v>
      </c>
      <c r="C112">
        <v>1.45E-4</v>
      </c>
      <c r="D112">
        <f t="shared" si="9"/>
        <v>222</v>
      </c>
      <c r="E112">
        <f t="shared" si="8"/>
        <v>2.0288494934876989E-4</v>
      </c>
      <c r="G112">
        <v>-222</v>
      </c>
      <c r="H112">
        <v>0</v>
      </c>
      <c r="I112">
        <f t="shared" si="12"/>
        <v>222</v>
      </c>
      <c r="J112">
        <f t="shared" si="13"/>
        <v>0</v>
      </c>
      <c r="L112">
        <v>-222</v>
      </c>
      <c r="M112">
        <v>2.4000000000000001E-5</v>
      </c>
      <c r="N112">
        <f t="shared" si="10"/>
        <v>222</v>
      </c>
      <c r="O112">
        <f t="shared" si="11"/>
        <v>3.5077246178078746E-5</v>
      </c>
    </row>
    <row r="113" spans="2:15">
      <c r="B113">
        <v>-224</v>
      </c>
      <c r="C113">
        <v>1.4200000000000001E-4</v>
      </c>
      <c r="D113">
        <f t="shared" si="9"/>
        <v>224</v>
      </c>
      <c r="E113">
        <f t="shared" si="8"/>
        <v>1.9868732970707121E-4</v>
      </c>
      <c r="G113">
        <v>-224</v>
      </c>
      <c r="H113">
        <v>0</v>
      </c>
      <c r="I113">
        <f t="shared" si="12"/>
        <v>224</v>
      </c>
      <c r="J113">
        <f t="shared" si="13"/>
        <v>0</v>
      </c>
      <c r="L113">
        <v>-224</v>
      </c>
      <c r="M113">
        <v>2.4000000000000001E-5</v>
      </c>
      <c r="N113">
        <f t="shared" si="10"/>
        <v>224</v>
      </c>
      <c r="O113">
        <f t="shared" si="11"/>
        <v>3.5077246178078746E-5</v>
      </c>
    </row>
    <row r="114" spans="2:15">
      <c r="B114">
        <v>-226</v>
      </c>
      <c r="C114">
        <v>1.3899999999999999E-4</v>
      </c>
      <c r="D114">
        <f t="shared" si="9"/>
        <v>226</v>
      </c>
      <c r="E114">
        <f t="shared" si="8"/>
        <v>1.9448971006537249E-4</v>
      </c>
      <c r="G114">
        <v>-226</v>
      </c>
      <c r="H114">
        <v>0</v>
      </c>
      <c r="I114">
        <f t="shared" si="12"/>
        <v>226</v>
      </c>
      <c r="J114">
        <f t="shared" si="13"/>
        <v>0</v>
      </c>
      <c r="L114">
        <v>-226</v>
      </c>
      <c r="M114">
        <v>2.3E-5</v>
      </c>
      <c r="N114">
        <f t="shared" si="10"/>
        <v>226</v>
      </c>
      <c r="O114">
        <f t="shared" si="11"/>
        <v>3.3615694253992134E-5</v>
      </c>
    </row>
    <row r="115" spans="2:15">
      <c r="B115">
        <v>-228</v>
      </c>
      <c r="C115">
        <v>1.36E-4</v>
      </c>
      <c r="D115">
        <f t="shared" si="9"/>
        <v>228</v>
      </c>
      <c r="E115">
        <f t="shared" si="8"/>
        <v>1.9029209042367381E-4</v>
      </c>
      <c r="G115">
        <v>-228</v>
      </c>
      <c r="H115">
        <v>0</v>
      </c>
      <c r="I115">
        <f t="shared" si="12"/>
        <v>228</v>
      </c>
      <c r="J115">
        <f t="shared" si="13"/>
        <v>0</v>
      </c>
      <c r="L115">
        <v>-228</v>
      </c>
      <c r="M115">
        <v>2.3E-5</v>
      </c>
      <c r="N115">
        <f t="shared" si="10"/>
        <v>228</v>
      </c>
      <c r="O115">
        <f t="shared" si="11"/>
        <v>3.3615694253992134E-5</v>
      </c>
    </row>
    <row r="116" spans="2:15">
      <c r="B116">
        <v>-230</v>
      </c>
      <c r="C116">
        <v>1.3300000000000001E-4</v>
      </c>
      <c r="D116">
        <f t="shared" si="9"/>
        <v>230</v>
      </c>
      <c r="E116">
        <f t="shared" si="8"/>
        <v>1.8609447078197516E-4</v>
      </c>
      <c r="G116">
        <v>-230</v>
      </c>
      <c r="H116">
        <v>0</v>
      </c>
      <c r="I116">
        <f t="shared" si="12"/>
        <v>230</v>
      </c>
      <c r="J116">
        <f t="shared" si="13"/>
        <v>0</v>
      </c>
      <c r="L116">
        <v>-230</v>
      </c>
      <c r="M116">
        <v>2.1999999999999999E-5</v>
      </c>
      <c r="N116">
        <f t="shared" si="10"/>
        <v>230</v>
      </c>
      <c r="O116">
        <f t="shared" si="11"/>
        <v>3.2154142329905515E-5</v>
      </c>
    </row>
    <row r="117" spans="2:15">
      <c r="B117">
        <v>-232</v>
      </c>
      <c r="C117">
        <v>1.2999999999999999E-4</v>
      </c>
      <c r="D117">
        <f t="shared" si="9"/>
        <v>232</v>
      </c>
      <c r="E117">
        <f t="shared" si="8"/>
        <v>1.8189685114027642E-4</v>
      </c>
      <c r="G117">
        <v>-232</v>
      </c>
      <c r="H117">
        <v>0</v>
      </c>
      <c r="I117">
        <f t="shared" si="12"/>
        <v>232</v>
      </c>
      <c r="J117">
        <f t="shared" si="13"/>
        <v>0</v>
      </c>
      <c r="L117">
        <v>-232</v>
      </c>
      <c r="M117">
        <v>2.1999999999999999E-5</v>
      </c>
      <c r="N117">
        <f t="shared" si="10"/>
        <v>232</v>
      </c>
      <c r="O117">
        <f t="shared" si="11"/>
        <v>3.2154142329905515E-5</v>
      </c>
    </row>
    <row r="118" spans="2:15">
      <c r="B118">
        <v>-234</v>
      </c>
      <c r="C118">
        <v>1.27E-4</v>
      </c>
      <c r="D118">
        <f t="shared" si="9"/>
        <v>234</v>
      </c>
      <c r="E118">
        <f t="shared" si="8"/>
        <v>1.7769923149857776E-4</v>
      </c>
      <c r="G118">
        <v>-234</v>
      </c>
      <c r="H118">
        <v>0</v>
      </c>
      <c r="I118">
        <f t="shared" si="12"/>
        <v>234</v>
      </c>
      <c r="J118">
        <f t="shared" si="13"/>
        <v>0</v>
      </c>
      <c r="L118">
        <v>-234</v>
      </c>
      <c r="M118">
        <v>2.0999999999999999E-5</v>
      </c>
      <c r="N118">
        <f t="shared" si="10"/>
        <v>234</v>
      </c>
      <c r="O118">
        <f t="shared" si="11"/>
        <v>3.0692590405818897E-5</v>
      </c>
    </row>
    <row r="119" spans="2:15">
      <c r="B119">
        <v>-236</v>
      </c>
      <c r="C119">
        <v>1.25E-4</v>
      </c>
      <c r="D119">
        <f t="shared" si="9"/>
        <v>236</v>
      </c>
      <c r="E119">
        <f t="shared" si="8"/>
        <v>1.7490081840411195E-4</v>
      </c>
      <c r="G119">
        <v>-236</v>
      </c>
      <c r="H119">
        <v>0</v>
      </c>
      <c r="I119">
        <f t="shared" si="12"/>
        <v>236</v>
      </c>
      <c r="J119">
        <f t="shared" si="13"/>
        <v>0</v>
      </c>
      <c r="L119">
        <v>-236</v>
      </c>
      <c r="M119">
        <v>2.0999999999999999E-5</v>
      </c>
      <c r="N119">
        <f t="shared" si="10"/>
        <v>236</v>
      </c>
      <c r="O119">
        <f t="shared" si="11"/>
        <v>3.0692590405818897E-5</v>
      </c>
    </row>
    <row r="120" spans="2:15">
      <c r="B120">
        <v>-238</v>
      </c>
      <c r="C120">
        <v>1.22E-4</v>
      </c>
      <c r="D120">
        <f t="shared" si="9"/>
        <v>238</v>
      </c>
      <c r="E120">
        <f t="shared" si="8"/>
        <v>1.7070319876241326E-4</v>
      </c>
      <c r="G120">
        <v>-238</v>
      </c>
      <c r="H120">
        <v>0</v>
      </c>
      <c r="I120">
        <f t="shared" si="12"/>
        <v>238</v>
      </c>
      <c r="J120">
        <f t="shared" si="13"/>
        <v>0</v>
      </c>
      <c r="L120">
        <v>-238</v>
      </c>
      <c r="M120">
        <v>2.0999999999999999E-5</v>
      </c>
      <c r="N120">
        <f t="shared" si="10"/>
        <v>238</v>
      </c>
      <c r="O120">
        <f t="shared" si="11"/>
        <v>3.0692590405818897E-5</v>
      </c>
    </row>
    <row r="121" spans="2:15">
      <c r="B121">
        <v>-240</v>
      </c>
      <c r="C121">
        <v>1.1900000000000001E-4</v>
      </c>
      <c r="D121">
        <f t="shared" si="9"/>
        <v>240</v>
      </c>
      <c r="E121">
        <f t="shared" si="8"/>
        <v>1.6650557912071458E-4</v>
      </c>
      <c r="G121">
        <v>-240</v>
      </c>
      <c r="H121">
        <v>0</v>
      </c>
      <c r="I121">
        <f t="shared" si="12"/>
        <v>240</v>
      </c>
      <c r="J121">
        <f t="shared" si="13"/>
        <v>0</v>
      </c>
      <c r="L121">
        <v>-240</v>
      </c>
      <c r="M121">
        <v>2.0000000000000002E-5</v>
      </c>
      <c r="N121">
        <f t="shared" si="10"/>
        <v>240</v>
      </c>
      <c r="O121">
        <f t="shared" si="11"/>
        <v>2.9231038481732288E-5</v>
      </c>
    </row>
    <row r="122" spans="2:15">
      <c r="B122">
        <v>-242</v>
      </c>
      <c r="C122">
        <v>1.17E-4</v>
      </c>
      <c r="D122">
        <f t="shared" si="9"/>
        <v>242</v>
      </c>
      <c r="E122">
        <f t="shared" si="8"/>
        <v>1.6370716602624879E-4</v>
      </c>
      <c r="G122">
        <v>-242</v>
      </c>
      <c r="H122">
        <v>0</v>
      </c>
      <c r="I122">
        <f t="shared" si="12"/>
        <v>242</v>
      </c>
      <c r="J122">
        <f t="shared" si="13"/>
        <v>0</v>
      </c>
      <c r="L122">
        <v>-242</v>
      </c>
      <c r="M122">
        <v>2.0000000000000002E-5</v>
      </c>
      <c r="N122">
        <f t="shared" si="10"/>
        <v>242</v>
      </c>
      <c r="O122">
        <f t="shared" si="11"/>
        <v>2.9231038481732288E-5</v>
      </c>
    </row>
    <row r="123" spans="2:15">
      <c r="B123">
        <v>-244</v>
      </c>
      <c r="C123">
        <v>1.15E-4</v>
      </c>
      <c r="D123">
        <f t="shared" si="9"/>
        <v>244</v>
      </c>
      <c r="E123">
        <f t="shared" si="8"/>
        <v>1.6090875293178303E-4</v>
      </c>
      <c r="G123">
        <v>-244</v>
      </c>
      <c r="H123">
        <v>0</v>
      </c>
      <c r="I123">
        <f t="shared" si="12"/>
        <v>244</v>
      </c>
      <c r="J123">
        <f t="shared" si="13"/>
        <v>0</v>
      </c>
      <c r="L123">
        <v>-244</v>
      </c>
      <c r="M123">
        <v>1.9000000000000001E-5</v>
      </c>
      <c r="N123">
        <f t="shared" si="10"/>
        <v>244</v>
      </c>
      <c r="O123">
        <f t="shared" si="11"/>
        <v>2.7769486557645673E-5</v>
      </c>
    </row>
    <row r="124" spans="2:15">
      <c r="B124">
        <v>-246</v>
      </c>
      <c r="C124">
        <v>1.12E-4</v>
      </c>
      <c r="D124">
        <f t="shared" si="9"/>
        <v>246</v>
      </c>
      <c r="E124">
        <f t="shared" si="8"/>
        <v>1.5671113329008432E-4</v>
      </c>
      <c r="G124">
        <v>-246</v>
      </c>
      <c r="H124">
        <v>0</v>
      </c>
      <c r="I124">
        <f t="shared" si="12"/>
        <v>246</v>
      </c>
      <c r="J124">
        <f t="shared" si="13"/>
        <v>0</v>
      </c>
      <c r="L124">
        <v>-246</v>
      </c>
      <c r="M124">
        <v>1.9000000000000001E-5</v>
      </c>
      <c r="N124">
        <f t="shared" si="10"/>
        <v>246</v>
      </c>
      <c r="O124">
        <f t="shared" si="11"/>
        <v>2.7769486557645673E-5</v>
      </c>
    </row>
    <row r="125" spans="2:15">
      <c r="B125">
        <v>-248</v>
      </c>
      <c r="C125">
        <v>1.1E-4</v>
      </c>
      <c r="D125">
        <f t="shared" si="9"/>
        <v>248</v>
      </c>
      <c r="E125">
        <f t="shared" si="8"/>
        <v>1.5391272019561853E-4</v>
      </c>
      <c r="G125">
        <v>-248</v>
      </c>
      <c r="H125">
        <v>0</v>
      </c>
      <c r="I125">
        <f t="shared" si="12"/>
        <v>248</v>
      </c>
      <c r="J125">
        <f t="shared" si="13"/>
        <v>0</v>
      </c>
      <c r="L125">
        <v>-248</v>
      </c>
      <c r="M125">
        <v>1.9000000000000001E-5</v>
      </c>
      <c r="N125">
        <f t="shared" si="10"/>
        <v>248</v>
      </c>
      <c r="O125">
        <f t="shared" si="11"/>
        <v>2.7769486557645673E-5</v>
      </c>
    </row>
    <row r="126" spans="2:15">
      <c r="B126">
        <v>-250</v>
      </c>
      <c r="C126">
        <v>1.08E-4</v>
      </c>
      <c r="D126">
        <f t="shared" si="9"/>
        <v>250</v>
      </c>
      <c r="E126">
        <f t="shared" si="8"/>
        <v>1.5111430710115271E-4</v>
      </c>
      <c r="G126">
        <v>-250</v>
      </c>
      <c r="H126">
        <v>0</v>
      </c>
      <c r="I126">
        <f t="shared" si="12"/>
        <v>250</v>
      </c>
      <c r="J126">
        <f t="shared" si="13"/>
        <v>0</v>
      </c>
      <c r="L126">
        <v>-250</v>
      </c>
      <c r="M126">
        <v>1.8E-5</v>
      </c>
      <c r="N126">
        <f t="shared" si="10"/>
        <v>250</v>
      </c>
      <c r="O126">
        <f t="shared" si="11"/>
        <v>2.6307934633559061E-5</v>
      </c>
    </row>
    <row r="127" spans="2:15">
      <c r="B127">
        <v>-252</v>
      </c>
      <c r="C127">
        <v>1.06E-4</v>
      </c>
      <c r="D127">
        <f t="shared" si="9"/>
        <v>252</v>
      </c>
      <c r="E127">
        <f t="shared" si="8"/>
        <v>1.4831589400668695E-4</v>
      </c>
      <c r="G127">
        <v>-252</v>
      </c>
      <c r="H127">
        <v>0</v>
      </c>
      <c r="I127">
        <f t="shared" si="12"/>
        <v>252</v>
      </c>
      <c r="J127">
        <f t="shared" si="13"/>
        <v>0</v>
      </c>
      <c r="L127">
        <v>-252</v>
      </c>
      <c r="M127">
        <v>1.8E-5</v>
      </c>
      <c r="N127">
        <f t="shared" si="10"/>
        <v>252</v>
      </c>
      <c r="O127">
        <f t="shared" si="11"/>
        <v>2.6307934633559061E-5</v>
      </c>
    </row>
    <row r="128" spans="2:15">
      <c r="B128">
        <v>-254</v>
      </c>
      <c r="C128">
        <v>1.0399999999999999E-4</v>
      </c>
      <c r="D128">
        <f t="shared" si="9"/>
        <v>254</v>
      </c>
      <c r="E128">
        <f t="shared" si="8"/>
        <v>1.4551748091222116E-4</v>
      </c>
      <c r="G128">
        <v>-254</v>
      </c>
      <c r="H128">
        <v>0</v>
      </c>
      <c r="I128">
        <f t="shared" si="12"/>
        <v>254</v>
      </c>
      <c r="J128">
        <f t="shared" si="13"/>
        <v>0</v>
      </c>
      <c r="L128">
        <v>-254</v>
      </c>
      <c r="M128">
        <v>1.8E-5</v>
      </c>
      <c r="N128">
        <f t="shared" si="10"/>
        <v>254</v>
      </c>
      <c r="O128">
        <f t="shared" si="11"/>
        <v>2.6307934633559061E-5</v>
      </c>
    </row>
    <row r="129" spans="2:15">
      <c r="B129">
        <v>-256</v>
      </c>
      <c r="C129">
        <v>1.02E-4</v>
      </c>
      <c r="D129">
        <f t="shared" si="9"/>
        <v>256</v>
      </c>
      <c r="E129">
        <f t="shared" si="8"/>
        <v>1.4271906781775535E-4</v>
      </c>
      <c r="G129">
        <v>-256</v>
      </c>
      <c r="H129">
        <v>0</v>
      </c>
      <c r="I129">
        <f t="shared" si="12"/>
        <v>256</v>
      </c>
      <c r="J129">
        <f t="shared" si="13"/>
        <v>0</v>
      </c>
      <c r="L129">
        <v>-256</v>
      </c>
      <c r="M129">
        <v>1.7E-5</v>
      </c>
      <c r="N129">
        <f t="shared" si="10"/>
        <v>256</v>
      </c>
      <c r="O129">
        <f t="shared" si="11"/>
        <v>2.4846382709472442E-5</v>
      </c>
    </row>
    <row r="130" spans="2:15">
      <c r="B130">
        <v>-258</v>
      </c>
      <c r="C130">
        <v>1E-4</v>
      </c>
      <c r="D130">
        <f t="shared" si="9"/>
        <v>258</v>
      </c>
      <c r="E130">
        <f t="shared" ref="E130:E193" si="14">C130/$A$3*$A$5</f>
        <v>1.3992065472328958E-4</v>
      </c>
      <c r="G130">
        <v>-258</v>
      </c>
      <c r="H130">
        <v>0</v>
      </c>
      <c r="I130">
        <f t="shared" si="12"/>
        <v>258</v>
      </c>
      <c r="J130">
        <f t="shared" si="13"/>
        <v>0</v>
      </c>
      <c r="L130">
        <v>-258</v>
      </c>
      <c r="M130">
        <v>1.7E-5</v>
      </c>
      <c r="N130">
        <f t="shared" si="10"/>
        <v>258</v>
      </c>
      <c r="O130">
        <f t="shared" si="11"/>
        <v>2.4846382709472442E-5</v>
      </c>
    </row>
    <row r="131" spans="2:15">
      <c r="B131">
        <v>-260</v>
      </c>
      <c r="C131">
        <v>9.7999999999999997E-5</v>
      </c>
      <c r="D131">
        <f t="shared" ref="D131:D194" si="15">ABS(B131)</f>
        <v>260</v>
      </c>
      <c r="E131">
        <f t="shared" si="14"/>
        <v>1.3712224162882379E-4</v>
      </c>
      <c r="G131">
        <v>-260</v>
      </c>
      <c r="H131">
        <v>0</v>
      </c>
      <c r="I131">
        <f t="shared" si="12"/>
        <v>260</v>
      </c>
      <c r="J131">
        <f t="shared" si="13"/>
        <v>0</v>
      </c>
      <c r="L131">
        <v>-260</v>
      </c>
      <c r="M131">
        <v>1.7E-5</v>
      </c>
      <c r="N131">
        <f t="shared" ref="N131:N194" si="16">ABS(L131)</f>
        <v>260</v>
      </c>
      <c r="O131">
        <f t="shared" ref="O131:O194" si="17">M131/$A$13*$A$15/2</f>
        <v>2.4846382709472442E-5</v>
      </c>
    </row>
    <row r="132" spans="2:15">
      <c r="B132">
        <v>-262</v>
      </c>
      <c r="C132">
        <v>9.6000000000000002E-5</v>
      </c>
      <c r="D132">
        <f t="shared" si="15"/>
        <v>262</v>
      </c>
      <c r="E132">
        <f t="shared" si="14"/>
        <v>1.3432382853435798E-4</v>
      </c>
      <c r="G132">
        <v>-262</v>
      </c>
      <c r="H132">
        <v>0</v>
      </c>
      <c r="I132">
        <f t="shared" si="12"/>
        <v>262</v>
      </c>
      <c r="J132">
        <f t="shared" si="13"/>
        <v>0</v>
      </c>
      <c r="L132">
        <v>-262</v>
      </c>
      <c r="M132">
        <v>1.5999999999999999E-5</v>
      </c>
      <c r="N132">
        <f t="shared" si="16"/>
        <v>262</v>
      </c>
      <c r="O132">
        <f t="shared" si="17"/>
        <v>2.3384830785385827E-5</v>
      </c>
    </row>
    <row r="133" spans="2:15">
      <c r="B133">
        <v>-264</v>
      </c>
      <c r="C133">
        <v>9.3999999999999994E-5</v>
      </c>
      <c r="D133">
        <f t="shared" si="15"/>
        <v>264</v>
      </c>
      <c r="E133">
        <f t="shared" si="14"/>
        <v>1.3152541543989219E-4</v>
      </c>
      <c r="G133">
        <v>-264</v>
      </c>
      <c r="H133">
        <v>0</v>
      </c>
      <c r="I133">
        <f t="shared" si="12"/>
        <v>264</v>
      </c>
      <c r="J133">
        <f t="shared" si="13"/>
        <v>0</v>
      </c>
      <c r="L133">
        <v>-264</v>
      </c>
      <c r="M133">
        <v>1.5999999999999999E-5</v>
      </c>
      <c r="N133">
        <f t="shared" si="16"/>
        <v>264</v>
      </c>
      <c r="O133">
        <f t="shared" si="17"/>
        <v>2.3384830785385827E-5</v>
      </c>
    </row>
    <row r="134" spans="2:15">
      <c r="B134">
        <v>-266</v>
      </c>
      <c r="C134">
        <v>9.2E-5</v>
      </c>
      <c r="D134">
        <f t="shared" si="15"/>
        <v>266</v>
      </c>
      <c r="E134">
        <f t="shared" si="14"/>
        <v>1.287270023454264E-4</v>
      </c>
      <c r="G134">
        <v>-266</v>
      </c>
      <c r="H134">
        <v>0</v>
      </c>
      <c r="I134">
        <f t="shared" si="12"/>
        <v>266</v>
      </c>
      <c r="J134">
        <f t="shared" si="13"/>
        <v>0</v>
      </c>
      <c r="L134">
        <v>-266</v>
      </c>
      <c r="M134">
        <v>1.5999999999999999E-5</v>
      </c>
      <c r="N134">
        <f t="shared" si="16"/>
        <v>266</v>
      </c>
      <c r="O134">
        <f t="shared" si="17"/>
        <v>2.3384830785385827E-5</v>
      </c>
    </row>
    <row r="135" spans="2:15">
      <c r="B135">
        <v>-268</v>
      </c>
      <c r="C135">
        <v>9.1000000000000003E-5</v>
      </c>
      <c r="D135">
        <f t="shared" si="15"/>
        <v>268</v>
      </c>
      <c r="E135">
        <f t="shared" si="14"/>
        <v>1.2732779579819351E-4</v>
      </c>
      <c r="G135">
        <v>-268</v>
      </c>
      <c r="H135">
        <v>0</v>
      </c>
      <c r="I135">
        <f t="shared" si="12"/>
        <v>268</v>
      </c>
      <c r="J135">
        <f t="shared" si="13"/>
        <v>0</v>
      </c>
      <c r="L135">
        <v>-268</v>
      </c>
      <c r="M135">
        <v>1.5E-5</v>
      </c>
      <c r="N135">
        <f t="shared" si="16"/>
        <v>268</v>
      </c>
      <c r="O135">
        <f t="shared" si="17"/>
        <v>2.1923278861299215E-5</v>
      </c>
    </row>
    <row r="136" spans="2:15">
      <c r="B136">
        <v>-270</v>
      </c>
      <c r="C136">
        <v>8.8999999999999995E-5</v>
      </c>
      <c r="D136">
        <f t="shared" si="15"/>
        <v>270</v>
      </c>
      <c r="E136">
        <f t="shared" si="14"/>
        <v>1.2452938270372772E-4</v>
      </c>
      <c r="G136">
        <v>-270</v>
      </c>
      <c r="H136">
        <v>0</v>
      </c>
      <c r="I136">
        <f t="shared" si="12"/>
        <v>270</v>
      </c>
      <c r="J136">
        <f t="shared" si="13"/>
        <v>0</v>
      </c>
      <c r="L136">
        <v>-270</v>
      </c>
      <c r="M136">
        <v>1.5E-5</v>
      </c>
      <c r="N136">
        <f t="shared" si="16"/>
        <v>270</v>
      </c>
      <c r="O136">
        <f t="shared" si="17"/>
        <v>2.1923278861299215E-5</v>
      </c>
    </row>
    <row r="137" spans="2:15">
      <c r="B137">
        <v>-272</v>
      </c>
      <c r="C137">
        <v>8.7000000000000001E-5</v>
      </c>
      <c r="D137">
        <f t="shared" si="15"/>
        <v>272</v>
      </c>
      <c r="E137">
        <f t="shared" si="14"/>
        <v>1.2173096960926194E-4</v>
      </c>
      <c r="G137">
        <v>-272</v>
      </c>
      <c r="H137">
        <v>0</v>
      </c>
      <c r="I137">
        <f t="shared" si="12"/>
        <v>272</v>
      </c>
      <c r="J137">
        <f t="shared" si="13"/>
        <v>0</v>
      </c>
      <c r="L137">
        <v>-272</v>
      </c>
      <c r="M137">
        <v>1.5E-5</v>
      </c>
      <c r="N137">
        <f t="shared" si="16"/>
        <v>272</v>
      </c>
      <c r="O137">
        <f t="shared" si="17"/>
        <v>2.1923278861299215E-5</v>
      </c>
    </row>
    <row r="138" spans="2:15">
      <c r="B138">
        <v>-274</v>
      </c>
      <c r="C138">
        <v>8.6000000000000003E-5</v>
      </c>
      <c r="D138">
        <f t="shared" si="15"/>
        <v>274</v>
      </c>
      <c r="E138">
        <f t="shared" si="14"/>
        <v>1.2033176306202902E-4</v>
      </c>
      <c r="G138">
        <v>-274</v>
      </c>
      <c r="H138">
        <v>0</v>
      </c>
      <c r="I138">
        <f t="shared" si="12"/>
        <v>274</v>
      </c>
      <c r="J138">
        <f t="shared" si="13"/>
        <v>0</v>
      </c>
      <c r="L138">
        <v>-274</v>
      </c>
      <c r="M138">
        <v>1.5E-5</v>
      </c>
      <c r="N138">
        <f t="shared" si="16"/>
        <v>274</v>
      </c>
      <c r="O138">
        <f t="shared" si="17"/>
        <v>2.1923278861299215E-5</v>
      </c>
    </row>
    <row r="139" spans="2:15">
      <c r="B139">
        <v>-276</v>
      </c>
      <c r="C139">
        <v>8.3999999999999995E-5</v>
      </c>
      <c r="D139">
        <f t="shared" si="15"/>
        <v>276</v>
      </c>
      <c r="E139">
        <f t="shared" si="14"/>
        <v>1.1753334996756323E-4</v>
      </c>
      <c r="G139">
        <v>-276</v>
      </c>
      <c r="H139">
        <v>0</v>
      </c>
      <c r="I139">
        <f t="shared" si="12"/>
        <v>276</v>
      </c>
      <c r="J139">
        <f t="shared" si="13"/>
        <v>0</v>
      </c>
      <c r="L139">
        <v>-276</v>
      </c>
      <c r="M139">
        <v>1.4E-5</v>
      </c>
      <c r="N139">
        <f t="shared" si="16"/>
        <v>276</v>
      </c>
      <c r="O139">
        <f t="shared" si="17"/>
        <v>2.04617269372126E-5</v>
      </c>
    </row>
    <row r="140" spans="2:15">
      <c r="B140">
        <v>-278</v>
      </c>
      <c r="C140">
        <v>8.2999999999999998E-5</v>
      </c>
      <c r="D140">
        <f t="shared" si="15"/>
        <v>278</v>
      </c>
      <c r="E140">
        <f t="shared" si="14"/>
        <v>1.1613414342033034E-4</v>
      </c>
      <c r="G140">
        <v>-278</v>
      </c>
      <c r="H140">
        <v>0</v>
      </c>
      <c r="I140">
        <f t="shared" si="12"/>
        <v>278</v>
      </c>
      <c r="J140">
        <f t="shared" si="13"/>
        <v>0</v>
      </c>
      <c r="L140">
        <v>-278</v>
      </c>
      <c r="M140">
        <v>1.4E-5</v>
      </c>
      <c r="N140">
        <f t="shared" si="16"/>
        <v>278</v>
      </c>
      <c r="O140">
        <f t="shared" si="17"/>
        <v>2.04617269372126E-5</v>
      </c>
    </row>
    <row r="141" spans="2:15">
      <c r="B141">
        <v>-280</v>
      </c>
      <c r="C141">
        <v>8.1000000000000004E-5</v>
      </c>
      <c r="D141">
        <f t="shared" si="15"/>
        <v>280</v>
      </c>
      <c r="E141">
        <f t="shared" si="14"/>
        <v>1.1333573032586455E-4</v>
      </c>
      <c r="G141">
        <v>-280</v>
      </c>
      <c r="H141">
        <v>0</v>
      </c>
      <c r="I141">
        <f t="shared" si="12"/>
        <v>280</v>
      </c>
      <c r="J141">
        <f t="shared" si="13"/>
        <v>0</v>
      </c>
      <c r="L141">
        <v>-280</v>
      </c>
      <c r="M141">
        <v>1.4E-5</v>
      </c>
      <c r="N141">
        <f t="shared" si="16"/>
        <v>280</v>
      </c>
      <c r="O141">
        <f t="shared" si="17"/>
        <v>2.04617269372126E-5</v>
      </c>
    </row>
    <row r="142" spans="2:15">
      <c r="B142">
        <v>-282</v>
      </c>
      <c r="C142">
        <v>8.0000000000000007E-5</v>
      </c>
      <c r="D142">
        <f t="shared" si="15"/>
        <v>282</v>
      </c>
      <c r="E142">
        <f t="shared" si="14"/>
        <v>1.1193652377863165E-4</v>
      </c>
      <c r="G142">
        <v>-282</v>
      </c>
      <c r="H142">
        <v>0</v>
      </c>
      <c r="I142">
        <f t="shared" si="12"/>
        <v>282</v>
      </c>
      <c r="J142">
        <f t="shared" si="13"/>
        <v>0</v>
      </c>
      <c r="L142">
        <v>-282</v>
      </c>
      <c r="M142">
        <v>1.4E-5</v>
      </c>
      <c r="N142">
        <f t="shared" si="16"/>
        <v>282</v>
      </c>
      <c r="O142">
        <f t="shared" si="17"/>
        <v>2.04617269372126E-5</v>
      </c>
    </row>
    <row r="143" spans="2:15">
      <c r="B143">
        <v>-284</v>
      </c>
      <c r="C143">
        <v>7.7999999999999999E-5</v>
      </c>
      <c r="D143">
        <f t="shared" si="15"/>
        <v>284</v>
      </c>
      <c r="E143">
        <f t="shared" si="14"/>
        <v>1.0913811068416586E-4</v>
      </c>
      <c r="G143">
        <v>-284</v>
      </c>
      <c r="H143">
        <v>0</v>
      </c>
      <c r="I143">
        <f t="shared" si="12"/>
        <v>284</v>
      </c>
      <c r="J143">
        <f t="shared" si="13"/>
        <v>0</v>
      </c>
      <c r="L143">
        <v>-284</v>
      </c>
      <c r="M143">
        <v>1.2999999999999999E-5</v>
      </c>
      <c r="N143">
        <f t="shared" si="16"/>
        <v>284</v>
      </c>
      <c r="O143">
        <f t="shared" si="17"/>
        <v>1.9000175013125985E-5</v>
      </c>
    </row>
    <row r="144" spans="2:15">
      <c r="B144">
        <v>-286</v>
      </c>
      <c r="C144">
        <v>7.7000000000000001E-5</v>
      </c>
      <c r="D144">
        <f t="shared" si="15"/>
        <v>286</v>
      </c>
      <c r="E144">
        <f t="shared" si="14"/>
        <v>1.0773890413693297E-4</v>
      </c>
      <c r="G144">
        <v>-286</v>
      </c>
      <c r="H144">
        <v>0</v>
      </c>
      <c r="I144">
        <f t="shared" si="12"/>
        <v>286</v>
      </c>
      <c r="J144">
        <f t="shared" si="13"/>
        <v>0</v>
      </c>
      <c r="L144">
        <v>-286</v>
      </c>
      <c r="M144">
        <v>1.2999999999999999E-5</v>
      </c>
      <c r="N144">
        <f t="shared" si="16"/>
        <v>286</v>
      </c>
      <c r="O144">
        <f t="shared" si="17"/>
        <v>1.9000175013125985E-5</v>
      </c>
    </row>
    <row r="145" spans="2:15">
      <c r="B145">
        <v>-288</v>
      </c>
      <c r="C145">
        <v>7.4999999999999993E-5</v>
      </c>
      <c r="D145">
        <f t="shared" si="15"/>
        <v>288</v>
      </c>
      <c r="E145">
        <f t="shared" si="14"/>
        <v>1.0494049104246717E-4</v>
      </c>
      <c r="G145">
        <v>-288</v>
      </c>
      <c r="H145">
        <v>0</v>
      </c>
      <c r="I145">
        <f t="shared" si="12"/>
        <v>288</v>
      </c>
      <c r="J145">
        <f t="shared" si="13"/>
        <v>0</v>
      </c>
      <c r="L145">
        <v>-288</v>
      </c>
      <c r="M145">
        <v>1.2999999999999999E-5</v>
      </c>
      <c r="N145">
        <f t="shared" si="16"/>
        <v>288</v>
      </c>
      <c r="O145">
        <f t="shared" si="17"/>
        <v>1.9000175013125985E-5</v>
      </c>
    </row>
    <row r="146" spans="2:15">
      <c r="B146">
        <v>-290</v>
      </c>
      <c r="C146">
        <v>7.3999999999999996E-5</v>
      </c>
      <c r="D146">
        <f t="shared" si="15"/>
        <v>290</v>
      </c>
      <c r="E146">
        <f t="shared" si="14"/>
        <v>1.0354128449523429E-4</v>
      </c>
      <c r="G146">
        <v>-290</v>
      </c>
      <c r="H146">
        <v>0</v>
      </c>
      <c r="I146">
        <f t="shared" si="12"/>
        <v>290</v>
      </c>
      <c r="J146">
        <f t="shared" si="13"/>
        <v>0</v>
      </c>
      <c r="L146">
        <v>-290</v>
      </c>
      <c r="M146">
        <v>1.2999999999999999E-5</v>
      </c>
      <c r="N146">
        <f t="shared" si="16"/>
        <v>290</v>
      </c>
      <c r="O146">
        <f t="shared" si="17"/>
        <v>1.9000175013125985E-5</v>
      </c>
    </row>
    <row r="147" spans="2:15">
      <c r="B147">
        <v>-292</v>
      </c>
      <c r="C147">
        <v>7.2999999999999999E-5</v>
      </c>
      <c r="D147">
        <f t="shared" si="15"/>
        <v>292</v>
      </c>
      <c r="E147">
        <f t="shared" si="14"/>
        <v>1.0214207794800138E-4</v>
      </c>
      <c r="G147">
        <v>-292</v>
      </c>
      <c r="H147">
        <v>0</v>
      </c>
      <c r="I147">
        <f t="shared" si="12"/>
        <v>292</v>
      </c>
      <c r="J147">
        <f t="shared" si="13"/>
        <v>0</v>
      </c>
      <c r="L147">
        <v>-292</v>
      </c>
      <c r="M147">
        <v>1.2E-5</v>
      </c>
      <c r="N147">
        <f t="shared" si="16"/>
        <v>292</v>
      </c>
      <c r="O147">
        <f t="shared" si="17"/>
        <v>1.7538623089039373E-5</v>
      </c>
    </row>
    <row r="148" spans="2:15">
      <c r="B148">
        <v>-294</v>
      </c>
      <c r="C148">
        <v>7.2000000000000002E-5</v>
      </c>
      <c r="D148">
        <f t="shared" si="15"/>
        <v>294</v>
      </c>
      <c r="E148">
        <f t="shared" si="14"/>
        <v>1.007428714007685E-4</v>
      </c>
      <c r="G148">
        <v>-294</v>
      </c>
      <c r="H148">
        <v>0</v>
      </c>
      <c r="I148">
        <f t="shared" ref="I148:I211" si="18">ABS(G148)</f>
        <v>294</v>
      </c>
      <c r="J148">
        <f t="shared" ref="J148:J211" si="19">H148/$A$8*$A$10/2</f>
        <v>0</v>
      </c>
      <c r="L148">
        <v>-294</v>
      </c>
      <c r="M148">
        <v>1.2E-5</v>
      </c>
      <c r="N148">
        <f t="shared" si="16"/>
        <v>294</v>
      </c>
      <c r="O148">
        <f t="shared" si="17"/>
        <v>1.7538623089039373E-5</v>
      </c>
    </row>
    <row r="149" spans="2:15">
      <c r="B149">
        <v>-296</v>
      </c>
      <c r="C149">
        <v>6.9999999999999994E-5</v>
      </c>
      <c r="D149">
        <f t="shared" si="15"/>
        <v>296</v>
      </c>
      <c r="E149">
        <f t="shared" si="14"/>
        <v>9.7944458306302681E-5</v>
      </c>
      <c r="G149">
        <v>-296</v>
      </c>
      <c r="H149">
        <v>0</v>
      </c>
      <c r="I149">
        <f t="shared" si="18"/>
        <v>296</v>
      </c>
      <c r="J149">
        <f t="shared" si="19"/>
        <v>0</v>
      </c>
      <c r="L149">
        <v>-296</v>
      </c>
      <c r="M149">
        <v>1.2E-5</v>
      </c>
      <c r="N149">
        <f t="shared" si="16"/>
        <v>296</v>
      </c>
      <c r="O149">
        <f t="shared" si="17"/>
        <v>1.7538623089039373E-5</v>
      </c>
    </row>
    <row r="150" spans="2:15">
      <c r="B150">
        <v>-298</v>
      </c>
      <c r="C150">
        <v>6.8999999999999997E-5</v>
      </c>
      <c r="D150">
        <f t="shared" si="15"/>
        <v>298</v>
      </c>
      <c r="E150">
        <f t="shared" si="14"/>
        <v>9.65452517590698E-5</v>
      </c>
      <c r="G150">
        <v>-298</v>
      </c>
      <c r="H150">
        <v>0</v>
      </c>
      <c r="I150">
        <f t="shared" si="18"/>
        <v>298</v>
      </c>
      <c r="J150">
        <f t="shared" si="19"/>
        <v>0</v>
      </c>
      <c r="L150">
        <v>-298</v>
      </c>
      <c r="M150">
        <v>1.2E-5</v>
      </c>
      <c r="N150">
        <f t="shared" si="16"/>
        <v>298</v>
      </c>
      <c r="O150">
        <f t="shared" si="17"/>
        <v>1.7538623089039373E-5</v>
      </c>
    </row>
    <row r="151" spans="2:15">
      <c r="B151">
        <v>-300</v>
      </c>
      <c r="C151">
        <v>6.7999999999999999E-5</v>
      </c>
      <c r="D151">
        <f t="shared" si="15"/>
        <v>300</v>
      </c>
      <c r="E151">
        <f t="shared" si="14"/>
        <v>9.5146045211836906E-5</v>
      </c>
      <c r="G151">
        <v>-300</v>
      </c>
      <c r="H151">
        <v>0</v>
      </c>
      <c r="I151">
        <f t="shared" si="18"/>
        <v>300</v>
      </c>
      <c r="J151">
        <f t="shared" si="19"/>
        <v>0</v>
      </c>
      <c r="L151">
        <v>-300</v>
      </c>
      <c r="M151">
        <v>1.2E-5</v>
      </c>
      <c r="N151">
        <f t="shared" si="16"/>
        <v>300</v>
      </c>
      <c r="O151">
        <f t="shared" si="17"/>
        <v>1.7538623089039373E-5</v>
      </c>
    </row>
    <row r="152" spans="2:15">
      <c r="B152">
        <v>-302</v>
      </c>
      <c r="C152">
        <v>6.7000000000000002E-5</v>
      </c>
      <c r="D152">
        <f t="shared" si="15"/>
        <v>302</v>
      </c>
      <c r="E152">
        <f t="shared" si="14"/>
        <v>9.3746838664604011E-5</v>
      </c>
      <c r="G152">
        <v>-302</v>
      </c>
      <c r="H152">
        <v>0</v>
      </c>
      <c r="I152">
        <f t="shared" si="18"/>
        <v>302</v>
      </c>
      <c r="J152">
        <f t="shared" si="19"/>
        <v>0</v>
      </c>
      <c r="L152">
        <v>-302</v>
      </c>
      <c r="M152">
        <v>1.1E-5</v>
      </c>
      <c r="N152">
        <f t="shared" si="16"/>
        <v>302</v>
      </c>
      <c r="O152">
        <f t="shared" si="17"/>
        <v>1.6077071164952758E-5</v>
      </c>
    </row>
    <row r="153" spans="2:15">
      <c r="B153">
        <v>-304</v>
      </c>
      <c r="C153">
        <v>6.6000000000000005E-5</v>
      </c>
      <c r="D153">
        <f t="shared" si="15"/>
        <v>304</v>
      </c>
      <c r="E153">
        <f t="shared" si="14"/>
        <v>9.2347632117371117E-5</v>
      </c>
      <c r="G153">
        <v>-304</v>
      </c>
      <c r="H153">
        <v>0</v>
      </c>
      <c r="I153">
        <f t="shared" si="18"/>
        <v>304</v>
      </c>
      <c r="J153">
        <f t="shared" si="19"/>
        <v>0</v>
      </c>
      <c r="L153">
        <v>-304</v>
      </c>
      <c r="M153">
        <v>1.1E-5</v>
      </c>
      <c r="N153">
        <f t="shared" si="16"/>
        <v>304</v>
      </c>
      <c r="O153">
        <f t="shared" si="17"/>
        <v>1.6077071164952758E-5</v>
      </c>
    </row>
    <row r="154" spans="2:15">
      <c r="B154">
        <v>-306</v>
      </c>
      <c r="C154">
        <v>6.4999999999999994E-5</v>
      </c>
      <c r="D154">
        <f t="shared" si="15"/>
        <v>306</v>
      </c>
      <c r="E154">
        <f t="shared" si="14"/>
        <v>9.0948425570138209E-5</v>
      </c>
      <c r="G154">
        <v>-306</v>
      </c>
      <c r="H154">
        <v>0</v>
      </c>
      <c r="I154">
        <f t="shared" si="18"/>
        <v>306</v>
      </c>
      <c r="J154">
        <f t="shared" si="19"/>
        <v>0</v>
      </c>
      <c r="L154">
        <v>-306</v>
      </c>
      <c r="M154">
        <v>1.1E-5</v>
      </c>
      <c r="N154">
        <f t="shared" si="16"/>
        <v>306</v>
      </c>
      <c r="O154">
        <f t="shared" si="17"/>
        <v>1.6077071164952758E-5</v>
      </c>
    </row>
    <row r="155" spans="2:15">
      <c r="B155">
        <v>-308</v>
      </c>
      <c r="C155">
        <v>6.3999999999999997E-5</v>
      </c>
      <c r="D155">
        <f t="shared" si="15"/>
        <v>308</v>
      </c>
      <c r="E155">
        <f t="shared" si="14"/>
        <v>8.9549219022905314E-5</v>
      </c>
      <c r="G155">
        <v>-308</v>
      </c>
      <c r="H155">
        <v>0</v>
      </c>
      <c r="I155">
        <f t="shared" si="18"/>
        <v>308</v>
      </c>
      <c r="J155">
        <f t="shared" si="19"/>
        <v>0</v>
      </c>
      <c r="L155">
        <v>-308</v>
      </c>
      <c r="M155">
        <v>1.1E-5</v>
      </c>
      <c r="N155">
        <f t="shared" si="16"/>
        <v>308</v>
      </c>
      <c r="O155">
        <f t="shared" si="17"/>
        <v>1.6077071164952758E-5</v>
      </c>
    </row>
    <row r="156" spans="2:15">
      <c r="B156">
        <v>-310</v>
      </c>
      <c r="C156">
        <v>6.3E-5</v>
      </c>
      <c r="D156">
        <f t="shared" si="15"/>
        <v>310</v>
      </c>
      <c r="E156">
        <f t="shared" si="14"/>
        <v>8.8150012475672433E-5</v>
      </c>
      <c r="G156">
        <v>-310</v>
      </c>
      <c r="H156">
        <v>0</v>
      </c>
      <c r="I156">
        <f t="shared" si="18"/>
        <v>310</v>
      </c>
      <c r="J156">
        <f t="shared" si="19"/>
        <v>0</v>
      </c>
      <c r="L156">
        <v>-310</v>
      </c>
      <c r="M156">
        <v>1.1E-5</v>
      </c>
      <c r="N156">
        <f t="shared" si="16"/>
        <v>310</v>
      </c>
      <c r="O156">
        <f t="shared" si="17"/>
        <v>1.6077071164952758E-5</v>
      </c>
    </row>
    <row r="157" spans="2:15">
      <c r="B157">
        <v>-312</v>
      </c>
      <c r="C157">
        <v>6.0999999999999999E-5</v>
      </c>
      <c r="D157">
        <f t="shared" si="15"/>
        <v>312</v>
      </c>
      <c r="E157">
        <f t="shared" si="14"/>
        <v>8.5351599381206631E-5</v>
      </c>
      <c r="G157">
        <v>-312</v>
      </c>
      <c r="H157">
        <v>0</v>
      </c>
      <c r="I157">
        <f t="shared" si="18"/>
        <v>312</v>
      </c>
      <c r="J157">
        <f t="shared" si="19"/>
        <v>0</v>
      </c>
      <c r="L157">
        <v>-312</v>
      </c>
      <c r="M157">
        <v>1.0000000000000001E-5</v>
      </c>
      <c r="N157">
        <f t="shared" si="16"/>
        <v>312</v>
      </c>
      <c r="O157">
        <f t="shared" si="17"/>
        <v>1.4615519240866144E-5</v>
      </c>
    </row>
    <row r="158" spans="2:15">
      <c r="B158">
        <v>-314</v>
      </c>
      <c r="C158">
        <v>6.0000000000000002E-5</v>
      </c>
      <c r="D158">
        <f t="shared" si="15"/>
        <v>314</v>
      </c>
      <c r="E158">
        <f t="shared" si="14"/>
        <v>8.3952392833973736E-5</v>
      </c>
      <c r="G158">
        <v>-314</v>
      </c>
      <c r="H158">
        <v>0</v>
      </c>
      <c r="I158">
        <f t="shared" si="18"/>
        <v>314</v>
      </c>
      <c r="J158">
        <f t="shared" si="19"/>
        <v>0</v>
      </c>
      <c r="L158">
        <v>-314</v>
      </c>
      <c r="M158">
        <v>1.0000000000000001E-5</v>
      </c>
      <c r="N158">
        <f t="shared" si="16"/>
        <v>314</v>
      </c>
      <c r="O158">
        <f t="shared" si="17"/>
        <v>1.4615519240866144E-5</v>
      </c>
    </row>
    <row r="159" spans="2:15">
      <c r="B159">
        <v>-316</v>
      </c>
      <c r="C159">
        <v>5.8999999999999998E-5</v>
      </c>
      <c r="D159">
        <f t="shared" si="15"/>
        <v>316</v>
      </c>
      <c r="E159">
        <f t="shared" si="14"/>
        <v>8.2553186286740842E-5</v>
      </c>
      <c r="G159">
        <v>-316</v>
      </c>
      <c r="H159">
        <v>0</v>
      </c>
      <c r="I159">
        <f t="shared" si="18"/>
        <v>316</v>
      </c>
      <c r="J159">
        <f t="shared" si="19"/>
        <v>0</v>
      </c>
      <c r="L159">
        <v>-316</v>
      </c>
      <c r="M159">
        <v>1.0000000000000001E-5</v>
      </c>
      <c r="N159">
        <f t="shared" si="16"/>
        <v>316</v>
      </c>
      <c r="O159">
        <f t="shared" si="17"/>
        <v>1.4615519240866144E-5</v>
      </c>
    </row>
    <row r="160" spans="2:15">
      <c r="B160">
        <v>-318</v>
      </c>
      <c r="C160">
        <v>5.8999999999999998E-5</v>
      </c>
      <c r="D160">
        <f t="shared" si="15"/>
        <v>318</v>
      </c>
      <c r="E160">
        <f t="shared" si="14"/>
        <v>8.2553186286740842E-5</v>
      </c>
      <c r="G160">
        <v>-318</v>
      </c>
      <c r="H160">
        <v>0</v>
      </c>
      <c r="I160">
        <f t="shared" si="18"/>
        <v>318</v>
      </c>
      <c r="J160">
        <f t="shared" si="19"/>
        <v>0</v>
      </c>
      <c r="L160">
        <v>-318</v>
      </c>
      <c r="M160">
        <v>1.0000000000000001E-5</v>
      </c>
      <c r="N160">
        <f t="shared" si="16"/>
        <v>318</v>
      </c>
      <c r="O160">
        <f t="shared" si="17"/>
        <v>1.4615519240866144E-5</v>
      </c>
    </row>
    <row r="161" spans="2:15">
      <c r="B161">
        <v>-320</v>
      </c>
      <c r="C161">
        <v>5.8E-5</v>
      </c>
      <c r="D161">
        <f t="shared" si="15"/>
        <v>320</v>
      </c>
      <c r="E161">
        <f t="shared" si="14"/>
        <v>8.1153979739507947E-5</v>
      </c>
      <c r="G161">
        <v>-320</v>
      </c>
      <c r="H161">
        <v>0</v>
      </c>
      <c r="I161">
        <f t="shared" si="18"/>
        <v>320</v>
      </c>
      <c r="J161">
        <f t="shared" si="19"/>
        <v>0</v>
      </c>
      <c r="L161">
        <v>-320</v>
      </c>
      <c r="M161">
        <v>1.0000000000000001E-5</v>
      </c>
      <c r="N161">
        <f t="shared" si="16"/>
        <v>320</v>
      </c>
      <c r="O161">
        <f t="shared" si="17"/>
        <v>1.4615519240866144E-5</v>
      </c>
    </row>
    <row r="162" spans="2:15">
      <c r="B162">
        <v>-322</v>
      </c>
      <c r="C162">
        <v>5.7000000000000003E-5</v>
      </c>
      <c r="D162">
        <f t="shared" si="15"/>
        <v>322</v>
      </c>
      <c r="E162">
        <f t="shared" si="14"/>
        <v>7.9754773192275053E-5</v>
      </c>
      <c r="G162">
        <v>-322</v>
      </c>
      <c r="H162">
        <v>0</v>
      </c>
      <c r="I162">
        <f t="shared" si="18"/>
        <v>322</v>
      </c>
      <c r="J162">
        <f t="shared" si="19"/>
        <v>0</v>
      </c>
      <c r="L162">
        <v>-322</v>
      </c>
      <c r="M162">
        <v>1.0000000000000001E-5</v>
      </c>
      <c r="N162">
        <f t="shared" si="16"/>
        <v>322</v>
      </c>
      <c r="O162">
        <f t="shared" si="17"/>
        <v>1.4615519240866144E-5</v>
      </c>
    </row>
    <row r="163" spans="2:15">
      <c r="B163">
        <v>-324</v>
      </c>
      <c r="C163">
        <v>5.5999999999999999E-5</v>
      </c>
      <c r="D163">
        <f t="shared" si="15"/>
        <v>324</v>
      </c>
      <c r="E163">
        <f t="shared" si="14"/>
        <v>7.8355566645042158E-5</v>
      </c>
      <c r="G163">
        <v>-324</v>
      </c>
      <c r="H163">
        <v>0</v>
      </c>
      <c r="I163">
        <f t="shared" si="18"/>
        <v>324</v>
      </c>
      <c r="J163">
        <f t="shared" si="19"/>
        <v>0</v>
      </c>
      <c r="L163">
        <v>-324</v>
      </c>
      <c r="M163">
        <v>9.0000000000000002E-6</v>
      </c>
      <c r="N163">
        <f t="shared" si="16"/>
        <v>324</v>
      </c>
      <c r="O163">
        <f t="shared" si="17"/>
        <v>1.3153967316779531E-5</v>
      </c>
    </row>
    <row r="164" spans="2:15">
      <c r="B164">
        <v>-326</v>
      </c>
      <c r="C164">
        <v>5.5000000000000002E-5</v>
      </c>
      <c r="D164">
        <f t="shared" si="15"/>
        <v>326</v>
      </c>
      <c r="E164">
        <f t="shared" si="14"/>
        <v>7.6956360097809264E-5</v>
      </c>
      <c r="G164">
        <v>-326</v>
      </c>
      <c r="H164">
        <v>0</v>
      </c>
      <c r="I164">
        <f t="shared" si="18"/>
        <v>326</v>
      </c>
      <c r="J164">
        <f t="shared" si="19"/>
        <v>0</v>
      </c>
      <c r="L164">
        <v>-326</v>
      </c>
      <c r="M164">
        <v>9.0000000000000002E-6</v>
      </c>
      <c r="N164">
        <f t="shared" si="16"/>
        <v>326</v>
      </c>
      <c r="O164">
        <f t="shared" si="17"/>
        <v>1.3153967316779531E-5</v>
      </c>
    </row>
    <row r="165" spans="2:15">
      <c r="B165">
        <v>-328</v>
      </c>
      <c r="C165">
        <v>5.3999999999999998E-5</v>
      </c>
      <c r="D165">
        <f t="shared" si="15"/>
        <v>328</v>
      </c>
      <c r="E165">
        <f t="shared" si="14"/>
        <v>7.5557153550576356E-5</v>
      </c>
      <c r="G165">
        <v>-328</v>
      </c>
      <c r="H165">
        <v>0</v>
      </c>
      <c r="I165">
        <f t="shared" si="18"/>
        <v>328</v>
      </c>
      <c r="J165">
        <f t="shared" si="19"/>
        <v>0</v>
      </c>
      <c r="L165">
        <v>-328</v>
      </c>
      <c r="M165">
        <v>9.0000000000000002E-6</v>
      </c>
      <c r="N165">
        <f t="shared" si="16"/>
        <v>328</v>
      </c>
      <c r="O165">
        <f t="shared" si="17"/>
        <v>1.3153967316779531E-5</v>
      </c>
    </row>
    <row r="166" spans="2:15">
      <c r="B166">
        <v>-330</v>
      </c>
      <c r="C166">
        <v>5.3000000000000001E-5</v>
      </c>
      <c r="D166">
        <f t="shared" si="15"/>
        <v>330</v>
      </c>
      <c r="E166">
        <f t="shared" si="14"/>
        <v>7.4157947003343475E-5</v>
      </c>
      <c r="G166">
        <v>-330</v>
      </c>
      <c r="H166">
        <v>0</v>
      </c>
      <c r="I166">
        <f t="shared" si="18"/>
        <v>330</v>
      </c>
      <c r="J166">
        <f t="shared" si="19"/>
        <v>0</v>
      </c>
      <c r="L166">
        <v>-330</v>
      </c>
      <c r="M166">
        <v>9.0000000000000002E-6</v>
      </c>
      <c r="N166">
        <f t="shared" si="16"/>
        <v>330</v>
      </c>
      <c r="O166">
        <f t="shared" si="17"/>
        <v>1.3153967316779531E-5</v>
      </c>
    </row>
    <row r="167" spans="2:15">
      <c r="B167">
        <v>-332</v>
      </c>
      <c r="C167">
        <v>5.1999999999999997E-5</v>
      </c>
      <c r="D167">
        <f t="shared" si="15"/>
        <v>332</v>
      </c>
      <c r="E167">
        <f t="shared" si="14"/>
        <v>7.2758740456110581E-5</v>
      </c>
      <c r="G167">
        <v>-332</v>
      </c>
      <c r="H167">
        <v>0</v>
      </c>
      <c r="I167">
        <f t="shared" si="18"/>
        <v>332</v>
      </c>
      <c r="J167">
        <f t="shared" si="19"/>
        <v>0</v>
      </c>
      <c r="L167">
        <v>-332</v>
      </c>
      <c r="M167">
        <v>9.0000000000000002E-6</v>
      </c>
      <c r="N167">
        <f t="shared" si="16"/>
        <v>332</v>
      </c>
      <c r="O167">
        <f t="shared" si="17"/>
        <v>1.3153967316779531E-5</v>
      </c>
    </row>
    <row r="168" spans="2:15">
      <c r="B168">
        <v>-334</v>
      </c>
      <c r="C168">
        <v>5.1999999999999997E-5</v>
      </c>
      <c r="D168">
        <f t="shared" si="15"/>
        <v>334</v>
      </c>
      <c r="E168">
        <f t="shared" si="14"/>
        <v>7.2758740456110581E-5</v>
      </c>
      <c r="G168">
        <v>-334</v>
      </c>
      <c r="H168">
        <v>0</v>
      </c>
      <c r="I168">
        <f t="shared" si="18"/>
        <v>334</v>
      </c>
      <c r="J168">
        <f t="shared" si="19"/>
        <v>0</v>
      </c>
      <c r="L168">
        <v>-334</v>
      </c>
      <c r="M168">
        <v>9.0000000000000002E-6</v>
      </c>
      <c r="N168">
        <f t="shared" si="16"/>
        <v>334</v>
      </c>
      <c r="O168">
        <f t="shared" si="17"/>
        <v>1.3153967316779531E-5</v>
      </c>
    </row>
    <row r="169" spans="2:15">
      <c r="B169">
        <v>-336</v>
      </c>
      <c r="C169">
        <v>5.1E-5</v>
      </c>
      <c r="D169">
        <f t="shared" si="15"/>
        <v>336</v>
      </c>
      <c r="E169">
        <f t="shared" si="14"/>
        <v>7.1359533908877673E-5</v>
      </c>
      <c r="G169">
        <v>-336</v>
      </c>
      <c r="H169">
        <v>0</v>
      </c>
      <c r="I169">
        <f t="shared" si="18"/>
        <v>336</v>
      </c>
      <c r="J169">
        <f t="shared" si="19"/>
        <v>0</v>
      </c>
      <c r="L169">
        <v>-336</v>
      </c>
      <c r="M169">
        <v>9.0000000000000002E-6</v>
      </c>
      <c r="N169">
        <f t="shared" si="16"/>
        <v>336</v>
      </c>
      <c r="O169">
        <f t="shared" si="17"/>
        <v>1.3153967316779531E-5</v>
      </c>
    </row>
    <row r="170" spans="2:15">
      <c r="B170">
        <v>-338</v>
      </c>
      <c r="C170">
        <v>5.0000000000000002E-5</v>
      </c>
      <c r="D170">
        <f t="shared" si="15"/>
        <v>338</v>
      </c>
      <c r="E170">
        <f t="shared" si="14"/>
        <v>6.9960327361644792E-5</v>
      </c>
      <c r="G170">
        <v>-338</v>
      </c>
      <c r="H170">
        <v>0</v>
      </c>
      <c r="I170">
        <f t="shared" si="18"/>
        <v>338</v>
      </c>
      <c r="J170">
        <f t="shared" si="19"/>
        <v>0</v>
      </c>
      <c r="L170">
        <v>-338</v>
      </c>
      <c r="M170">
        <v>9.0000000000000002E-6</v>
      </c>
      <c r="N170">
        <f t="shared" si="16"/>
        <v>338</v>
      </c>
      <c r="O170">
        <f t="shared" si="17"/>
        <v>1.3153967316779531E-5</v>
      </c>
    </row>
    <row r="171" spans="2:15">
      <c r="B171">
        <v>-340</v>
      </c>
      <c r="C171">
        <v>4.8999999999999998E-5</v>
      </c>
      <c r="D171">
        <f t="shared" si="15"/>
        <v>340</v>
      </c>
      <c r="E171">
        <f t="shared" si="14"/>
        <v>6.8561120814411897E-5</v>
      </c>
      <c r="G171">
        <v>-340</v>
      </c>
      <c r="H171">
        <v>0</v>
      </c>
      <c r="I171">
        <f t="shared" si="18"/>
        <v>340</v>
      </c>
      <c r="J171">
        <f t="shared" si="19"/>
        <v>0</v>
      </c>
      <c r="L171">
        <v>-340</v>
      </c>
      <c r="M171">
        <v>7.9999999999999996E-6</v>
      </c>
      <c r="N171">
        <f t="shared" si="16"/>
        <v>340</v>
      </c>
      <c r="O171">
        <f t="shared" si="17"/>
        <v>1.1692415392692914E-5</v>
      </c>
    </row>
    <row r="172" spans="2:15">
      <c r="B172">
        <v>-342</v>
      </c>
      <c r="C172">
        <v>4.8000000000000001E-5</v>
      </c>
      <c r="D172">
        <f t="shared" si="15"/>
        <v>342</v>
      </c>
      <c r="E172">
        <f t="shared" si="14"/>
        <v>6.7161914267178989E-5</v>
      </c>
      <c r="G172">
        <v>-342</v>
      </c>
      <c r="H172">
        <v>0</v>
      </c>
      <c r="I172">
        <f t="shared" si="18"/>
        <v>342</v>
      </c>
      <c r="J172">
        <f t="shared" si="19"/>
        <v>0</v>
      </c>
      <c r="L172">
        <v>-342</v>
      </c>
      <c r="M172">
        <v>7.9999999999999996E-6</v>
      </c>
      <c r="N172">
        <f t="shared" si="16"/>
        <v>342</v>
      </c>
      <c r="O172">
        <f t="shared" si="17"/>
        <v>1.1692415392692914E-5</v>
      </c>
    </row>
    <row r="173" spans="2:15">
      <c r="B173">
        <v>-344</v>
      </c>
      <c r="C173">
        <v>4.8000000000000001E-5</v>
      </c>
      <c r="D173">
        <f t="shared" si="15"/>
        <v>344</v>
      </c>
      <c r="E173">
        <f t="shared" si="14"/>
        <v>6.7161914267178989E-5</v>
      </c>
      <c r="G173">
        <v>-344</v>
      </c>
      <c r="H173">
        <v>0</v>
      </c>
      <c r="I173">
        <f t="shared" si="18"/>
        <v>344</v>
      </c>
      <c r="J173">
        <f t="shared" si="19"/>
        <v>0</v>
      </c>
      <c r="L173">
        <v>-344</v>
      </c>
      <c r="M173">
        <v>7.9999999999999996E-6</v>
      </c>
      <c r="N173">
        <f t="shared" si="16"/>
        <v>344</v>
      </c>
      <c r="O173">
        <f t="shared" si="17"/>
        <v>1.1692415392692914E-5</v>
      </c>
    </row>
    <row r="174" spans="2:15">
      <c r="B174">
        <v>-346</v>
      </c>
      <c r="C174">
        <v>4.6999999999999997E-5</v>
      </c>
      <c r="D174">
        <f t="shared" si="15"/>
        <v>346</v>
      </c>
      <c r="E174">
        <f t="shared" si="14"/>
        <v>6.5762707719946095E-5</v>
      </c>
      <c r="G174">
        <v>-346</v>
      </c>
      <c r="H174">
        <v>0</v>
      </c>
      <c r="I174">
        <f t="shared" si="18"/>
        <v>346</v>
      </c>
      <c r="J174">
        <f t="shared" si="19"/>
        <v>0</v>
      </c>
      <c r="L174">
        <v>-346</v>
      </c>
      <c r="M174">
        <v>7.9999999999999996E-6</v>
      </c>
      <c r="N174">
        <f t="shared" si="16"/>
        <v>346</v>
      </c>
      <c r="O174">
        <f t="shared" si="17"/>
        <v>1.1692415392692914E-5</v>
      </c>
    </row>
    <row r="175" spans="2:15">
      <c r="B175">
        <v>-348</v>
      </c>
      <c r="C175">
        <v>4.6E-5</v>
      </c>
      <c r="D175">
        <f t="shared" si="15"/>
        <v>348</v>
      </c>
      <c r="E175">
        <f t="shared" si="14"/>
        <v>6.43635011727132E-5</v>
      </c>
      <c r="G175">
        <v>-348</v>
      </c>
      <c r="H175">
        <v>0</v>
      </c>
      <c r="I175">
        <f t="shared" si="18"/>
        <v>348</v>
      </c>
      <c r="J175">
        <f t="shared" si="19"/>
        <v>0</v>
      </c>
      <c r="L175">
        <v>-348</v>
      </c>
      <c r="M175">
        <v>7.9999999999999996E-6</v>
      </c>
      <c r="N175">
        <f t="shared" si="16"/>
        <v>348</v>
      </c>
      <c r="O175">
        <f t="shared" si="17"/>
        <v>1.1692415392692914E-5</v>
      </c>
    </row>
    <row r="176" spans="2:15">
      <c r="B176">
        <v>-350</v>
      </c>
      <c r="C176">
        <v>4.6E-5</v>
      </c>
      <c r="D176">
        <f t="shared" si="15"/>
        <v>350</v>
      </c>
      <c r="E176">
        <f t="shared" si="14"/>
        <v>6.43635011727132E-5</v>
      </c>
      <c r="G176">
        <v>-350</v>
      </c>
      <c r="H176">
        <v>0</v>
      </c>
      <c r="I176">
        <f t="shared" si="18"/>
        <v>350</v>
      </c>
      <c r="J176">
        <f t="shared" si="19"/>
        <v>0</v>
      </c>
      <c r="L176">
        <v>-350</v>
      </c>
      <c r="M176">
        <v>7.9999999999999996E-6</v>
      </c>
      <c r="N176">
        <f t="shared" si="16"/>
        <v>350</v>
      </c>
      <c r="O176">
        <f t="shared" si="17"/>
        <v>1.1692415392692914E-5</v>
      </c>
    </row>
    <row r="177" spans="2:15">
      <c r="B177">
        <v>-352</v>
      </c>
      <c r="C177">
        <v>4.5000000000000003E-5</v>
      </c>
      <c r="D177">
        <f t="shared" si="15"/>
        <v>352</v>
      </c>
      <c r="E177">
        <f t="shared" si="14"/>
        <v>6.2964294625480306E-5</v>
      </c>
      <c r="G177">
        <v>-352</v>
      </c>
      <c r="H177">
        <v>0</v>
      </c>
      <c r="I177">
        <f t="shared" si="18"/>
        <v>352</v>
      </c>
      <c r="J177">
        <f t="shared" si="19"/>
        <v>0</v>
      </c>
      <c r="L177">
        <v>-352</v>
      </c>
      <c r="M177">
        <v>7.9999999999999996E-6</v>
      </c>
      <c r="N177">
        <f t="shared" si="16"/>
        <v>352</v>
      </c>
      <c r="O177">
        <f t="shared" si="17"/>
        <v>1.1692415392692914E-5</v>
      </c>
    </row>
    <row r="178" spans="2:15">
      <c r="B178">
        <v>-354</v>
      </c>
      <c r="C178">
        <v>4.3999999999999999E-5</v>
      </c>
      <c r="D178">
        <f t="shared" si="15"/>
        <v>354</v>
      </c>
      <c r="E178">
        <f t="shared" si="14"/>
        <v>6.1565088078247411E-5</v>
      </c>
      <c r="G178">
        <v>-354</v>
      </c>
      <c r="H178">
        <v>0</v>
      </c>
      <c r="I178">
        <f t="shared" si="18"/>
        <v>354</v>
      </c>
      <c r="J178">
        <f t="shared" si="19"/>
        <v>0</v>
      </c>
      <c r="L178">
        <v>-354</v>
      </c>
      <c r="M178">
        <v>7.9999999999999996E-6</v>
      </c>
      <c r="N178">
        <f t="shared" si="16"/>
        <v>354</v>
      </c>
      <c r="O178">
        <f t="shared" si="17"/>
        <v>1.1692415392692914E-5</v>
      </c>
    </row>
    <row r="179" spans="2:15">
      <c r="B179">
        <v>-356</v>
      </c>
      <c r="C179">
        <v>4.3999999999999999E-5</v>
      </c>
      <c r="D179">
        <f t="shared" si="15"/>
        <v>356</v>
      </c>
      <c r="E179">
        <f t="shared" si="14"/>
        <v>6.1565088078247411E-5</v>
      </c>
      <c r="G179">
        <v>-356</v>
      </c>
      <c r="H179">
        <v>0</v>
      </c>
      <c r="I179">
        <f t="shared" si="18"/>
        <v>356</v>
      </c>
      <c r="J179">
        <f t="shared" si="19"/>
        <v>0</v>
      </c>
      <c r="L179">
        <v>-356</v>
      </c>
      <c r="M179">
        <v>6.9999999999999999E-6</v>
      </c>
      <c r="N179">
        <f t="shared" si="16"/>
        <v>356</v>
      </c>
      <c r="O179">
        <f t="shared" si="17"/>
        <v>1.02308634686063E-5</v>
      </c>
    </row>
    <row r="180" spans="2:15">
      <c r="B180">
        <v>-358</v>
      </c>
      <c r="C180">
        <v>4.3000000000000002E-5</v>
      </c>
      <c r="D180">
        <f t="shared" si="15"/>
        <v>358</v>
      </c>
      <c r="E180">
        <f t="shared" si="14"/>
        <v>6.016588153101451E-5</v>
      </c>
      <c r="G180">
        <v>-358</v>
      </c>
      <c r="H180">
        <v>0</v>
      </c>
      <c r="I180">
        <f t="shared" si="18"/>
        <v>358</v>
      </c>
      <c r="J180">
        <f t="shared" si="19"/>
        <v>0</v>
      </c>
      <c r="L180">
        <v>-358</v>
      </c>
      <c r="M180">
        <v>6.9999999999999999E-6</v>
      </c>
      <c r="N180">
        <f t="shared" si="16"/>
        <v>358</v>
      </c>
      <c r="O180">
        <f t="shared" si="17"/>
        <v>1.02308634686063E-5</v>
      </c>
    </row>
    <row r="181" spans="2:15">
      <c r="B181">
        <v>-360</v>
      </c>
      <c r="C181">
        <v>4.1999999999999998E-5</v>
      </c>
      <c r="D181">
        <f t="shared" si="15"/>
        <v>360</v>
      </c>
      <c r="E181">
        <f t="shared" si="14"/>
        <v>5.8766674983781615E-5</v>
      </c>
      <c r="G181">
        <v>-360</v>
      </c>
      <c r="H181">
        <v>0</v>
      </c>
      <c r="I181">
        <f t="shared" si="18"/>
        <v>360</v>
      </c>
      <c r="J181">
        <f t="shared" si="19"/>
        <v>0</v>
      </c>
      <c r="L181">
        <v>-360</v>
      </c>
      <c r="M181">
        <v>6.9999999999999999E-6</v>
      </c>
      <c r="N181">
        <f t="shared" si="16"/>
        <v>360</v>
      </c>
      <c r="O181">
        <f t="shared" si="17"/>
        <v>1.02308634686063E-5</v>
      </c>
    </row>
    <row r="182" spans="2:15">
      <c r="B182">
        <v>-362</v>
      </c>
      <c r="C182">
        <v>4.1999999999999998E-5</v>
      </c>
      <c r="D182">
        <f t="shared" si="15"/>
        <v>362</v>
      </c>
      <c r="E182">
        <f t="shared" si="14"/>
        <v>5.8766674983781615E-5</v>
      </c>
      <c r="G182">
        <v>-362</v>
      </c>
      <c r="H182">
        <v>0</v>
      </c>
      <c r="I182">
        <f t="shared" si="18"/>
        <v>362</v>
      </c>
      <c r="J182">
        <f t="shared" si="19"/>
        <v>0</v>
      </c>
      <c r="L182">
        <v>-362</v>
      </c>
      <c r="M182">
        <v>6.9999999999999999E-6</v>
      </c>
      <c r="N182">
        <f t="shared" si="16"/>
        <v>362</v>
      </c>
      <c r="O182">
        <f t="shared" si="17"/>
        <v>1.02308634686063E-5</v>
      </c>
    </row>
    <row r="183" spans="2:15">
      <c r="B183">
        <v>-364</v>
      </c>
      <c r="C183">
        <v>4.1E-5</v>
      </c>
      <c r="D183">
        <f t="shared" si="15"/>
        <v>364</v>
      </c>
      <c r="E183">
        <f t="shared" si="14"/>
        <v>5.7367468436548728E-5</v>
      </c>
      <c r="G183">
        <v>-364</v>
      </c>
      <c r="H183">
        <v>0</v>
      </c>
      <c r="I183">
        <f t="shared" si="18"/>
        <v>364</v>
      </c>
      <c r="J183">
        <f t="shared" si="19"/>
        <v>0</v>
      </c>
      <c r="L183">
        <v>-364</v>
      </c>
      <c r="M183">
        <v>6.9999999999999999E-6</v>
      </c>
      <c r="N183">
        <f t="shared" si="16"/>
        <v>364</v>
      </c>
      <c r="O183">
        <f t="shared" si="17"/>
        <v>1.02308634686063E-5</v>
      </c>
    </row>
    <row r="184" spans="2:15">
      <c r="B184">
        <v>-366</v>
      </c>
      <c r="C184">
        <v>4.0000000000000003E-5</v>
      </c>
      <c r="D184">
        <f t="shared" si="15"/>
        <v>366</v>
      </c>
      <c r="E184">
        <f t="shared" si="14"/>
        <v>5.5968261889315826E-5</v>
      </c>
      <c r="G184">
        <v>-366</v>
      </c>
      <c r="H184">
        <v>0</v>
      </c>
      <c r="I184">
        <f t="shared" si="18"/>
        <v>366</v>
      </c>
      <c r="J184">
        <f t="shared" si="19"/>
        <v>0</v>
      </c>
      <c r="L184">
        <v>-366</v>
      </c>
      <c r="M184">
        <v>6.9999999999999999E-6</v>
      </c>
      <c r="N184">
        <f t="shared" si="16"/>
        <v>366</v>
      </c>
      <c r="O184">
        <f t="shared" si="17"/>
        <v>1.02308634686063E-5</v>
      </c>
    </row>
    <row r="185" spans="2:15">
      <c r="B185">
        <v>-368</v>
      </c>
      <c r="C185">
        <v>4.0000000000000003E-5</v>
      </c>
      <c r="D185">
        <f t="shared" si="15"/>
        <v>368</v>
      </c>
      <c r="E185">
        <f t="shared" si="14"/>
        <v>5.5968261889315826E-5</v>
      </c>
      <c r="G185">
        <v>-368</v>
      </c>
      <c r="H185">
        <v>0</v>
      </c>
      <c r="I185">
        <f t="shared" si="18"/>
        <v>368</v>
      </c>
      <c r="J185">
        <f t="shared" si="19"/>
        <v>0</v>
      </c>
      <c r="L185">
        <v>-368</v>
      </c>
      <c r="M185">
        <v>6.9999999999999999E-6</v>
      </c>
      <c r="N185">
        <f t="shared" si="16"/>
        <v>368</v>
      </c>
      <c r="O185">
        <f t="shared" si="17"/>
        <v>1.02308634686063E-5</v>
      </c>
    </row>
    <row r="186" spans="2:15">
      <c r="B186">
        <v>-370</v>
      </c>
      <c r="C186">
        <v>3.8999999999999999E-5</v>
      </c>
      <c r="D186">
        <f t="shared" si="15"/>
        <v>370</v>
      </c>
      <c r="E186">
        <f t="shared" si="14"/>
        <v>5.4569055342082932E-5</v>
      </c>
      <c r="G186">
        <v>-370</v>
      </c>
      <c r="H186">
        <v>0</v>
      </c>
      <c r="I186">
        <f t="shared" si="18"/>
        <v>370</v>
      </c>
      <c r="J186">
        <f t="shared" si="19"/>
        <v>0</v>
      </c>
      <c r="L186">
        <v>-370</v>
      </c>
      <c r="M186">
        <v>6.9999999999999999E-6</v>
      </c>
      <c r="N186">
        <f t="shared" si="16"/>
        <v>370</v>
      </c>
      <c r="O186">
        <f t="shared" si="17"/>
        <v>1.02308634686063E-5</v>
      </c>
    </row>
    <row r="187" spans="2:15">
      <c r="B187">
        <v>-372</v>
      </c>
      <c r="C187">
        <v>3.8999999999999999E-5</v>
      </c>
      <c r="D187">
        <f t="shared" si="15"/>
        <v>372</v>
      </c>
      <c r="E187">
        <f t="shared" si="14"/>
        <v>5.4569055342082932E-5</v>
      </c>
      <c r="G187">
        <v>-372</v>
      </c>
      <c r="H187">
        <v>0</v>
      </c>
      <c r="I187">
        <f t="shared" si="18"/>
        <v>372</v>
      </c>
      <c r="J187">
        <f t="shared" si="19"/>
        <v>0</v>
      </c>
      <c r="L187">
        <v>-372</v>
      </c>
      <c r="M187">
        <v>6.9999999999999999E-6</v>
      </c>
      <c r="N187">
        <f t="shared" si="16"/>
        <v>372</v>
      </c>
      <c r="O187">
        <f t="shared" si="17"/>
        <v>1.02308634686063E-5</v>
      </c>
    </row>
    <row r="188" spans="2:15">
      <c r="B188">
        <v>-374</v>
      </c>
      <c r="C188">
        <v>3.8000000000000002E-5</v>
      </c>
      <c r="D188">
        <f t="shared" si="15"/>
        <v>374</v>
      </c>
      <c r="E188">
        <f t="shared" si="14"/>
        <v>5.3169848794850038E-5</v>
      </c>
      <c r="G188">
        <v>-374</v>
      </c>
      <c r="H188">
        <v>0</v>
      </c>
      <c r="I188">
        <f t="shared" si="18"/>
        <v>374</v>
      </c>
      <c r="J188">
        <f t="shared" si="19"/>
        <v>0</v>
      </c>
      <c r="L188">
        <v>-374</v>
      </c>
      <c r="M188">
        <v>6.9999999999999999E-6</v>
      </c>
      <c r="N188">
        <f t="shared" si="16"/>
        <v>374</v>
      </c>
      <c r="O188">
        <f t="shared" si="17"/>
        <v>1.02308634686063E-5</v>
      </c>
    </row>
    <row r="189" spans="2:15">
      <c r="B189">
        <v>-376</v>
      </c>
      <c r="C189">
        <v>3.8000000000000002E-5</v>
      </c>
      <c r="D189">
        <f t="shared" si="15"/>
        <v>376</v>
      </c>
      <c r="E189">
        <f t="shared" si="14"/>
        <v>5.3169848794850038E-5</v>
      </c>
      <c r="G189">
        <v>-376</v>
      </c>
      <c r="H189">
        <v>0</v>
      </c>
      <c r="I189">
        <f t="shared" si="18"/>
        <v>376</v>
      </c>
      <c r="J189">
        <f t="shared" si="19"/>
        <v>0</v>
      </c>
      <c r="L189">
        <v>-376</v>
      </c>
      <c r="M189">
        <v>6.0000000000000002E-6</v>
      </c>
      <c r="N189">
        <f t="shared" si="16"/>
        <v>376</v>
      </c>
      <c r="O189">
        <f t="shared" si="17"/>
        <v>8.7693115445196865E-6</v>
      </c>
    </row>
    <row r="190" spans="2:15">
      <c r="B190">
        <v>-378</v>
      </c>
      <c r="C190">
        <v>3.6999999999999998E-5</v>
      </c>
      <c r="D190">
        <f t="shared" si="15"/>
        <v>378</v>
      </c>
      <c r="E190">
        <f t="shared" si="14"/>
        <v>5.1770642247617143E-5</v>
      </c>
      <c r="G190">
        <v>-378</v>
      </c>
      <c r="H190">
        <v>0</v>
      </c>
      <c r="I190">
        <f t="shared" si="18"/>
        <v>378</v>
      </c>
      <c r="J190">
        <f t="shared" si="19"/>
        <v>0</v>
      </c>
      <c r="L190">
        <v>-378</v>
      </c>
      <c r="M190">
        <v>6.0000000000000002E-6</v>
      </c>
      <c r="N190">
        <f t="shared" si="16"/>
        <v>378</v>
      </c>
      <c r="O190">
        <f t="shared" si="17"/>
        <v>8.7693115445196865E-6</v>
      </c>
    </row>
    <row r="191" spans="2:15">
      <c r="B191">
        <v>-380</v>
      </c>
      <c r="C191">
        <v>3.6999999999999998E-5</v>
      </c>
      <c r="D191">
        <f t="shared" si="15"/>
        <v>380</v>
      </c>
      <c r="E191">
        <f t="shared" si="14"/>
        <v>5.1770642247617143E-5</v>
      </c>
      <c r="G191">
        <v>-380</v>
      </c>
      <c r="H191">
        <v>0</v>
      </c>
      <c r="I191">
        <f t="shared" si="18"/>
        <v>380</v>
      </c>
      <c r="J191">
        <f t="shared" si="19"/>
        <v>0</v>
      </c>
      <c r="L191">
        <v>-380</v>
      </c>
      <c r="M191">
        <v>6.0000000000000002E-6</v>
      </c>
      <c r="N191">
        <f t="shared" si="16"/>
        <v>380</v>
      </c>
      <c r="O191">
        <f t="shared" si="17"/>
        <v>8.7693115445196865E-6</v>
      </c>
    </row>
    <row r="192" spans="2:15">
      <c r="B192">
        <v>-382</v>
      </c>
      <c r="C192">
        <v>3.6000000000000001E-5</v>
      </c>
      <c r="D192">
        <f t="shared" si="15"/>
        <v>382</v>
      </c>
      <c r="E192">
        <f t="shared" si="14"/>
        <v>5.0371435700384249E-5</v>
      </c>
      <c r="G192">
        <v>-382</v>
      </c>
      <c r="H192">
        <v>0</v>
      </c>
      <c r="I192">
        <f t="shared" si="18"/>
        <v>382</v>
      </c>
      <c r="J192">
        <f t="shared" si="19"/>
        <v>0</v>
      </c>
      <c r="L192">
        <v>-382</v>
      </c>
      <c r="M192">
        <v>6.0000000000000002E-6</v>
      </c>
      <c r="N192">
        <f t="shared" si="16"/>
        <v>382</v>
      </c>
      <c r="O192">
        <f t="shared" si="17"/>
        <v>8.7693115445196865E-6</v>
      </c>
    </row>
    <row r="193" spans="2:15">
      <c r="B193">
        <v>-384</v>
      </c>
      <c r="C193">
        <v>3.6000000000000001E-5</v>
      </c>
      <c r="D193">
        <f t="shared" si="15"/>
        <v>384</v>
      </c>
      <c r="E193">
        <f t="shared" si="14"/>
        <v>5.0371435700384249E-5</v>
      </c>
      <c r="G193">
        <v>-384</v>
      </c>
      <c r="H193">
        <v>0</v>
      </c>
      <c r="I193">
        <f t="shared" si="18"/>
        <v>384</v>
      </c>
      <c r="J193">
        <f t="shared" si="19"/>
        <v>0</v>
      </c>
      <c r="L193">
        <v>-384</v>
      </c>
      <c r="M193">
        <v>6.0000000000000002E-6</v>
      </c>
      <c r="N193">
        <f t="shared" si="16"/>
        <v>384</v>
      </c>
      <c r="O193">
        <f t="shared" si="17"/>
        <v>8.7693115445196865E-6</v>
      </c>
    </row>
    <row r="194" spans="2:15">
      <c r="B194">
        <v>-386</v>
      </c>
      <c r="C194">
        <v>3.4999999999999997E-5</v>
      </c>
      <c r="D194">
        <f t="shared" si="15"/>
        <v>386</v>
      </c>
      <c r="E194">
        <f t="shared" ref="E194:E257" si="20">C194/$A$3*$A$5</f>
        <v>4.8972229153151341E-5</v>
      </c>
      <c r="G194">
        <v>-386</v>
      </c>
      <c r="H194">
        <v>0</v>
      </c>
      <c r="I194">
        <f t="shared" si="18"/>
        <v>386</v>
      </c>
      <c r="J194">
        <f t="shared" si="19"/>
        <v>0</v>
      </c>
      <c r="L194">
        <v>-386</v>
      </c>
      <c r="M194">
        <v>6.0000000000000002E-6</v>
      </c>
      <c r="N194">
        <f t="shared" si="16"/>
        <v>386</v>
      </c>
      <c r="O194">
        <f t="shared" si="17"/>
        <v>8.7693115445196865E-6</v>
      </c>
    </row>
    <row r="195" spans="2:15">
      <c r="B195">
        <v>-388</v>
      </c>
      <c r="C195">
        <v>3.4999999999999997E-5</v>
      </c>
      <c r="D195">
        <f t="shared" ref="D195:D258" si="21">ABS(B195)</f>
        <v>388</v>
      </c>
      <c r="E195">
        <f t="shared" si="20"/>
        <v>4.8972229153151341E-5</v>
      </c>
      <c r="G195">
        <v>-388</v>
      </c>
      <c r="H195">
        <v>0</v>
      </c>
      <c r="I195">
        <f t="shared" si="18"/>
        <v>388</v>
      </c>
      <c r="J195">
        <f t="shared" si="19"/>
        <v>0</v>
      </c>
      <c r="L195">
        <v>-388</v>
      </c>
      <c r="M195">
        <v>6.0000000000000002E-6</v>
      </c>
      <c r="N195">
        <f t="shared" ref="N195:N258" si="22">ABS(L195)</f>
        <v>388</v>
      </c>
      <c r="O195">
        <f t="shared" ref="O195:O258" si="23">M195/$A$13*$A$15/2</f>
        <v>8.7693115445196865E-6</v>
      </c>
    </row>
    <row r="196" spans="2:15">
      <c r="B196">
        <v>-390</v>
      </c>
      <c r="C196">
        <v>3.4E-5</v>
      </c>
      <c r="D196">
        <f t="shared" si="21"/>
        <v>390</v>
      </c>
      <c r="E196">
        <f t="shared" si="20"/>
        <v>4.7573022605918453E-5</v>
      </c>
      <c r="G196">
        <v>-390</v>
      </c>
      <c r="H196">
        <v>0</v>
      </c>
      <c r="I196">
        <f t="shared" si="18"/>
        <v>390</v>
      </c>
      <c r="J196">
        <f t="shared" si="19"/>
        <v>0</v>
      </c>
      <c r="L196">
        <v>-390</v>
      </c>
      <c r="M196">
        <v>6.0000000000000002E-6</v>
      </c>
      <c r="N196">
        <f t="shared" si="22"/>
        <v>390</v>
      </c>
      <c r="O196">
        <f t="shared" si="23"/>
        <v>8.7693115445196865E-6</v>
      </c>
    </row>
    <row r="197" spans="2:15">
      <c r="B197">
        <v>-392</v>
      </c>
      <c r="C197">
        <v>3.4E-5</v>
      </c>
      <c r="D197">
        <f t="shared" si="21"/>
        <v>392</v>
      </c>
      <c r="E197">
        <f t="shared" si="20"/>
        <v>4.7573022605918453E-5</v>
      </c>
      <c r="G197">
        <v>-392</v>
      </c>
      <c r="H197">
        <v>0</v>
      </c>
      <c r="I197">
        <f t="shared" si="18"/>
        <v>392</v>
      </c>
      <c r="J197">
        <f t="shared" si="19"/>
        <v>0</v>
      </c>
      <c r="L197">
        <v>-392</v>
      </c>
      <c r="M197">
        <v>6.0000000000000002E-6</v>
      </c>
      <c r="N197">
        <f t="shared" si="22"/>
        <v>392</v>
      </c>
      <c r="O197">
        <f t="shared" si="23"/>
        <v>8.7693115445196865E-6</v>
      </c>
    </row>
    <row r="198" spans="2:15">
      <c r="B198">
        <v>-394</v>
      </c>
      <c r="C198">
        <v>3.3000000000000003E-5</v>
      </c>
      <c r="D198">
        <f t="shared" si="21"/>
        <v>394</v>
      </c>
      <c r="E198">
        <f t="shared" si="20"/>
        <v>4.6173816058685558E-5</v>
      </c>
      <c r="G198">
        <v>-394</v>
      </c>
      <c r="H198">
        <v>0</v>
      </c>
      <c r="I198">
        <f t="shared" si="18"/>
        <v>394</v>
      </c>
      <c r="J198">
        <f t="shared" si="19"/>
        <v>0</v>
      </c>
      <c r="L198">
        <v>-394</v>
      </c>
      <c r="M198">
        <v>6.0000000000000002E-6</v>
      </c>
      <c r="N198">
        <f t="shared" si="22"/>
        <v>394</v>
      </c>
      <c r="O198">
        <f t="shared" si="23"/>
        <v>8.7693115445196865E-6</v>
      </c>
    </row>
    <row r="199" spans="2:15">
      <c r="B199">
        <v>-396</v>
      </c>
      <c r="C199">
        <v>3.3000000000000003E-5</v>
      </c>
      <c r="D199">
        <f t="shared" si="21"/>
        <v>396</v>
      </c>
      <c r="E199">
        <f t="shared" si="20"/>
        <v>4.6173816058685558E-5</v>
      </c>
      <c r="G199">
        <v>-396</v>
      </c>
      <c r="H199">
        <v>0</v>
      </c>
      <c r="I199">
        <f t="shared" si="18"/>
        <v>396</v>
      </c>
      <c r="J199">
        <f t="shared" si="19"/>
        <v>0</v>
      </c>
      <c r="L199">
        <v>-396</v>
      </c>
      <c r="M199">
        <v>6.0000000000000002E-6</v>
      </c>
      <c r="N199">
        <f t="shared" si="22"/>
        <v>396</v>
      </c>
      <c r="O199">
        <f t="shared" si="23"/>
        <v>8.7693115445196865E-6</v>
      </c>
    </row>
    <row r="200" spans="2:15">
      <c r="B200">
        <v>-398</v>
      </c>
      <c r="C200">
        <v>3.1999999999999999E-5</v>
      </c>
      <c r="D200">
        <f t="shared" si="21"/>
        <v>398</v>
      </c>
      <c r="E200">
        <f t="shared" si="20"/>
        <v>4.4774609511452657E-5</v>
      </c>
      <c r="G200">
        <v>-398</v>
      </c>
      <c r="H200">
        <v>0</v>
      </c>
      <c r="I200">
        <f t="shared" si="18"/>
        <v>398</v>
      </c>
      <c r="J200">
        <f t="shared" si="19"/>
        <v>0</v>
      </c>
      <c r="L200">
        <v>-398</v>
      </c>
      <c r="M200">
        <v>6.0000000000000002E-6</v>
      </c>
      <c r="N200">
        <f t="shared" si="22"/>
        <v>398</v>
      </c>
      <c r="O200">
        <f t="shared" si="23"/>
        <v>8.7693115445196865E-6</v>
      </c>
    </row>
    <row r="201" spans="2:15">
      <c r="B201">
        <v>-400</v>
      </c>
      <c r="C201">
        <v>3.1999999999999999E-5</v>
      </c>
      <c r="D201">
        <f t="shared" si="21"/>
        <v>400</v>
      </c>
      <c r="E201">
        <f t="shared" si="20"/>
        <v>4.4774609511452657E-5</v>
      </c>
      <c r="G201">
        <v>-400</v>
      </c>
      <c r="H201">
        <v>0</v>
      </c>
      <c r="I201">
        <f t="shared" si="18"/>
        <v>400</v>
      </c>
      <c r="J201">
        <f t="shared" si="19"/>
        <v>0</v>
      </c>
      <c r="L201">
        <v>-400</v>
      </c>
      <c r="M201">
        <v>5.0000000000000004E-6</v>
      </c>
      <c r="N201">
        <f t="shared" si="22"/>
        <v>400</v>
      </c>
      <c r="O201">
        <f t="shared" si="23"/>
        <v>7.3077596204330721E-6</v>
      </c>
    </row>
    <row r="202" spans="2:15">
      <c r="B202">
        <v>-402</v>
      </c>
      <c r="C202">
        <v>3.1000000000000001E-5</v>
      </c>
      <c r="D202">
        <f t="shared" si="21"/>
        <v>402</v>
      </c>
      <c r="E202">
        <f t="shared" si="20"/>
        <v>4.3375402964219769E-5</v>
      </c>
      <c r="G202">
        <v>-402</v>
      </c>
      <c r="H202">
        <v>0</v>
      </c>
      <c r="I202">
        <f t="shared" si="18"/>
        <v>402</v>
      </c>
      <c r="J202">
        <f t="shared" si="19"/>
        <v>0</v>
      </c>
      <c r="L202">
        <v>-402</v>
      </c>
      <c r="M202">
        <v>5.0000000000000004E-6</v>
      </c>
      <c r="N202">
        <f t="shared" si="22"/>
        <v>402</v>
      </c>
      <c r="O202">
        <f t="shared" si="23"/>
        <v>7.3077596204330721E-6</v>
      </c>
    </row>
    <row r="203" spans="2:15">
      <c r="B203">
        <v>-404</v>
      </c>
      <c r="C203">
        <v>3.1000000000000001E-5</v>
      </c>
      <c r="D203">
        <f t="shared" si="21"/>
        <v>404</v>
      </c>
      <c r="E203">
        <f t="shared" si="20"/>
        <v>4.3375402964219769E-5</v>
      </c>
      <c r="G203">
        <v>-404</v>
      </c>
      <c r="H203">
        <v>0</v>
      </c>
      <c r="I203">
        <f t="shared" si="18"/>
        <v>404</v>
      </c>
      <c r="J203">
        <f t="shared" si="19"/>
        <v>0</v>
      </c>
      <c r="L203">
        <v>-404</v>
      </c>
      <c r="M203">
        <v>5.0000000000000004E-6</v>
      </c>
      <c r="N203">
        <f t="shared" si="22"/>
        <v>404</v>
      </c>
      <c r="O203">
        <f t="shared" si="23"/>
        <v>7.3077596204330721E-6</v>
      </c>
    </row>
    <row r="204" spans="2:15">
      <c r="B204">
        <v>-406</v>
      </c>
      <c r="C204">
        <v>3.0000000000000001E-5</v>
      </c>
      <c r="D204">
        <f t="shared" si="21"/>
        <v>406</v>
      </c>
      <c r="E204">
        <f t="shared" si="20"/>
        <v>4.1976196416986868E-5</v>
      </c>
      <c r="G204">
        <v>-406</v>
      </c>
      <c r="H204">
        <v>0</v>
      </c>
      <c r="I204">
        <f t="shared" si="18"/>
        <v>406</v>
      </c>
      <c r="J204">
        <f t="shared" si="19"/>
        <v>0</v>
      </c>
      <c r="L204">
        <v>-406</v>
      </c>
      <c r="M204">
        <v>5.0000000000000004E-6</v>
      </c>
      <c r="N204">
        <f t="shared" si="22"/>
        <v>406</v>
      </c>
      <c r="O204">
        <f t="shared" si="23"/>
        <v>7.3077596204330721E-6</v>
      </c>
    </row>
    <row r="205" spans="2:15">
      <c r="B205">
        <v>-408</v>
      </c>
      <c r="C205">
        <v>3.0000000000000001E-5</v>
      </c>
      <c r="D205">
        <f t="shared" si="21"/>
        <v>408</v>
      </c>
      <c r="E205">
        <f t="shared" si="20"/>
        <v>4.1976196416986868E-5</v>
      </c>
      <c r="G205">
        <v>-408</v>
      </c>
      <c r="H205">
        <v>0</v>
      </c>
      <c r="I205">
        <f t="shared" si="18"/>
        <v>408</v>
      </c>
      <c r="J205">
        <f t="shared" si="19"/>
        <v>0</v>
      </c>
      <c r="L205">
        <v>-408</v>
      </c>
      <c r="M205">
        <v>5.0000000000000004E-6</v>
      </c>
      <c r="N205">
        <f t="shared" si="22"/>
        <v>408</v>
      </c>
      <c r="O205">
        <f t="shared" si="23"/>
        <v>7.3077596204330721E-6</v>
      </c>
    </row>
    <row r="206" spans="2:15">
      <c r="B206">
        <v>-410</v>
      </c>
      <c r="C206">
        <v>3.0000000000000001E-5</v>
      </c>
      <c r="D206">
        <f t="shared" si="21"/>
        <v>410</v>
      </c>
      <c r="E206">
        <f t="shared" si="20"/>
        <v>4.1976196416986868E-5</v>
      </c>
      <c r="G206">
        <v>-410</v>
      </c>
      <c r="H206">
        <v>0</v>
      </c>
      <c r="I206">
        <f t="shared" si="18"/>
        <v>410</v>
      </c>
      <c r="J206">
        <f t="shared" si="19"/>
        <v>0</v>
      </c>
      <c r="L206">
        <v>-410</v>
      </c>
      <c r="M206">
        <v>5.0000000000000004E-6</v>
      </c>
      <c r="N206">
        <f t="shared" si="22"/>
        <v>410</v>
      </c>
      <c r="O206">
        <f t="shared" si="23"/>
        <v>7.3077596204330721E-6</v>
      </c>
    </row>
    <row r="207" spans="2:15">
      <c r="B207">
        <v>-412</v>
      </c>
      <c r="C207">
        <v>2.9E-5</v>
      </c>
      <c r="D207">
        <f t="shared" si="21"/>
        <v>412</v>
      </c>
      <c r="E207">
        <f t="shared" si="20"/>
        <v>4.0576989869753974E-5</v>
      </c>
      <c r="G207">
        <v>-412</v>
      </c>
      <c r="H207">
        <v>0</v>
      </c>
      <c r="I207">
        <f t="shared" si="18"/>
        <v>412</v>
      </c>
      <c r="J207">
        <f t="shared" si="19"/>
        <v>0</v>
      </c>
      <c r="L207">
        <v>-412</v>
      </c>
      <c r="M207">
        <v>5.0000000000000004E-6</v>
      </c>
      <c r="N207">
        <f t="shared" si="22"/>
        <v>412</v>
      </c>
      <c r="O207">
        <f t="shared" si="23"/>
        <v>7.3077596204330721E-6</v>
      </c>
    </row>
    <row r="208" spans="2:15">
      <c r="B208">
        <v>-414</v>
      </c>
      <c r="C208">
        <v>2.9E-5</v>
      </c>
      <c r="D208">
        <f t="shared" si="21"/>
        <v>414</v>
      </c>
      <c r="E208">
        <f t="shared" si="20"/>
        <v>4.0576989869753974E-5</v>
      </c>
      <c r="G208">
        <v>-414</v>
      </c>
      <c r="H208">
        <v>0</v>
      </c>
      <c r="I208">
        <f t="shared" si="18"/>
        <v>414</v>
      </c>
      <c r="J208">
        <f t="shared" si="19"/>
        <v>0</v>
      </c>
      <c r="L208">
        <v>-414</v>
      </c>
      <c r="M208">
        <v>5.0000000000000004E-6</v>
      </c>
      <c r="N208">
        <f t="shared" si="22"/>
        <v>414</v>
      </c>
      <c r="O208">
        <f t="shared" si="23"/>
        <v>7.3077596204330721E-6</v>
      </c>
    </row>
    <row r="209" spans="2:15">
      <c r="B209">
        <v>-416</v>
      </c>
      <c r="C209">
        <v>2.9E-5</v>
      </c>
      <c r="D209">
        <f t="shared" si="21"/>
        <v>416</v>
      </c>
      <c r="E209">
        <f t="shared" si="20"/>
        <v>4.0576989869753974E-5</v>
      </c>
      <c r="G209">
        <v>-416</v>
      </c>
      <c r="H209">
        <v>0</v>
      </c>
      <c r="I209">
        <f t="shared" si="18"/>
        <v>416</v>
      </c>
      <c r="J209">
        <f t="shared" si="19"/>
        <v>0</v>
      </c>
      <c r="L209">
        <v>-416</v>
      </c>
      <c r="M209">
        <v>5.0000000000000004E-6</v>
      </c>
      <c r="N209">
        <f t="shared" si="22"/>
        <v>416</v>
      </c>
      <c r="O209">
        <f t="shared" si="23"/>
        <v>7.3077596204330721E-6</v>
      </c>
    </row>
    <row r="210" spans="2:15">
      <c r="B210">
        <v>-418</v>
      </c>
      <c r="C210">
        <v>2.8E-5</v>
      </c>
      <c r="D210">
        <f t="shared" si="21"/>
        <v>418</v>
      </c>
      <c r="E210">
        <f t="shared" si="20"/>
        <v>3.9177783322521079E-5</v>
      </c>
      <c r="G210">
        <v>-418</v>
      </c>
      <c r="H210">
        <v>0</v>
      </c>
      <c r="I210">
        <f t="shared" si="18"/>
        <v>418</v>
      </c>
      <c r="J210">
        <f t="shared" si="19"/>
        <v>0</v>
      </c>
      <c r="L210">
        <v>-418</v>
      </c>
      <c r="M210">
        <v>5.0000000000000004E-6</v>
      </c>
      <c r="N210">
        <f t="shared" si="22"/>
        <v>418</v>
      </c>
      <c r="O210">
        <f t="shared" si="23"/>
        <v>7.3077596204330721E-6</v>
      </c>
    </row>
    <row r="211" spans="2:15">
      <c r="B211">
        <v>-420</v>
      </c>
      <c r="C211">
        <v>2.8E-5</v>
      </c>
      <c r="D211">
        <f t="shared" si="21"/>
        <v>420</v>
      </c>
      <c r="E211">
        <f t="shared" si="20"/>
        <v>3.9177783322521079E-5</v>
      </c>
      <c r="G211">
        <v>-420</v>
      </c>
      <c r="H211">
        <v>0</v>
      </c>
      <c r="I211">
        <f t="shared" si="18"/>
        <v>420</v>
      </c>
      <c r="J211">
        <f t="shared" si="19"/>
        <v>0</v>
      </c>
      <c r="L211">
        <v>-420</v>
      </c>
      <c r="M211">
        <v>5.0000000000000004E-6</v>
      </c>
      <c r="N211">
        <f t="shared" si="22"/>
        <v>420</v>
      </c>
      <c r="O211">
        <f t="shared" si="23"/>
        <v>7.3077596204330721E-6</v>
      </c>
    </row>
    <row r="212" spans="2:15">
      <c r="B212">
        <v>-422</v>
      </c>
      <c r="C212">
        <v>2.6999999999999999E-5</v>
      </c>
      <c r="D212">
        <f t="shared" si="21"/>
        <v>422</v>
      </c>
      <c r="E212">
        <f t="shared" si="20"/>
        <v>3.7778576775288178E-5</v>
      </c>
      <c r="G212">
        <v>-422</v>
      </c>
      <c r="H212">
        <v>0</v>
      </c>
      <c r="I212">
        <f t="shared" ref="I212:I275" si="24">ABS(G212)</f>
        <v>422</v>
      </c>
      <c r="J212">
        <f t="shared" ref="J212:J275" si="25">H212/$A$8*$A$10/2</f>
        <v>0</v>
      </c>
      <c r="L212">
        <v>-422</v>
      </c>
      <c r="M212">
        <v>5.0000000000000004E-6</v>
      </c>
      <c r="N212">
        <f t="shared" si="22"/>
        <v>422</v>
      </c>
      <c r="O212">
        <f t="shared" si="23"/>
        <v>7.3077596204330721E-6</v>
      </c>
    </row>
    <row r="213" spans="2:15">
      <c r="B213">
        <v>-424</v>
      </c>
      <c r="C213">
        <v>2.6999999999999999E-5</v>
      </c>
      <c r="D213">
        <f t="shared" si="21"/>
        <v>424</v>
      </c>
      <c r="E213">
        <f t="shared" si="20"/>
        <v>3.7778576775288178E-5</v>
      </c>
      <c r="G213">
        <v>-424</v>
      </c>
      <c r="H213">
        <v>0</v>
      </c>
      <c r="I213">
        <f t="shared" si="24"/>
        <v>424</v>
      </c>
      <c r="J213">
        <f t="shared" si="25"/>
        <v>0</v>
      </c>
      <c r="L213">
        <v>-424</v>
      </c>
      <c r="M213">
        <v>5.0000000000000004E-6</v>
      </c>
      <c r="N213">
        <f t="shared" si="22"/>
        <v>424</v>
      </c>
      <c r="O213">
        <f t="shared" si="23"/>
        <v>7.3077596204330721E-6</v>
      </c>
    </row>
    <row r="214" spans="2:15">
      <c r="B214">
        <v>-426</v>
      </c>
      <c r="C214">
        <v>2.6999999999999999E-5</v>
      </c>
      <c r="D214">
        <f t="shared" si="21"/>
        <v>426</v>
      </c>
      <c r="E214">
        <f t="shared" si="20"/>
        <v>3.7778576775288178E-5</v>
      </c>
      <c r="G214">
        <v>-426</v>
      </c>
      <c r="H214">
        <v>0</v>
      </c>
      <c r="I214">
        <f t="shared" si="24"/>
        <v>426</v>
      </c>
      <c r="J214">
        <f t="shared" si="25"/>
        <v>0</v>
      </c>
      <c r="L214">
        <v>-426</v>
      </c>
      <c r="M214">
        <v>5.0000000000000004E-6</v>
      </c>
      <c r="N214">
        <f t="shared" si="22"/>
        <v>426</v>
      </c>
      <c r="O214">
        <f t="shared" si="23"/>
        <v>7.3077596204330721E-6</v>
      </c>
    </row>
    <row r="215" spans="2:15">
      <c r="B215">
        <v>-428</v>
      </c>
      <c r="C215">
        <v>2.5999999999999998E-5</v>
      </c>
      <c r="D215">
        <f t="shared" si="21"/>
        <v>428</v>
      </c>
      <c r="E215">
        <f t="shared" si="20"/>
        <v>3.637937022805529E-5</v>
      </c>
      <c r="G215">
        <v>-428</v>
      </c>
      <c r="H215">
        <v>0</v>
      </c>
      <c r="I215">
        <f t="shared" si="24"/>
        <v>428</v>
      </c>
      <c r="J215">
        <f t="shared" si="25"/>
        <v>0</v>
      </c>
      <c r="L215">
        <v>-428</v>
      </c>
      <c r="M215">
        <v>5.0000000000000004E-6</v>
      </c>
      <c r="N215">
        <f t="shared" si="22"/>
        <v>428</v>
      </c>
      <c r="O215">
        <f t="shared" si="23"/>
        <v>7.3077596204330721E-6</v>
      </c>
    </row>
    <row r="216" spans="2:15">
      <c r="B216">
        <v>-430</v>
      </c>
      <c r="C216">
        <v>2.5999999999999998E-5</v>
      </c>
      <c r="D216">
        <f t="shared" si="21"/>
        <v>430</v>
      </c>
      <c r="E216">
        <f t="shared" si="20"/>
        <v>3.637937022805529E-5</v>
      </c>
      <c r="G216">
        <v>-430</v>
      </c>
      <c r="H216">
        <v>0</v>
      </c>
      <c r="I216">
        <f t="shared" si="24"/>
        <v>430</v>
      </c>
      <c r="J216">
        <f t="shared" si="25"/>
        <v>0</v>
      </c>
      <c r="L216">
        <v>-430</v>
      </c>
      <c r="M216">
        <v>3.9999999999999998E-6</v>
      </c>
      <c r="N216">
        <f t="shared" si="22"/>
        <v>430</v>
      </c>
      <c r="O216">
        <f t="shared" si="23"/>
        <v>5.8462076963464568E-6</v>
      </c>
    </row>
    <row r="217" spans="2:15">
      <c r="B217">
        <v>-432</v>
      </c>
      <c r="C217">
        <v>2.5999999999999998E-5</v>
      </c>
      <c r="D217">
        <f t="shared" si="21"/>
        <v>432</v>
      </c>
      <c r="E217">
        <f t="shared" si="20"/>
        <v>3.637937022805529E-5</v>
      </c>
      <c r="G217">
        <v>-432</v>
      </c>
      <c r="H217">
        <v>0</v>
      </c>
      <c r="I217">
        <f t="shared" si="24"/>
        <v>432</v>
      </c>
      <c r="J217">
        <f t="shared" si="25"/>
        <v>0</v>
      </c>
      <c r="L217">
        <v>-432</v>
      </c>
      <c r="M217">
        <v>3.9999999999999998E-6</v>
      </c>
      <c r="N217">
        <f t="shared" si="22"/>
        <v>432</v>
      </c>
      <c r="O217">
        <f t="shared" si="23"/>
        <v>5.8462076963464568E-6</v>
      </c>
    </row>
    <row r="218" spans="2:15">
      <c r="B218">
        <v>-434</v>
      </c>
      <c r="C218">
        <v>2.5000000000000001E-5</v>
      </c>
      <c r="D218">
        <f t="shared" si="21"/>
        <v>434</v>
      </c>
      <c r="E218">
        <f t="shared" si="20"/>
        <v>3.4980163680822396E-5</v>
      </c>
      <c r="G218">
        <v>-434</v>
      </c>
      <c r="H218">
        <v>0</v>
      </c>
      <c r="I218">
        <f t="shared" si="24"/>
        <v>434</v>
      </c>
      <c r="J218">
        <f t="shared" si="25"/>
        <v>0</v>
      </c>
      <c r="L218">
        <v>-434</v>
      </c>
      <c r="M218">
        <v>3.9999999999999998E-6</v>
      </c>
      <c r="N218">
        <f t="shared" si="22"/>
        <v>434</v>
      </c>
      <c r="O218">
        <f t="shared" si="23"/>
        <v>5.8462076963464568E-6</v>
      </c>
    </row>
    <row r="219" spans="2:15">
      <c r="B219">
        <v>-436</v>
      </c>
      <c r="C219">
        <v>2.5000000000000001E-5</v>
      </c>
      <c r="D219">
        <f t="shared" si="21"/>
        <v>436</v>
      </c>
      <c r="E219">
        <f t="shared" si="20"/>
        <v>3.4980163680822396E-5</v>
      </c>
      <c r="G219">
        <v>-436</v>
      </c>
      <c r="H219">
        <v>0</v>
      </c>
      <c r="I219">
        <f t="shared" si="24"/>
        <v>436</v>
      </c>
      <c r="J219">
        <f t="shared" si="25"/>
        <v>0</v>
      </c>
      <c r="L219">
        <v>-436</v>
      </c>
      <c r="M219">
        <v>3.9999999999999998E-6</v>
      </c>
      <c r="N219">
        <f t="shared" si="22"/>
        <v>436</v>
      </c>
      <c r="O219">
        <f t="shared" si="23"/>
        <v>5.8462076963464568E-6</v>
      </c>
    </row>
    <row r="220" spans="2:15">
      <c r="B220">
        <v>-438</v>
      </c>
      <c r="C220">
        <v>2.5000000000000001E-5</v>
      </c>
      <c r="D220">
        <f t="shared" si="21"/>
        <v>438</v>
      </c>
      <c r="E220">
        <f t="shared" si="20"/>
        <v>3.4980163680822396E-5</v>
      </c>
      <c r="G220">
        <v>-438</v>
      </c>
      <c r="H220">
        <v>0</v>
      </c>
      <c r="I220">
        <f t="shared" si="24"/>
        <v>438</v>
      </c>
      <c r="J220">
        <f t="shared" si="25"/>
        <v>0</v>
      </c>
      <c r="L220">
        <v>-438</v>
      </c>
      <c r="M220">
        <v>3.9999999999999998E-6</v>
      </c>
      <c r="N220">
        <f t="shared" si="22"/>
        <v>438</v>
      </c>
      <c r="O220">
        <f t="shared" si="23"/>
        <v>5.8462076963464568E-6</v>
      </c>
    </row>
    <row r="221" spans="2:15">
      <c r="B221">
        <v>-440</v>
      </c>
      <c r="C221">
        <v>2.4000000000000001E-5</v>
      </c>
      <c r="D221">
        <f t="shared" si="21"/>
        <v>440</v>
      </c>
      <c r="E221">
        <f t="shared" si="20"/>
        <v>3.3580957133589495E-5</v>
      </c>
      <c r="G221">
        <v>-440</v>
      </c>
      <c r="H221">
        <v>0</v>
      </c>
      <c r="I221">
        <f t="shared" si="24"/>
        <v>440</v>
      </c>
      <c r="J221">
        <f t="shared" si="25"/>
        <v>0</v>
      </c>
      <c r="L221">
        <v>-440</v>
      </c>
      <c r="M221">
        <v>3.9999999999999998E-6</v>
      </c>
      <c r="N221">
        <f t="shared" si="22"/>
        <v>440</v>
      </c>
      <c r="O221">
        <f t="shared" si="23"/>
        <v>5.8462076963464568E-6</v>
      </c>
    </row>
    <row r="222" spans="2:15">
      <c r="B222">
        <v>-442</v>
      </c>
      <c r="C222">
        <v>2.4000000000000001E-5</v>
      </c>
      <c r="D222">
        <f t="shared" si="21"/>
        <v>442</v>
      </c>
      <c r="E222">
        <f t="shared" si="20"/>
        <v>3.3580957133589495E-5</v>
      </c>
      <c r="G222">
        <v>-442</v>
      </c>
      <c r="H222">
        <v>0</v>
      </c>
      <c r="I222">
        <f t="shared" si="24"/>
        <v>442</v>
      </c>
      <c r="J222">
        <f t="shared" si="25"/>
        <v>0</v>
      </c>
      <c r="L222">
        <v>-442</v>
      </c>
      <c r="M222">
        <v>3.9999999999999998E-6</v>
      </c>
      <c r="N222">
        <f t="shared" si="22"/>
        <v>442</v>
      </c>
      <c r="O222">
        <f t="shared" si="23"/>
        <v>5.8462076963464568E-6</v>
      </c>
    </row>
    <row r="223" spans="2:15">
      <c r="B223">
        <v>-444</v>
      </c>
      <c r="C223">
        <v>2.4000000000000001E-5</v>
      </c>
      <c r="D223">
        <f t="shared" si="21"/>
        <v>444</v>
      </c>
      <c r="E223">
        <f t="shared" si="20"/>
        <v>3.3580957133589495E-5</v>
      </c>
      <c r="G223">
        <v>-444</v>
      </c>
      <c r="H223">
        <v>0</v>
      </c>
      <c r="I223">
        <f t="shared" si="24"/>
        <v>444</v>
      </c>
      <c r="J223">
        <f t="shared" si="25"/>
        <v>0</v>
      </c>
      <c r="L223">
        <v>-444</v>
      </c>
      <c r="M223">
        <v>3.9999999999999998E-6</v>
      </c>
      <c r="N223">
        <f t="shared" si="22"/>
        <v>444</v>
      </c>
      <c r="O223">
        <f t="shared" si="23"/>
        <v>5.8462076963464568E-6</v>
      </c>
    </row>
    <row r="224" spans="2:15">
      <c r="B224">
        <v>-446</v>
      </c>
      <c r="C224">
        <v>2.3E-5</v>
      </c>
      <c r="D224">
        <f t="shared" si="21"/>
        <v>446</v>
      </c>
      <c r="E224">
        <f t="shared" si="20"/>
        <v>3.21817505863566E-5</v>
      </c>
      <c r="G224">
        <v>-446</v>
      </c>
      <c r="H224">
        <v>0</v>
      </c>
      <c r="I224">
        <f t="shared" si="24"/>
        <v>446</v>
      </c>
      <c r="J224">
        <f t="shared" si="25"/>
        <v>0</v>
      </c>
      <c r="L224">
        <v>-446</v>
      </c>
      <c r="M224">
        <v>3.9999999999999998E-6</v>
      </c>
      <c r="N224">
        <f t="shared" si="22"/>
        <v>446</v>
      </c>
      <c r="O224">
        <f t="shared" si="23"/>
        <v>5.8462076963464568E-6</v>
      </c>
    </row>
    <row r="225" spans="2:15">
      <c r="B225">
        <v>-448</v>
      </c>
      <c r="C225">
        <v>2.3E-5</v>
      </c>
      <c r="D225">
        <f t="shared" si="21"/>
        <v>448</v>
      </c>
      <c r="E225">
        <f t="shared" si="20"/>
        <v>3.21817505863566E-5</v>
      </c>
      <c r="G225">
        <v>-448</v>
      </c>
      <c r="H225">
        <v>0</v>
      </c>
      <c r="I225">
        <f t="shared" si="24"/>
        <v>448</v>
      </c>
      <c r="J225">
        <f t="shared" si="25"/>
        <v>0</v>
      </c>
      <c r="L225">
        <v>-448</v>
      </c>
      <c r="M225">
        <v>3.9999999999999998E-6</v>
      </c>
      <c r="N225">
        <f t="shared" si="22"/>
        <v>448</v>
      </c>
      <c r="O225">
        <f t="shared" si="23"/>
        <v>5.8462076963464568E-6</v>
      </c>
    </row>
    <row r="226" spans="2:15">
      <c r="B226">
        <v>-450</v>
      </c>
      <c r="C226">
        <v>2.3E-5</v>
      </c>
      <c r="D226">
        <f t="shared" si="21"/>
        <v>450</v>
      </c>
      <c r="E226">
        <f t="shared" si="20"/>
        <v>3.21817505863566E-5</v>
      </c>
      <c r="G226">
        <v>-450</v>
      </c>
      <c r="H226">
        <v>0</v>
      </c>
      <c r="I226">
        <f t="shared" si="24"/>
        <v>450</v>
      </c>
      <c r="J226">
        <f t="shared" si="25"/>
        <v>0</v>
      </c>
      <c r="L226">
        <v>-450</v>
      </c>
      <c r="M226">
        <v>3.9999999999999998E-6</v>
      </c>
      <c r="N226">
        <f t="shared" si="22"/>
        <v>450</v>
      </c>
      <c r="O226">
        <f t="shared" si="23"/>
        <v>5.8462076963464568E-6</v>
      </c>
    </row>
    <row r="227" spans="2:15">
      <c r="B227">
        <v>-452</v>
      </c>
      <c r="C227">
        <v>2.3E-5</v>
      </c>
      <c r="D227">
        <f t="shared" si="21"/>
        <v>452</v>
      </c>
      <c r="E227">
        <f t="shared" si="20"/>
        <v>3.21817505863566E-5</v>
      </c>
      <c r="G227">
        <v>-452</v>
      </c>
      <c r="H227">
        <v>0</v>
      </c>
      <c r="I227">
        <f t="shared" si="24"/>
        <v>452</v>
      </c>
      <c r="J227">
        <f t="shared" si="25"/>
        <v>0</v>
      </c>
      <c r="L227">
        <v>-452</v>
      </c>
      <c r="M227">
        <v>3.9999999999999998E-6</v>
      </c>
      <c r="N227">
        <f t="shared" si="22"/>
        <v>452</v>
      </c>
      <c r="O227">
        <f t="shared" si="23"/>
        <v>5.8462076963464568E-6</v>
      </c>
    </row>
    <row r="228" spans="2:15">
      <c r="B228">
        <v>-454</v>
      </c>
      <c r="C228">
        <v>2.1999999999999999E-5</v>
      </c>
      <c r="D228">
        <f t="shared" si="21"/>
        <v>454</v>
      </c>
      <c r="E228">
        <f t="shared" si="20"/>
        <v>3.0782544039123706E-5</v>
      </c>
      <c r="G228">
        <v>-454</v>
      </c>
      <c r="H228">
        <v>0</v>
      </c>
      <c r="I228">
        <f t="shared" si="24"/>
        <v>454</v>
      </c>
      <c r="J228">
        <f t="shared" si="25"/>
        <v>0</v>
      </c>
      <c r="L228">
        <v>-454</v>
      </c>
      <c r="M228">
        <v>3.9999999999999998E-6</v>
      </c>
      <c r="N228">
        <f t="shared" si="22"/>
        <v>454</v>
      </c>
      <c r="O228">
        <f t="shared" si="23"/>
        <v>5.8462076963464568E-6</v>
      </c>
    </row>
    <row r="229" spans="2:15">
      <c r="B229">
        <v>-456</v>
      </c>
      <c r="C229">
        <v>2.1999999999999999E-5</v>
      </c>
      <c r="D229">
        <f t="shared" si="21"/>
        <v>456</v>
      </c>
      <c r="E229">
        <f t="shared" si="20"/>
        <v>3.0782544039123706E-5</v>
      </c>
      <c r="G229">
        <v>-456</v>
      </c>
      <c r="H229">
        <v>0</v>
      </c>
      <c r="I229">
        <f t="shared" si="24"/>
        <v>456</v>
      </c>
      <c r="J229">
        <f t="shared" si="25"/>
        <v>0</v>
      </c>
      <c r="L229">
        <v>-456</v>
      </c>
      <c r="M229">
        <v>3.9999999999999998E-6</v>
      </c>
      <c r="N229">
        <f t="shared" si="22"/>
        <v>456</v>
      </c>
      <c r="O229">
        <f t="shared" si="23"/>
        <v>5.8462076963464568E-6</v>
      </c>
    </row>
    <row r="230" spans="2:15">
      <c r="B230">
        <v>-458</v>
      </c>
      <c r="C230">
        <v>2.1999999999999999E-5</v>
      </c>
      <c r="D230">
        <f t="shared" si="21"/>
        <v>458</v>
      </c>
      <c r="E230">
        <f t="shared" si="20"/>
        <v>3.0782544039123706E-5</v>
      </c>
      <c r="G230">
        <v>-458</v>
      </c>
      <c r="H230">
        <v>0</v>
      </c>
      <c r="I230">
        <f t="shared" si="24"/>
        <v>458</v>
      </c>
      <c r="J230">
        <f t="shared" si="25"/>
        <v>0</v>
      </c>
      <c r="L230">
        <v>-458</v>
      </c>
      <c r="M230">
        <v>3.9999999999999998E-6</v>
      </c>
      <c r="N230">
        <f t="shared" si="22"/>
        <v>458</v>
      </c>
      <c r="O230">
        <f t="shared" si="23"/>
        <v>5.8462076963464568E-6</v>
      </c>
    </row>
    <row r="231" spans="2:15">
      <c r="B231">
        <v>-460</v>
      </c>
      <c r="C231">
        <v>2.0999999999999999E-5</v>
      </c>
      <c r="D231">
        <f t="shared" si="21"/>
        <v>460</v>
      </c>
      <c r="E231">
        <f t="shared" si="20"/>
        <v>2.9383337491890808E-5</v>
      </c>
      <c r="G231">
        <v>-460</v>
      </c>
      <c r="H231">
        <v>0</v>
      </c>
      <c r="I231">
        <f t="shared" si="24"/>
        <v>460</v>
      </c>
      <c r="J231">
        <f t="shared" si="25"/>
        <v>0</v>
      </c>
      <c r="L231">
        <v>-460</v>
      </c>
      <c r="M231">
        <v>3.9999999999999998E-6</v>
      </c>
      <c r="N231">
        <f t="shared" si="22"/>
        <v>460</v>
      </c>
      <c r="O231">
        <f t="shared" si="23"/>
        <v>5.8462076963464568E-6</v>
      </c>
    </row>
    <row r="232" spans="2:15">
      <c r="B232">
        <v>-462</v>
      </c>
      <c r="C232">
        <v>2.0999999999999999E-5</v>
      </c>
      <c r="D232">
        <f t="shared" si="21"/>
        <v>462</v>
      </c>
      <c r="E232">
        <f t="shared" si="20"/>
        <v>2.9383337491890808E-5</v>
      </c>
      <c r="G232">
        <v>-462</v>
      </c>
      <c r="H232">
        <v>0</v>
      </c>
      <c r="I232">
        <f t="shared" si="24"/>
        <v>462</v>
      </c>
      <c r="J232">
        <f t="shared" si="25"/>
        <v>0</v>
      </c>
      <c r="L232">
        <v>-462</v>
      </c>
      <c r="M232">
        <v>3.9999999999999998E-6</v>
      </c>
      <c r="N232">
        <f t="shared" si="22"/>
        <v>462</v>
      </c>
      <c r="O232">
        <f t="shared" si="23"/>
        <v>5.8462076963464568E-6</v>
      </c>
    </row>
    <row r="233" spans="2:15">
      <c r="B233">
        <v>-464</v>
      </c>
      <c r="C233">
        <v>2.0999999999999999E-5</v>
      </c>
      <c r="D233">
        <f t="shared" si="21"/>
        <v>464</v>
      </c>
      <c r="E233">
        <f t="shared" si="20"/>
        <v>2.9383337491890808E-5</v>
      </c>
      <c r="G233">
        <v>-464</v>
      </c>
      <c r="H233">
        <v>0</v>
      </c>
      <c r="I233">
        <f t="shared" si="24"/>
        <v>464</v>
      </c>
      <c r="J233">
        <f t="shared" si="25"/>
        <v>0</v>
      </c>
      <c r="L233">
        <v>-464</v>
      </c>
      <c r="M233">
        <v>3.9999999999999998E-6</v>
      </c>
      <c r="N233">
        <f t="shared" si="22"/>
        <v>464</v>
      </c>
      <c r="O233">
        <f t="shared" si="23"/>
        <v>5.8462076963464568E-6</v>
      </c>
    </row>
    <row r="234" spans="2:15">
      <c r="B234">
        <v>-466</v>
      </c>
      <c r="C234">
        <v>2.0999999999999999E-5</v>
      </c>
      <c r="D234">
        <f t="shared" si="21"/>
        <v>466</v>
      </c>
      <c r="E234">
        <f t="shared" si="20"/>
        <v>2.9383337491890808E-5</v>
      </c>
      <c r="G234">
        <v>-466</v>
      </c>
      <c r="H234">
        <v>0</v>
      </c>
      <c r="I234">
        <f t="shared" si="24"/>
        <v>466</v>
      </c>
      <c r="J234">
        <f t="shared" si="25"/>
        <v>0</v>
      </c>
      <c r="L234">
        <v>-466</v>
      </c>
      <c r="M234">
        <v>3.9999999999999998E-6</v>
      </c>
      <c r="N234">
        <f t="shared" si="22"/>
        <v>466</v>
      </c>
      <c r="O234">
        <f t="shared" si="23"/>
        <v>5.8462076963464568E-6</v>
      </c>
    </row>
    <row r="235" spans="2:15">
      <c r="B235">
        <v>-468</v>
      </c>
      <c r="C235">
        <v>2.0000000000000002E-5</v>
      </c>
      <c r="D235">
        <f t="shared" si="21"/>
        <v>468</v>
      </c>
      <c r="E235">
        <f t="shared" si="20"/>
        <v>2.7984130944657913E-5</v>
      </c>
      <c r="G235">
        <v>-468</v>
      </c>
      <c r="H235">
        <v>0</v>
      </c>
      <c r="I235">
        <f t="shared" si="24"/>
        <v>468</v>
      </c>
      <c r="J235">
        <f t="shared" si="25"/>
        <v>0</v>
      </c>
      <c r="L235">
        <v>-468</v>
      </c>
      <c r="M235">
        <v>3.0000000000000001E-6</v>
      </c>
      <c r="N235">
        <f t="shared" si="22"/>
        <v>468</v>
      </c>
      <c r="O235">
        <f t="shared" si="23"/>
        <v>4.3846557722598432E-6</v>
      </c>
    </row>
    <row r="236" spans="2:15">
      <c r="B236">
        <v>-470</v>
      </c>
      <c r="C236">
        <v>2.0000000000000002E-5</v>
      </c>
      <c r="D236">
        <f t="shared" si="21"/>
        <v>470</v>
      </c>
      <c r="E236">
        <f t="shared" si="20"/>
        <v>2.7984130944657913E-5</v>
      </c>
      <c r="G236">
        <v>-470</v>
      </c>
      <c r="H236">
        <v>0</v>
      </c>
      <c r="I236">
        <f t="shared" si="24"/>
        <v>470</v>
      </c>
      <c r="J236">
        <f t="shared" si="25"/>
        <v>0</v>
      </c>
      <c r="L236">
        <v>-470</v>
      </c>
      <c r="M236">
        <v>3.0000000000000001E-6</v>
      </c>
      <c r="N236">
        <f t="shared" si="22"/>
        <v>470</v>
      </c>
      <c r="O236">
        <f t="shared" si="23"/>
        <v>4.3846557722598432E-6</v>
      </c>
    </row>
    <row r="237" spans="2:15">
      <c r="B237">
        <v>-472</v>
      </c>
      <c r="C237">
        <v>2.0000000000000002E-5</v>
      </c>
      <c r="D237">
        <f t="shared" si="21"/>
        <v>472</v>
      </c>
      <c r="E237">
        <f t="shared" si="20"/>
        <v>2.7984130944657913E-5</v>
      </c>
      <c r="G237">
        <v>-472</v>
      </c>
      <c r="H237">
        <v>0</v>
      </c>
      <c r="I237">
        <f t="shared" si="24"/>
        <v>472</v>
      </c>
      <c r="J237">
        <f t="shared" si="25"/>
        <v>0</v>
      </c>
      <c r="L237">
        <v>-472</v>
      </c>
      <c r="M237">
        <v>3.0000000000000001E-6</v>
      </c>
      <c r="N237">
        <f t="shared" si="22"/>
        <v>472</v>
      </c>
      <c r="O237">
        <f t="shared" si="23"/>
        <v>4.3846557722598432E-6</v>
      </c>
    </row>
    <row r="238" spans="2:15">
      <c r="B238">
        <v>-474</v>
      </c>
      <c r="C238">
        <v>2.0000000000000002E-5</v>
      </c>
      <c r="D238">
        <f t="shared" si="21"/>
        <v>474</v>
      </c>
      <c r="E238">
        <f t="shared" si="20"/>
        <v>2.7984130944657913E-5</v>
      </c>
      <c r="G238">
        <v>-474</v>
      </c>
      <c r="H238">
        <v>0</v>
      </c>
      <c r="I238">
        <f t="shared" si="24"/>
        <v>474</v>
      </c>
      <c r="J238">
        <f t="shared" si="25"/>
        <v>0</v>
      </c>
      <c r="L238">
        <v>-474</v>
      </c>
      <c r="M238">
        <v>3.0000000000000001E-6</v>
      </c>
      <c r="N238">
        <f t="shared" si="22"/>
        <v>474</v>
      </c>
      <c r="O238">
        <f t="shared" si="23"/>
        <v>4.3846557722598432E-6</v>
      </c>
    </row>
    <row r="239" spans="2:15">
      <c r="B239">
        <v>-476</v>
      </c>
      <c r="C239">
        <v>1.9000000000000001E-5</v>
      </c>
      <c r="D239">
        <f t="shared" si="21"/>
        <v>476</v>
      </c>
      <c r="E239">
        <f t="shared" si="20"/>
        <v>2.6584924397425019E-5</v>
      </c>
      <c r="G239">
        <v>-476</v>
      </c>
      <c r="H239">
        <v>0</v>
      </c>
      <c r="I239">
        <f t="shared" si="24"/>
        <v>476</v>
      </c>
      <c r="J239">
        <f t="shared" si="25"/>
        <v>0</v>
      </c>
      <c r="L239">
        <v>-476</v>
      </c>
      <c r="M239">
        <v>3.0000000000000001E-6</v>
      </c>
      <c r="N239">
        <f t="shared" si="22"/>
        <v>476</v>
      </c>
      <c r="O239">
        <f t="shared" si="23"/>
        <v>4.3846557722598432E-6</v>
      </c>
    </row>
    <row r="240" spans="2:15">
      <c r="B240">
        <v>-478</v>
      </c>
      <c r="C240">
        <v>1.9000000000000001E-5</v>
      </c>
      <c r="D240">
        <f t="shared" si="21"/>
        <v>478</v>
      </c>
      <c r="E240">
        <f t="shared" si="20"/>
        <v>2.6584924397425019E-5</v>
      </c>
      <c r="G240">
        <v>-478</v>
      </c>
      <c r="H240">
        <v>0</v>
      </c>
      <c r="I240">
        <f t="shared" si="24"/>
        <v>478</v>
      </c>
      <c r="J240">
        <f t="shared" si="25"/>
        <v>0</v>
      </c>
      <c r="L240">
        <v>-478</v>
      </c>
      <c r="M240">
        <v>3.0000000000000001E-6</v>
      </c>
      <c r="N240">
        <f t="shared" si="22"/>
        <v>478</v>
      </c>
      <c r="O240">
        <f t="shared" si="23"/>
        <v>4.3846557722598432E-6</v>
      </c>
    </row>
    <row r="241" spans="2:15">
      <c r="B241">
        <v>-480</v>
      </c>
      <c r="C241">
        <v>1.9000000000000001E-5</v>
      </c>
      <c r="D241">
        <f t="shared" si="21"/>
        <v>480</v>
      </c>
      <c r="E241">
        <f t="shared" si="20"/>
        <v>2.6584924397425019E-5</v>
      </c>
      <c r="G241">
        <v>-480</v>
      </c>
      <c r="H241">
        <v>0</v>
      </c>
      <c r="I241">
        <f t="shared" si="24"/>
        <v>480</v>
      </c>
      <c r="J241">
        <f t="shared" si="25"/>
        <v>0</v>
      </c>
      <c r="L241">
        <v>-480</v>
      </c>
      <c r="M241">
        <v>3.0000000000000001E-6</v>
      </c>
      <c r="N241">
        <f t="shared" si="22"/>
        <v>480</v>
      </c>
      <c r="O241">
        <f t="shared" si="23"/>
        <v>4.3846557722598432E-6</v>
      </c>
    </row>
    <row r="242" spans="2:15">
      <c r="B242">
        <v>-482</v>
      </c>
      <c r="C242">
        <v>1.9000000000000001E-5</v>
      </c>
      <c r="D242">
        <f t="shared" si="21"/>
        <v>482</v>
      </c>
      <c r="E242">
        <f t="shared" si="20"/>
        <v>2.6584924397425019E-5</v>
      </c>
      <c r="G242">
        <v>-482</v>
      </c>
      <c r="H242">
        <v>0</v>
      </c>
      <c r="I242">
        <f t="shared" si="24"/>
        <v>482</v>
      </c>
      <c r="J242">
        <f t="shared" si="25"/>
        <v>0</v>
      </c>
      <c r="L242">
        <v>-482</v>
      </c>
      <c r="M242">
        <v>3.0000000000000001E-6</v>
      </c>
      <c r="N242">
        <f t="shared" si="22"/>
        <v>482</v>
      </c>
      <c r="O242">
        <f t="shared" si="23"/>
        <v>4.3846557722598432E-6</v>
      </c>
    </row>
    <row r="243" spans="2:15">
      <c r="B243">
        <v>-484</v>
      </c>
      <c r="C243">
        <v>1.8E-5</v>
      </c>
      <c r="D243">
        <f t="shared" si="21"/>
        <v>484</v>
      </c>
      <c r="E243">
        <f t="shared" si="20"/>
        <v>2.5185717850192124E-5</v>
      </c>
      <c r="G243">
        <v>-484</v>
      </c>
      <c r="H243">
        <v>0</v>
      </c>
      <c r="I243">
        <f t="shared" si="24"/>
        <v>484</v>
      </c>
      <c r="J243">
        <f t="shared" si="25"/>
        <v>0</v>
      </c>
      <c r="L243">
        <v>-484</v>
      </c>
      <c r="M243">
        <v>3.0000000000000001E-6</v>
      </c>
      <c r="N243">
        <f t="shared" si="22"/>
        <v>484</v>
      </c>
      <c r="O243">
        <f t="shared" si="23"/>
        <v>4.3846557722598432E-6</v>
      </c>
    </row>
    <row r="244" spans="2:15">
      <c r="B244">
        <v>-486</v>
      </c>
      <c r="C244">
        <v>1.8E-5</v>
      </c>
      <c r="D244">
        <f t="shared" si="21"/>
        <v>486</v>
      </c>
      <c r="E244">
        <f t="shared" si="20"/>
        <v>2.5185717850192124E-5</v>
      </c>
      <c r="G244">
        <v>-486</v>
      </c>
      <c r="H244">
        <v>0</v>
      </c>
      <c r="I244">
        <f t="shared" si="24"/>
        <v>486</v>
      </c>
      <c r="J244">
        <f t="shared" si="25"/>
        <v>0</v>
      </c>
      <c r="L244">
        <v>-486</v>
      </c>
      <c r="M244">
        <v>3.0000000000000001E-6</v>
      </c>
      <c r="N244">
        <f t="shared" si="22"/>
        <v>486</v>
      </c>
      <c r="O244">
        <f t="shared" si="23"/>
        <v>4.3846557722598432E-6</v>
      </c>
    </row>
    <row r="245" spans="2:15">
      <c r="B245">
        <v>-488</v>
      </c>
      <c r="C245">
        <v>1.8E-5</v>
      </c>
      <c r="D245">
        <f t="shared" si="21"/>
        <v>488</v>
      </c>
      <c r="E245">
        <f t="shared" si="20"/>
        <v>2.5185717850192124E-5</v>
      </c>
      <c r="G245">
        <v>-488</v>
      </c>
      <c r="H245">
        <v>0</v>
      </c>
      <c r="I245">
        <f t="shared" si="24"/>
        <v>488</v>
      </c>
      <c r="J245">
        <f t="shared" si="25"/>
        <v>0</v>
      </c>
      <c r="L245">
        <v>-488</v>
      </c>
      <c r="M245">
        <v>3.0000000000000001E-6</v>
      </c>
      <c r="N245">
        <f t="shared" si="22"/>
        <v>488</v>
      </c>
      <c r="O245">
        <f t="shared" si="23"/>
        <v>4.3846557722598432E-6</v>
      </c>
    </row>
    <row r="246" spans="2:15">
      <c r="B246">
        <v>-490</v>
      </c>
      <c r="C246">
        <v>1.8E-5</v>
      </c>
      <c r="D246">
        <f t="shared" si="21"/>
        <v>490</v>
      </c>
      <c r="E246">
        <f t="shared" si="20"/>
        <v>2.5185717850192124E-5</v>
      </c>
      <c r="G246">
        <v>-490</v>
      </c>
      <c r="H246">
        <v>0</v>
      </c>
      <c r="I246">
        <f t="shared" si="24"/>
        <v>490</v>
      </c>
      <c r="J246">
        <f t="shared" si="25"/>
        <v>0</v>
      </c>
      <c r="L246">
        <v>-490</v>
      </c>
      <c r="M246">
        <v>3.0000000000000001E-6</v>
      </c>
      <c r="N246">
        <f t="shared" si="22"/>
        <v>490</v>
      </c>
      <c r="O246">
        <f t="shared" si="23"/>
        <v>4.3846557722598432E-6</v>
      </c>
    </row>
    <row r="247" spans="2:15">
      <c r="B247">
        <v>-492</v>
      </c>
      <c r="C247">
        <v>1.8E-5</v>
      </c>
      <c r="D247">
        <f t="shared" si="21"/>
        <v>492</v>
      </c>
      <c r="E247">
        <f t="shared" si="20"/>
        <v>2.5185717850192124E-5</v>
      </c>
      <c r="G247">
        <v>-492</v>
      </c>
      <c r="H247">
        <v>0</v>
      </c>
      <c r="I247">
        <f t="shared" si="24"/>
        <v>492</v>
      </c>
      <c r="J247">
        <f t="shared" si="25"/>
        <v>0</v>
      </c>
      <c r="L247">
        <v>-492</v>
      </c>
      <c r="M247">
        <v>3.0000000000000001E-6</v>
      </c>
      <c r="N247">
        <f t="shared" si="22"/>
        <v>492</v>
      </c>
      <c r="O247">
        <f t="shared" si="23"/>
        <v>4.3846557722598432E-6</v>
      </c>
    </row>
    <row r="248" spans="2:15">
      <c r="B248">
        <v>-494</v>
      </c>
      <c r="C248">
        <v>1.7E-5</v>
      </c>
      <c r="D248">
        <f t="shared" si="21"/>
        <v>494</v>
      </c>
      <c r="E248">
        <f t="shared" si="20"/>
        <v>2.3786511302959226E-5</v>
      </c>
      <c r="G248">
        <v>-494</v>
      </c>
      <c r="H248">
        <v>0</v>
      </c>
      <c r="I248">
        <f t="shared" si="24"/>
        <v>494</v>
      </c>
      <c r="J248">
        <f t="shared" si="25"/>
        <v>0</v>
      </c>
      <c r="L248">
        <v>-494</v>
      </c>
      <c r="M248">
        <v>3.0000000000000001E-6</v>
      </c>
      <c r="N248">
        <f t="shared" si="22"/>
        <v>494</v>
      </c>
      <c r="O248">
        <f t="shared" si="23"/>
        <v>4.3846557722598432E-6</v>
      </c>
    </row>
    <row r="249" spans="2:15">
      <c r="B249">
        <v>-496</v>
      </c>
      <c r="C249">
        <v>1.7E-5</v>
      </c>
      <c r="D249">
        <f t="shared" si="21"/>
        <v>496</v>
      </c>
      <c r="E249">
        <f t="shared" si="20"/>
        <v>2.3786511302959226E-5</v>
      </c>
      <c r="G249">
        <v>-496</v>
      </c>
      <c r="H249">
        <v>0</v>
      </c>
      <c r="I249">
        <f t="shared" si="24"/>
        <v>496</v>
      </c>
      <c r="J249">
        <f t="shared" si="25"/>
        <v>0</v>
      </c>
      <c r="L249">
        <v>-496</v>
      </c>
      <c r="M249">
        <v>3.0000000000000001E-6</v>
      </c>
      <c r="N249">
        <f t="shared" si="22"/>
        <v>496</v>
      </c>
      <c r="O249">
        <f t="shared" si="23"/>
        <v>4.3846557722598432E-6</v>
      </c>
    </row>
    <row r="250" spans="2:15">
      <c r="B250">
        <v>-498</v>
      </c>
      <c r="C250">
        <v>1.7E-5</v>
      </c>
      <c r="D250">
        <f t="shared" si="21"/>
        <v>498</v>
      </c>
      <c r="E250">
        <f t="shared" si="20"/>
        <v>2.3786511302959226E-5</v>
      </c>
      <c r="G250">
        <v>-498</v>
      </c>
      <c r="H250">
        <v>0</v>
      </c>
      <c r="I250">
        <f t="shared" si="24"/>
        <v>498</v>
      </c>
      <c r="J250">
        <f t="shared" si="25"/>
        <v>0</v>
      </c>
      <c r="L250">
        <v>-498</v>
      </c>
      <c r="M250">
        <v>3.0000000000000001E-6</v>
      </c>
      <c r="N250">
        <f t="shared" si="22"/>
        <v>498</v>
      </c>
      <c r="O250">
        <f t="shared" si="23"/>
        <v>4.3846557722598432E-6</v>
      </c>
    </row>
    <row r="251" spans="2:15">
      <c r="B251">
        <v>-500</v>
      </c>
      <c r="C251">
        <v>1.7E-5</v>
      </c>
      <c r="D251">
        <f t="shared" si="21"/>
        <v>500</v>
      </c>
      <c r="E251">
        <f t="shared" si="20"/>
        <v>2.3786511302959226E-5</v>
      </c>
      <c r="G251">
        <v>-500</v>
      </c>
      <c r="H251">
        <v>0</v>
      </c>
      <c r="I251">
        <f t="shared" si="24"/>
        <v>500</v>
      </c>
      <c r="J251">
        <f t="shared" si="25"/>
        <v>0</v>
      </c>
      <c r="L251">
        <v>-500</v>
      </c>
      <c r="M251">
        <v>3.0000000000000001E-6</v>
      </c>
      <c r="N251">
        <f t="shared" si="22"/>
        <v>500</v>
      </c>
      <c r="O251">
        <f t="shared" si="23"/>
        <v>4.3846557722598432E-6</v>
      </c>
    </row>
    <row r="252" spans="2:15">
      <c r="B252">
        <v>-502</v>
      </c>
      <c r="C252">
        <v>1.7E-5</v>
      </c>
      <c r="D252">
        <f t="shared" si="21"/>
        <v>502</v>
      </c>
      <c r="E252">
        <f t="shared" si="20"/>
        <v>2.3786511302959226E-5</v>
      </c>
      <c r="G252">
        <v>-502</v>
      </c>
      <c r="H252">
        <v>0</v>
      </c>
      <c r="I252">
        <f t="shared" si="24"/>
        <v>502</v>
      </c>
      <c r="J252">
        <f t="shared" si="25"/>
        <v>0</v>
      </c>
      <c r="L252">
        <v>-502</v>
      </c>
      <c r="M252">
        <v>3.0000000000000001E-6</v>
      </c>
      <c r="N252">
        <f t="shared" si="22"/>
        <v>502</v>
      </c>
      <c r="O252">
        <f t="shared" si="23"/>
        <v>4.3846557722598432E-6</v>
      </c>
    </row>
    <row r="253" spans="2:15">
      <c r="B253">
        <v>-504</v>
      </c>
      <c r="C253">
        <v>1.5999999999999999E-5</v>
      </c>
      <c r="D253">
        <f t="shared" si="21"/>
        <v>504</v>
      </c>
      <c r="E253">
        <f t="shared" si="20"/>
        <v>2.2387304755726329E-5</v>
      </c>
      <c r="G253">
        <v>-504</v>
      </c>
      <c r="H253">
        <v>0</v>
      </c>
      <c r="I253">
        <f t="shared" si="24"/>
        <v>504</v>
      </c>
      <c r="J253">
        <f t="shared" si="25"/>
        <v>0</v>
      </c>
      <c r="L253">
        <v>-504</v>
      </c>
      <c r="M253">
        <v>3.0000000000000001E-6</v>
      </c>
      <c r="N253">
        <f t="shared" si="22"/>
        <v>504</v>
      </c>
      <c r="O253">
        <f t="shared" si="23"/>
        <v>4.3846557722598432E-6</v>
      </c>
    </row>
    <row r="254" spans="2:15">
      <c r="B254">
        <v>-506</v>
      </c>
      <c r="C254">
        <v>1.5999999999999999E-5</v>
      </c>
      <c r="D254">
        <f t="shared" si="21"/>
        <v>506</v>
      </c>
      <c r="E254">
        <f t="shared" si="20"/>
        <v>2.2387304755726329E-5</v>
      </c>
      <c r="G254">
        <v>-506</v>
      </c>
      <c r="H254">
        <v>0</v>
      </c>
      <c r="I254">
        <f t="shared" si="24"/>
        <v>506</v>
      </c>
      <c r="J254">
        <f t="shared" si="25"/>
        <v>0</v>
      </c>
      <c r="L254">
        <v>-506</v>
      </c>
      <c r="M254">
        <v>3.0000000000000001E-6</v>
      </c>
      <c r="N254">
        <f t="shared" si="22"/>
        <v>506</v>
      </c>
      <c r="O254">
        <f t="shared" si="23"/>
        <v>4.3846557722598432E-6</v>
      </c>
    </row>
    <row r="255" spans="2:15">
      <c r="B255">
        <v>-508</v>
      </c>
      <c r="C255">
        <v>1.5999999999999999E-5</v>
      </c>
      <c r="D255">
        <f t="shared" si="21"/>
        <v>508</v>
      </c>
      <c r="E255">
        <f t="shared" si="20"/>
        <v>2.2387304755726329E-5</v>
      </c>
      <c r="G255">
        <v>-508</v>
      </c>
      <c r="H255">
        <v>0</v>
      </c>
      <c r="I255">
        <f t="shared" si="24"/>
        <v>508</v>
      </c>
      <c r="J255">
        <f t="shared" si="25"/>
        <v>0</v>
      </c>
      <c r="L255">
        <v>-508</v>
      </c>
      <c r="M255">
        <v>3.0000000000000001E-6</v>
      </c>
      <c r="N255">
        <f t="shared" si="22"/>
        <v>508</v>
      </c>
      <c r="O255">
        <f t="shared" si="23"/>
        <v>4.3846557722598432E-6</v>
      </c>
    </row>
    <row r="256" spans="2:15">
      <c r="B256">
        <v>-510</v>
      </c>
      <c r="C256">
        <v>1.5999999999999999E-5</v>
      </c>
      <c r="D256">
        <f t="shared" si="21"/>
        <v>510</v>
      </c>
      <c r="E256">
        <f t="shared" si="20"/>
        <v>2.2387304755726329E-5</v>
      </c>
      <c r="G256">
        <v>-510</v>
      </c>
      <c r="H256">
        <v>0</v>
      </c>
      <c r="I256">
        <f t="shared" si="24"/>
        <v>510</v>
      </c>
      <c r="J256">
        <f t="shared" si="25"/>
        <v>0</v>
      </c>
      <c r="L256">
        <v>-510</v>
      </c>
      <c r="M256">
        <v>3.0000000000000001E-6</v>
      </c>
      <c r="N256">
        <f t="shared" si="22"/>
        <v>510</v>
      </c>
      <c r="O256">
        <f t="shared" si="23"/>
        <v>4.3846557722598432E-6</v>
      </c>
    </row>
    <row r="257" spans="2:15">
      <c r="B257">
        <v>-512</v>
      </c>
      <c r="C257">
        <v>1.5999999999999999E-5</v>
      </c>
      <c r="D257">
        <f t="shared" si="21"/>
        <v>512</v>
      </c>
      <c r="E257">
        <f t="shared" si="20"/>
        <v>2.2387304755726329E-5</v>
      </c>
      <c r="G257">
        <v>-512</v>
      </c>
      <c r="H257">
        <v>0</v>
      </c>
      <c r="I257">
        <f t="shared" si="24"/>
        <v>512</v>
      </c>
      <c r="J257">
        <f t="shared" si="25"/>
        <v>0</v>
      </c>
      <c r="L257">
        <v>-512</v>
      </c>
      <c r="M257">
        <v>3.0000000000000001E-6</v>
      </c>
      <c r="N257">
        <f t="shared" si="22"/>
        <v>512</v>
      </c>
      <c r="O257">
        <f t="shared" si="23"/>
        <v>4.3846557722598432E-6</v>
      </c>
    </row>
    <row r="258" spans="2:15">
      <c r="B258">
        <v>-514</v>
      </c>
      <c r="C258">
        <v>1.5E-5</v>
      </c>
      <c r="D258">
        <f t="shared" si="21"/>
        <v>514</v>
      </c>
      <c r="E258">
        <f t="shared" ref="E258:E301" si="26">C258/$A$3*$A$5</f>
        <v>2.0988098208493434E-5</v>
      </c>
      <c r="G258">
        <v>-514</v>
      </c>
      <c r="H258">
        <v>0</v>
      </c>
      <c r="I258">
        <f t="shared" si="24"/>
        <v>514</v>
      </c>
      <c r="J258">
        <f t="shared" si="25"/>
        <v>0</v>
      </c>
      <c r="L258">
        <v>-514</v>
      </c>
      <c r="M258">
        <v>3.0000000000000001E-6</v>
      </c>
      <c r="N258">
        <f t="shared" si="22"/>
        <v>514</v>
      </c>
      <c r="O258">
        <f t="shared" si="23"/>
        <v>4.3846557722598432E-6</v>
      </c>
    </row>
    <row r="259" spans="2:15">
      <c r="B259">
        <v>-516</v>
      </c>
      <c r="C259">
        <v>1.5E-5</v>
      </c>
      <c r="D259">
        <f t="shared" ref="D259:D301" si="27">ABS(B259)</f>
        <v>516</v>
      </c>
      <c r="E259">
        <f t="shared" si="26"/>
        <v>2.0988098208493434E-5</v>
      </c>
      <c r="G259">
        <v>-516</v>
      </c>
      <c r="H259">
        <v>0</v>
      </c>
      <c r="I259">
        <f t="shared" si="24"/>
        <v>516</v>
      </c>
      <c r="J259">
        <f t="shared" si="25"/>
        <v>0</v>
      </c>
      <c r="L259">
        <v>-516</v>
      </c>
      <c r="M259">
        <v>3.0000000000000001E-6</v>
      </c>
      <c r="N259">
        <f t="shared" ref="N259:N301" si="28">ABS(L259)</f>
        <v>516</v>
      </c>
      <c r="O259">
        <f t="shared" ref="O259:O301" si="29">M259/$A$13*$A$15/2</f>
        <v>4.3846557722598432E-6</v>
      </c>
    </row>
    <row r="260" spans="2:15">
      <c r="B260">
        <v>-518</v>
      </c>
      <c r="C260">
        <v>1.5E-5</v>
      </c>
      <c r="D260">
        <f t="shared" si="27"/>
        <v>518</v>
      </c>
      <c r="E260">
        <f t="shared" si="26"/>
        <v>2.0988098208493434E-5</v>
      </c>
      <c r="G260">
        <v>-518</v>
      </c>
      <c r="H260">
        <v>0</v>
      </c>
      <c r="I260">
        <f t="shared" si="24"/>
        <v>518</v>
      </c>
      <c r="J260">
        <f t="shared" si="25"/>
        <v>0</v>
      </c>
      <c r="L260">
        <v>-518</v>
      </c>
      <c r="M260">
        <v>3.0000000000000001E-6</v>
      </c>
      <c r="N260">
        <f t="shared" si="28"/>
        <v>518</v>
      </c>
      <c r="O260">
        <f t="shared" si="29"/>
        <v>4.3846557722598432E-6</v>
      </c>
    </row>
    <row r="261" spans="2:15">
      <c r="B261">
        <v>-520</v>
      </c>
      <c r="C261">
        <v>1.5E-5</v>
      </c>
      <c r="D261">
        <f t="shared" si="27"/>
        <v>520</v>
      </c>
      <c r="E261">
        <f t="shared" si="26"/>
        <v>2.0988098208493434E-5</v>
      </c>
      <c r="G261">
        <v>-520</v>
      </c>
      <c r="H261">
        <v>0</v>
      </c>
      <c r="I261">
        <f t="shared" si="24"/>
        <v>520</v>
      </c>
      <c r="J261">
        <f t="shared" si="25"/>
        <v>0</v>
      </c>
      <c r="L261">
        <v>-520</v>
      </c>
      <c r="M261">
        <v>3.0000000000000001E-6</v>
      </c>
      <c r="N261">
        <f t="shared" si="28"/>
        <v>520</v>
      </c>
      <c r="O261">
        <f t="shared" si="29"/>
        <v>4.3846557722598432E-6</v>
      </c>
    </row>
    <row r="262" spans="2:15">
      <c r="B262">
        <v>-522</v>
      </c>
      <c r="C262">
        <v>1.5E-5</v>
      </c>
      <c r="D262">
        <f t="shared" si="27"/>
        <v>522</v>
      </c>
      <c r="E262">
        <f t="shared" si="26"/>
        <v>2.0988098208493434E-5</v>
      </c>
      <c r="G262">
        <v>-522</v>
      </c>
      <c r="H262">
        <v>0</v>
      </c>
      <c r="I262">
        <f t="shared" si="24"/>
        <v>522</v>
      </c>
      <c r="J262">
        <f t="shared" si="25"/>
        <v>0</v>
      </c>
      <c r="L262">
        <v>-522</v>
      </c>
      <c r="M262">
        <v>3.0000000000000001E-6</v>
      </c>
      <c r="N262">
        <f t="shared" si="28"/>
        <v>522</v>
      </c>
      <c r="O262">
        <f t="shared" si="29"/>
        <v>4.3846557722598432E-6</v>
      </c>
    </row>
    <row r="263" spans="2:15">
      <c r="B263">
        <v>-524</v>
      </c>
      <c r="C263">
        <v>1.5E-5</v>
      </c>
      <c r="D263">
        <f t="shared" si="27"/>
        <v>524</v>
      </c>
      <c r="E263">
        <f t="shared" si="26"/>
        <v>2.0988098208493434E-5</v>
      </c>
      <c r="G263">
        <v>-524</v>
      </c>
      <c r="H263">
        <v>0</v>
      </c>
      <c r="I263">
        <f t="shared" si="24"/>
        <v>524</v>
      </c>
      <c r="J263">
        <f t="shared" si="25"/>
        <v>0</v>
      </c>
      <c r="L263">
        <v>-524</v>
      </c>
      <c r="M263">
        <v>3.0000000000000001E-6</v>
      </c>
      <c r="N263">
        <f t="shared" si="28"/>
        <v>524</v>
      </c>
      <c r="O263">
        <f t="shared" si="29"/>
        <v>4.3846557722598432E-6</v>
      </c>
    </row>
    <row r="264" spans="2:15">
      <c r="B264">
        <v>-526</v>
      </c>
      <c r="C264">
        <v>1.4E-5</v>
      </c>
      <c r="D264">
        <f t="shared" si="27"/>
        <v>526</v>
      </c>
      <c r="E264">
        <f t="shared" si="26"/>
        <v>1.958889166126054E-5</v>
      </c>
      <c r="G264">
        <v>-526</v>
      </c>
      <c r="H264">
        <v>0</v>
      </c>
      <c r="I264">
        <f t="shared" si="24"/>
        <v>526</v>
      </c>
      <c r="J264">
        <f t="shared" si="25"/>
        <v>0</v>
      </c>
      <c r="L264">
        <v>-526</v>
      </c>
      <c r="M264">
        <v>1.9999999999999999E-6</v>
      </c>
      <c r="N264">
        <f t="shared" si="28"/>
        <v>526</v>
      </c>
      <c r="O264">
        <f t="shared" si="29"/>
        <v>2.9231038481732284E-6</v>
      </c>
    </row>
    <row r="265" spans="2:15">
      <c r="B265">
        <v>-528</v>
      </c>
      <c r="C265">
        <v>1.4E-5</v>
      </c>
      <c r="D265">
        <f t="shared" si="27"/>
        <v>528</v>
      </c>
      <c r="E265">
        <f t="shared" si="26"/>
        <v>1.958889166126054E-5</v>
      </c>
      <c r="G265">
        <v>-528</v>
      </c>
      <c r="H265">
        <v>0</v>
      </c>
      <c r="I265">
        <f t="shared" si="24"/>
        <v>528</v>
      </c>
      <c r="J265">
        <f t="shared" si="25"/>
        <v>0</v>
      </c>
      <c r="L265">
        <v>-528</v>
      </c>
      <c r="M265">
        <v>1.9999999999999999E-6</v>
      </c>
      <c r="N265">
        <f t="shared" si="28"/>
        <v>528</v>
      </c>
      <c r="O265">
        <f t="shared" si="29"/>
        <v>2.9231038481732284E-6</v>
      </c>
    </row>
    <row r="266" spans="2:15">
      <c r="B266">
        <v>-530</v>
      </c>
      <c r="C266">
        <v>1.4E-5</v>
      </c>
      <c r="D266">
        <f t="shared" si="27"/>
        <v>530</v>
      </c>
      <c r="E266">
        <f t="shared" si="26"/>
        <v>1.958889166126054E-5</v>
      </c>
      <c r="G266">
        <v>-530</v>
      </c>
      <c r="H266">
        <v>0</v>
      </c>
      <c r="I266">
        <f t="shared" si="24"/>
        <v>530</v>
      </c>
      <c r="J266">
        <f t="shared" si="25"/>
        <v>0</v>
      </c>
      <c r="L266">
        <v>-530</v>
      </c>
      <c r="M266">
        <v>1.9999999999999999E-6</v>
      </c>
      <c r="N266">
        <f t="shared" si="28"/>
        <v>530</v>
      </c>
      <c r="O266">
        <f t="shared" si="29"/>
        <v>2.9231038481732284E-6</v>
      </c>
    </row>
    <row r="267" spans="2:15">
      <c r="B267">
        <v>-532</v>
      </c>
      <c r="C267">
        <v>1.4E-5</v>
      </c>
      <c r="D267">
        <f t="shared" si="27"/>
        <v>532</v>
      </c>
      <c r="E267">
        <f t="shared" si="26"/>
        <v>1.958889166126054E-5</v>
      </c>
      <c r="G267">
        <v>-532</v>
      </c>
      <c r="H267">
        <v>0</v>
      </c>
      <c r="I267">
        <f t="shared" si="24"/>
        <v>532</v>
      </c>
      <c r="J267">
        <f t="shared" si="25"/>
        <v>0</v>
      </c>
      <c r="L267">
        <v>-532</v>
      </c>
      <c r="M267">
        <v>1.9999999999999999E-6</v>
      </c>
      <c r="N267">
        <f t="shared" si="28"/>
        <v>532</v>
      </c>
      <c r="O267">
        <f t="shared" si="29"/>
        <v>2.9231038481732284E-6</v>
      </c>
    </row>
    <row r="268" spans="2:15">
      <c r="B268">
        <v>-534</v>
      </c>
      <c r="C268">
        <v>1.4E-5</v>
      </c>
      <c r="D268">
        <f t="shared" si="27"/>
        <v>534</v>
      </c>
      <c r="E268">
        <f t="shared" si="26"/>
        <v>1.958889166126054E-5</v>
      </c>
      <c r="G268">
        <v>-534</v>
      </c>
      <c r="H268">
        <v>0</v>
      </c>
      <c r="I268">
        <f t="shared" si="24"/>
        <v>534</v>
      </c>
      <c r="J268">
        <f t="shared" si="25"/>
        <v>0</v>
      </c>
      <c r="L268">
        <v>-534</v>
      </c>
      <c r="M268">
        <v>1.9999999999999999E-6</v>
      </c>
      <c r="N268">
        <f t="shared" si="28"/>
        <v>534</v>
      </c>
      <c r="O268">
        <f t="shared" si="29"/>
        <v>2.9231038481732284E-6</v>
      </c>
    </row>
    <row r="269" spans="2:15">
      <c r="B269">
        <v>-536</v>
      </c>
      <c r="C269">
        <v>1.4E-5</v>
      </c>
      <c r="D269">
        <f t="shared" si="27"/>
        <v>536</v>
      </c>
      <c r="E269">
        <f t="shared" si="26"/>
        <v>1.958889166126054E-5</v>
      </c>
      <c r="G269">
        <v>-536</v>
      </c>
      <c r="H269">
        <v>0</v>
      </c>
      <c r="I269">
        <f t="shared" si="24"/>
        <v>536</v>
      </c>
      <c r="J269">
        <f t="shared" si="25"/>
        <v>0</v>
      </c>
      <c r="L269">
        <v>-536</v>
      </c>
      <c r="M269">
        <v>1.9999999999999999E-6</v>
      </c>
      <c r="N269">
        <f t="shared" si="28"/>
        <v>536</v>
      </c>
      <c r="O269">
        <f t="shared" si="29"/>
        <v>2.9231038481732284E-6</v>
      </c>
    </row>
    <row r="270" spans="2:15">
      <c r="B270">
        <v>-538</v>
      </c>
      <c r="C270">
        <v>1.2999999999999999E-5</v>
      </c>
      <c r="D270">
        <f t="shared" si="27"/>
        <v>538</v>
      </c>
      <c r="E270">
        <f t="shared" si="26"/>
        <v>1.8189685114027645E-5</v>
      </c>
      <c r="G270">
        <v>-538</v>
      </c>
      <c r="H270">
        <v>0</v>
      </c>
      <c r="I270">
        <f t="shared" si="24"/>
        <v>538</v>
      </c>
      <c r="J270">
        <f t="shared" si="25"/>
        <v>0</v>
      </c>
      <c r="L270">
        <v>-538</v>
      </c>
      <c r="M270">
        <v>1.9999999999999999E-6</v>
      </c>
      <c r="N270">
        <f t="shared" si="28"/>
        <v>538</v>
      </c>
      <c r="O270">
        <f t="shared" si="29"/>
        <v>2.9231038481732284E-6</v>
      </c>
    </row>
    <row r="271" spans="2:15">
      <c r="B271">
        <v>-540</v>
      </c>
      <c r="C271">
        <v>1.2999999999999999E-5</v>
      </c>
      <c r="D271">
        <f t="shared" si="27"/>
        <v>540</v>
      </c>
      <c r="E271">
        <f t="shared" si="26"/>
        <v>1.8189685114027645E-5</v>
      </c>
      <c r="G271">
        <v>-540</v>
      </c>
      <c r="H271">
        <v>0</v>
      </c>
      <c r="I271">
        <f t="shared" si="24"/>
        <v>540</v>
      </c>
      <c r="J271">
        <f t="shared" si="25"/>
        <v>0</v>
      </c>
      <c r="L271">
        <v>-540</v>
      </c>
      <c r="M271">
        <v>1.9999999999999999E-6</v>
      </c>
      <c r="N271">
        <f t="shared" si="28"/>
        <v>540</v>
      </c>
      <c r="O271">
        <f t="shared" si="29"/>
        <v>2.9231038481732284E-6</v>
      </c>
    </row>
    <row r="272" spans="2:15">
      <c r="B272">
        <v>-542</v>
      </c>
      <c r="C272">
        <v>1.2999999999999999E-5</v>
      </c>
      <c r="D272">
        <f t="shared" si="27"/>
        <v>542</v>
      </c>
      <c r="E272">
        <f t="shared" si="26"/>
        <v>1.8189685114027645E-5</v>
      </c>
      <c r="G272">
        <v>-542</v>
      </c>
      <c r="H272">
        <v>0</v>
      </c>
      <c r="I272">
        <f t="shared" si="24"/>
        <v>542</v>
      </c>
      <c r="J272">
        <f t="shared" si="25"/>
        <v>0</v>
      </c>
      <c r="L272">
        <v>-542</v>
      </c>
      <c r="M272">
        <v>1.9999999999999999E-6</v>
      </c>
      <c r="N272">
        <f t="shared" si="28"/>
        <v>542</v>
      </c>
      <c r="O272">
        <f t="shared" si="29"/>
        <v>2.9231038481732284E-6</v>
      </c>
    </row>
    <row r="273" spans="2:15">
      <c r="B273">
        <v>-544</v>
      </c>
      <c r="C273">
        <v>1.2999999999999999E-5</v>
      </c>
      <c r="D273">
        <f t="shared" si="27"/>
        <v>544</v>
      </c>
      <c r="E273">
        <f t="shared" si="26"/>
        <v>1.8189685114027645E-5</v>
      </c>
      <c r="G273">
        <v>-544</v>
      </c>
      <c r="H273">
        <v>0</v>
      </c>
      <c r="I273">
        <f t="shared" si="24"/>
        <v>544</v>
      </c>
      <c r="J273">
        <f t="shared" si="25"/>
        <v>0</v>
      </c>
      <c r="L273">
        <v>-544</v>
      </c>
      <c r="M273">
        <v>1.9999999999999999E-6</v>
      </c>
      <c r="N273">
        <f t="shared" si="28"/>
        <v>544</v>
      </c>
      <c r="O273">
        <f t="shared" si="29"/>
        <v>2.9231038481732284E-6</v>
      </c>
    </row>
    <row r="274" spans="2:15">
      <c r="B274">
        <v>-546</v>
      </c>
      <c r="C274">
        <v>1.2999999999999999E-5</v>
      </c>
      <c r="D274">
        <f t="shared" si="27"/>
        <v>546</v>
      </c>
      <c r="E274">
        <f t="shared" si="26"/>
        <v>1.8189685114027645E-5</v>
      </c>
      <c r="G274">
        <v>-546</v>
      </c>
      <c r="H274">
        <v>0</v>
      </c>
      <c r="I274">
        <f t="shared" si="24"/>
        <v>546</v>
      </c>
      <c r="J274">
        <f t="shared" si="25"/>
        <v>0</v>
      </c>
      <c r="L274">
        <v>-546</v>
      </c>
      <c r="M274">
        <v>1.9999999999999999E-6</v>
      </c>
      <c r="N274">
        <f t="shared" si="28"/>
        <v>546</v>
      </c>
      <c r="O274">
        <f t="shared" si="29"/>
        <v>2.9231038481732284E-6</v>
      </c>
    </row>
    <row r="275" spans="2:15">
      <c r="B275">
        <v>-548</v>
      </c>
      <c r="C275">
        <v>1.2999999999999999E-5</v>
      </c>
      <c r="D275">
        <f t="shared" si="27"/>
        <v>548</v>
      </c>
      <c r="E275">
        <f t="shared" si="26"/>
        <v>1.8189685114027645E-5</v>
      </c>
      <c r="G275">
        <v>-548</v>
      </c>
      <c r="H275">
        <v>0</v>
      </c>
      <c r="I275">
        <f t="shared" si="24"/>
        <v>548</v>
      </c>
      <c r="J275">
        <f t="shared" si="25"/>
        <v>0</v>
      </c>
      <c r="L275">
        <v>-548</v>
      </c>
      <c r="M275">
        <v>1.9999999999999999E-6</v>
      </c>
      <c r="N275">
        <f t="shared" si="28"/>
        <v>548</v>
      </c>
      <c r="O275">
        <f t="shared" si="29"/>
        <v>2.9231038481732284E-6</v>
      </c>
    </row>
    <row r="276" spans="2:15">
      <c r="B276">
        <v>-550</v>
      </c>
      <c r="C276">
        <v>1.2999999999999999E-5</v>
      </c>
      <c r="D276">
        <f t="shared" si="27"/>
        <v>550</v>
      </c>
      <c r="E276">
        <f t="shared" si="26"/>
        <v>1.8189685114027645E-5</v>
      </c>
      <c r="G276">
        <v>-550</v>
      </c>
      <c r="H276">
        <v>0</v>
      </c>
      <c r="I276">
        <f t="shared" ref="I276:I301" si="30">ABS(G276)</f>
        <v>550</v>
      </c>
      <c r="J276">
        <f t="shared" ref="J276:J301" si="31">H276/$A$8*$A$10/2</f>
        <v>0</v>
      </c>
      <c r="L276">
        <v>-550</v>
      </c>
      <c r="M276">
        <v>1.9999999999999999E-6</v>
      </c>
      <c r="N276">
        <f t="shared" si="28"/>
        <v>550</v>
      </c>
      <c r="O276">
        <f t="shared" si="29"/>
        <v>2.9231038481732284E-6</v>
      </c>
    </row>
    <row r="277" spans="2:15">
      <c r="B277">
        <v>-552</v>
      </c>
      <c r="C277">
        <v>1.2E-5</v>
      </c>
      <c r="D277">
        <f t="shared" si="27"/>
        <v>552</v>
      </c>
      <c r="E277">
        <f t="shared" si="26"/>
        <v>1.6790478566794747E-5</v>
      </c>
      <c r="G277">
        <v>-552</v>
      </c>
      <c r="H277">
        <v>0</v>
      </c>
      <c r="I277">
        <f t="shared" si="30"/>
        <v>552</v>
      </c>
      <c r="J277">
        <f t="shared" si="31"/>
        <v>0</v>
      </c>
      <c r="L277">
        <v>-552</v>
      </c>
      <c r="M277">
        <v>1.9999999999999999E-6</v>
      </c>
      <c r="N277">
        <f t="shared" si="28"/>
        <v>552</v>
      </c>
      <c r="O277">
        <f t="shared" si="29"/>
        <v>2.9231038481732284E-6</v>
      </c>
    </row>
    <row r="278" spans="2:15">
      <c r="B278">
        <v>-554</v>
      </c>
      <c r="C278">
        <v>1.2E-5</v>
      </c>
      <c r="D278">
        <f t="shared" si="27"/>
        <v>554</v>
      </c>
      <c r="E278">
        <f t="shared" si="26"/>
        <v>1.6790478566794747E-5</v>
      </c>
      <c r="G278">
        <v>-554</v>
      </c>
      <c r="H278">
        <v>0</v>
      </c>
      <c r="I278">
        <f t="shared" si="30"/>
        <v>554</v>
      </c>
      <c r="J278">
        <f t="shared" si="31"/>
        <v>0</v>
      </c>
      <c r="L278">
        <v>-554</v>
      </c>
      <c r="M278">
        <v>1.9999999999999999E-6</v>
      </c>
      <c r="N278">
        <f t="shared" si="28"/>
        <v>554</v>
      </c>
      <c r="O278">
        <f t="shared" si="29"/>
        <v>2.9231038481732284E-6</v>
      </c>
    </row>
    <row r="279" spans="2:15">
      <c r="B279">
        <v>-556</v>
      </c>
      <c r="C279">
        <v>1.2E-5</v>
      </c>
      <c r="D279">
        <f t="shared" si="27"/>
        <v>556</v>
      </c>
      <c r="E279">
        <f t="shared" si="26"/>
        <v>1.6790478566794747E-5</v>
      </c>
      <c r="G279">
        <v>-556</v>
      </c>
      <c r="H279">
        <v>0</v>
      </c>
      <c r="I279">
        <f t="shared" si="30"/>
        <v>556</v>
      </c>
      <c r="J279">
        <f t="shared" si="31"/>
        <v>0</v>
      </c>
      <c r="L279">
        <v>-556</v>
      </c>
      <c r="M279">
        <v>1.9999999999999999E-6</v>
      </c>
      <c r="N279">
        <f t="shared" si="28"/>
        <v>556</v>
      </c>
      <c r="O279">
        <f t="shared" si="29"/>
        <v>2.9231038481732284E-6</v>
      </c>
    </row>
    <row r="280" spans="2:15">
      <c r="B280">
        <v>-558</v>
      </c>
      <c r="C280">
        <v>1.2E-5</v>
      </c>
      <c r="D280">
        <f t="shared" si="27"/>
        <v>558</v>
      </c>
      <c r="E280">
        <f t="shared" si="26"/>
        <v>1.6790478566794747E-5</v>
      </c>
      <c r="G280">
        <v>-558</v>
      </c>
      <c r="H280">
        <v>0</v>
      </c>
      <c r="I280">
        <f t="shared" si="30"/>
        <v>558</v>
      </c>
      <c r="J280">
        <f t="shared" si="31"/>
        <v>0</v>
      </c>
      <c r="L280">
        <v>-558</v>
      </c>
      <c r="M280">
        <v>1.9999999999999999E-6</v>
      </c>
      <c r="N280">
        <f t="shared" si="28"/>
        <v>558</v>
      </c>
      <c r="O280">
        <f t="shared" si="29"/>
        <v>2.9231038481732284E-6</v>
      </c>
    </row>
    <row r="281" spans="2:15">
      <c r="B281">
        <v>-560</v>
      </c>
      <c r="C281">
        <v>1.2E-5</v>
      </c>
      <c r="D281">
        <f t="shared" si="27"/>
        <v>560</v>
      </c>
      <c r="E281">
        <f t="shared" si="26"/>
        <v>1.6790478566794747E-5</v>
      </c>
      <c r="G281">
        <v>-560</v>
      </c>
      <c r="H281">
        <v>0</v>
      </c>
      <c r="I281">
        <f t="shared" si="30"/>
        <v>560</v>
      </c>
      <c r="J281">
        <f t="shared" si="31"/>
        <v>0</v>
      </c>
      <c r="L281">
        <v>-560</v>
      </c>
      <c r="M281">
        <v>1.9999999999999999E-6</v>
      </c>
      <c r="N281">
        <f t="shared" si="28"/>
        <v>560</v>
      </c>
      <c r="O281">
        <f t="shared" si="29"/>
        <v>2.9231038481732284E-6</v>
      </c>
    </row>
    <row r="282" spans="2:15">
      <c r="B282">
        <v>-562</v>
      </c>
      <c r="C282">
        <v>1.2E-5</v>
      </c>
      <c r="D282">
        <f t="shared" si="27"/>
        <v>562</v>
      </c>
      <c r="E282">
        <f t="shared" si="26"/>
        <v>1.6790478566794747E-5</v>
      </c>
      <c r="G282">
        <v>-562</v>
      </c>
      <c r="H282">
        <v>0</v>
      </c>
      <c r="I282">
        <f t="shared" si="30"/>
        <v>562</v>
      </c>
      <c r="J282">
        <f t="shared" si="31"/>
        <v>0</v>
      </c>
      <c r="L282">
        <v>-562</v>
      </c>
      <c r="M282">
        <v>1.9999999999999999E-6</v>
      </c>
      <c r="N282">
        <f t="shared" si="28"/>
        <v>562</v>
      </c>
      <c r="O282">
        <f t="shared" si="29"/>
        <v>2.9231038481732284E-6</v>
      </c>
    </row>
    <row r="283" spans="2:15">
      <c r="B283">
        <v>-564</v>
      </c>
      <c r="C283">
        <v>1.2E-5</v>
      </c>
      <c r="D283">
        <f t="shared" si="27"/>
        <v>564</v>
      </c>
      <c r="E283">
        <f t="shared" si="26"/>
        <v>1.6790478566794747E-5</v>
      </c>
      <c r="G283">
        <v>-564</v>
      </c>
      <c r="H283">
        <v>0</v>
      </c>
      <c r="I283">
        <f t="shared" si="30"/>
        <v>564</v>
      </c>
      <c r="J283">
        <f t="shared" si="31"/>
        <v>0</v>
      </c>
      <c r="L283">
        <v>-564</v>
      </c>
      <c r="M283">
        <v>1.9999999999999999E-6</v>
      </c>
      <c r="N283">
        <f t="shared" si="28"/>
        <v>564</v>
      </c>
      <c r="O283">
        <f t="shared" si="29"/>
        <v>2.9231038481732284E-6</v>
      </c>
    </row>
    <row r="284" spans="2:15">
      <c r="B284">
        <v>-566</v>
      </c>
      <c r="C284">
        <v>1.2E-5</v>
      </c>
      <c r="D284">
        <f t="shared" si="27"/>
        <v>566</v>
      </c>
      <c r="E284">
        <f t="shared" si="26"/>
        <v>1.6790478566794747E-5</v>
      </c>
      <c r="G284">
        <v>-566</v>
      </c>
      <c r="H284">
        <v>0</v>
      </c>
      <c r="I284">
        <f t="shared" si="30"/>
        <v>566</v>
      </c>
      <c r="J284">
        <f t="shared" si="31"/>
        <v>0</v>
      </c>
      <c r="L284">
        <v>-566</v>
      </c>
      <c r="M284">
        <v>1.9999999999999999E-6</v>
      </c>
      <c r="N284">
        <f t="shared" si="28"/>
        <v>566</v>
      </c>
      <c r="O284">
        <f t="shared" si="29"/>
        <v>2.9231038481732284E-6</v>
      </c>
    </row>
    <row r="285" spans="2:15">
      <c r="B285">
        <v>-568</v>
      </c>
      <c r="C285">
        <v>1.1E-5</v>
      </c>
      <c r="D285">
        <f t="shared" si="27"/>
        <v>568</v>
      </c>
      <c r="E285">
        <f t="shared" si="26"/>
        <v>1.5391272019561853E-5</v>
      </c>
      <c r="G285">
        <v>-568</v>
      </c>
      <c r="H285">
        <v>0</v>
      </c>
      <c r="I285">
        <f t="shared" si="30"/>
        <v>568</v>
      </c>
      <c r="J285">
        <f t="shared" si="31"/>
        <v>0</v>
      </c>
      <c r="L285">
        <v>-568</v>
      </c>
      <c r="M285">
        <v>1.9999999999999999E-6</v>
      </c>
      <c r="N285">
        <f t="shared" si="28"/>
        <v>568</v>
      </c>
      <c r="O285">
        <f t="shared" si="29"/>
        <v>2.9231038481732284E-6</v>
      </c>
    </row>
    <row r="286" spans="2:15">
      <c r="B286">
        <v>-570</v>
      </c>
      <c r="C286">
        <v>1.1E-5</v>
      </c>
      <c r="D286">
        <f t="shared" si="27"/>
        <v>570</v>
      </c>
      <c r="E286">
        <f t="shared" si="26"/>
        <v>1.5391272019561853E-5</v>
      </c>
      <c r="G286">
        <v>-570</v>
      </c>
      <c r="H286">
        <v>0</v>
      </c>
      <c r="I286">
        <f t="shared" si="30"/>
        <v>570</v>
      </c>
      <c r="J286">
        <f t="shared" si="31"/>
        <v>0</v>
      </c>
      <c r="L286">
        <v>-570</v>
      </c>
      <c r="M286">
        <v>1.9999999999999999E-6</v>
      </c>
      <c r="N286">
        <f t="shared" si="28"/>
        <v>570</v>
      </c>
      <c r="O286">
        <f t="shared" si="29"/>
        <v>2.9231038481732284E-6</v>
      </c>
    </row>
    <row r="287" spans="2:15">
      <c r="B287">
        <v>-572</v>
      </c>
      <c r="C287">
        <v>1.1E-5</v>
      </c>
      <c r="D287">
        <f t="shared" si="27"/>
        <v>572</v>
      </c>
      <c r="E287">
        <f t="shared" si="26"/>
        <v>1.5391272019561853E-5</v>
      </c>
      <c r="G287">
        <v>-572</v>
      </c>
      <c r="H287">
        <v>0</v>
      </c>
      <c r="I287">
        <f t="shared" si="30"/>
        <v>572</v>
      </c>
      <c r="J287">
        <f t="shared" si="31"/>
        <v>0</v>
      </c>
      <c r="L287">
        <v>-572</v>
      </c>
      <c r="M287">
        <v>1.9999999999999999E-6</v>
      </c>
      <c r="N287">
        <f t="shared" si="28"/>
        <v>572</v>
      </c>
      <c r="O287">
        <f t="shared" si="29"/>
        <v>2.9231038481732284E-6</v>
      </c>
    </row>
    <row r="288" spans="2:15">
      <c r="B288">
        <v>-574</v>
      </c>
      <c r="C288">
        <v>1.1E-5</v>
      </c>
      <c r="D288">
        <f t="shared" si="27"/>
        <v>574</v>
      </c>
      <c r="E288">
        <f t="shared" si="26"/>
        <v>1.5391272019561853E-5</v>
      </c>
      <c r="G288">
        <v>-574</v>
      </c>
      <c r="H288">
        <v>0</v>
      </c>
      <c r="I288">
        <f t="shared" si="30"/>
        <v>574</v>
      </c>
      <c r="J288">
        <f t="shared" si="31"/>
        <v>0</v>
      </c>
      <c r="L288">
        <v>-574</v>
      </c>
      <c r="M288">
        <v>1.9999999999999999E-6</v>
      </c>
      <c r="N288">
        <f t="shared" si="28"/>
        <v>574</v>
      </c>
      <c r="O288">
        <f t="shared" si="29"/>
        <v>2.9231038481732284E-6</v>
      </c>
    </row>
    <row r="289" spans="2:15">
      <c r="B289">
        <v>-576</v>
      </c>
      <c r="C289">
        <v>1.1E-5</v>
      </c>
      <c r="D289">
        <f t="shared" si="27"/>
        <v>576</v>
      </c>
      <c r="E289">
        <f t="shared" si="26"/>
        <v>1.5391272019561853E-5</v>
      </c>
      <c r="G289">
        <v>-576</v>
      </c>
      <c r="H289">
        <v>0</v>
      </c>
      <c r="I289">
        <f t="shared" si="30"/>
        <v>576</v>
      </c>
      <c r="J289">
        <f t="shared" si="31"/>
        <v>0</v>
      </c>
      <c r="L289">
        <v>-576</v>
      </c>
      <c r="M289">
        <v>1.9999999999999999E-6</v>
      </c>
      <c r="N289">
        <f t="shared" si="28"/>
        <v>576</v>
      </c>
      <c r="O289">
        <f t="shared" si="29"/>
        <v>2.9231038481732284E-6</v>
      </c>
    </row>
    <row r="290" spans="2:15">
      <c r="B290">
        <v>-578</v>
      </c>
      <c r="C290">
        <v>1.1E-5</v>
      </c>
      <c r="D290">
        <f t="shared" si="27"/>
        <v>578</v>
      </c>
      <c r="E290">
        <f t="shared" si="26"/>
        <v>1.5391272019561853E-5</v>
      </c>
      <c r="G290">
        <v>-578</v>
      </c>
      <c r="H290">
        <v>0</v>
      </c>
      <c r="I290">
        <f t="shared" si="30"/>
        <v>578</v>
      </c>
      <c r="J290">
        <f t="shared" si="31"/>
        <v>0</v>
      </c>
      <c r="L290">
        <v>-578</v>
      </c>
      <c r="M290">
        <v>1.9999999999999999E-6</v>
      </c>
      <c r="N290">
        <f t="shared" si="28"/>
        <v>578</v>
      </c>
      <c r="O290">
        <f t="shared" si="29"/>
        <v>2.9231038481732284E-6</v>
      </c>
    </row>
    <row r="291" spans="2:15">
      <c r="B291">
        <v>-580</v>
      </c>
      <c r="C291">
        <v>1.1E-5</v>
      </c>
      <c r="D291">
        <f t="shared" si="27"/>
        <v>580</v>
      </c>
      <c r="E291">
        <f t="shared" si="26"/>
        <v>1.5391272019561853E-5</v>
      </c>
      <c r="G291">
        <v>-580</v>
      </c>
      <c r="H291">
        <v>0</v>
      </c>
      <c r="I291">
        <f t="shared" si="30"/>
        <v>580</v>
      </c>
      <c r="J291">
        <f t="shared" si="31"/>
        <v>0</v>
      </c>
      <c r="L291">
        <v>-580</v>
      </c>
      <c r="M291">
        <v>1.9999999999999999E-6</v>
      </c>
      <c r="N291">
        <f t="shared" si="28"/>
        <v>580</v>
      </c>
      <c r="O291">
        <f t="shared" si="29"/>
        <v>2.9231038481732284E-6</v>
      </c>
    </row>
    <row r="292" spans="2:15">
      <c r="B292">
        <v>-582</v>
      </c>
      <c r="C292">
        <v>1.1E-5</v>
      </c>
      <c r="D292">
        <f t="shared" si="27"/>
        <v>582</v>
      </c>
      <c r="E292">
        <f t="shared" si="26"/>
        <v>1.5391272019561853E-5</v>
      </c>
      <c r="G292">
        <v>-582</v>
      </c>
      <c r="H292">
        <v>0</v>
      </c>
      <c r="I292">
        <f t="shared" si="30"/>
        <v>582</v>
      </c>
      <c r="J292">
        <f t="shared" si="31"/>
        <v>0</v>
      </c>
      <c r="L292">
        <v>-582</v>
      </c>
      <c r="M292">
        <v>1.9999999999999999E-6</v>
      </c>
      <c r="N292">
        <f t="shared" si="28"/>
        <v>582</v>
      </c>
      <c r="O292">
        <f t="shared" si="29"/>
        <v>2.9231038481732284E-6</v>
      </c>
    </row>
    <row r="293" spans="2:15">
      <c r="B293">
        <v>-584</v>
      </c>
      <c r="C293">
        <v>1.0000000000000001E-5</v>
      </c>
      <c r="D293">
        <f t="shared" si="27"/>
        <v>584</v>
      </c>
      <c r="E293">
        <f t="shared" si="26"/>
        <v>1.3992065472328957E-5</v>
      </c>
      <c r="G293">
        <v>-584</v>
      </c>
      <c r="H293">
        <v>0</v>
      </c>
      <c r="I293">
        <f t="shared" si="30"/>
        <v>584</v>
      </c>
      <c r="J293">
        <f t="shared" si="31"/>
        <v>0</v>
      </c>
      <c r="L293">
        <v>-584</v>
      </c>
      <c r="M293">
        <v>1.9999999999999999E-6</v>
      </c>
      <c r="N293">
        <f t="shared" si="28"/>
        <v>584</v>
      </c>
      <c r="O293">
        <f t="shared" si="29"/>
        <v>2.9231038481732284E-6</v>
      </c>
    </row>
    <row r="294" spans="2:15">
      <c r="B294">
        <v>-586</v>
      </c>
      <c r="C294">
        <v>1.0000000000000001E-5</v>
      </c>
      <c r="D294">
        <f t="shared" si="27"/>
        <v>586</v>
      </c>
      <c r="E294">
        <f t="shared" si="26"/>
        <v>1.3992065472328957E-5</v>
      </c>
      <c r="G294">
        <v>-586</v>
      </c>
      <c r="H294">
        <v>0</v>
      </c>
      <c r="I294">
        <f t="shared" si="30"/>
        <v>586</v>
      </c>
      <c r="J294">
        <f t="shared" si="31"/>
        <v>0</v>
      </c>
      <c r="L294">
        <v>-586</v>
      </c>
      <c r="M294">
        <v>1.9999999999999999E-6</v>
      </c>
      <c r="N294">
        <f t="shared" si="28"/>
        <v>586</v>
      </c>
      <c r="O294">
        <f t="shared" si="29"/>
        <v>2.9231038481732284E-6</v>
      </c>
    </row>
    <row r="295" spans="2:15">
      <c r="B295">
        <v>-588</v>
      </c>
      <c r="C295">
        <v>1.0000000000000001E-5</v>
      </c>
      <c r="D295">
        <f t="shared" si="27"/>
        <v>588</v>
      </c>
      <c r="E295">
        <f t="shared" si="26"/>
        <v>1.3992065472328957E-5</v>
      </c>
      <c r="G295">
        <v>-588</v>
      </c>
      <c r="H295">
        <v>0</v>
      </c>
      <c r="I295">
        <f t="shared" si="30"/>
        <v>588</v>
      </c>
      <c r="J295">
        <f t="shared" si="31"/>
        <v>0</v>
      </c>
      <c r="L295">
        <v>-588</v>
      </c>
      <c r="M295">
        <v>1.9999999999999999E-6</v>
      </c>
      <c r="N295">
        <f t="shared" si="28"/>
        <v>588</v>
      </c>
      <c r="O295">
        <f t="shared" si="29"/>
        <v>2.9231038481732284E-6</v>
      </c>
    </row>
    <row r="296" spans="2:15">
      <c r="B296">
        <v>-590</v>
      </c>
      <c r="C296">
        <v>1.0000000000000001E-5</v>
      </c>
      <c r="D296">
        <f t="shared" si="27"/>
        <v>590</v>
      </c>
      <c r="E296">
        <f t="shared" si="26"/>
        <v>1.3992065472328957E-5</v>
      </c>
      <c r="G296">
        <v>-590</v>
      </c>
      <c r="H296">
        <v>0</v>
      </c>
      <c r="I296">
        <f t="shared" si="30"/>
        <v>590</v>
      </c>
      <c r="J296">
        <f t="shared" si="31"/>
        <v>0</v>
      </c>
      <c r="L296">
        <v>-590</v>
      </c>
      <c r="M296">
        <v>1.9999999999999999E-6</v>
      </c>
      <c r="N296">
        <f t="shared" si="28"/>
        <v>590</v>
      </c>
      <c r="O296">
        <f t="shared" si="29"/>
        <v>2.9231038481732284E-6</v>
      </c>
    </row>
    <row r="297" spans="2:15">
      <c r="B297">
        <v>-592</v>
      </c>
      <c r="C297">
        <v>1.0000000000000001E-5</v>
      </c>
      <c r="D297">
        <f t="shared" si="27"/>
        <v>592</v>
      </c>
      <c r="E297">
        <f t="shared" si="26"/>
        <v>1.3992065472328957E-5</v>
      </c>
      <c r="G297">
        <v>-592</v>
      </c>
      <c r="H297">
        <v>0</v>
      </c>
      <c r="I297">
        <f t="shared" si="30"/>
        <v>592</v>
      </c>
      <c r="J297">
        <f t="shared" si="31"/>
        <v>0</v>
      </c>
      <c r="L297">
        <v>-592</v>
      </c>
      <c r="M297">
        <v>1.9999999999999999E-6</v>
      </c>
      <c r="N297">
        <f t="shared" si="28"/>
        <v>592</v>
      </c>
      <c r="O297">
        <f t="shared" si="29"/>
        <v>2.9231038481732284E-6</v>
      </c>
    </row>
    <row r="298" spans="2:15">
      <c r="B298">
        <v>-594</v>
      </c>
      <c r="C298">
        <v>1.0000000000000001E-5</v>
      </c>
      <c r="D298">
        <f t="shared" si="27"/>
        <v>594</v>
      </c>
      <c r="E298">
        <f t="shared" si="26"/>
        <v>1.3992065472328957E-5</v>
      </c>
      <c r="G298">
        <v>-594</v>
      </c>
      <c r="H298">
        <v>0</v>
      </c>
      <c r="I298">
        <f t="shared" si="30"/>
        <v>594</v>
      </c>
      <c r="J298">
        <f t="shared" si="31"/>
        <v>0</v>
      </c>
      <c r="L298">
        <v>-594</v>
      </c>
      <c r="M298">
        <v>1.9999999999999999E-6</v>
      </c>
      <c r="N298">
        <f t="shared" si="28"/>
        <v>594</v>
      </c>
      <c r="O298">
        <f t="shared" si="29"/>
        <v>2.9231038481732284E-6</v>
      </c>
    </row>
    <row r="299" spans="2:15">
      <c r="B299">
        <v>-596</v>
      </c>
      <c r="C299">
        <v>1.0000000000000001E-5</v>
      </c>
      <c r="D299">
        <f t="shared" si="27"/>
        <v>596</v>
      </c>
      <c r="E299">
        <f t="shared" si="26"/>
        <v>1.3992065472328957E-5</v>
      </c>
      <c r="G299">
        <v>-596</v>
      </c>
      <c r="H299">
        <v>0</v>
      </c>
      <c r="I299">
        <f t="shared" si="30"/>
        <v>596</v>
      </c>
      <c r="J299">
        <f t="shared" si="31"/>
        <v>0</v>
      </c>
      <c r="L299">
        <v>-596</v>
      </c>
      <c r="M299">
        <v>1.9999999999999999E-6</v>
      </c>
      <c r="N299">
        <f t="shared" si="28"/>
        <v>596</v>
      </c>
      <c r="O299">
        <f t="shared" si="29"/>
        <v>2.9231038481732284E-6</v>
      </c>
    </row>
    <row r="300" spans="2:15">
      <c r="B300">
        <v>-598</v>
      </c>
      <c r="C300">
        <v>1.0000000000000001E-5</v>
      </c>
      <c r="D300">
        <f t="shared" si="27"/>
        <v>598</v>
      </c>
      <c r="E300">
        <f t="shared" si="26"/>
        <v>1.3992065472328957E-5</v>
      </c>
      <c r="G300">
        <v>-598</v>
      </c>
      <c r="H300">
        <v>0</v>
      </c>
      <c r="I300">
        <f t="shared" si="30"/>
        <v>598</v>
      </c>
      <c r="J300">
        <f t="shared" si="31"/>
        <v>0</v>
      </c>
      <c r="L300">
        <v>-598</v>
      </c>
      <c r="M300">
        <v>1.9999999999999999E-6</v>
      </c>
      <c r="N300">
        <f t="shared" si="28"/>
        <v>598</v>
      </c>
      <c r="O300">
        <f t="shared" si="29"/>
        <v>2.9231038481732284E-6</v>
      </c>
    </row>
    <row r="301" spans="2:15">
      <c r="B301">
        <v>-600</v>
      </c>
      <c r="C301">
        <v>1.0000000000000001E-5</v>
      </c>
      <c r="D301">
        <f t="shared" si="27"/>
        <v>600</v>
      </c>
      <c r="E301">
        <f t="shared" si="26"/>
        <v>1.3992065472328957E-5</v>
      </c>
      <c r="G301">
        <v>-600</v>
      </c>
      <c r="H301">
        <v>0</v>
      </c>
      <c r="I301">
        <f t="shared" si="30"/>
        <v>600</v>
      </c>
      <c r="J301">
        <f t="shared" si="31"/>
        <v>0</v>
      </c>
      <c r="L301">
        <v>-600</v>
      </c>
      <c r="M301">
        <v>1.9999999999999999E-6</v>
      </c>
      <c r="N301">
        <f t="shared" si="28"/>
        <v>600</v>
      </c>
      <c r="O301">
        <f t="shared" si="29"/>
        <v>2.9231038481732284E-6</v>
      </c>
    </row>
  </sheetData>
  <mergeCells count="6">
    <mergeCell ref="B1:C1"/>
    <mergeCell ref="D1:E1"/>
    <mergeCell ref="G1:H1"/>
    <mergeCell ref="I1:J1"/>
    <mergeCell ref="L1:M1"/>
    <mergeCell ref="N1:O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02"/>
  <sheetViews>
    <sheetView tabSelected="1" workbookViewId="0">
      <selection activeCell="I7" sqref="I7"/>
    </sheetView>
  </sheetViews>
  <sheetFormatPr defaultRowHeight="14.4"/>
  <sheetData>
    <row r="1" spans="2:9">
      <c r="B1" s="42" t="s">
        <v>75</v>
      </c>
      <c r="C1" s="42"/>
      <c r="E1" s="42" t="s">
        <v>76</v>
      </c>
      <c r="F1" s="42"/>
      <c r="H1" s="42" t="s">
        <v>77</v>
      </c>
      <c r="I1" s="42"/>
    </row>
    <row r="2" spans="2:9" ht="27" customHeight="1">
      <c r="B2" s="27" t="s">
        <v>78</v>
      </c>
      <c r="C2" s="27" t="s">
        <v>79</v>
      </c>
      <c r="D2" s="28"/>
      <c r="E2" s="29" t="s">
        <v>244</v>
      </c>
      <c r="F2" s="27" t="s">
        <v>79</v>
      </c>
      <c r="G2" s="28"/>
      <c r="H2" s="29" t="s">
        <v>244</v>
      </c>
      <c r="I2" s="27" t="s">
        <v>79</v>
      </c>
    </row>
    <row r="3" spans="2:9">
      <c r="B3">
        <v>2</v>
      </c>
      <c r="C3">
        <v>9.7601652702230646E-2</v>
      </c>
      <c r="E3">
        <v>3.7360679775057171</v>
      </c>
      <c r="F3">
        <v>0.246</v>
      </c>
      <c r="H3">
        <v>3.7360679775057171</v>
      </c>
      <c r="I3">
        <v>0.16996</v>
      </c>
    </row>
    <row r="4" spans="2:9">
      <c r="B4">
        <v>4</v>
      </c>
      <c r="C4">
        <v>7.3483529447577217E-2</v>
      </c>
      <c r="E4">
        <v>5.1502815398805408</v>
      </c>
      <c r="F4">
        <v>0.182</v>
      </c>
      <c r="H4">
        <v>5.1502815398805408</v>
      </c>
      <c r="I4">
        <v>0.11796</v>
      </c>
    </row>
    <row r="5" spans="2:9">
      <c r="B5">
        <v>6</v>
      </c>
      <c r="C5">
        <v>5.8416873346973403E-2</v>
      </c>
      <c r="E5">
        <v>7.3863495173767078</v>
      </c>
      <c r="F5">
        <v>0.157</v>
      </c>
      <c r="H5">
        <v>7.3863495173767078</v>
      </c>
      <c r="I5">
        <v>0.1062</v>
      </c>
    </row>
    <row r="6" spans="2:9">
      <c r="B6">
        <v>8</v>
      </c>
      <c r="C6">
        <v>4.7929820275462838E-2</v>
      </c>
      <c r="E6">
        <v>9.6224174948728756</v>
      </c>
      <c r="F6">
        <v>0.14699999999999999</v>
      </c>
      <c r="H6">
        <v>9.6224174948728756</v>
      </c>
      <c r="I6">
        <v>0.10551000000000001</v>
      </c>
    </row>
    <row r="7" spans="2:9">
      <c r="B7">
        <v>10</v>
      </c>
      <c r="C7">
        <v>4.0186611243076001E-2</v>
      </c>
      <c r="E7">
        <v>11.0366310572477</v>
      </c>
      <c r="F7">
        <v>0.13300000000000001</v>
      </c>
      <c r="H7">
        <v>11.0366310572477</v>
      </c>
      <c r="I7">
        <v>9.6097000000000002E-2</v>
      </c>
    </row>
    <row r="8" spans="2:9">
      <c r="B8">
        <v>12</v>
      </c>
      <c r="C8">
        <v>3.4242781830430655E-2</v>
      </c>
      <c r="E8">
        <v>13.272699034743868</v>
      </c>
      <c r="F8">
        <v>0.129</v>
      </c>
      <c r="H8">
        <v>13.272699034743868</v>
      </c>
      <c r="I8">
        <v>9.7923999999999997E-2</v>
      </c>
    </row>
    <row r="9" spans="2:9">
      <c r="B9">
        <v>14</v>
      </c>
      <c r="C9">
        <v>2.9548443864464296E-2</v>
      </c>
      <c r="E9">
        <v>15.508767012252745</v>
      </c>
      <c r="F9">
        <v>0.123</v>
      </c>
      <c r="H9">
        <v>15.508767012252745</v>
      </c>
      <c r="I9">
        <v>9.6359E-2</v>
      </c>
    </row>
    <row r="10" spans="2:9">
      <c r="B10">
        <v>16</v>
      </c>
      <c r="C10">
        <v>2.5760791741104842E-2</v>
      </c>
      <c r="E10">
        <v>17.508767012248086</v>
      </c>
      <c r="F10">
        <v>0.11899999999999999</v>
      </c>
      <c r="H10">
        <v>17.508767012248086</v>
      </c>
      <c r="I10">
        <v>9.5586000000000004E-2</v>
      </c>
    </row>
    <row r="11" spans="2:9">
      <c r="B11">
        <v>18</v>
      </c>
      <c r="C11">
        <v>2.2653153999700578E-2</v>
      </c>
      <c r="E11">
        <v>19.744834989742664</v>
      </c>
      <c r="F11">
        <v>0.12</v>
      </c>
      <c r="H11">
        <v>19.744834989742664</v>
      </c>
      <c r="I11">
        <v>9.9593000000000001E-2</v>
      </c>
    </row>
    <row r="12" spans="2:9">
      <c r="B12">
        <v>20</v>
      </c>
      <c r="C12">
        <v>2.0066021093866956E-2</v>
      </c>
      <c r="E12">
        <v>22.573262114497336</v>
      </c>
      <c r="F12">
        <v>0.11600000000000001</v>
      </c>
      <c r="H12">
        <v>22.573262114497336</v>
      </c>
      <c r="I12">
        <v>9.8672999999999997E-2</v>
      </c>
    </row>
    <row r="13" spans="2:9">
      <c r="B13">
        <v>22</v>
      </c>
      <c r="C13">
        <v>1.7886057293278104E-2</v>
      </c>
      <c r="E13">
        <v>23.987475676862111</v>
      </c>
      <c r="F13">
        <v>0.111</v>
      </c>
      <c r="H13">
        <v>23.987475676862111</v>
      </c>
      <c r="I13">
        <v>9.4989000000000004E-2</v>
      </c>
    </row>
    <row r="14" spans="2:9">
      <c r="B14">
        <v>24</v>
      </c>
      <c r="C14">
        <v>1.603210861819452E-2</v>
      </c>
      <c r="E14">
        <v>25.987475676871661</v>
      </c>
      <c r="F14">
        <v>0.107</v>
      </c>
      <c r="H14">
        <v>25.987475676871661</v>
      </c>
      <c r="I14">
        <v>9.2591000000000007E-2</v>
      </c>
    </row>
    <row r="15" spans="2:9">
      <c r="B15">
        <v>26</v>
      </c>
      <c r="C15">
        <v>1.4441210773990716E-2</v>
      </c>
      <c r="E15">
        <v>28.223543654367827</v>
      </c>
      <c r="F15">
        <v>0.106</v>
      </c>
      <c r="H15">
        <v>28.223543654367827</v>
      </c>
      <c r="I15">
        <v>9.3036999999999995E-2</v>
      </c>
    </row>
    <row r="16" spans="2:9">
      <c r="B16">
        <v>28</v>
      </c>
      <c r="C16">
        <v>1.306579073806078E-2</v>
      </c>
      <c r="E16">
        <v>29.637757216745161</v>
      </c>
      <c r="F16">
        <v>0.105</v>
      </c>
      <c r="H16">
        <v>29.637757216745161</v>
      </c>
      <c r="I16">
        <v>9.2886999999999997E-2</v>
      </c>
    </row>
    <row r="17" spans="2:9">
      <c r="B17">
        <v>30</v>
      </c>
      <c r="C17">
        <v>1.1866670727082189E-2</v>
      </c>
      <c r="E17">
        <v>31.873825194239739</v>
      </c>
      <c r="F17">
        <v>0.10199999999999999</v>
      </c>
      <c r="H17">
        <v>31.873825194239739</v>
      </c>
      <c r="I17">
        <v>9.1135999999999995E-2</v>
      </c>
    </row>
    <row r="18" spans="2:9">
      <c r="B18">
        <v>32</v>
      </c>
      <c r="C18">
        <v>1.0817265816657515E-2</v>
      </c>
      <c r="E18">
        <v>34.109893171735905</v>
      </c>
      <c r="F18">
        <v>0.10199999999999999</v>
      </c>
      <c r="H18">
        <v>34.109893171735905</v>
      </c>
      <c r="I18">
        <v>9.2157000000000003E-2</v>
      </c>
    </row>
    <row r="19" spans="2:9">
      <c r="B19">
        <v>34</v>
      </c>
      <c r="C19">
        <v>9.8923902889365718E-3</v>
      </c>
      <c r="E19">
        <v>36.345961149244786</v>
      </c>
      <c r="F19">
        <v>0.10100000000000001</v>
      </c>
      <c r="H19">
        <v>36.345961149244786</v>
      </c>
      <c r="I19">
        <v>9.2062000000000005E-2</v>
      </c>
    </row>
    <row r="20" spans="2:9">
      <c r="B20">
        <v>36</v>
      </c>
      <c r="C20">
        <v>9.0738544588053281E-3</v>
      </c>
      <c r="E20">
        <v>38.582029126739364</v>
      </c>
      <c r="F20">
        <v>0.1</v>
      </c>
      <c r="H20">
        <v>38.582029126739364</v>
      </c>
      <c r="I20">
        <v>9.1844999999999996E-2</v>
      </c>
    </row>
    <row r="21" spans="2:9">
      <c r="B21">
        <v>38</v>
      </c>
      <c r="C21">
        <v>8.3462670542442229E-3</v>
      </c>
      <c r="E21">
        <v>40.582029126734703</v>
      </c>
      <c r="F21">
        <v>9.7000000000000003E-2</v>
      </c>
      <c r="H21">
        <v>40.582029126734703</v>
      </c>
      <c r="I21">
        <v>8.9478000000000002E-2</v>
      </c>
    </row>
    <row r="22" spans="2:9">
      <c r="B22">
        <v>40</v>
      </c>
      <c r="C22">
        <v>7.6956360097809266E-3</v>
      </c>
      <c r="E22">
        <v>41.996242689112037</v>
      </c>
      <c r="F22">
        <v>9.9000000000000005E-2</v>
      </c>
      <c r="H22">
        <v>41.996242689112037</v>
      </c>
      <c r="I22">
        <v>9.1888999999999998E-2</v>
      </c>
    </row>
    <row r="23" spans="2:9">
      <c r="B23">
        <v>42</v>
      </c>
      <c r="C23">
        <v>7.1135660861320416E-3</v>
      </c>
      <c r="E23">
        <v>44.82466981385415</v>
      </c>
      <c r="F23">
        <v>9.9000000000000005E-2</v>
      </c>
      <c r="H23">
        <v>44.82466981385415</v>
      </c>
      <c r="I23">
        <v>9.2608999999999997E-2</v>
      </c>
    </row>
    <row r="24" spans="2:9">
      <c r="B24">
        <v>44</v>
      </c>
      <c r="C24">
        <v>6.5902628374669382E-3</v>
      </c>
      <c r="E24">
        <v>47.060737791363024</v>
      </c>
      <c r="F24">
        <v>9.7000000000000003E-2</v>
      </c>
      <c r="H24">
        <v>47.060737791363024</v>
      </c>
      <c r="I24">
        <v>9.1113E-2</v>
      </c>
    </row>
    <row r="25" spans="2:9">
      <c r="B25">
        <v>46</v>
      </c>
      <c r="C25">
        <v>6.1173310245022199E-3</v>
      </c>
      <c r="E25">
        <v>48.060737791353588</v>
      </c>
      <c r="F25">
        <v>9.7000000000000003E-2</v>
      </c>
      <c r="H25">
        <v>48.060737791353588</v>
      </c>
      <c r="I25">
        <v>9.1322E-2</v>
      </c>
    </row>
    <row r="26" spans="2:9">
      <c r="B26">
        <v>48</v>
      </c>
      <c r="C26">
        <v>5.6891738210489541E-3</v>
      </c>
      <c r="E26">
        <v>51.223015451522464</v>
      </c>
      <c r="F26">
        <v>9.6000000000000002E-2</v>
      </c>
      <c r="H26">
        <v>51.223015451522464</v>
      </c>
      <c r="I26">
        <v>9.0917999999999999E-2</v>
      </c>
    </row>
    <row r="27" spans="2:9">
      <c r="B27">
        <v>50</v>
      </c>
      <c r="C27">
        <v>5.3015936074654411E-3</v>
      </c>
      <c r="E27">
        <v>52.63722901389729</v>
      </c>
      <c r="F27">
        <v>9.1999999999999998E-2</v>
      </c>
      <c r="H27">
        <v>52.63722901389729</v>
      </c>
      <c r="I27">
        <v>8.7153999999999995E-2</v>
      </c>
    </row>
    <row r="28" spans="2:9">
      <c r="B28">
        <v>52</v>
      </c>
      <c r="C28">
        <v>4.9475943510155192E-3</v>
      </c>
      <c r="E28">
        <v>54.87329699139346</v>
      </c>
      <c r="F28">
        <v>9.4E-2</v>
      </c>
      <c r="H28">
        <v>54.87329699139346</v>
      </c>
      <c r="I28">
        <v>8.9504E-2</v>
      </c>
    </row>
    <row r="29" spans="2:9">
      <c r="B29">
        <v>54</v>
      </c>
      <c r="C29">
        <v>4.6257768451519535E-3</v>
      </c>
      <c r="E29">
        <v>57.109364968902341</v>
      </c>
      <c r="F29">
        <v>9.6000000000000002E-2</v>
      </c>
      <c r="H29">
        <v>57.109364968902341</v>
      </c>
      <c r="I29">
        <v>9.1823000000000002E-2</v>
      </c>
    </row>
    <row r="30" spans="2:9">
      <c r="B30">
        <v>56</v>
      </c>
      <c r="C30">
        <v>4.3305442636858123E-3</v>
      </c>
      <c r="E30">
        <v>58.523578531267113</v>
      </c>
      <c r="F30">
        <v>9.4E-2</v>
      </c>
      <c r="H30">
        <v>58.523578531267113</v>
      </c>
      <c r="I30">
        <v>9.0007000000000004E-2</v>
      </c>
    </row>
    <row r="31" spans="2:9">
      <c r="B31">
        <v>58</v>
      </c>
      <c r="C31">
        <v>4.0604974000698632E-3</v>
      </c>
      <c r="E31">
        <v>60.759646508775987</v>
      </c>
      <c r="F31">
        <v>9.5000000000000001E-2</v>
      </c>
      <c r="H31">
        <v>60.759646508775987</v>
      </c>
      <c r="I31">
        <v>9.128E-2</v>
      </c>
    </row>
    <row r="32" spans="2:9">
      <c r="B32">
        <v>60</v>
      </c>
      <c r="C32">
        <v>3.8128378412096409E-3</v>
      </c>
      <c r="E32">
        <v>62.995714486270565</v>
      </c>
      <c r="F32">
        <v>9.4E-2</v>
      </c>
      <c r="H32">
        <v>62.995714486270565</v>
      </c>
      <c r="I32">
        <v>9.0526999999999996E-2</v>
      </c>
    </row>
    <row r="33" spans="2:9">
      <c r="B33">
        <v>62</v>
      </c>
      <c r="C33">
        <v>3.5847671740106787E-3</v>
      </c>
      <c r="E33">
        <v>65.231782463766734</v>
      </c>
      <c r="F33">
        <v>9.4E-2</v>
      </c>
      <c r="H33">
        <v>65.231782463766734</v>
      </c>
      <c r="I33">
        <v>9.0748999999999996E-2</v>
      </c>
    </row>
    <row r="34" spans="2:9">
      <c r="B34">
        <v>64</v>
      </c>
      <c r="C34">
        <v>3.3734869853785116E-3</v>
      </c>
      <c r="E34">
        <v>67.231782463776284</v>
      </c>
      <c r="F34">
        <v>9.0999999999999998E-2</v>
      </c>
      <c r="H34">
        <v>67.231782463776284</v>
      </c>
      <c r="I34">
        <v>8.7931999999999996E-2</v>
      </c>
    </row>
    <row r="35" spans="2:9">
      <c r="B35">
        <v>66</v>
      </c>
      <c r="C35">
        <v>3.1803964818603713E-3</v>
      </c>
      <c r="E35">
        <v>70.06020958851839</v>
      </c>
      <c r="F35">
        <v>9.1999999999999998E-2</v>
      </c>
      <c r="H35">
        <v>70.06020958851839</v>
      </c>
      <c r="I35">
        <v>8.9175000000000004E-2</v>
      </c>
    </row>
    <row r="36" spans="2:9">
      <c r="B36">
        <v>68</v>
      </c>
      <c r="C36">
        <v>3.0012980438145617E-3</v>
      </c>
      <c r="E36">
        <v>71.060209588523165</v>
      </c>
      <c r="F36">
        <v>9.1999999999999998E-2</v>
      </c>
      <c r="H36">
        <v>71.060209588523165</v>
      </c>
      <c r="I36">
        <v>8.9251999999999998E-2</v>
      </c>
    </row>
    <row r="37" spans="2:9">
      <c r="B37">
        <v>70</v>
      </c>
      <c r="C37">
        <v>2.8347924646938468E-3</v>
      </c>
      <c r="E37">
        <v>73.296277566019327</v>
      </c>
      <c r="F37">
        <v>9.4E-2</v>
      </c>
      <c r="H37">
        <v>73.296277566019327</v>
      </c>
      <c r="I37">
        <v>9.1411000000000006E-2</v>
      </c>
    </row>
    <row r="38" spans="2:9">
      <c r="B38">
        <v>72</v>
      </c>
      <c r="C38">
        <v>2.680879744498228E-3</v>
      </c>
      <c r="E38">
        <v>76.124704690761433</v>
      </c>
      <c r="F38">
        <v>9.1999999999999998E-2</v>
      </c>
      <c r="H38">
        <v>76.124704690761433</v>
      </c>
      <c r="I38">
        <v>8.9607999999999993E-2</v>
      </c>
    </row>
    <row r="39" spans="2:9">
      <c r="B39">
        <v>74</v>
      </c>
      <c r="C39">
        <v>2.5367614701332399E-3</v>
      </c>
      <c r="E39">
        <v>77.538918253138775</v>
      </c>
      <c r="F39">
        <v>9.4E-2</v>
      </c>
      <c r="H39">
        <v>77.538918253138775</v>
      </c>
      <c r="I39">
        <v>9.1692999999999997E-2</v>
      </c>
    </row>
    <row r="40" spans="2:9">
      <c r="B40">
        <v>76</v>
      </c>
      <c r="C40">
        <v>2.4038368481461144E-3</v>
      </c>
      <c r="E40">
        <v>79.538918253134113</v>
      </c>
      <c r="F40">
        <v>9.0999999999999998E-2</v>
      </c>
      <c r="H40">
        <v>79.538918253134113</v>
      </c>
      <c r="I40">
        <v>8.8814000000000004E-2</v>
      </c>
    </row>
    <row r="41" spans="2:9">
      <c r="B41">
        <v>78</v>
      </c>
      <c r="C41">
        <v>2.2793074654423873E-3</v>
      </c>
      <c r="E41">
        <v>81.774986230642995</v>
      </c>
      <c r="F41">
        <v>0.09</v>
      </c>
      <c r="H41">
        <v>81.774986230642995</v>
      </c>
      <c r="I41">
        <v>8.7928000000000006E-2</v>
      </c>
    </row>
    <row r="42" spans="2:9">
      <c r="B42">
        <v>80</v>
      </c>
      <c r="C42">
        <v>2.1645725285692895E-3</v>
      </c>
      <c r="E42">
        <v>84.01105420813758</v>
      </c>
      <c r="F42">
        <v>0.09</v>
      </c>
      <c r="H42">
        <v>84.01105420813758</v>
      </c>
      <c r="I42">
        <v>8.8051000000000004E-2</v>
      </c>
    </row>
    <row r="43" spans="2:9">
      <c r="B43">
        <v>82</v>
      </c>
      <c r="C43">
        <v>2.0554344178851237E-3</v>
      </c>
      <c r="E43">
        <v>86.247122185633742</v>
      </c>
      <c r="F43">
        <v>9.1999999999999998E-2</v>
      </c>
      <c r="H43">
        <v>86.247122185633742</v>
      </c>
      <c r="I43">
        <v>9.0150999999999995E-2</v>
      </c>
    </row>
    <row r="44" spans="2:9">
      <c r="B44">
        <v>84</v>
      </c>
      <c r="C44">
        <v>1.9546915464843553E-3</v>
      </c>
      <c r="E44">
        <v>88.483190163142623</v>
      </c>
      <c r="F44">
        <v>0.09</v>
      </c>
      <c r="H44">
        <v>88.483190163142623</v>
      </c>
      <c r="I44">
        <v>8.8249999999999995E-2</v>
      </c>
    </row>
    <row r="45" spans="2:9">
      <c r="B45">
        <v>86</v>
      </c>
      <c r="C45">
        <v>1.8609447078197512E-3</v>
      </c>
      <c r="E45">
        <v>89.897403725507402</v>
      </c>
      <c r="F45">
        <v>9.0999999999999998E-2</v>
      </c>
      <c r="H45">
        <v>89.897403725507402</v>
      </c>
      <c r="I45">
        <v>8.9305999999999996E-2</v>
      </c>
    </row>
    <row r="46" spans="2:9">
      <c r="B46">
        <v>88</v>
      </c>
      <c r="C46">
        <v>1.7713954887968459E-3</v>
      </c>
      <c r="E46">
        <v>92.133471703016284</v>
      </c>
      <c r="F46">
        <v>8.6999999999999994E-2</v>
      </c>
      <c r="H46">
        <v>92.133471703016284</v>
      </c>
      <c r="I46">
        <v>8.5394999999999999E-2</v>
      </c>
    </row>
    <row r="47" spans="2:9">
      <c r="B47">
        <v>90</v>
      </c>
      <c r="C47">
        <v>1.6888423025101049E-3</v>
      </c>
      <c r="E47">
        <v>94.369539680512446</v>
      </c>
      <c r="F47">
        <v>9.1999999999999998E-2</v>
      </c>
      <c r="H47">
        <v>94.369539680512446</v>
      </c>
      <c r="I47">
        <v>9.0472999999999998E-2</v>
      </c>
    </row>
    <row r="48" spans="2:9">
      <c r="B48">
        <v>92</v>
      </c>
      <c r="C48">
        <v>1.6104867358650626E-3</v>
      </c>
      <c r="E48">
        <v>95.369539680517221</v>
      </c>
      <c r="F48">
        <v>8.8999999999999996E-2</v>
      </c>
      <c r="H48">
        <v>95.369539680517221</v>
      </c>
      <c r="I48">
        <v>8.7508000000000002E-2</v>
      </c>
    </row>
    <row r="49" spans="2:9">
      <c r="B49">
        <v>94</v>
      </c>
      <c r="C49">
        <v>1.5377279954089523E-3</v>
      </c>
      <c r="E49">
        <v>98.97509095598069</v>
      </c>
      <c r="F49">
        <v>8.8999999999999996E-2</v>
      </c>
      <c r="H49">
        <v>98.97509095598069</v>
      </c>
      <c r="I49">
        <v>8.7631000000000001E-2</v>
      </c>
    </row>
    <row r="50" spans="2:9">
      <c r="B50">
        <v>96</v>
      </c>
      <c r="C50">
        <v>1.4691668745945405E-3</v>
      </c>
      <c r="E50">
        <v>100.38930451834797</v>
      </c>
      <c r="F50">
        <v>8.8999999999999996E-2</v>
      </c>
      <c r="H50">
        <v>100.38930451834797</v>
      </c>
      <c r="I50">
        <v>8.7669999999999998E-2</v>
      </c>
    </row>
    <row r="51" spans="2:9">
      <c r="B51">
        <v>98</v>
      </c>
      <c r="C51">
        <v>1.4048033734218271E-3</v>
      </c>
      <c r="E51">
        <v>102.38930451835752</v>
      </c>
      <c r="F51">
        <v>8.7999999999999995E-2</v>
      </c>
      <c r="H51">
        <v>102.38930451835752</v>
      </c>
      <c r="I51">
        <v>8.6721000000000006E-2</v>
      </c>
    </row>
    <row r="52" spans="2:9">
      <c r="B52">
        <v>100</v>
      </c>
      <c r="C52">
        <v>1.3432382853435798E-3</v>
      </c>
      <c r="E52">
        <v>104.6253724958521</v>
      </c>
      <c r="F52">
        <v>8.6999999999999994E-2</v>
      </c>
      <c r="H52">
        <v>104.6253724958521</v>
      </c>
      <c r="I52">
        <v>8.5787000000000002E-2</v>
      </c>
    </row>
    <row r="53" spans="2:9">
      <c r="B53">
        <v>102</v>
      </c>
      <c r="C53">
        <v>1.2858708169070311E-3</v>
      </c>
      <c r="E53">
        <v>106.03958605822945</v>
      </c>
      <c r="F53">
        <v>8.7999999999999995E-2</v>
      </c>
      <c r="H53">
        <v>106.03958605822945</v>
      </c>
      <c r="I53">
        <v>8.6820999999999995E-2</v>
      </c>
    </row>
    <row r="54" spans="2:9">
      <c r="B54">
        <v>104</v>
      </c>
      <c r="C54">
        <v>1.2313017615649482E-3</v>
      </c>
      <c r="E54">
        <v>108.27565403572561</v>
      </c>
      <c r="F54">
        <v>8.8999999999999996E-2</v>
      </c>
      <c r="H54">
        <v>108.27565403572561</v>
      </c>
      <c r="I54">
        <v>8.7875999999999996E-2</v>
      </c>
    </row>
    <row r="55" spans="2:9">
      <c r="B55">
        <v>106</v>
      </c>
      <c r="C55">
        <v>1.1795311193173311E-3</v>
      </c>
      <c r="E55">
        <v>118.2199259457246</v>
      </c>
      <c r="F55">
        <v>9.1999999999999998E-2</v>
      </c>
      <c r="H55">
        <v>118.2199259457246</v>
      </c>
      <c r="I55">
        <v>9.1078999999999993E-2</v>
      </c>
    </row>
    <row r="56" spans="2:9">
      <c r="B56">
        <v>108</v>
      </c>
      <c r="C56">
        <v>1.1319580967114127E-3</v>
      </c>
      <c r="E56">
        <v>122.46256663284404</v>
      </c>
      <c r="F56">
        <v>9.1999999999999998E-2</v>
      </c>
      <c r="H56">
        <v>122.46256663284404</v>
      </c>
      <c r="I56">
        <v>9.1148999999999994E-2</v>
      </c>
    </row>
    <row r="57" spans="2:9">
      <c r="B57">
        <v>110</v>
      </c>
      <c r="C57">
        <v>1.085784280652727E-3</v>
      </c>
      <c r="E57">
        <v>126.58567225845296</v>
      </c>
      <c r="F57">
        <v>8.8999999999999996E-2</v>
      </c>
      <c r="H57">
        <v>126.58567225845296</v>
      </c>
      <c r="I57">
        <v>8.8213E-2</v>
      </c>
    </row>
    <row r="58" spans="2:9">
      <c r="B58">
        <v>112</v>
      </c>
      <c r="C58">
        <v>1.0424088776885073E-3</v>
      </c>
      <c r="E58">
        <v>131.05780821345641</v>
      </c>
      <c r="F58">
        <v>9.1999999999999998E-2</v>
      </c>
      <c r="H58">
        <v>131.05780821345641</v>
      </c>
      <c r="I58">
        <v>9.1273999999999994E-2</v>
      </c>
    </row>
    <row r="59" spans="2:9">
      <c r="B59">
        <v>114</v>
      </c>
      <c r="C59">
        <v>1.0018318878187533E-3</v>
      </c>
      <c r="E59">
        <v>135.52994416845988</v>
      </c>
      <c r="F59">
        <v>9.1999999999999998E-2</v>
      </c>
      <c r="H59">
        <v>135.52994416845988</v>
      </c>
      <c r="I59">
        <v>9.1329999999999995E-2</v>
      </c>
    </row>
    <row r="60" spans="2:9">
      <c r="B60">
        <v>116</v>
      </c>
      <c r="C60">
        <v>9.6265410449623216E-4</v>
      </c>
      <c r="E60">
        <v>139.13549544392532</v>
      </c>
      <c r="F60">
        <v>8.7999999999999995E-2</v>
      </c>
      <c r="H60">
        <v>139.13549544392532</v>
      </c>
      <c r="I60">
        <v>8.7370000000000003E-2</v>
      </c>
    </row>
    <row r="61" spans="2:9">
      <c r="B61">
        <v>118</v>
      </c>
      <c r="C61">
        <v>9.2487552772094412E-4</v>
      </c>
      <c r="E61">
        <v>140.5497090062901</v>
      </c>
      <c r="F61">
        <v>9.0999999999999998E-2</v>
      </c>
      <c r="H61">
        <v>140.5497090062901</v>
      </c>
      <c r="I61">
        <v>9.0384999999999993E-2</v>
      </c>
    </row>
    <row r="62" spans="2:9">
      <c r="B62">
        <v>120</v>
      </c>
      <c r="C62">
        <v>8.8989536404012165E-4</v>
      </c>
      <c r="E62">
        <v>151.32003862056436</v>
      </c>
      <c r="F62">
        <v>9.2999999999999999E-2</v>
      </c>
      <c r="H62">
        <v>151.32003862056436</v>
      </c>
      <c r="I62">
        <v>9.2482999999999996E-2</v>
      </c>
    </row>
    <row r="63" spans="2:9">
      <c r="B63">
        <v>122</v>
      </c>
      <c r="C63">
        <v>8.5771361345376518E-4</v>
      </c>
      <c r="E63">
        <v>154.92558989602782</v>
      </c>
      <c r="F63">
        <v>9.0999999999999998E-2</v>
      </c>
      <c r="H63">
        <v>154.92558989602782</v>
      </c>
      <c r="I63">
        <v>9.0511999999999995E-2</v>
      </c>
    </row>
    <row r="64" spans="2:9">
      <c r="B64">
        <v>124</v>
      </c>
      <c r="C64">
        <v>8.255318628674085E-4</v>
      </c>
      <c r="E64">
        <v>159.39772585103287</v>
      </c>
      <c r="F64">
        <v>9.2999999999999999E-2</v>
      </c>
      <c r="H64">
        <v>159.39772585103287</v>
      </c>
      <c r="I64">
        <v>9.2544000000000001E-2</v>
      </c>
    </row>
    <row r="65" spans="2:9">
      <c r="B65">
        <v>126</v>
      </c>
      <c r="C65">
        <v>7.9474931882828482E-4</v>
      </c>
      <c r="E65">
        <v>165.22867774587434</v>
      </c>
      <c r="F65">
        <v>8.7999999999999995E-2</v>
      </c>
      <c r="H65">
        <v>165.22867774587434</v>
      </c>
      <c r="I65">
        <v>8.7582999999999994E-2</v>
      </c>
    </row>
    <row r="66" spans="2:9">
      <c r="B66">
        <v>128</v>
      </c>
      <c r="C66">
        <v>7.6676518788362682E-4</v>
      </c>
      <c r="E66">
        <v>170.61384255300422</v>
      </c>
      <c r="F66">
        <v>9.0999999999999998E-2</v>
      </c>
      <c r="H66">
        <v>170.61384255300422</v>
      </c>
      <c r="I66">
        <v>9.0612999999999999E-2</v>
      </c>
    </row>
    <row r="67" spans="2:9">
      <c r="B67">
        <v>130</v>
      </c>
      <c r="C67">
        <v>7.3878105693896893E-4</v>
      </c>
      <c r="E67">
        <v>177.82494510393312</v>
      </c>
      <c r="F67">
        <v>9.1999999999999998E-2</v>
      </c>
      <c r="H67">
        <v>177.82494510393312</v>
      </c>
      <c r="I67">
        <v>9.1650999999999996E-2</v>
      </c>
    </row>
    <row r="68" spans="2:9">
      <c r="B68">
        <v>132</v>
      </c>
      <c r="C68">
        <v>7.1359533908877683E-4</v>
      </c>
      <c r="E68">
        <v>183.21010991107619</v>
      </c>
      <c r="F68">
        <v>8.8999999999999996E-2</v>
      </c>
      <c r="H68">
        <v>183.21010991107619</v>
      </c>
      <c r="I68">
        <v>8.8675000000000004E-2</v>
      </c>
    </row>
    <row r="69" spans="2:9">
      <c r="B69">
        <v>134</v>
      </c>
      <c r="C69">
        <v>6.8840962123858473E-4</v>
      </c>
      <c r="E69">
        <v>189.04106180591765</v>
      </c>
      <c r="F69">
        <v>0.09</v>
      </c>
      <c r="H69">
        <v>189.04106180591765</v>
      </c>
      <c r="I69">
        <v>8.9699000000000001E-2</v>
      </c>
    </row>
    <row r="70" spans="2:9">
      <c r="B70">
        <v>136</v>
      </c>
      <c r="C70">
        <v>6.6462310993562542E-4</v>
      </c>
      <c r="E70">
        <v>195.36561712625428</v>
      </c>
      <c r="F70">
        <v>9.1999999999999998E-2</v>
      </c>
      <c r="H70">
        <v>195.36561712625428</v>
      </c>
      <c r="I70">
        <v>9.1721999999999998E-2</v>
      </c>
    </row>
    <row r="71" spans="2:9">
      <c r="B71">
        <v>138</v>
      </c>
      <c r="C71">
        <v>6.4223580517989911E-4</v>
      </c>
      <c r="E71">
        <v>201.19656902109574</v>
      </c>
      <c r="F71">
        <v>8.8999999999999996E-2</v>
      </c>
      <c r="H71">
        <v>201.19656902109574</v>
      </c>
      <c r="I71">
        <v>8.8742000000000001E-2</v>
      </c>
    </row>
    <row r="72" spans="2:9">
      <c r="B72">
        <v>140</v>
      </c>
      <c r="C72">
        <v>6.2124770697140569E-4</v>
      </c>
      <c r="E72">
        <v>207.0275209159494</v>
      </c>
      <c r="F72">
        <v>9.2999999999999999E-2</v>
      </c>
      <c r="H72">
        <v>207.0275209159494</v>
      </c>
      <c r="I72">
        <v>9.2759999999999995E-2</v>
      </c>
    </row>
    <row r="73" spans="2:9">
      <c r="B73">
        <v>142</v>
      </c>
      <c r="C73">
        <v>6.0025960876291227E-4</v>
      </c>
      <c r="E73">
        <v>213.73572484844902</v>
      </c>
      <c r="F73">
        <v>8.8999999999999996E-2</v>
      </c>
      <c r="H73">
        <v>213.73572484844902</v>
      </c>
      <c r="I73">
        <v>8.8776999999999995E-2</v>
      </c>
    </row>
    <row r="74" spans="2:9">
      <c r="B74">
        <v>144</v>
      </c>
      <c r="C74">
        <v>5.8067071710165164E-4</v>
      </c>
      <c r="E74">
        <v>219.12088965557891</v>
      </c>
      <c r="F74">
        <v>9.0999999999999998E-2</v>
      </c>
      <c r="H74">
        <v>219.12088965557891</v>
      </c>
      <c r="I74">
        <v>9.0789999999999996E-2</v>
      </c>
    </row>
    <row r="75" spans="2:9">
      <c r="B75">
        <v>146</v>
      </c>
      <c r="C75">
        <v>5.6248103198762401E-4</v>
      </c>
      <c r="E75">
        <v>225.82909358807854</v>
      </c>
      <c r="F75">
        <v>9.0999999999999998E-2</v>
      </c>
      <c r="H75">
        <v>225.82909358807854</v>
      </c>
      <c r="I75">
        <v>9.0805999999999998E-2</v>
      </c>
    </row>
    <row r="76" spans="2:9">
      <c r="B76">
        <v>148</v>
      </c>
      <c r="C76">
        <v>5.4429134687359649E-4</v>
      </c>
      <c r="E76">
        <v>231.66004548292</v>
      </c>
      <c r="F76">
        <v>0.09</v>
      </c>
      <c r="H76">
        <v>231.66004548292</v>
      </c>
      <c r="I76">
        <v>8.9816999999999994E-2</v>
      </c>
    </row>
    <row r="77" spans="2:9">
      <c r="B77">
        <v>150</v>
      </c>
      <c r="C77">
        <v>5.2750086830680165E-4</v>
      </c>
      <c r="E77">
        <v>237.49099737777365</v>
      </c>
      <c r="F77">
        <v>9.0999999999999998E-2</v>
      </c>
      <c r="H77">
        <v>237.49099737777365</v>
      </c>
      <c r="I77">
        <v>9.0828000000000006E-2</v>
      </c>
    </row>
    <row r="78" spans="2:9">
      <c r="B78">
        <v>152</v>
      </c>
      <c r="C78">
        <v>5.1071038974000692E-4</v>
      </c>
      <c r="E78">
        <v>244.19920131027328</v>
      </c>
      <c r="F78">
        <v>9.0999999999999998E-2</v>
      </c>
      <c r="H78">
        <v>244.19920131027328</v>
      </c>
      <c r="I78">
        <v>9.0839000000000003E-2</v>
      </c>
    </row>
    <row r="79" spans="2:9">
      <c r="B79">
        <v>154</v>
      </c>
      <c r="C79">
        <v>4.9531911772044497E-4</v>
      </c>
      <c r="E79">
        <v>249.58436611740447</v>
      </c>
      <c r="F79">
        <v>8.8999999999999996E-2</v>
      </c>
      <c r="H79">
        <v>249.58436611740447</v>
      </c>
      <c r="I79">
        <v>8.8847999999999996E-2</v>
      </c>
    </row>
    <row r="80" spans="2:9">
      <c r="B80">
        <v>156</v>
      </c>
      <c r="C80">
        <v>4.7992784570088318E-4</v>
      </c>
      <c r="E80">
        <v>255.41531801224593</v>
      </c>
      <c r="F80">
        <v>8.8999999999999996E-2</v>
      </c>
      <c r="H80">
        <v>255.41531801224593</v>
      </c>
      <c r="I80">
        <v>8.8856000000000004E-2</v>
      </c>
    </row>
    <row r="81" spans="2:9">
      <c r="B81">
        <v>158</v>
      </c>
      <c r="C81">
        <v>4.6593578022855429E-4</v>
      </c>
      <c r="E81">
        <v>262.12352194474556</v>
      </c>
      <c r="F81">
        <v>8.5999999999999993E-2</v>
      </c>
      <c r="H81">
        <v>262.12352194474556</v>
      </c>
      <c r="I81">
        <v>8.5865999999999998E-2</v>
      </c>
    </row>
    <row r="82" spans="2:9">
      <c r="B82">
        <v>160</v>
      </c>
      <c r="C82">
        <v>4.519437147562253E-4</v>
      </c>
      <c r="E82">
        <v>269.33462449567253</v>
      </c>
      <c r="F82">
        <v>9.0999999999999998E-2</v>
      </c>
      <c r="H82">
        <v>269.33462449567253</v>
      </c>
      <c r="I82">
        <v>9.0873999999999996E-2</v>
      </c>
    </row>
    <row r="83" spans="2:9">
      <c r="B83">
        <v>162</v>
      </c>
      <c r="C83">
        <v>4.3795164928389635E-4</v>
      </c>
      <c r="E83">
        <v>277.87862824098596</v>
      </c>
      <c r="F83">
        <v>8.6999999999999994E-2</v>
      </c>
      <c r="H83">
        <v>277.87862824098596</v>
      </c>
      <c r="I83">
        <v>8.6884000000000003E-2</v>
      </c>
    </row>
    <row r="84" spans="2:9">
      <c r="B84">
        <v>164</v>
      </c>
      <c r="C84">
        <v>4.253587903588003E-4</v>
      </c>
      <c r="E84">
        <v>285.94088598928954</v>
      </c>
      <c r="F84">
        <v>8.5000000000000006E-2</v>
      </c>
      <c r="H84">
        <v>285.94088598928954</v>
      </c>
      <c r="I84">
        <v>8.4891999999999995E-2</v>
      </c>
    </row>
    <row r="85" spans="2:9">
      <c r="B85">
        <v>166</v>
      </c>
      <c r="C85">
        <v>4.1276593143370425E-4</v>
      </c>
      <c r="E85">
        <v>293.55665909515807</v>
      </c>
      <c r="F85">
        <v>8.7999999999999995E-2</v>
      </c>
      <c r="H85">
        <v>293.55665909515807</v>
      </c>
      <c r="I85">
        <v>8.7899000000000005E-2</v>
      </c>
    </row>
    <row r="86" spans="2:9">
      <c r="B86">
        <v>168</v>
      </c>
      <c r="C86">
        <v>4.0157227905584104E-4</v>
      </c>
      <c r="E86">
        <v>301.61891684344755</v>
      </c>
      <c r="F86">
        <v>8.7999999999999995E-2</v>
      </c>
      <c r="H86">
        <v>301.61891684344755</v>
      </c>
      <c r="I86">
        <v>8.7905999999999998E-2</v>
      </c>
    </row>
    <row r="87" spans="2:9">
      <c r="B87">
        <v>170</v>
      </c>
      <c r="C87">
        <v>3.9037862667797788E-4</v>
      </c>
      <c r="E87">
        <v>309.68117459175113</v>
      </c>
      <c r="F87">
        <v>8.7999999999999995E-2</v>
      </c>
      <c r="H87">
        <v>309.68117459175113</v>
      </c>
      <c r="I87">
        <v>8.7911000000000003E-2</v>
      </c>
    </row>
    <row r="88" spans="2:9">
      <c r="B88">
        <v>172</v>
      </c>
      <c r="C88">
        <v>3.7918497430011467E-4</v>
      </c>
      <c r="E88">
        <v>318.22517833706456</v>
      </c>
      <c r="F88">
        <v>8.7999999999999995E-2</v>
      </c>
      <c r="H88">
        <v>318.22517833706456</v>
      </c>
      <c r="I88">
        <v>8.7916999999999995E-2</v>
      </c>
    </row>
    <row r="89" spans="2:9">
      <c r="B89">
        <v>174</v>
      </c>
      <c r="C89">
        <v>3.6799132192225157E-4</v>
      </c>
      <c r="E89">
        <v>325.43628088799346</v>
      </c>
      <c r="F89">
        <v>0.09</v>
      </c>
      <c r="H89">
        <v>325.43628088799346</v>
      </c>
      <c r="I89">
        <v>8.9923000000000003E-2</v>
      </c>
    </row>
    <row r="90" spans="2:9">
      <c r="B90">
        <v>176</v>
      </c>
      <c r="C90">
        <v>3.5819687609162126E-4</v>
      </c>
      <c r="E90">
        <v>334.38055279800039</v>
      </c>
      <c r="F90">
        <v>8.5999999999999993E-2</v>
      </c>
      <c r="H90">
        <v>334.38055279800039</v>
      </c>
      <c r="I90">
        <v>8.5927000000000003E-2</v>
      </c>
    </row>
    <row r="91" spans="2:9">
      <c r="B91">
        <v>178</v>
      </c>
      <c r="C91">
        <v>3.48402430260991E-4</v>
      </c>
      <c r="E91">
        <v>340.21150469284186</v>
      </c>
      <c r="F91">
        <v>8.6999999999999994E-2</v>
      </c>
      <c r="H91">
        <v>340.21150469284186</v>
      </c>
      <c r="I91">
        <v>8.6931999999999995E-2</v>
      </c>
    </row>
    <row r="92" spans="2:9">
      <c r="B92">
        <v>180</v>
      </c>
      <c r="C92">
        <v>3.4000719097759363E-4</v>
      </c>
      <c r="E92">
        <v>347.82727779871038</v>
      </c>
      <c r="F92">
        <v>8.5000000000000006E-2</v>
      </c>
      <c r="H92">
        <v>347.82727779871038</v>
      </c>
      <c r="I92">
        <v>8.4935999999999998E-2</v>
      </c>
    </row>
    <row r="93" spans="2:9">
      <c r="B93">
        <v>182</v>
      </c>
      <c r="C93">
        <v>3.3021274514696337E-4</v>
      </c>
      <c r="E93">
        <v>350.6557049234525</v>
      </c>
      <c r="F93">
        <v>9.1999999999999998E-2</v>
      </c>
      <c r="H93">
        <v>350.6557049234525</v>
      </c>
      <c r="I93">
        <v>9.1936000000000004E-2</v>
      </c>
    </row>
    <row r="94" spans="2:9">
      <c r="B94">
        <v>184</v>
      </c>
      <c r="C94">
        <v>3.2181750586356605E-4</v>
      </c>
      <c r="E94">
        <v>354.77881054907522</v>
      </c>
      <c r="F94">
        <v>8.8999999999999996E-2</v>
      </c>
      <c r="H94">
        <v>354.77881054907522</v>
      </c>
      <c r="I94">
        <v>8.8938000000000003E-2</v>
      </c>
    </row>
    <row r="95" spans="2:9">
      <c r="B95">
        <v>186</v>
      </c>
      <c r="C95">
        <v>3.1342226658016863E-4</v>
      </c>
      <c r="E95">
        <v>358.3843618245387</v>
      </c>
      <c r="F95">
        <v>8.7999999999999995E-2</v>
      </c>
      <c r="H95">
        <v>358.3843618245387</v>
      </c>
      <c r="I95">
        <v>8.7940000000000004E-2</v>
      </c>
    </row>
    <row r="96" spans="2:9">
      <c r="B96">
        <v>188</v>
      </c>
      <c r="C96">
        <v>3.0502702729677127E-4</v>
      </c>
      <c r="E96">
        <v>368.67999196552722</v>
      </c>
      <c r="F96">
        <v>9.0999999999999998E-2</v>
      </c>
      <c r="H96">
        <v>368.67999196552722</v>
      </c>
      <c r="I96">
        <v>9.0943999999999997E-2</v>
      </c>
    </row>
    <row r="97" spans="2:9">
      <c r="B97">
        <v>190</v>
      </c>
      <c r="C97">
        <v>2.9803099456060679E-4</v>
      </c>
      <c r="E97">
        <v>378.52884976732275</v>
      </c>
      <c r="F97">
        <v>8.4000000000000005E-2</v>
      </c>
      <c r="H97">
        <v>378.52884976732275</v>
      </c>
      <c r="I97">
        <v>8.3947999999999995E-2</v>
      </c>
    </row>
    <row r="98" spans="2:9">
      <c r="B98">
        <v>192</v>
      </c>
      <c r="C98">
        <v>2.8963575527720937E-4</v>
      </c>
      <c r="E98">
        <v>388.82447990831128</v>
      </c>
      <c r="F98">
        <v>8.8999999999999996E-2</v>
      </c>
      <c r="H98">
        <v>388.82447990831128</v>
      </c>
      <c r="I98">
        <v>8.8952000000000003E-2</v>
      </c>
    </row>
    <row r="99" spans="2:9">
      <c r="B99">
        <v>194</v>
      </c>
      <c r="C99">
        <v>2.8263972254104496E-4</v>
      </c>
      <c r="E99">
        <v>399.12011004929809</v>
      </c>
      <c r="F99">
        <v>8.7999999999999995E-2</v>
      </c>
      <c r="H99">
        <v>399.12011004929809</v>
      </c>
      <c r="I99">
        <v>8.7955000000000005E-2</v>
      </c>
    </row>
    <row r="100" spans="2:9">
      <c r="B100">
        <v>196</v>
      </c>
      <c r="C100">
        <v>2.7564368980488043E-4</v>
      </c>
      <c r="E100">
        <v>408.06438195929229</v>
      </c>
      <c r="F100">
        <v>8.8999999999999996E-2</v>
      </c>
      <c r="H100">
        <v>408.06438195929229</v>
      </c>
      <c r="I100">
        <v>8.8957999999999995E-2</v>
      </c>
    </row>
    <row r="101" spans="2:9">
      <c r="B101">
        <v>198</v>
      </c>
      <c r="C101">
        <v>2.6864765706871596E-4</v>
      </c>
      <c r="E101">
        <v>419.24472184678427</v>
      </c>
      <c r="F101">
        <v>8.7999999999999995E-2</v>
      </c>
      <c r="H101">
        <v>419.24472184678427</v>
      </c>
      <c r="I101">
        <v>8.7960999999999998E-2</v>
      </c>
    </row>
    <row r="102" spans="2:9">
      <c r="B102">
        <v>200</v>
      </c>
      <c r="C102">
        <v>2.6165162433255148E-4</v>
      </c>
      <c r="E102">
        <v>429.54035198777109</v>
      </c>
      <c r="F102">
        <v>8.6999999999999994E-2</v>
      </c>
      <c r="H102">
        <v>429.54035198777109</v>
      </c>
      <c r="I102">
        <v>8.6964E-2</v>
      </c>
    </row>
    <row r="103" spans="2:9">
      <c r="B103">
        <v>202</v>
      </c>
      <c r="C103">
        <v>2.5605479814361991E-4</v>
      </c>
      <c r="E103">
        <v>440.72069187527416</v>
      </c>
      <c r="F103">
        <v>8.6999999999999994E-2</v>
      </c>
      <c r="H103">
        <v>440.72069187527416</v>
      </c>
      <c r="I103">
        <v>8.6967000000000003E-2</v>
      </c>
    </row>
    <row r="104" spans="2:9">
      <c r="B104">
        <v>204</v>
      </c>
      <c r="C104">
        <v>2.5045797195468833E-4</v>
      </c>
      <c r="E104">
        <v>442.95675985277035</v>
      </c>
      <c r="F104">
        <v>9.5000000000000001E-2</v>
      </c>
      <c r="H104">
        <v>442.95675985277035</v>
      </c>
      <c r="I104">
        <v>9.4965999999999995E-2</v>
      </c>
    </row>
    <row r="105" spans="2:9">
      <c r="B105">
        <v>206</v>
      </c>
      <c r="C105">
        <v>2.4346193921852388E-4</v>
      </c>
      <c r="E105">
        <v>444.9567598527799</v>
      </c>
      <c r="F105">
        <v>8.7999999999999995E-2</v>
      </c>
      <c r="H105">
        <v>444.9567598527799</v>
      </c>
      <c r="I105">
        <v>8.7967000000000004E-2</v>
      </c>
    </row>
    <row r="106" spans="2:9">
      <c r="B106">
        <v>208</v>
      </c>
      <c r="C106">
        <v>2.3786511302959228E-4</v>
      </c>
      <c r="E106">
        <v>449.19940053989933</v>
      </c>
      <c r="F106">
        <v>9.4E-2</v>
      </c>
      <c r="H106">
        <v>449.19940053989933</v>
      </c>
      <c r="I106">
        <v>9.3967999999999996E-2</v>
      </c>
    </row>
    <row r="107" spans="2:9">
      <c r="B107">
        <v>210</v>
      </c>
      <c r="C107">
        <v>2.3226828684066067E-4</v>
      </c>
      <c r="E107">
        <v>451.43546851739552</v>
      </c>
      <c r="F107">
        <v>8.5999999999999993E-2</v>
      </c>
      <c r="H107">
        <v>451.43546851739552</v>
      </c>
      <c r="I107">
        <v>8.5968000000000003E-2</v>
      </c>
    </row>
    <row r="108" spans="2:9">
      <c r="B108">
        <v>212</v>
      </c>
      <c r="C108">
        <v>2.2667146065172909E-4</v>
      </c>
      <c r="E108">
        <v>459.05124162326405</v>
      </c>
      <c r="F108">
        <v>8.5999999999999993E-2</v>
      </c>
      <c r="H108">
        <v>459.05124162326405</v>
      </c>
      <c r="I108">
        <v>8.5970000000000005E-2</v>
      </c>
    </row>
    <row r="109" spans="2:9">
      <c r="B109">
        <v>214</v>
      </c>
      <c r="C109">
        <v>2.2247384101003041E-4</v>
      </c>
      <c r="E109">
        <v>468.90009942505958</v>
      </c>
      <c r="F109">
        <v>8.5000000000000006E-2</v>
      </c>
      <c r="H109">
        <v>468.90009942505958</v>
      </c>
      <c r="I109">
        <v>8.4972000000000006E-2</v>
      </c>
    </row>
    <row r="110" spans="2:9">
      <c r="B110">
        <v>216</v>
      </c>
      <c r="C110">
        <v>2.1687701482109881E-4</v>
      </c>
      <c r="E110">
        <v>479.71675325145196</v>
      </c>
      <c r="F110">
        <v>8.5000000000000006E-2</v>
      </c>
      <c r="H110">
        <v>479.71675325145196</v>
      </c>
      <c r="I110">
        <v>8.4973000000000007E-2</v>
      </c>
    </row>
    <row r="111" spans="2:9">
      <c r="B111">
        <v>218</v>
      </c>
      <c r="C111">
        <v>2.1267939517940015E-4</v>
      </c>
      <c r="E111">
        <v>485.10191805858182</v>
      </c>
      <c r="F111">
        <v>8.5999999999999993E-2</v>
      </c>
      <c r="H111">
        <v>485.10191805858182</v>
      </c>
      <c r="I111">
        <v>8.5974999999999996E-2</v>
      </c>
    </row>
    <row r="112" spans="2:9">
      <c r="B112">
        <v>220</v>
      </c>
      <c r="C112">
        <v>2.0708256899046857E-4</v>
      </c>
      <c r="E112">
        <v>487.33798603607801</v>
      </c>
      <c r="F112">
        <v>8.6999999999999994E-2</v>
      </c>
      <c r="H112">
        <v>487.33798603607801</v>
      </c>
      <c r="I112">
        <v>8.6974999999999997E-2</v>
      </c>
    </row>
    <row r="113" spans="2:9">
      <c r="B113">
        <v>222</v>
      </c>
      <c r="C113">
        <v>2.0288494934876989E-4</v>
      </c>
      <c r="E113">
        <v>500.75439390107726</v>
      </c>
      <c r="F113">
        <v>8.5000000000000006E-2</v>
      </c>
      <c r="H113">
        <v>500.75439390107726</v>
      </c>
      <c r="I113">
        <v>8.4975999999999996E-2</v>
      </c>
    </row>
    <row r="114" spans="2:9">
      <c r="B114">
        <v>224</v>
      </c>
      <c r="C114">
        <v>1.9868732970707121E-4</v>
      </c>
      <c r="E114">
        <v>503.58282102582945</v>
      </c>
      <c r="F114">
        <v>8.4000000000000005E-2</v>
      </c>
      <c r="H114">
        <v>503.58282102582945</v>
      </c>
      <c r="I114">
        <v>8.3976999999999996E-2</v>
      </c>
    </row>
    <row r="115" spans="2:9">
      <c r="B115">
        <v>226</v>
      </c>
      <c r="C115">
        <v>1.9448971006537249E-4</v>
      </c>
      <c r="E115">
        <v>509.90737634616721</v>
      </c>
      <c r="F115">
        <v>8.5999999999999993E-2</v>
      </c>
      <c r="H115">
        <v>509.90737634616721</v>
      </c>
      <c r="I115">
        <v>8.5977999999999999E-2</v>
      </c>
    </row>
    <row r="116" spans="2:9">
      <c r="B116">
        <v>228</v>
      </c>
      <c r="C116">
        <v>1.9029209042367381E-4</v>
      </c>
      <c r="E116">
        <v>519.34135747821949</v>
      </c>
      <c r="F116">
        <v>9.0999999999999998E-2</v>
      </c>
      <c r="H116">
        <v>519.34135747821949</v>
      </c>
      <c r="I116">
        <v>9.0979000000000004E-2</v>
      </c>
    </row>
    <row r="117" spans="2:9">
      <c r="B117">
        <v>230</v>
      </c>
      <c r="C117">
        <v>1.8609447078197516E-4</v>
      </c>
      <c r="E117">
        <v>530.11168709249375</v>
      </c>
      <c r="F117">
        <v>8.5000000000000006E-2</v>
      </c>
      <c r="H117">
        <v>530.11168709249375</v>
      </c>
      <c r="I117">
        <v>8.498E-2</v>
      </c>
    </row>
    <row r="118" spans="2:9">
      <c r="B118">
        <v>232</v>
      </c>
      <c r="C118">
        <v>1.8189685114027642E-4</v>
      </c>
      <c r="E118">
        <v>531.52590065485856</v>
      </c>
      <c r="F118">
        <v>8.4000000000000005E-2</v>
      </c>
      <c r="H118">
        <v>531.52590065485856</v>
      </c>
      <c r="I118">
        <v>8.3979999999999999E-2</v>
      </c>
    </row>
    <row r="119" spans="2:9">
      <c r="B119">
        <v>234</v>
      </c>
      <c r="C119">
        <v>1.7769923149857776E-4</v>
      </c>
      <c r="E119">
        <v>540.47017256486708</v>
      </c>
      <c r="F119">
        <v>8.7999999999999995E-2</v>
      </c>
      <c r="H119">
        <v>540.47017256486708</v>
      </c>
      <c r="I119">
        <v>8.7982000000000005E-2</v>
      </c>
    </row>
    <row r="120" spans="2:9">
      <c r="B120">
        <v>236</v>
      </c>
      <c r="C120">
        <v>1.7490081840411195E-4</v>
      </c>
      <c r="E120">
        <v>549.90415369691937</v>
      </c>
      <c r="F120">
        <v>0.09</v>
      </c>
      <c r="H120">
        <v>549.90415369691937</v>
      </c>
      <c r="I120">
        <v>8.9982000000000006E-2</v>
      </c>
    </row>
    <row r="121" spans="2:9">
      <c r="B121">
        <v>238</v>
      </c>
      <c r="C121">
        <v>1.7070319876241326E-4</v>
      </c>
      <c r="E121">
        <v>559.75301149871632</v>
      </c>
      <c r="F121">
        <v>8.5999999999999993E-2</v>
      </c>
      <c r="H121">
        <v>559.75301149871632</v>
      </c>
      <c r="I121">
        <v>8.5983000000000004E-2</v>
      </c>
    </row>
    <row r="122" spans="2:9">
      <c r="B122">
        <v>240</v>
      </c>
      <c r="C122">
        <v>1.6650557912071458E-4</v>
      </c>
      <c r="E122">
        <v>569.60186930051179</v>
      </c>
      <c r="F122">
        <v>0.09</v>
      </c>
      <c r="H122">
        <v>569.60186930051179</v>
      </c>
      <c r="I122">
        <v>8.9984999999999996E-2</v>
      </c>
    </row>
    <row r="123" spans="2:9">
      <c r="B123">
        <v>242</v>
      </c>
      <c r="C123">
        <v>1.6370716602624879E-4</v>
      </c>
      <c r="E123">
        <v>580.41852312690412</v>
      </c>
      <c r="F123">
        <v>8.6999999999999994E-2</v>
      </c>
      <c r="H123">
        <v>580.41852312690412</v>
      </c>
      <c r="I123">
        <v>8.6985000000000007E-2</v>
      </c>
    </row>
    <row r="124" spans="2:9">
      <c r="B124">
        <v>244</v>
      </c>
      <c r="C124">
        <v>1.6090875293178303E-4</v>
      </c>
      <c r="E124">
        <v>590.26738092870107</v>
      </c>
      <c r="F124">
        <v>8.8999999999999996E-2</v>
      </c>
      <c r="H124">
        <v>590.26738092870107</v>
      </c>
      <c r="I124">
        <v>8.8985999999999996E-2</v>
      </c>
    </row>
    <row r="125" spans="2:9">
      <c r="B125">
        <v>246</v>
      </c>
      <c r="C125">
        <v>1.5671113329008432E-4</v>
      </c>
      <c r="E125">
        <v>599.21165283869686</v>
      </c>
      <c r="F125">
        <v>8.5000000000000006E-2</v>
      </c>
      <c r="H125">
        <v>599.21165283869686</v>
      </c>
      <c r="I125">
        <v>8.4986000000000006E-2</v>
      </c>
    </row>
    <row r="126" spans="2:9">
      <c r="B126">
        <v>248</v>
      </c>
      <c r="C126">
        <v>1.5391272019561853E-4</v>
      </c>
      <c r="E126">
        <v>609.50728297968362</v>
      </c>
      <c r="F126">
        <v>8.6999999999999994E-2</v>
      </c>
      <c r="H126">
        <v>609.50728297968362</v>
      </c>
      <c r="I126">
        <v>8.6985999999999994E-2</v>
      </c>
    </row>
    <row r="127" spans="2:9">
      <c r="B127">
        <v>250</v>
      </c>
      <c r="C127">
        <v>1.5111430710115271E-4</v>
      </c>
      <c r="E127">
        <v>611.74335095717822</v>
      </c>
      <c r="F127">
        <v>8.6999999999999994E-2</v>
      </c>
      <c r="H127">
        <v>611.74335095717822</v>
      </c>
      <c r="I127">
        <v>8.6985999999999994E-2</v>
      </c>
    </row>
    <row r="128" spans="2:9">
      <c r="B128">
        <v>252</v>
      </c>
      <c r="C128">
        <v>1.4831589400668695E-4</v>
      </c>
      <c r="E128">
        <v>620.2873547025049</v>
      </c>
      <c r="F128">
        <v>8.6999999999999994E-2</v>
      </c>
      <c r="H128">
        <v>620.2873547025049</v>
      </c>
      <c r="I128">
        <v>8.6985999999999994E-2</v>
      </c>
    </row>
    <row r="129" spans="2:9">
      <c r="B129">
        <v>254</v>
      </c>
      <c r="C129">
        <v>1.4551748091222116E-4</v>
      </c>
      <c r="E129">
        <v>629.72133583455911</v>
      </c>
      <c r="F129">
        <v>8.7999999999999995E-2</v>
      </c>
      <c r="H129">
        <v>629.72133583455911</v>
      </c>
      <c r="I129">
        <v>8.7986999999999996E-2</v>
      </c>
    </row>
    <row r="130" spans="2:9">
      <c r="B130">
        <v>256</v>
      </c>
      <c r="C130">
        <v>1.4271906781775535E-4</v>
      </c>
      <c r="E130">
        <v>638.66560774455331</v>
      </c>
      <c r="F130">
        <v>8.6999999999999994E-2</v>
      </c>
      <c r="H130">
        <v>638.66560774455331</v>
      </c>
      <c r="I130">
        <v>8.6986999999999995E-2</v>
      </c>
    </row>
    <row r="131" spans="2:9">
      <c r="B131">
        <v>258</v>
      </c>
      <c r="C131">
        <v>1.3992065472328958E-4</v>
      </c>
    </row>
    <row r="132" spans="2:9">
      <c r="B132">
        <v>260</v>
      </c>
      <c r="C132">
        <v>1.3712224162882379E-4</v>
      </c>
    </row>
    <row r="133" spans="2:9">
      <c r="B133">
        <v>262</v>
      </c>
      <c r="C133">
        <v>1.3432382853435798E-4</v>
      </c>
    </row>
    <row r="134" spans="2:9">
      <c r="B134">
        <v>264</v>
      </c>
      <c r="C134">
        <v>1.3152541543989219E-4</v>
      </c>
    </row>
    <row r="135" spans="2:9">
      <c r="B135">
        <v>266</v>
      </c>
      <c r="C135">
        <v>1.287270023454264E-4</v>
      </c>
    </row>
    <row r="136" spans="2:9">
      <c r="B136">
        <v>268</v>
      </c>
      <c r="C136">
        <v>1.2732779579819351E-4</v>
      </c>
    </row>
    <row r="137" spans="2:9">
      <c r="B137">
        <v>270</v>
      </c>
      <c r="C137">
        <v>1.2452938270372772E-4</v>
      </c>
    </row>
    <row r="138" spans="2:9">
      <c r="B138">
        <v>272</v>
      </c>
      <c r="C138">
        <v>1.2173096960926194E-4</v>
      </c>
    </row>
    <row r="139" spans="2:9">
      <c r="B139">
        <v>274</v>
      </c>
      <c r="C139">
        <v>1.2033176306202902E-4</v>
      </c>
    </row>
    <row r="140" spans="2:9">
      <c r="B140">
        <v>276</v>
      </c>
      <c r="C140">
        <v>1.1753334996756323E-4</v>
      </c>
    </row>
    <row r="141" spans="2:9">
      <c r="B141">
        <v>278</v>
      </c>
      <c r="C141">
        <v>1.1613414342033034E-4</v>
      </c>
    </row>
    <row r="142" spans="2:9">
      <c r="B142">
        <v>280</v>
      </c>
      <c r="C142">
        <v>1.1333573032586455E-4</v>
      </c>
    </row>
    <row r="143" spans="2:9">
      <c r="B143">
        <v>282</v>
      </c>
      <c r="C143">
        <v>1.1193652377863165E-4</v>
      </c>
    </row>
    <row r="144" spans="2:9">
      <c r="B144">
        <v>284</v>
      </c>
      <c r="C144">
        <v>1.0913811068416586E-4</v>
      </c>
    </row>
    <row r="145" spans="2:3">
      <c r="B145">
        <v>286</v>
      </c>
      <c r="C145">
        <v>1.0773890413693297E-4</v>
      </c>
    </row>
    <row r="146" spans="2:3">
      <c r="B146">
        <v>288</v>
      </c>
      <c r="C146">
        <v>1.0494049104246717E-4</v>
      </c>
    </row>
    <row r="147" spans="2:3">
      <c r="B147">
        <v>290</v>
      </c>
      <c r="C147">
        <v>1.0354128449523429E-4</v>
      </c>
    </row>
    <row r="148" spans="2:3">
      <c r="B148">
        <v>292</v>
      </c>
      <c r="C148">
        <v>1.0214207794800138E-4</v>
      </c>
    </row>
    <row r="149" spans="2:3">
      <c r="B149">
        <v>294</v>
      </c>
      <c r="C149">
        <v>1.007428714007685E-4</v>
      </c>
    </row>
    <row r="150" spans="2:3">
      <c r="B150">
        <v>296</v>
      </c>
      <c r="C150">
        <v>9.7944458306302681E-5</v>
      </c>
    </row>
    <row r="151" spans="2:3">
      <c r="B151">
        <v>298</v>
      </c>
      <c r="C151">
        <v>9.65452517590698E-5</v>
      </c>
    </row>
    <row r="152" spans="2:3">
      <c r="B152">
        <v>300</v>
      </c>
      <c r="C152">
        <v>9.5146045211836906E-5</v>
      </c>
    </row>
    <row r="153" spans="2:3">
      <c r="B153">
        <v>302</v>
      </c>
      <c r="C153">
        <v>9.3746838664604011E-5</v>
      </c>
    </row>
    <row r="154" spans="2:3">
      <c r="B154">
        <v>304</v>
      </c>
      <c r="C154">
        <v>9.2347632117371117E-5</v>
      </c>
    </row>
    <row r="155" spans="2:3">
      <c r="B155">
        <v>306</v>
      </c>
      <c r="C155">
        <v>9.0948425570138209E-5</v>
      </c>
    </row>
    <row r="156" spans="2:3">
      <c r="B156">
        <v>308</v>
      </c>
      <c r="C156">
        <v>8.9549219022905314E-5</v>
      </c>
    </row>
    <row r="157" spans="2:3">
      <c r="B157">
        <v>310</v>
      </c>
      <c r="C157">
        <v>8.8150012475672433E-5</v>
      </c>
    </row>
    <row r="158" spans="2:3">
      <c r="B158">
        <v>312</v>
      </c>
      <c r="C158">
        <v>8.5351599381206631E-5</v>
      </c>
    </row>
    <row r="159" spans="2:3">
      <c r="B159">
        <v>314</v>
      </c>
      <c r="C159">
        <v>8.3952392833973736E-5</v>
      </c>
    </row>
    <row r="160" spans="2:3">
      <c r="B160">
        <v>316</v>
      </c>
      <c r="C160">
        <v>8.2553186286740842E-5</v>
      </c>
    </row>
    <row r="161" spans="2:3">
      <c r="B161">
        <v>318</v>
      </c>
      <c r="C161">
        <v>8.2553186286740842E-5</v>
      </c>
    </row>
    <row r="162" spans="2:3">
      <c r="B162">
        <v>320</v>
      </c>
      <c r="C162">
        <v>8.1153979739507947E-5</v>
      </c>
    </row>
    <row r="163" spans="2:3">
      <c r="B163">
        <v>322</v>
      </c>
      <c r="C163">
        <v>7.9754773192275053E-5</v>
      </c>
    </row>
    <row r="164" spans="2:3">
      <c r="B164">
        <v>324</v>
      </c>
      <c r="C164">
        <v>7.8355566645042158E-5</v>
      </c>
    </row>
    <row r="165" spans="2:3">
      <c r="B165">
        <v>326</v>
      </c>
      <c r="C165">
        <v>7.6956360097809264E-5</v>
      </c>
    </row>
    <row r="166" spans="2:3">
      <c r="B166">
        <v>328</v>
      </c>
      <c r="C166">
        <v>7.5557153550576356E-5</v>
      </c>
    </row>
    <row r="167" spans="2:3">
      <c r="B167">
        <v>330</v>
      </c>
      <c r="C167">
        <v>7.4157947003343475E-5</v>
      </c>
    </row>
    <row r="168" spans="2:3">
      <c r="B168">
        <v>332</v>
      </c>
      <c r="C168">
        <v>7.2758740456110581E-5</v>
      </c>
    </row>
    <row r="169" spans="2:3">
      <c r="B169">
        <v>334</v>
      </c>
      <c r="C169">
        <v>7.2758740456110581E-5</v>
      </c>
    </row>
    <row r="170" spans="2:3">
      <c r="B170">
        <v>336</v>
      </c>
      <c r="C170">
        <v>7.1359533908877673E-5</v>
      </c>
    </row>
    <row r="171" spans="2:3">
      <c r="B171">
        <v>338</v>
      </c>
      <c r="C171">
        <v>6.9960327361644792E-5</v>
      </c>
    </row>
    <row r="172" spans="2:3">
      <c r="B172">
        <v>340</v>
      </c>
      <c r="C172">
        <v>6.8561120814411897E-5</v>
      </c>
    </row>
    <row r="173" spans="2:3">
      <c r="B173">
        <v>342</v>
      </c>
      <c r="C173">
        <v>6.7161914267178989E-5</v>
      </c>
    </row>
    <row r="174" spans="2:3">
      <c r="B174">
        <v>344</v>
      </c>
      <c r="C174">
        <v>6.7161914267178989E-5</v>
      </c>
    </row>
    <row r="175" spans="2:3">
      <c r="B175">
        <v>346</v>
      </c>
      <c r="C175">
        <v>6.5762707719946095E-5</v>
      </c>
    </row>
    <row r="176" spans="2:3">
      <c r="B176">
        <v>348</v>
      </c>
      <c r="C176">
        <v>6.43635011727132E-5</v>
      </c>
    </row>
    <row r="177" spans="2:3">
      <c r="B177">
        <v>350</v>
      </c>
      <c r="C177">
        <v>6.43635011727132E-5</v>
      </c>
    </row>
    <row r="178" spans="2:3">
      <c r="B178">
        <v>352</v>
      </c>
      <c r="C178">
        <v>6.2964294625480306E-5</v>
      </c>
    </row>
    <row r="179" spans="2:3">
      <c r="B179">
        <v>354</v>
      </c>
      <c r="C179">
        <v>6.1565088078247411E-5</v>
      </c>
    </row>
    <row r="180" spans="2:3">
      <c r="B180">
        <v>356</v>
      </c>
      <c r="C180">
        <v>6.1565088078247411E-5</v>
      </c>
    </row>
    <row r="181" spans="2:3">
      <c r="B181">
        <v>358</v>
      </c>
      <c r="C181">
        <v>6.016588153101451E-5</v>
      </c>
    </row>
    <row r="182" spans="2:3">
      <c r="B182">
        <v>360</v>
      </c>
      <c r="C182">
        <v>5.8766674983781615E-5</v>
      </c>
    </row>
    <row r="183" spans="2:3">
      <c r="B183">
        <v>362</v>
      </c>
      <c r="C183">
        <v>5.8766674983781615E-5</v>
      </c>
    </row>
    <row r="184" spans="2:3">
      <c r="B184">
        <v>364</v>
      </c>
      <c r="C184">
        <v>5.7367468436548728E-5</v>
      </c>
    </row>
    <row r="185" spans="2:3">
      <c r="B185">
        <v>366</v>
      </c>
      <c r="C185">
        <v>5.5968261889315826E-5</v>
      </c>
    </row>
    <row r="186" spans="2:3">
      <c r="B186">
        <v>368</v>
      </c>
      <c r="C186">
        <v>5.5968261889315826E-5</v>
      </c>
    </row>
    <row r="187" spans="2:3">
      <c r="B187">
        <v>370</v>
      </c>
      <c r="C187">
        <v>5.4569055342082932E-5</v>
      </c>
    </row>
    <row r="188" spans="2:3">
      <c r="B188">
        <v>372</v>
      </c>
      <c r="C188">
        <v>5.4569055342082932E-5</v>
      </c>
    </row>
    <row r="189" spans="2:3">
      <c r="B189">
        <v>374</v>
      </c>
      <c r="C189">
        <v>5.3169848794850038E-5</v>
      </c>
    </row>
    <row r="190" spans="2:3">
      <c r="B190">
        <v>376</v>
      </c>
      <c r="C190">
        <v>5.3169848794850038E-5</v>
      </c>
    </row>
    <row r="191" spans="2:3">
      <c r="B191">
        <v>378</v>
      </c>
      <c r="C191">
        <v>5.1770642247617143E-5</v>
      </c>
    </row>
    <row r="192" spans="2:3">
      <c r="B192">
        <v>380</v>
      </c>
      <c r="C192">
        <v>5.1770642247617143E-5</v>
      </c>
    </row>
    <row r="193" spans="2:3">
      <c r="B193">
        <v>382</v>
      </c>
      <c r="C193">
        <v>5.0371435700384249E-5</v>
      </c>
    </row>
    <row r="194" spans="2:3">
      <c r="B194">
        <v>384</v>
      </c>
      <c r="C194">
        <v>5.0371435700384249E-5</v>
      </c>
    </row>
    <row r="195" spans="2:3">
      <c r="B195">
        <v>386</v>
      </c>
      <c r="C195">
        <v>4.8972229153151341E-5</v>
      </c>
    </row>
    <row r="196" spans="2:3">
      <c r="B196">
        <v>388</v>
      </c>
      <c r="C196">
        <v>4.8972229153151341E-5</v>
      </c>
    </row>
    <row r="197" spans="2:3">
      <c r="B197">
        <v>390</v>
      </c>
      <c r="C197">
        <v>4.7573022605918453E-5</v>
      </c>
    </row>
    <row r="198" spans="2:3">
      <c r="B198">
        <v>392</v>
      </c>
      <c r="C198">
        <v>4.7573022605918453E-5</v>
      </c>
    </row>
    <row r="199" spans="2:3">
      <c r="B199">
        <v>394</v>
      </c>
      <c r="C199">
        <v>4.6173816058685558E-5</v>
      </c>
    </row>
    <row r="200" spans="2:3">
      <c r="B200">
        <v>396</v>
      </c>
      <c r="C200">
        <v>4.6173816058685558E-5</v>
      </c>
    </row>
    <row r="201" spans="2:3">
      <c r="B201">
        <v>398</v>
      </c>
      <c r="C201">
        <v>4.4774609511452657E-5</v>
      </c>
    </row>
    <row r="202" spans="2:3">
      <c r="B202">
        <v>400</v>
      </c>
      <c r="C202">
        <v>4.4774609511452657E-5</v>
      </c>
    </row>
    <row r="203" spans="2:3">
      <c r="B203">
        <v>402</v>
      </c>
      <c r="C203">
        <v>4.3375402964219769E-5</v>
      </c>
    </row>
    <row r="204" spans="2:3">
      <c r="B204">
        <v>404</v>
      </c>
      <c r="C204">
        <v>4.3375402964219769E-5</v>
      </c>
    </row>
    <row r="205" spans="2:3">
      <c r="B205">
        <v>406</v>
      </c>
      <c r="C205">
        <v>4.1976196416986868E-5</v>
      </c>
    </row>
    <row r="206" spans="2:3">
      <c r="B206">
        <v>408</v>
      </c>
      <c r="C206">
        <v>4.1976196416986868E-5</v>
      </c>
    </row>
    <row r="207" spans="2:3">
      <c r="B207">
        <v>410</v>
      </c>
      <c r="C207">
        <v>4.1976196416986868E-5</v>
      </c>
    </row>
    <row r="208" spans="2:3">
      <c r="B208">
        <v>412</v>
      </c>
      <c r="C208">
        <v>4.0576989869753974E-5</v>
      </c>
    </row>
    <row r="209" spans="2:3">
      <c r="B209">
        <v>414</v>
      </c>
      <c r="C209">
        <v>4.0576989869753974E-5</v>
      </c>
    </row>
    <row r="210" spans="2:3">
      <c r="B210">
        <v>416</v>
      </c>
      <c r="C210">
        <v>4.0576989869753974E-5</v>
      </c>
    </row>
    <row r="211" spans="2:3">
      <c r="B211">
        <v>418</v>
      </c>
      <c r="C211">
        <v>3.9177783322521079E-5</v>
      </c>
    </row>
    <row r="212" spans="2:3">
      <c r="B212">
        <v>420</v>
      </c>
      <c r="C212">
        <v>3.9177783322521079E-5</v>
      </c>
    </row>
    <row r="213" spans="2:3">
      <c r="B213">
        <v>422</v>
      </c>
      <c r="C213">
        <v>3.7778576775288178E-5</v>
      </c>
    </row>
    <row r="214" spans="2:3">
      <c r="B214">
        <v>424</v>
      </c>
      <c r="C214">
        <v>3.7778576775288178E-5</v>
      </c>
    </row>
    <row r="215" spans="2:3">
      <c r="B215">
        <v>426</v>
      </c>
      <c r="C215">
        <v>3.7778576775288178E-5</v>
      </c>
    </row>
    <row r="216" spans="2:3">
      <c r="B216">
        <v>428</v>
      </c>
      <c r="C216">
        <v>3.637937022805529E-5</v>
      </c>
    </row>
    <row r="217" spans="2:3">
      <c r="B217">
        <v>430</v>
      </c>
      <c r="C217">
        <v>3.637937022805529E-5</v>
      </c>
    </row>
    <row r="218" spans="2:3">
      <c r="B218">
        <v>432</v>
      </c>
      <c r="C218">
        <v>3.637937022805529E-5</v>
      </c>
    </row>
    <row r="219" spans="2:3">
      <c r="B219">
        <v>434</v>
      </c>
      <c r="C219">
        <v>3.4980163680822396E-5</v>
      </c>
    </row>
    <row r="220" spans="2:3">
      <c r="B220">
        <v>436</v>
      </c>
      <c r="C220">
        <v>3.4980163680822396E-5</v>
      </c>
    </row>
    <row r="221" spans="2:3">
      <c r="B221">
        <v>438</v>
      </c>
      <c r="C221">
        <v>3.4980163680822396E-5</v>
      </c>
    </row>
    <row r="222" spans="2:3">
      <c r="B222">
        <v>440</v>
      </c>
      <c r="C222">
        <v>3.3580957133589495E-5</v>
      </c>
    </row>
    <row r="223" spans="2:3">
      <c r="B223">
        <v>442</v>
      </c>
      <c r="C223">
        <v>3.3580957133589495E-5</v>
      </c>
    </row>
    <row r="224" spans="2:3">
      <c r="B224">
        <v>444</v>
      </c>
      <c r="C224">
        <v>3.3580957133589495E-5</v>
      </c>
    </row>
    <row r="225" spans="2:3">
      <c r="B225">
        <v>446</v>
      </c>
      <c r="C225">
        <v>3.21817505863566E-5</v>
      </c>
    </row>
    <row r="226" spans="2:3">
      <c r="B226">
        <v>448</v>
      </c>
      <c r="C226">
        <v>3.21817505863566E-5</v>
      </c>
    </row>
    <row r="227" spans="2:3">
      <c r="B227">
        <v>450</v>
      </c>
      <c r="C227">
        <v>3.21817505863566E-5</v>
      </c>
    </row>
    <row r="228" spans="2:3">
      <c r="B228">
        <v>452</v>
      </c>
      <c r="C228">
        <v>3.21817505863566E-5</v>
      </c>
    </row>
    <row r="229" spans="2:3">
      <c r="B229">
        <v>454</v>
      </c>
      <c r="C229">
        <v>3.0782544039123706E-5</v>
      </c>
    </row>
    <row r="230" spans="2:3">
      <c r="B230">
        <v>456</v>
      </c>
      <c r="C230">
        <v>3.0782544039123706E-5</v>
      </c>
    </row>
    <row r="231" spans="2:3">
      <c r="B231">
        <v>458</v>
      </c>
      <c r="C231">
        <v>3.0782544039123706E-5</v>
      </c>
    </row>
    <row r="232" spans="2:3">
      <c r="B232">
        <v>460</v>
      </c>
      <c r="C232">
        <v>2.9383337491890808E-5</v>
      </c>
    </row>
    <row r="233" spans="2:3">
      <c r="B233">
        <v>462</v>
      </c>
      <c r="C233">
        <v>2.9383337491890808E-5</v>
      </c>
    </row>
    <row r="234" spans="2:3">
      <c r="B234">
        <v>464</v>
      </c>
      <c r="C234">
        <v>2.9383337491890808E-5</v>
      </c>
    </row>
    <row r="235" spans="2:3">
      <c r="B235">
        <v>466</v>
      </c>
      <c r="C235">
        <v>2.9383337491890808E-5</v>
      </c>
    </row>
    <row r="236" spans="2:3">
      <c r="B236">
        <v>468</v>
      </c>
      <c r="C236">
        <v>2.7984130944657913E-5</v>
      </c>
    </row>
    <row r="237" spans="2:3">
      <c r="B237">
        <v>470</v>
      </c>
      <c r="C237">
        <v>2.7984130944657913E-5</v>
      </c>
    </row>
    <row r="238" spans="2:3">
      <c r="B238">
        <v>472</v>
      </c>
      <c r="C238">
        <v>2.7984130944657913E-5</v>
      </c>
    </row>
    <row r="239" spans="2:3">
      <c r="B239">
        <v>474</v>
      </c>
      <c r="C239">
        <v>2.7984130944657913E-5</v>
      </c>
    </row>
    <row r="240" spans="2:3">
      <c r="B240">
        <v>476</v>
      </c>
      <c r="C240">
        <v>2.6584924397425019E-5</v>
      </c>
    </row>
    <row r="241" spans="2:3">
      <c r="B241">
        <v>478</v>
      </c>
      <c r="C241">
        <v>2.6584924397425019E-5</v>
      </c>
    </row>
    <row r="242" spans="2:3">
      <c r="B242">
        <v>480</v>
      </c>
      <c r="C242">
        <v>2.6584924397425019E-5</v>
      </c>
    </row>
    <row r="243" spans="2:3">
      <c r="B243">
        <v>482</v>
      </c>
      <c r="C243">
        <v>2.6584924397425019E-5</v>
      </c>
    </row>
    <row r="244" spans="2:3">
      <c r="B244">
        <v>484</v>
      </c>
      <c r="C244">
        <v>2.5185717850192124E-5</v>
      </c>
    </row>
    <row r="245" spans="2:3">
      <c r="B245">
        <v>486</v>
      </c>
      <c r="C245">
        <v>2.5185717850192124E-5</v>
      </c>
    </row>
    <row r="246" spans="2:3">
      <c r="B246">
        <v>488</v>
      </c>
      <c r="C246">
        <v>2.5185717850192124E-5</v>
      </c>
    </row>
    <row r="247" spans="2:3">
      <c r="B247">
        <v>490</v>
      </c>
      <c r="C247">
        <v>2.5185717850192124E-5</v>
      </c>
    </row>
    <row r="248" spans="2:3">
      <c r="B248">
        <v>492</v>
      </c>
      <c r="C248">
        <v>2.5185717850192124E-5</v>
      </c>
    </row>
    <row r="249" spans="2:3">
      <c r="B249">
        <v>494</v>
      </c>
      <c r="C249">
        <v>2.3786511302959226E-5</v>
      </c>
    </row>
    <row r="250" spans="2:3">
      <c r="B250">
        <v>496</v>
      </c>
      <c r="C250">
        <v>2.3786511302959226E-5</v>
      </c>
    </row>
    <row r="251" spans="2:3">
      <c r="B251">
        <v>498</v>
      </c>
      <c r="C251">
        <v>2.3786511302959226E-5</v>
      </c>
    </row>
    <row r="252" spans="2:3">
      <c r="B252">
        <v>500</v>
      </c>
      <c r="C252">
        <v>2.3786511302959226E-5</v>
      </c>
    </row>
    <row r="253" spans="2:3">
      <c r="B253">
        <v>502</v>
      </c>
      <c r="C253">
        <v>2.3786511302959226E-5</v>
      </c>
    </row>
    <row r="254" spans="2:3">
      <c r="B254">
        <v>504</v>
      </c>
      <c r="C254">
        <v>2.2387304755726329E-5</v>
      </c>
    </row>
    <row r="255" spans="2:3">
      <c r="B255">
        <v>506</v>
      </c>
      <c r="C255">
        <v>2.2387304755726329E-5</v>
      </c>
    </row>
    <row r="256" spans="2:3">
      <c r="B256">
        <v>508</v>
      </c>
      <c r="C256">
        <v>2.2387304755726329E-5</v>
      </c>
    </row>
    <row r="257" spans="2:3">
      <c r="B257">
        <v>510</v>
      </c>
      <c r="C257">
        <v>2.2387304755726329E-5</v>
      </c>
    </row>
    <row r="258" spans="2:3">
      <c r="B258">
        <v>512</v>
      </c>
      <c r="C258">
        <v>2.2387304755726329E-5</v>
      </c>
    </row>
    <row r="259" spans="2:3">
      <c r="B259">
        <v>514</v>
      </c>
      <c r="C259">
        <v>2.0988098208493434E-5</v>
      </c>
    </row>
    <row r="260" spans="2:3">
      <c r="B260">
        <v>516</v>
      </c>
      <c r="C260">
        <v>2.0988098208493434E-5</v>
      </c>
    </row>
    <row r="261" spans="2:3">
      <c r="B261">
        <v>518</v>
      </c>
      <c r="C261">
        <v>2.0988098208493434E-5</v>
      </c>
    </row>
    <row r="262" spans="2:3">
      <c r="B262">
        <v>520</v>
      </c>
      <c r="C262">
        <v>2.0988098208493434E-5</v>
      </c>
    </row>
    <row r="263" spans="2:3">
      <c r="B263">
        <v>522</v>
      </c>
      <c r="C263">
        <v>2.0988098208493434E-5</v>
      </c>
    </row>
    <row r="264" spans="2:3">
      <c r="B264">
        <v>524</v>
      </c>
      <c r="C264">
        <v>2.0988098208493434E-5</v>
      </c>
    </row>
    <row r="265" spans="2:3">
      <c r="B265">
        <v>526</v>
      </c>
      <c r="C265">
        <v>1.958889166126054E-5</v>
      </c>
    </row>
    <row r="266" spans="2:3">
      <c r="B266">
        <v>528</v>
      </c>
      <c r="C266">
        <v>1.958889166126054E-5</v>
      </c>
    </row>
    <row r="267" spans="2:3">
      <c r="B267">
        <v>530</v>
      </c>
      <c r="C267">
        <v>1.958889166126054E-5</v>
      </c>
    </row>
    <row r="268" spans="2:3">
      <c r="B268">
        <v>532</v>
      </c>
      <c r="C268">
        <v>1.958889166126054E-5</v>
      </c>
    </row>
    <row r="269" spans="2:3">
      <c r="B269">
        <v>534</v>
      </c>
      <c r="C269">
        <v>1.958889166126054E-5</v>
      </c>
    </row>
    <row r="270" spans="2:3">
      <c r="B270">
        <v>536</v>
      </c>
      <c r="C270">
        <v>1.958889166126054E-5</v>
      </c>
    </row>
    <row r="271" spans="2:3">
      <c r="B271">
        <v>538</v>
      </c>
      <c r="C271">
        <v>1.8189685114027645E-5</v>
      </c>
    </row>
    <row r="272" spans="2:3">
      <c r="B272">
        <v>540</v>
      </c>
      <c r="C272">
        <v>1.8189685114027645E-5</v>
      </c>
    </row>
    <row r="273" spans="2:3">
      <c r="B273">
        <v>542</v>
      </c>
      <c r="C273">
        <v>1.8189685114027645E-5</v>
      </c>
    </row>
    <row r="274" spans="2:3">
      <c r="B274">
        <v>544</v>
      </c>
      <c r="C274">
        <v>1.8189685114027645E-5</v>
      </c>
    </row>
    <row r="275" spans="2:3">
      <c r="B275">
        <v>546</v>
      </c>
      <c r="C275">
        <v>1.8189685114027645E-5</v>
      </c>
    </row>
    <row r="276" spans="2:3">
      <c r="B276">
        <v>548</v>
      </c>
      <c r="C276">
        <v>1.8189685114027645E-5</v>
      </c>
    </row>
    <row r="277" spans="2:3">
      <c r="B277">
        <v>550</v>
      </c>
      <c r="C277">
        <v>1.8189685114027645E-5</v>
      </c>
    </row>
    <row r="278" spans="2:3">
      <c r="B278">
        <v>552</v>
      </c>
      <c r="C278">
        <v>1.6790478566794747E-5</v>
      </c>
    </row>
    <row r="279" spans="2:3">
      <c r="B279">
        <v>554</v>
      </c>
      <c r="C279">
        <v>1.6790478566794747E-5</v>
      </c>
    </row>
    <row r="280" spans="2:3">
      <c r="B280">
        <v>556</v>
      </c>
      <c r="C280">
        <v>1.6790478566794747E-5</v>
      </c>
    </row>
    <row r="281" spans="2:3">
      <c r="B281">
        <v>558</v>
      </c>
      <c r="C281">
        <v>1.6790478566794747E-5</v>
      </c>
    </row>
    <row r="282" spans="2:3">
      <c r="B282">
        <v>560</v>
      </c>
      <c r="C282">
        <v>1.6790478566794747E-5</v>
      </c>
    </row>
    <row r="283" spans="2:3">
      <c r="B283">
        <v>562</v>
      </c>
      <c r="C283">
        <v>1.6790478566794747E-5</v>
      </c>
    </row>
    <row r="284" spans="2:3">
      <c r="B284">
        <v>564</v>
      </c>
      <c r="C284">
        <v>1.6790478566794747E-5</v>
      </c>
    </row>
    <row r="285" spans="2:3">
      <c r="B285">
        <v>566</v>
      </c>
      <c r="C285">
        <v>1.6790478566794747E-5</v>
      </c>
    </row>
    <row r="286" spans="2:3">
      <c r="B286">
        <v>568</v>
      </c>
      <c r="C286">
        <v>1.5391272019561853E-5</v>
      </c>
    </row>
    <row r="287" spans="2:3">
      <c r="B287">
        <v>570</v>
      </c>
      <c r="C287">
        <v>1.5391272019561853E-5</v>
      </c>
    </row>
    <row r="288" spans="2:3">
      <c r="B288">
        <v>572</v>
      </c>
      <c r="C288">
        <v>1.5391272019561853E-5</v>
      </c>
    </row>
    <row r="289" spans="2:3">
      <c r="B289">
        <v>574</v>
      </c>
      <c r="C289">
        <v>1.5391272019561853E-5</v>
      </c>
    </row>
    <row r="290" spans="2:3">
      <c r="B290">
        <v>576</v>
      </c>
      <c r="C290">
        <v>1.5391272019561853E-5</v>
      </c>
    </row>
    <row r="291" spans="2:3">
      <c r="B291">
        <v>578</v>
      </c>
      <c r="C291">
        <v>1.5391272019561853E-5</v>
      </c>
    </row>
    <row r="292" spans="2:3">
      <c r="B292">
        <v>580</v>
      </c>
      <c r="C292">
        <v>1.5391272019561853E-5</v>
      </c>
    </row>
    <row r="293" spans="2:3">
      <c r="B293">
        <v>582</v>
      </c>
      <c r="C293">
        <v>1.5391272019561853E-5</v>
      </c>
    </row>
    <row r="294" spans="2:3">
      <c r="B294">
        <v>584</v>
      </c>
      <c r="C294">
        <v>1.3992065472328957E-5</v>
      </c>
    </row>
    <row r="295" spans="2:3">
      <c r="B295">
        <v>586</v>
      </c>
      <c r="C295">
        <v>1.3992065472328957E-5</v>
      </c>
    </row>
    <row r="296" spans="2:3">
      <c r="B296">
        <v>588</v>
      </c>
      <c r="C296">
        <v>1.3992065472328957E-5</v>
      </c>
    </row>
    <row r="297" spans="2:3">
      <c r="B297">
        <v>590</v>
      </c>
      <c r="C297">
        <v>1.3992065472328957E-5</v>
      </c>
    </row>
    <row r="298" spans="2:3">
      <c r="B298">
        <v>592</v>
      </c>
      <c r="C298">
        <v>1.3992065472328957E-5</v>
      </c>
    </row>
    <row r="299" spans="2:3">
      <c r="B299">
        <v>594</v>
      </c>
      <c r="C299">
        <v>1.3992065472328957E-5</v>
      </c>
    </row>
    <row r="300" spans="2:3">
      <c r="B300">
        <v>596</v>
      </c>
      <c r="C300">
        <v>1.3992065472328957E-5</v>
      </c>
    </row>
    <row r="301" spans="2:3">
      <c r="B301">
        <v>598</v>
      </c>
      <c r="C301">
        <v>1.3992065472328957E-5</v>
      </c>
    </row>
    <row r="302" spans="2:3">
      <c r="B302">
        <v>600</v>
      </c>
      <c r="C302">
        <v>1.3992065472328957E-5</v>
      </c>
    </row>
  </sheetData>
  <mergeCells count="3">
    <mergeCell ref="B1:C1"/>
    <mergeCell ref="E1:F1"/>
    <mergeCell ref="H1:I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</vt:lpstr>
      <vt:lpstr>Plofile</vt:lpstr>
      <vt:lpstr>Correction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2022-12-29T07:07:54Z</dcterms:modified>
</cp:coreProperties>
</file>